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Moje dokumenty\Handel Extra_Intrastat\Handel_2021\"/>
    </mc:Choice>
  </mc:AlternateContent>
  <xr:revisionPtr revIDLastSave="0" documentId="13_ncr:1_{DF2359A1-345B-4D8B-96F6-D21C252CD2D7}" xr6:coauthVersionLast="47" xr6:coauthVersionMax="47" xr10:uidLastSave="{00000000-0000-0000-0000-000000000000}"/>
  <bookViews>
    <workbookView xWindow="31650" yWindow="180" windowWidth="23925" windowHeight="14085" xr2:uid="{00000000-000D-0000-FFFF-FFFF00000000}"/>
  </bookViews>
  <sheets>
    <sheet name="Info" sheetId="8" r:id="rId1"/>
    <sheet name="HZ og 2004-2021" sheetId="1" r:id="rId2"/>
    <sheet name="Wykres - EXP" sheetId="30" r:id="rId3"/>
    <sheet name="Wykres - IMP" sheetId="31" r:id="rId4"/>
    <sheet name="CN2 OG_I-XII_2021" sheetId="9" r:id="rId5"/>
    <sheet name="CN4 OG_2021" sheetId="2" r:id="rId6"/>
    <sheet name="UE_27_I-XII_2021" sheetId="23" r:id="rId7"/>
    <sheet name="Kraje GŁÓWNE I-XII 2021" sheetId="3" r:id="rId8"/>
    <sheet name="Kraje wg Ugrup 2021wst" sheetId="20" r:id="rId9"/>
    <sheet name="Kraje pozostałe 2021" sheetId="7" r:id="rId10"/>
    <sheet name="KRAJE_EXP" sheetId="26" r:id="rId11"/>
    <sheet name="Produkty_EXP" sheetId="27" r:id="rId12"/>
    <sheet name="cn4 Glowne EXP 2021" sheetId="28" r:id="rId13"/>
    <sheet name="cn4 Glowne IMP 2021" sheetId="29" r:id="rId14"/>
  </sheets>
  <definedNames>
    <definedName name="_xlnm._FilterDatabase" localSheetId="4" hidden="1">'CN2 OG_I-XII_2021'!$A$2:$L$90</definedName>
    <definedName name="_xlnm._FilterDatabase" localSheetId="12" hidden="1">'cn4 Glowne EXP 2021'!$A$7:$G$37</definedName>
    <definedName name="_xlnm._FilterDatabase" localSheetId="13" hidden="1">'cn4 Glowne IMP 2021'!$A$7:$G$97</definedName>
    <definedName name="_xlnm._FilterDatabase" localSheetId="5" hidden="1">'CN4 OG_2021'!#REF!</definedName>
    <definedName name="_xlnm._FilterDatabase" localSheetId="7" hidden="1">'Kraje GŁÓWNE I-XII 2021'!$A$3:$E$73</definedName>
    <definedName name="_xlnm._FilterDatabase" localSheetId="9" hidden="1">'Kraje pozostałe 2021'!$A$7:$D$109</definedName>
    <definedName name="_xlnm._FilterDatabase" localSheetId="8" hidden="1">'Kraje wg Ugrup 2021wst'!$A$7:$I$162</definedName>
    <definedName name="_xlnm._FilterDatabase" localSheetId="6" hidden="1">'UE_27_I-XII_2021'!#REF!</definedName>
    <definedName name="_xlnm.Print_Titles" localSheetId="12">'cn4 Glowne EXP 2021'!$3:$5</definedName>
    <definedName name="_xlnm.Print_Titles" localSheetId="13">'cn4 Glowne IMP 2021'!$3:$5</definedName>
    <definedName name="_xlnm.Print_Titles" localSheetId="5">'CN4 OG_2021'!$2:$4</definedName>
    <definedName name="_xlnm.Print_Titles" localSheetId="8">'Kraje wg Ugrup 2021wst'!$3:$5</definedName>
    <definedName name="_xlnm.Print_Titles" localSheetId="2">'Wykres - EXP'!$2:$4</definedName>
    <definedName name="_xlnm.Print_Titles" localSheetId="3">'Wykres - IMP'!$2:$4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31" l="1"/>
  <c r="E17" i="31"/>
  <c r="F17" i="31"/>
  <c r="D17" i="30"/>
  <c r="E17" i="30"/>
  <c r="F17" i="30"/>
  <c r="H6" i="20"/>
  <c r="I6" i="20"/>
  <c r="H7" i="20"/>
  <c r="I7" i="20"/>
  <c r="H8" i="20"/>
  <c r="I8" i="20"/>
  <c r="H9" i="20"/>
  <c r="I9" i="20"/>
  <c r="H10" i="20"/>
  <c r="I10" i="20"/>
  <c r="H11" i="20"/>
  <c r="I11" i="20"/>
  <c r="H12" i="20"/>
  <c r="I12" i="20"/>
  <c r="H13" i="20"/>
  <c r="I13" i="20"/>
  <c r="H14" i="20"/>
  <c r="I14" i="20"/>
  <c r="H15" i="20"/>
  <c r="I15" i="20"/>
  <c r="H16" i="20"/>
  <c r="I16" i="20"/>
  <c r="H17" i="20"/>
  <c r="I17" i="20"/>
  <c r="H18" i="20"/>
  <c r="I18" i="20"/>
  <c r="H19" i="20"/>
  <c r="I19" i="20"/>
  <c r="H20" i="20"/>
  <c r="I20" i="20"/>
  <c r="H21" i="20"/>
  <c r="I21" i="20"/>
  <c r="H22" i="20"/>
  <c r="I22" i="20"/>
  <c r="H23" i="20"/>
  <c r="I23" i="20"/>
  <c r="H24" i="20"/>
  <c r="I24" i="20"/>
  <c r="H25" i="20"/>
  <c r="I25" i="20"/>
  <c r="H26" i="20"/>
  <c r="I26" i="20"/>
  <c r="H27" i="20"/>
  <c r="I27" i="20"/>
  <c r="H28" i="20"/>
  <c r="I28" i="20"/>
  <c r="H29" i="20"/>
  <c r="I29" i="20"/>
  <c r="H30" i="20"/>
  <c r="I30" i="20"/>
  <c r="H31" i="20"/>
  <c r="I31" i="20"/>
  <c r="H32" i="20"/>
  <c r="I32" i="20"/>
  <c r="H33" i="20"/>
  <c r="I33" i="20"/>
  <c r="E7" i="28" l="1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S13" i="1" l="1"/>
  <c r="S12" i="1"/>
  <c r="E7" i="3"/>
  <c r="E19" i="3"/>
  <c r="E18" i="3"/>
  <c r="E17" i="3"/>
  <c r="E16" i="3"/>
  <c r="E15" i="3"/>
  <c r="E14" i="3"/>
  <c r="E13" i="3"/>
  <c r="E12" i="3"/>
  <c r="E11" i="3"/>
  <c r="E10" i="3"/>
  <c r="E9" i="3"/>
  <c r="E8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J37" i="29" l="1"/>
  <c r="I37" i="29"/>
  <c r="H37" i="29"/>
  <c r="E37" i="29"/>
  <c r="J36" i="29"/>
  <c r="I36" i="29"/>
  <c r="H36" i="29"/>
  <c r="E36" i="29"/>
  <c r="J35" i="29"/>
  <c r="I35" i="29"/>
  <c r="H35" i="29"/>
  <c r="E35" i="29"/>
  <c r="J34" i="29"/>
  <c r="I34" i="29"/>
  <c r="H34" i="29"/>
  <c r="E34" i="29"/>
  <c r="J33" i="29"/>
  <c r="I33" i="29"/>
  <c r="H33" i="29"/>
  <c r="E33" i="29"/>
  <c r="J32" i="29"/>
  <c r="I32" i="29"/>
  <c r="H32" i="29"/>
  <c r="E32" i="29"/>
  <c r="J31" i="29"/>
  <c r="I31" i="29"/>
  <c r="H31" i="29"/>
  <c r="E31" i="29"/>
  <c r="J30" i="29"/>
  <c r="I30" i="29"/>
  <c r="H30" i="29"/>
  <c r="E30" i="29"/>
  <c r="J29" i="29"/>
  <c r="I29" i="29"/>
  <c r="H29" i="29"/>
  <c r="E29" i="29"/>
  <c r="J28" i="29"/>
  <c r="I28" i="29"/>
  <c r="H28" i="29"/>
  <c r="E28" i="29"/>
  <c r="J27" i="29"/>
  <c r="I27" i="29"/>
  <c r="H27" i="29"/>
  <c r="E27" i="29"/>
  <c r="J26" i="29"/>
  <c r="I26" i="29"/>
  <c r="H26" i="29"/>
  <c r="E26" i="29"/>
  <c r="J25" i="29"/>
  <c r="I25" i="29"/>
  <c r="H25" i="29"/>
  <c r="E25" i="29"/>
  <c r="J24" i="29"/>
  <c r="I24" i="29"/>
  <c r="H24" i="29"/>
  <c r="E24" i="29"/>
  <c r="J23" i="29"/>
  <c r="I23" i="29"/>
  <c r="H23" i="29"/>
  <c r="E23" i="29"/>
  <c r="J22" i="29"/>
  <c r="I22" i="29"/>
  <c r="H22" i="29"/>
  <c r="E22" i="29"/>
  <c r="J21" i="29"/>
  <c r="I21" i="29"/>
  <c r="H21" i="29"/>
  <c r="E21" i="29"/>
  <c r="J20" i="29"/>
  <c r="I20" i="29"/>
  <c r="H20" i="29"/>
  <c r="E20" i="29"/>
  <c r="J19" i="29"/>
  <c r="I19" i="29"/>
  <c r="H19" i="29"/>
  <c r="E19" i="29"/>
  <c r="J18" i="29"/>
  <c r="I18" i="29"/>
  <c r="H18" i="29"/>
  <c r="E18" i="29"/>
  <c r="J17" i="29"/>
  <c r="I17" i="29"/>
  <c r="H17" i="29"/>
  <c r="E17" i="29"/>
  <c r="J16" i="29"/>
  <c r="I16" i="29"/>
  <c r="H16" i="29"/>
  <c r="E16" i="29"/>
  <c r="J15" i="29"/>
  <c r="I15" i="29"/>
  <c r="H15" i="29"/>
  <c r="E15" i="29"/>
  <c r="J14" i="29"/>
  <c r="I14" i="29"/>
  <c r="H14" i="29"/>
  <c r="E14" i="29"/>
  <c r="J13" i="29"/>
  <c r="I13" i="29"/>
  <c r="H13" i="29"/>
  <c r="E13" i="29"/>
  <c r="J12" i="29"/>
  <c r="I12" i="29"/>
  <c r="H12" i="29"/>
  <c r="E12" i="29"/>
  <c r="J11" i="29"/>
  <c r="I11" i="29"/>
  <c r="H11" i="29"/>
  <c r="E11" i="29"/>
  <c r="J10" i="29"/>
  <c r="I10" i="29"/>
  <c r="H10" i="29"/>
  <c r="E10" i="29"/>
  <c r="J9" i="29"/>
  <c r="I9" i="29"/>
  <c r="H9" i="29"/>
  <c r="E9" i="29"/>
  <c r="J8" i="29"/>
  <c r="I8" i="29"/>
  <c r="H8" i="29"/>
  <c r="E8" i="29"/>
  <c r="J7" i="29"/>
  <c r="I7" i="29"/>
  <c r="H7" i="29"/>
  <c r="E7" i="29"/>
  <c r="E6" i="29"/>
  <c r="J37" i="28"/>
  <c r="I37" i="28"/>
  <c r="H37" i="28"/>
  <c r="E37" i="28"/>
  <c r="J36" i="28"/>
  <c r="I36" i="28"/>
  <c r="H36" i="28"/>
  <c r="E36" i="28"/>
  <c r="J35" i="28"/>
  <c r="I35" i="28"/>
  <c r="H35" i="28"/>
  <c r="E35" i="28"/>
  <c r="J34" i="28"/>
  <c r="I34" i="28"/>
  <c r="H34" i="28"/>
  <c r="E34" i="28"/>
  <c r="J33" i="28"/>
  <c r="I33" i="28"/>
  <c r="H33" i="28"/>
  <c r="E33" i="28"/>
  <c r="J32" i="28"/>
  <c r="I32" i="28"/>
  <c r="H32" i="28"/>
  <c r="E32" i="28"/>
  <c r="J31" i="28"/>
  <c r="I31" i="28"/>
  <c r="H31" i="28"/>
  <c r="E31" i="28"/>
  <c r="J30" i="28"/>
  <c r="I30" i="28"/>
  <c r="H30" i="28"/>
  <c r="E30" i="28"/>
  <c r="J29" i="28"/>
  <c r="I29" i="28"/>
  <c r="H29" i="28"/>
  <c r="E29" i="28"/>
  <c r="J28" i="28"/>
  <c r="I28" i="28"/>
  <c r="H28" i="28"/>
  <c r="J27" i="28"/>
  <c r="I27" i="28"/>
  <c r="H27" i="28"/>
  <c r="J26" i="28"/>
  <c r="I26" i="28"/>
  <c r="H26" i="28"/>
  <c r="J25" i="28"/>
  <c r="I25" i="28"/>
  <c r="H25" i="28"/>
  <c r="J24" i="28"/>
  <c r="I24" i="28"/>
  <c r="H24" i="28"/>
  <c r="J23" i="28"/>
  <c r="I23" i="28"/>
  <c r="H23" i="28"/>
  <c r="J22" i="28"/>
  <c r="I22" i="28"/>
  <c r="H22" i="28"/>
  <c r="J21" i="28"/>
  <c r="I21" i="28"/>
  <c r="H21" i="28"/>
  <c r="J20" i="28"/>
  <c r="I20" i="28"/>
  <c r="H20" i="28"/>
  <c r="J19" i="28"/>
  <c r="I19" i="28"/>
  <c r="H19" i="28"/>
  <c r="J18" i="28"/>
  <c r="I18" i="28"/>
  <c r="H18" i="28"/>
  <c r="J17" i="28"/>
  <c r="I17" i="28"/>
  <c r="H17" i="28"/>
  <c r="J16" i="28"/>
  <c r="I16" i="28"/>
  <c r="H16" i="28"/>
  <c r="J15" i="28"/>
  <c r="I15" i="28"/>
  <c r="H15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10" i="28"/>
  <c r="I10" i="28"/>
  <c r="H10" i="28"/>
  <c r="J9" i="28"/>
  <c r="I9" i="28"/>
  <c r="H9" i="28"/>
  <c r="J8" i="28"/>
  <c r="I8" i="28"/>
  <c r="H8" i="28"/>
  <c r="J7" i="28"/>
  <c r="I7" i="28"/>
  <c r="H7" i="28"/>
  <c r="E6" i="28"/>
  <c r="K9" i="28" l="1"/>
  <c r="K21" i="28"/>
  <c r="K15" i="28"/>
  <c r="K10" i="28"/>
  <c r="K13" i="28"/>
  <c r="K19" i="28"/>
  <c r="K31" i="28"/>
  <c r="K8" i="28"/>
  <c r="K14" i="28"/>
  <c r="K17" i="28"/>
  <c r="K24" i="28"/>
  <c r="K27" i="28"/>
  <c r="K33" i="28"/>
  <c r="K7" i="28"/>
  <c r="K16" i="28"/>
  <c r="K35" i="28"/>
  <c r="K26" i="28"/>
  <c r="K32" i="28"/>
  <c r="K22" i="28"/>
  <c r="K25" i="28"/>
  <c r="K37" i="28"/>
  <c r="K11" i="28"/>
  <c r="K18" i="28"/>
  <c r="K29" i="28"/>
  <c r="K36" i="28"/>
  <c r="K28" i="28"/>
  <c r="K20" i="28"/>
  <c r="K12" i="28"/>
  <c r="K23" i="28"/>
  <c r="K30" i="28"/>
  <c r="K34" i="28"/>
  <c r="K15" i="29"/>
  <c r="K7" i="29"/>
  <c r="K33" i="29"/>
  <c r="K36" i="29"/>
  <c r="K27" i="29"/>
  <c r="K13" i="29"/>
  <c r="K19" i="29"/>
  <c r="K25" i="29"/>
  <c r="K31" i="29"/>
  <c r="K11" i="29"/>
  <c r="K14" i="29"/>
  <c r="K10" i="29"/>
  <c r="K16" i="29"/>
  <c r="K22" i="29"/>
  <c r="K32" i="29"/>
  <c r="K35" i="29"/>
  <c r="K28" i="29"/>
  <c r="K9" i="29"/>
  <c r="K18" i="29"/>
  <c r="K21" i="29"/>
  <c r="K37" i="29"/>
  <c r="K23" i="29"/>
  <c r="K34" i="29"/>
  <c r="K8" i="29"/>
  <c r="K26" i="29"/>
  <c r="K17" i="29"/>
  <c r="K24" i="29"/>
  <c r="K20" i="29"/>
  <c r="K12" i="29"/>
  <c r="K30" i="29"/>
  <c r="K29" i="29"/>
  <c r="S47" i="1"/>
  <c r="S48" i="1"/>
  <c r="I62" i="20" l="1"/>
  <c r="H62" i="20"/>
  <c r="G62" i="20"/>
  <c r="D62" i="20"/>
  <c r="I61" i="20"/>
  <c r="H61" i="20"/>
  <c r="G61" i="20"/>
  <c r="D61" i="20"/>
  <c r="I60" i="20"/>
  <c r="H60" i="20"/>
  <c r="G60" i="20"/>
  <c r="D60" i="20"/>
  <c r="I59" i="20"/>
  <c r="H59" i="20"/>
  <c r="G59" i="20"/>
  <c r="D59" i="20"/>
  <c r="I58" i="20"/>
  <c r="H58" i="20"/>
  <c r="G58" i="20"/>
  <c r="D58" i="20"/>
  <c r="I57" i="20"/>
  <c r="H57" i="20"/>
  <c r="G57" i="20"/>
  <c r="D57" i="20"/>
  <c r="I56" i="20"/>
  <c r="H56" i="20"/>
  <c r="G56" i="20"/>
  <c r="D56" i="20"/>
  <c r="I55" i="20"/>
  <c r="H55" i="20"/>
  <c r="G55" i="20"/>
  <c r="D55" i="20"/>
  <c r="I54" i="20"/>
  <c r="H54" i="20"/>
  <c r="G54" i="20"/>
  <c r="D54" i="20"/>
  <c r="I53" i="20"/>
  <c r="H53" i="20"/>
  <c r="G53" i="20"/>
  <c r="D53" i="20"/>
  <c r="I52" i="20"/>
  <c r="H52" i="20"/>
  <c r="G52" i="20"/>
  <c r="D52" i="20"/>
  <c r="I51" i="20"/>
  <c r="H51" i="20"/>
  <c r="G51" i="20"/>
  <c r="D51" i="20"/>
  <c r="I50" i="20"/>
  <c r="H50" i="20"/>
  <c r="G50" i="20"/>
  <c r="D50" i="20"/>
  <c r="I49" i="20"/>
  <c r="H49" i="20"/>
  <c r="G49" i="20"/>
  <c r="D49" i="20"/>
  <c r="I48" i="20"/>
  <c r="H48" i="20"/>
  <c r="G48" i="20"/>
  <c r="D48" i="20"/>
  <c r="I47" i="20"/>
  <c r="H47" i="20"/>
  <c r="G47" i="20"/>
  <c r="D47" i="20"/>
  <c r="I46" i="20"/>
  <c r="H46" i="20"/>
  <c r="G46" i="20"/>
  <c r="D46" i="20"/>
  <c r="D45" i="20"/>
  <c r="I44" i="20"/>
  <c r="H44" i="20"/>
  <c r="G44" i="20"/>
  <c r="D44" i="20"/>
  <c r="I43" i="20"/>
  <c r="H43" i="20"/>
  <c r="G43" i="20"/>
  <c r="D43" i="20"/>
  <c r="I42" i="20"/>
  <c r="H42" i="20"/>
  <c r="G42" i="20"/>
  <c r="D42" i="20"/>
  <c r="I41" i="20"/>
  <c r="H41" i="20"/>
  <c r="G41" i="20"/>
  <c r="D41" i="20"/>
  <c r="I40" i="20"/>
  <c r="H40" i="20"/>
  <c r="G40" i="20"/>
  <c r="D40" i="20"/>
  <c r="I39" i="20"/>
  <c r="H39" i="20"/>
  <c r="G39" i="20"/>
  <c r="D39" i="20"/>
  <c r="I38" i="20"/>
  <c r="H38" i="20"/>
  <c r="G38" i="20"/>
  <c r="D38" i="20"/>
  <c r="I37" i="20"/>
  <c r="H37" i="20"/>
  <c r="G37" i="20"/>
  <c r="D37" i="20"/>
  <c r="I36" i="20"/>
  <c r="H36" i="20"/>
  <c r="G36" i="20"/>
  <c r="D36" i="20"/>
  <c r="I35" i="20"/>
  <c r="H35" i="20"/>
  <c r="G35" i="20"/>
  <c r="D35" i="20"/>
  <c r="I34" i="20"/>
  <c r="H34" i="20"/>
  <c r="G34" i="20"/>
  <c r="D34" i="20"/>
  <c r="G33" i="20"/>
  <c r="D33" i="20"/>
  <c r="G32" i="20"/>
  <c r="D32" i="20"/>
  <c r="G31" i="20"/>
  <c r="D31" i="20"/>
  <c r="G30" i="20"/>
  <c r="D30" i="20"/>
  <c r="G29" i="20"/>
  <c r="D29" i="20"/>
  <c r="G28" i="20"/>
  <c r="D28" i="20"/>
  <c r="G27" i="20"/>
  <c r="D27" i="20"/>
  <c r="G26" i="20"/>
  <c r="D26" i="20"/>
  <c r="G25" i="20"/>
  <c r="D25" i="20"/>
  <c r="G24" i="20"/>
  <c r="D24" i="20"/>
  <c r="G23" i="20"/>
  <c r="D23" i="20"/>
  <c r="G22" i="20"/>
  <c r="D22" i="20"/>
  <c r="G21" i="20"/>
  <c r="D21" i="20"/>
  <c r="G20" i="20"/>
  <c r="D20" i="20"/>
  <c r="G19" i="20"/>
  <c r="D19" i="20"/>
  <c r="G18" i="20"/>
  <c r="D18" i="20"/>
  <c r="G17" i="20"/>
  <c r="D17" i="20"/>
  <c r="G16" i="20"/>
  <c r="D16" i="20"/>
  <c r="G15" i="20"/>
  <c r="D15" i="20"/>
  <c r="G14" i="20"/>
  <c r="D14" i="20"/>
  <c r="G13" i="20"/>
  <c r="D13" i="20"/>
  <c r="G12" i="20"/>
  <c r="D12" i="20"/>
  <c r="G11" i="20"/>
  <c r="D11" i="20"/>
  <c r="G10" i="20"/>
  <c r="D10" i="20"/>
  <c r="G9" i="20"/>
  <c r="D9" i="20"/>
  <c r="G8" i="20"/>
  <c r="D8" i="20"/>
  <c r="G7" i="20"/>
  <c r="D7" i="20"/>
  <c r="G6" i="20"/>
  <c r="D6" i="20"/>
  <c r="L7" i="3" l="1"/>
  <c r="R7" i="1" l="1"/>
  <c r="B44" i="7" l="1"/>
  <c r="C44" i="7"/>
  <c r="K18" i="3" l="1"/>
  <c r="K15" i="3"/>
  <c r="K12" i="3"/>
  <c r="L10" i="3"/>
  <c r="K9" i="3"/>
  <c r="K17" i="3"/>
  <c r="K11" i="3"/>
  <c r="L19" i="3"/>
  <c r="K14" i="3"/>
  <c r="L13" i="3"/>
  <c r="K8" i="3"/>
  <c r="L16" i="3"/>
  <c r="L17" i="3"/>
  <c r="L14" i="3"/>
  <c r="L11" i="3"/>
  <c r="L8" i="3"/>
  <c r="K6" i="3"/>
  <c r="K7" i="3" l="1"/>
  <c r="L9" i="3"/>
  <c r="L12" i="3"/>
  <c r="L15" i="3"/>
  <c r="L18" i="3"/>
  <c r="K10" i="3"/>
  <c r="K13" i="3"/>
  <c r="K16" i="3"/>
  <c r="K19" i="3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C23" i="7"/>
  <c r="B23" i="7"/>
  <c r="D15" i="7"/>
  <c r="D14" i="7"/>
  <c r="D13" i="7"/>
  <c r="D12" i="7"/>
  <c r="D11" i="7"/>
  <c r="D10" i="7"/>
  <c r="D9" i="7"/>
  <c r="D8" i="7"/>
  <c r="D7" i="7"/>
  <c r="C6" i="7"/>
  <c r="B6" i="7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D44" i="7" l="1"/>
  <c r="D23" i="7"/>
  <c r="D6" i="7"/>
</calcChain>
</file>

<file path=xl/sharedStrings.xml><?xml version="1.0" encoding="utf-8"?>
<sst xmlns="http://schemas.openxmlformats.org/spreadsheetml/2006/main" count="1972" uniqueCount="663">
  <si>
    <t>Wyniki obrotów towarami rolno-spożywczymi</t>
  </si>
  <si>
    <t>2004r.</t>
  </si>
  <si>
    <t>2005r.</t>
  </si>
  <si>
    <t>2006r.</t>
  </si>
  <si>
    <t>2007r.</t>
  </si>
  <si>
    <t>2008r.</t>
  </si>
  <si>
    <t>2009r.</t>
  </si>
  <si>
    <t>2010r.</t>
  </si>
  <si>
    <t>2011r.</t>
  </si>
  <si>
    <t>2012r.</t>
  </si>
  <si>
    <t>2013r.</t>
  </si>
  <si>
    <t>2014r.</t>
  </si>
  <si>
    <t>2015r.</t>
  </si>
  <si>
    <t>2016r.</t>
  </si>
  <si>
    <t>2017r.</t>
  </si>
  <si>
    <t>2018r.</t>
  </si>
  <si>
    <t>2019r.</t>
  </si>
  <si>
    <t>Eksport</t>
  </si>
  <si>
    <t>Import</t>
  </si>
  <si>
    <t>Saldo</t>
  </si>
  <si>
    <t>Źródło: MF/CIHZ</t>
  </si>
  <si>
    <t>Zmiana [%] w stosunku do roku poprzedniego</t>
  </si>
  <si>
    <t>-</t>
  </si>
  <si>
    <t>--</t>
  </si>
  <si>
    <t>*- dane wstępne</t>
  </si>
  <si>
    <t xml:space="preserve"> </t>
  </si>
  <si>
    <t>GUS - Polski handel OGÓŁEM [mld EUR]</t>
  </si>
  <si>
    <t>Udział handlu rolno-spożywczego w handlu OGÓŁEM [%]</t>
  </si>
  <si>
    <t>2003r.</t>
  </si>
  <si>
    <t>UWAGA: Dane są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</si>
  <si>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</si>
  <si>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</si>
  <si>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</si>
  <si>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</si>
  <si>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</si>
  <si>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</si>
  <si>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</si>
  <si>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0101</t>
  </si>
  <si>
    <t>Konie żywe</t>
  </si>
  <si>
    <t>0102</t>
  </si>
  <si>
    <t>Bydło żywe</t>
  </si>
  <si>
    <t>0103</t>
  </si>
  <si>
    <t>Trzoda chlewna żywa</t>
  </si>
  <si>
    <t>0104</t>
  </si>
  <si>
    <t>Owce i kozy żywe</t>
  </si>
  <si>
    <t>0105</t>
  </si>
  <si>
    <t>Drób domowy żywy</t>
  </si>
  <si>
    <t>0106</t>
  </si>
  <si>
    <t>Pozostałe zwierzęta żywe</t>
  </si>
  <si>
    <t>0201</t>
  </si>
  <si>
    <t>Mięso wołowe świeże lub chłodzone</t>
  </si>
  <si>
    <t>0202</t>
  </si>
  <si>
    <t>Mięso wołowe mrożone</t>
  </si>
  <si>
    <t>0203</t>
  </si>
  <si>
    <t>Mięso wieprzowe świeże, chłodzone lub mrożone</t>
  </si>
  <si>
    <t>0204</t>
  </si>
  <si>
    <t>Mięso baranie i kozie - świeże, chłodzone l. mrożone</t>
  </si>
  <si>
    <t>0205</t>
  </si>
  <si>
    <t>Mięso końskie</t>
  </si>
  <si>
    <t>0206</t>
  </si>
  <si>
    <t>Jadalne podroby wołowe, wieprzowe, baranie, kozie,</t>
  </si>
  <si>
    <t>0207</t>
  </si>
  <si>
    <t>Mięso i jadalne podroby z drobiu z pozycji nr 0105,</t>
  </si>
  <si>
    <t>0208</t>
  </si>
  <si>
    <t>Pozostałe mięso i podroby jadalne, świeże, chłodzone</t>
  </si>
  <si>
    <t>0209</t>
  </si>
  <si>
    <t>Tłuszcz wieprzowy, drobiowy</t>
  </si>
  <si>
    <t>0210</t>
  </si>
  <si>
    <t>Mięso i podroby jadalne, solone, w solance, suszone</t>
  </si>
  <si>
    <t>0301</t>
  </si>
  <si>
    <t>Ryby żywe</t>
  </si>
  <si>
    <t>0302</t>
  </si>
  <si>
    <t>Ryby świeże lub chłodzone, z wyjątkiem filetów</t>
  </si>
  <si>
    <t>0303</t>
  </si>
  <si>
    <t>Ryby mrożone, z wyłączeniem filetów rybnych</t>
  </si>
  <si>
    <t>0304</t>
  </si>
  <si>
    <t>Filety rybne i inne mięso rybie (rozdrobnione)</t>
  </si>
  <si>
    <t>0305</t>
  </si>
  <si>
    <t>Ryby suszone, solone lub w solance; ryby wędzone</t>
  </si>
  <si>
    <t>0306</t>
  </si>
  <si>
    <t>Skorupiaki w skorupach lub bez, żywe, świeże,</t>
  </si>
  <si>
    <t>0307</t>
  </si>
  <si>
    <t>Mięczaki w skorupach lub bez, żywe, świeże,</t>
  </si>
  <si>
    <t>0308</t>
  </si>
  <si>
    <t>Bezkręgowce wodne, inne niż skorupiaki i mięczaki,</t>
  </si>
  <si>
    <t>0401</t>
  </si>
  <si>
    <t xml:space="preserve">Mleko i śmietana, nie zagęszczone 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</si>
  <si>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</si>
  <si>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</si>
  <si>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</si>
  <si>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</si>
  <si>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</si>
  <si>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</si>
  <si>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</si>
  <si>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</si>
  <si>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</si>
  <si>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</si>
  <si>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0407</t>
  </si>
  <si>
    <t>Jaja ptasie w skorupkach</t>
  </si>
  <si>
    <t>0408</t>
  </si>
  <si>
    <t>Jaja ptasie bez skorupek i żółtka jaj, świeże,</t>
  </si>
  <si>
    <t>0409</t>
  </si>
  <si>
    <t>Miód naturalny</t>
  </si>
  <si>
    <t>0410</t>
  </si>
  <si>
    <t>Jadalne prod. poch. zwierzęcego gdzie indziej nie wym.</t>
  </si>
  <si>
    <t>0501</t>
  </si>
  <si>
    <t>Włosy ludzkie nieobrob. odtłusz.; odpadki ludz. włosów</t>
  </si>
  <si>
    <t>0502</t>
  </si>
  <si>
    <t xml:space="preserve">Szczecina i sierść świń lub dzików; sierść borsuka </t>
  </si>
  <si>
    <t>0504</t>
  </si>
  <si>
    <t>Jelita, pęcherze i żołądki zwierzęce (oprócz rybich),</t>
  </si>
  <si>
    <t>0505</t>
  </si>
  <si>
    <t>Skóry i inne części ptaków z ich piórami lub puchem,</t>
  </si>
  <si>
    <t>0506</t>
  </si>
  <si>
    <t>Kości i rdzenie rogów, nie obrobione, odtłuszczone,</t>
  </si>
  <si>
    <t>0507</t>
  </si>
  <si>
    <t>Kość słoniowa, skorupy żółwiowe, fiszbiny i frędzle,</t>
  </si>
  <si>
    <t>0508</t>
  </si>
  <si>
    <t>Koral i podobne materiały</t>
  </si>
  <si>
    <t>0510</t>
  </si>
  <si>
    <t>Ambra sz.,str.bobr.,cib.i piżmo;musz.hiszp.,żółć;grucz.</t>
  </si>
  <si>
    <t>0511</t>
  </si>
  <si>
    <t>Produkty pochodzenia zwierzęcego, gdzie indziej nie wym.</t>
  </si>
  <si>
    <t>0601</t>
  </si>
  <si>
    <t>Bulwy, korzenie bulwiaste, cebulki, łodygi podziemne</t>
  </si>
  <si>
    <t>0602</t>
  </si>
  <si>
    <t>Pozostałe rośliny żywe (łącznie z ich korzeniami),</t>
  </si>
  <si>
    <t>0603</t>
  </si>
  <si>
    <t xml:space="preserve">Kwiaty cięte i pąki kwiatowe </t>
  </si>
  <si>
    <t>0604</t>
  </si>
  <si>
    <t>Liście, gałęzie i inne części roślin, bez kwiatów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</si>
  <si>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</si>
  <si>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</si>
  <si>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</si>
  <si>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</si>
  <si>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</si>
  <si>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</si>
  <si>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</si>
  <si>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</si>
  <si>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</si>
  <si>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</si>
  <si>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</si>
  <si>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</si>
  <si>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</si>
  <si>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</si>
  <si>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</si>
  <si>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</si>
  <si>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</si>
  <si>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</si>
  <si>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</si>
  <si>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</si>
  <si>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</si>
  <si>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</si>
  <si>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</si>
  <si>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</si>
  <si>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</si>
  <si>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</si>
  <si>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</si>
  <si>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</si>
  <si>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</si>
  <si>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</si>
  <si>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</si>
  <si>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</si>
  <si>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0803</t>
  </si>
  <si>
    <t>Banany</t>
  </si>
  <si>
    <t>0804</t>
  </si>
  <si>
    <t xml:space="preserve">Daktyle, figi, ananasy, avokado, guawa, mango 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</si>
  <si>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</si>
  <si>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</si>
  <si>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</si>
  <si>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</si>
  <si>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</si>
  <si>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</si>
  <si>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</si>
  <si>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</si>
  <si>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</si>
  <si>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</si>
  <si>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0810</t>
  </si>
  <si>
    <t>Pozostałe owoce, świeże</t>
  </si>
  <si>
    <t>0811</t>
  </si>
  <si>
    <t>Owoce i orzechy, niegotowane lub gotowane na parze, zamrożone</t>
  </si>
  <si>
    <t>0812</t>
  </si>
  <si>
    <t xml:space="preserve">Owoce i orzechy zakonserwowane tymczasowo </t>
  </si>
  <si>
    <t>0813</t>
  </si>
  <si>
    <t>Owoce suszone, inne niż z pozycji od nr 0801 do 0812</t>
  </si>
  <si>
    <t>0814</t>
  </si>
  <si>
    <t xml:space="preserve">Skórki owoców cytrusowych i melonów </t>
  </si>
  <si>
    <t>0901</t>
  </si>
  <si>
    <t>Kawa, nawet palona lub bezkofeinowa; łupinki i łuski</t>
  </si>
  <si>
    <t>0902</t>
  </si>
  <si>
    <t>Herbata, nawet aromatyzowana</t>
  </si>
  <si>
    <t>0903</t>
  </si>
  <si>
    <t>Herbata paragwajska</t>
  </si>
  <si>
    <t>0904</t>
  </si>
  <si>
    <t xml:space="preserve">Pieprz z rodzaju Piper; suszone lub rozgniatane </t>
  </si>
  <si>
    <t>0905</t>
  </si>
  <si>
    <t>Wanilia</t>
  </si>
  <si>
    <t>0906</t>
  </si>
  <si>
    <t>Cynamon i kwiaty cynamonowca</t>
  </si>
  <si>
    <t>0907</t>
  </si>
  <si>
    <t>Goździki (całe owoce, kwiaty i szypułki)</t>
  </si>
  <si>
    <t>0908</t>
  </si>
  <si>
    <t>Gałka muszkatołowa, kwiat muszkatołowy i kardamony</t>
  </si>
  <si>
    <t>0909</t>
  </si>
  <si>
    <t xml:space="preserve">Nasiona anyżku, badianu, kopru, kolendry, kminu </t>
  </si>
  <si>
    <t>0910</t>
  </si>
  <si>
    <t>Imbir, szafran, kurkuma, tymianek, liście laurowe,</t>
  </si>
  <si>
    <t>1001</t>
  </si>
  <si>
    <t>Pszenica i meslin</t>
  </si>
  <si>
    <t>1002</t>
  </si>
  <si>
    <t>Żyto</t>
  </si>
  <si>
    <t>1003</t>
  </si>
  <si>
    <t>Jęczmień</t>
  </si>
  <si>
    <t>1004</t>
  </si>
  <si>
    <t>Owies</t>
  </si>
  <si>
    <t>1005</t>
  </si>
  <si>
    <t>Kukurydza (ziarna)</t>
  </si>
  <si>
    <t>1006</t>
  </si>
  <si>
    <t>Ryż</t>
  </si>
  <si>
    <t>1007</t>
  </si>
  <si>
    <t>Sorgo</t>
  </si>
  <si>
    <t>1008</t>
  </si>
  <si>
    <t>Nasiona gryki, prosa i mozgi kanaryjskiej; pozostałe</t>
  </si>
  <si>
    <t>1101</t>
  </si>
  <si>
    <t>Mąka pszenna i żytnio-pszenna</t>
  </si>
  <si>
    <t>1102</t>
  </si>
  <si>
    <t>Mąka ze zbóż innych niż pszenica i mieszanka żyta  z pszenicą</t>
  </si>
  <si>
    <t>1103</t>
  </si>
  <si>
    <t>Kasze, grysiki i granulki zbożowe</t>
  </si>
  <si>
    <t>1104</t>
  </si>
  <si>
    <t>Ziarna zbóż obrobione w inny sposób</t>
  </si>
  <si>
    <t>1105</t>
  </si>
  <si>
    <t>Mąka, grysik, płatki, grudki i granulki</t>
  </si>
  <si>
    <t>1106</t>
  </si>
  <si>
    <t>Mąka i grysik z suszonych roślin strączkowych</t>
  </si>
  <si>
    <t>1107</t>
  </si>
  <si>
    <t>Słód palony lub nie</t>
  </si>
  <si>
    <t>1108</t>
  </si>
  <si>
    <t>Skrobie; inulina</t>
  </si>
  <si>
    <t>1109</t>
  </si>
  <si>
    <t>Gluten pszenny, suszony lub nie</t>
  </si>
  <si>
    <t>1201</t>
  </si>
  <si>
    <t>Soja - nasiona</t>
  </si>
  <si>
    <t>1202</t>
  </si>
  <si>
    <t>Orzeszki ziemne, nie palone ani nie przygotowane</t>
  </si>
  <si>
    <t>1203</t>
  </si>
  <si>
    <t>Kopra</t>
  </si>
  <si>
    <t>1204</t>
  </si>
  <si>
    <t>Nasiona lnu</t>
  </si>
  <si>
    <t>1205</t>
  </si>
  <si>
    <t>Nasiona rzepaku lub rzepiku</t>
  </si>
  <si>
    <t>1206</t>
  </si>
  <si>
    <t>Nasiona słonecznika</t>
  </si>
  <si>
    <t>1207</t>
  </si>
  <si>
    <t>Inne nasiona i owoce oleiste, nawet łamane</t>
  </si>
  <si>
    <t>1208</t>
  </si>
  <si>
    <t>Mąka i grysiki z nasion lub owoców oleistych, inne niż z gorczycy</t>
  </si>
  <si>
    <t>1209</t>
  </si>
  <si>
    <t>Nasiona, owoce i zarodniki, siewne</t>
  </si>
  <si>
    <t>1210</t>
  </si>
  <si>
    <t>Szyszki chmielowe, świeże lub suszone</t>
  </si>
  <si>
    <t>1211</t>
  </si>
  <si>
    <t>Rośliny i ich części (łącznie z nasionami i owocami)</t>
  </si>
  <si>
    <t>1212</t>
  </si>
  <si>
    <t>Chleb świętojański, wodorosty morskie i inne algi,</t>
  </si>
  <si>
    <t>1213</t>
  </si>
  <si>
    <t>Słoma i plewy zbóż</t>
  </si>
  <si>
    <t>1214</t>
  </si>
  <si>
    <t>Brukiew, buraki pastewne, korzenie pastewne, siano,</t>
  </si>
  <si>
    <t>1301</t>
  </si>
  <si>
    <t xml:space="preserve">Szelak; gumy naturalne, żywice, gumożywice </t>
  </si>
  <si>
    <t>1302</t>
  </si>
  <si>
    <t>Soki i ekstrakty roślinne; substancje pektynowe,</t>
  </si>
  <si>
    <t>1401</t>
  </si>
  <si>
    <t xml:space="preserve">Materiały roślinne używane głównie do wyplatania </t>
  </si>
  <si>
    <t>1404</t>
  </si>
  <si>
    <t xml:space="preserve">Produkty roślinne gdzie indziej nie wymienione </t>
  </si>
  <si>
    <t>1501</t>
  </si>
  <si>
    <t>Smalec</t>
  </si>
  <si>
    <t>1502</t>
  </si>
  <si>
    <t>Tłuszcze wołowe</t>
  </si>
  <si>
    <t>1503</t>
  </si>
  <si>
    <t>Stearyna smalcowa</t>
  </si>
  <si>
    <t>1504</t>
  </si>
  <si>
    <t>Tłuszcze i oleje i ich frakcje, z ryb lub ze ssaków</t>
  </si>
  <si>
    <t>1505</t>
  </si>
  <si>
    <t xml:space="preserve">Tłuszcz z wełny oraz substancje tłuszczowe </t>
  </si>
  <si>
    <t>1506</t>
  </si>
  <si>
    <t>Pozostałe tłuszcze i oleje zwierzęce oraz ich frakcje</t>
  </si>
  <si>
    <t>1507</t>
  </si>
  <si>
    <t>Olej sojowy i jego frakcje, rafinowane lub nie</t>
  </si>
  <si>
    <t>1508</t>
  </si>
  <si>
    <t>Olej z orzeszków ziemnych i jego frakcje, rafinowane</t>
  </si>
  <si>
    <t>1509</t>
  </si>
  <si>
    <t>Oliwa i jej frakcje, rafinowane lub nie</t>
  </si>
  <si>
    <t>1510</t>
  </si>
  <si>
    <t>Pozostałe oleje i ich frakcje</t>
  </si>
  <si>
    <t>1511</t>
  </si>
  <si>
    <t>Olej palmowy i jego frakcje, rafinowany lub nie</t>
  </si>
  <si>
    <t>1512</t>
  </si>
  <si>
    <t xml:space="preserve">Olej słonecznikowy, szafranowy i bawełniany </t>
  </si>
  <si>
    <t>1513</t>
  </si>
  <si>
    <t>Olej kokosowy, olej z ziaren palmowych, olej babassu</t>
  </si>
  <si>
    <t>1514</t>
  </si>
  <si>
    <t xml:space="preserve">Olej rzepakowy, rzepikowy i gorczycowy </t>
  </si>
  <si>
    <t>1515</t>
  </si>
  <si>
    <t>Pozostałe nielotne tłuszcze i oleje roślinne</t>
  </si>
  <si>
    <t>1516</t>
  </si>
  <si>
    <t xml:space="preserve">Tłuszcze i oleje zwierzęce lub roślinne </t>
  </si>
  <si>
    <t>1517</t>
  </si>
  <si>
    <t>Margaryna; jadalne mieszaniny lub wyroby z tłuszczów</t>
  </si>
  <si>
    <t>1518</t>
  </si>
  <si>
    <t xml:space="preserve">Tłuszcze i oleje zwierzęce lub roślinne i ich frakcje gotowane, </t>
  </si>
  <si>
    <t>1520</t>
  </si>
  <si>
    <t>Gliceryna, również zanieczyszczona; wody glicerynowe</t>
  </si>
  <si>
    <t>1521</t>
  </si>
  <si>
    <t>Woski roślinne (oprócz trójglicerydów), wosk</t>
  </si>
  <si>
    <t>1522</t>
  </si>
  <si>
    <t>Degras</t>
  </si>
  <si>
    <t>1601</t>
  </si>
  <si>
    <t>Kiełbasy i podobne produkty z mięsa</t>
  </si>
  <si>
    <t>1602</t>
  </si>
  <si>
    <t>Pozostałe przetworzone lub konserwowane mięso,</t>
  </si>
  <si>
    <t>1603</t>
  </si>
  <si>
    <t>Ekstrakty i soki z mięsa, ryb lub skorupiaków</t>
  </si>
  <si>
    <t>1604</t>
  </si>
  <si>
    <t>Przetworzone i konserwowane ryby; kawior i namiastki</t>
  </si>
  <si>
    <t>1605</t>
  </si>
  <si>
    <t>Skorupiaki, mięczaki i inne bezkręgowce wodne,</t>
  </si>
  <si>
    <t>1701</t>
  </si>
  <si>
    <t>Cukier trzcinowy lub buraczany i chem. czysta sacharoza w p.stałej</t>
  </si>
  <si>
    <t>1702</t>
  </si>
  <si>
    <t>Pozostałe cukry łącznie z chem. czyst. lakt.,malt.,gluk.i frukt.</t>
  </si>
  <si>
    <t>1703</t>
  </si>
  <si>
    <t>Melasy powstałe z ekstrakcji lub rafinacji cukru</t>
  </si>
  <si>
    <t>1704</t>
  </si>
  <si>
    <t>Wyroby cukiernicze (łącznie z białą czekoladą)</t>
  </si>
  <si>
    <t>1801</t>
  </si>
  <si>
    <t>Ziarna kakaowe, całe lub łamane, surowe lub palone</t>
  </si>
  <si>
    <t>1802</t>
  </si>
  <si>
    <t>Kakaowe łuski, łupiny, osłonki i inne odpady z kakao</t>
  </si>
  <si>
    <t>1803</t>
  </si>
  <si>
    <t>Pasta kakaowa, nawet odtłuszczona</t>
  </si>
  <si>
    <t>1804</t>
  </si>
  <si>
    <t>Kakaowe masło, tłuszcz i olej</t>
  </si>
  <si>
    <t>1805</t>
  </si>
  <si>
    <t>Proszek kakaowy nie zawierający dodatku cukru</t>
  </si>
  <si>
    <t>1806</t>
  </si>
  <si>
    <t>Czekolada i inne przetwory spożywcze zawierające kakao</t>
  </si>
  <si>
    <t>1901</t>
  </si>
  <si>
    <t>Ekstrakt słodowy; przetwory spożywcze z mąki,</t>
  </si>
  <si>
    <t>1902</t>
  </si>
  <si>
    <t xml:space="preserve">Ciasto, również gotowane lub nadziewane </t>
  </si>
  <si>
    <t>1903</t>
  </si>
  <si>
    <t>Tapioka i jej namiastki przygotowane ze skrobi l.przygot. inaczej</t>
  </si>
  <si>
    <t>1904</t>
  </si>
  <si>
    <t xml:space="preserve">Przetwory spożywcze otrzymane przez spęcznianie </t>
  </si>
  <si>
    <t>1905</t>
  </si>
  <si>
    <t>Chleb, pieczywo cukiernicze, ciasta i ciastka,</t>
  </si>
  <si>
    <t>2001</t>
  </si>
  <si>
    <t>Warzywa, owoce, orzechy i inne jadal. części rośl. przetw. l.zakons.</t>
  </si>
  <si>
    <t>2002</t>
  </si>
  <si>
    <t>Pomidory przetworzone lub zakons. inaczej niż kw. octow.</t>
  </si>
  <si>
    <t>2003</t>
  </si>
  <si>
    <t>Grzyby i trufle, przetworzone lub zakonserwowane</t>
  </si>
  <si>
    <t>2004</t>
  </si>
  <si>
    <t>Pozostałe warzywa przetworzone lub zakonserwowane, mrożone</t>
  </si>
  <si>
    <t>2005</t>
  </si>
  <si>
    <t>Pozostałe warzywa przetworzone lub zakonserwowane, nie mrożone</t>
  </si>
  <si>
    <t>2006</t>
  </si>
  <si>
    <t>Owoce,orzechy,skórki owoc,części rośl,zakons.cukr.</t>
  </si>
  <si>
    <t>2007</t>
  </si>
  <si>
    <t xml:space="preserve">Dżemy, galaretki owocowe, marmolady, przeciery </t>
  </si>
  <si>
    <t>2008</t>
  </si>
  <si>
    <t>Owoce, orzechy i inne jadalne części roślin</t>
  </si>
  <si>
    <t>2009</t>
  </si>
  <si>
    <t xml:space="preserve">Soki owocowe (łącznie z moszczem winogronowym) </t>
  </si>
  <si>
    <t>2101</t>
  </si>
  <si>
    <t xml:space="preserve">Ekstrakty, esencje i koncentraty kawy, herbaty </t>
  </si>
  <si>
    <t>2102</t>
  </si>
  <si>
    <t>Drożdże (aktywne lub nieaktywne); inne</t>
  </si>
  <si>
    <t>2103</t>
  </si>
  <si>
    <t xml:space="preserve">Sosy i przetwory z nich; zmieszane przyprawy </t>
  </si>
  <si>
    <t>2104</t>
  </si>
  <si>
    <t>Zupy i buliony i przetwory z nich; złożone przetwory</t>
  </si>
  <si>
    <t>2105</t>
  </si>
  <si>
    <t>Lody śmietankowe</t>
  </si>
  <si>
    <t>2106</t>
  </si>
  <si>
    <t>Przetwory spożywcze gdzie indziej nie wymienione</t>
  </si>
  <si>
    <t>2201</t>
  </si>
  <si>
    <t xml:space="preserve">Wody, w tym naturalne lub sztuczne wody mineralne </t>
  </si>
  <si>
    <t>2202</t>
  </si>
  <si>
    <t>Wody, w tym wody mineralne i wody gazowane,</t>
  </si>
  <si>
    <t>2203</t>
  </si>
  <si>
    <t>Piwo otrzymywane ze słodu</t>
  </si>
  <si>
    <t>2204</t>
  </si>
  <si>
    <t>Wino ze świeżych winogron łącznie z winami</t>
  </si>
  <si>
    <t>2205</t>
  </si>
  <si>
    <t>Wermut i inne wina ze świeżych winogron przyprawione</t>
  </si>
  <si>
    <t>2206</t>
  </si>
  <si>
    <t>Pozostałe napoje fermentowane</t>
  </si>
  <si>
    <t>2207</t>
  </si>
  <si>
    <t xml:space="preserve">Alkohol etylowy nieskażony </t>
  </si>
  <si>
    <t>2208</t>
  </si>
  <si>
    <t>Alkohol etylowy nieskażony o objętościowej mocy alkoh.&lt;80% obj.</t>
  </si>
  <si>
    <t>2209</t>
  </si>
  <si>
    <t>Ocet i namiastki octu</t>
  </si>
  <si>
    <t>2301</t>
  </si>
  <si>
    <t>Mąki, grysiki i granulki z mięsa i podrobów, ryb</t>
  </si>
  <si>
    <t>2302</t>
  </si>
  <si>
    <t>Otręby, śruta i inne pozostałości odsiewu, przemiału</t>
  </si>
  <si>
    <t>2303</t>
  </si>
  <si>
    <t>Pozostałości z produkcji skrobi i podobne pozostałości</t>
  </si>
  <si>
    <t>2304</t>
  </si>
  <si>
    <t>Makuchy i inne pozostałości stałe,  z ekstrakcji oleju sojowego</t>
  </si>
  <si>
    <t>2305</t>
  </si>
  <si>
    <t>Makuchy  pozostałe z ekstrakcji oleju z orzeszków ziemnych</t>
  </si>
  <si>
    <t>2306</t>
  </si>
  <si>
    <t xml:space="preserve">Makuchy i inne pozostałości stałe, nawet mielone </t>
  </si>
  <si>
    <t>2307</t>
  </si>
  <si>
    <t>Szlam i kamień winny</t>
  </si>
  <si>
    <t>2308</t>
  </si>
  <si>
    <t>Roślinne materiały, odpady, pozostałości i produkty uboczne</t>
  </si>
  <si>
    <t>2309</t>
  </si>
  <si>
    <t>Produkty używane do karmienia zwierząt</t>
  </si>
  <si>
    <t>2401</t>
  </si>
  <si>
    <t>Tytoń nie przetworzony; odpady tytoniowe</t>
  </si>
  <si>
    <t>2402</t>
  </si>
  <si>
    <t>Cygara, również z obciętymi końcami, cygaretki i papierosy</t>
  </si>
  <si>
    <t>2403</t>
  </si>
  <si>
    <t>Pozostały przetworzony tytoń i przetworzone namiastki tytoniu</t>
  </si>
  <si>
    <t xml:space="preserve">Główni partnerzy </t>
  </si>
  <si>
    <t>EKSPORT</t>
  </si>
  <si>
    <t>IMPORT</t>
  </si>
  <si>
    <t>Państwo</t>
  </si>
  <si>
    <t>Zmiana [%]</t>
  </si>
  <si>
    <r>
      <t xml:space="preserve">OGÓŁEM, </t>
    </r>
    <r>
      <rPr>
        <i/>
        <sz val="12"/>
        <rFont val="Times New Roman CE"/>
        <charset val="238"/>
      </rPr>
      <t>w tym:</t>
    </r>
  </si>
  <si>
    <t>Niemcy</t>
  </si>
  <si>
    <t>Wielka Brytania</t>
  </si>
  <si>
    <t>Holandia</t>
  </si>
  <si>
    <t>Włochy</t>
  </si>
  <si>
    <t>Hiszpania</t>
  </si>
  <si>
    <t>Francja</t>
  </si>
  <si>
    <t>Norwegia</t>
  </si>
  <si>
    <t>Republika Czeska</t>
  </si>
  <si>
    <t>Belgia</t>
  </si>
  <si>
    <t>Dania</t>
  </si>
  <si>
    <t>Arabia Saudyjska</t>
  </si>
  <si>
    <t>Rumunia</t>
  </si>
  <si>
    <t>Ukraina</t>
  </si>
  <si>
    <t>Węgry</t>
  </si>
  <si>
    <t>Brazylia</t>
  </si>
  <si>
    <t>Słowacja</t>
  </si>
  <si>
    <t>Chiny</t>
  </si>
  <si>
    <t>* - dane wstępne</t>
  </si>
  <si>
    <t>UGRUPOWANIE</t>
  </si>
  <si>
    <t>Zmiana</t>
  </si>
  <si>
    <t>[%]</t>
  </si>
  <si>
    <t>Suma końcowa</t>
  </si>
  <si>
    <t>UE-27</t>
  </si>
  <si>
    <t>Austria</t>
  </si>
  <si>
    <t>Bułgaria</t>
  </si>
  <si>
    <t>Chorwacja</t>
  </si>
  <si>
    <t>Cypr</t>
  </si>
  <si>
    <t>Estonia</t>
  </si>
  <si>
    <t>Finlandia</t>
  </si>
  <si>
    <t>Grecja</t>
  </si>
  <si>
    <t>Irlandia</t>
  </si>
  <si>
    <t>Litwa</t>
  </si>
  <si>
    <t>Luksemburg</t>
  </si>
  <si>
    <t>Łotwa</t>
  </si>
  <si>
    <t>Malta</t>
  </si>
  <si>
    <t>Portugalia</t>
  </si>
  <si>
    <t>Słowenia</t>
  </si>
  <si>
    <t>Szwecja</t>
  </si>
  <si>
    <t>WNP</t>
  </si>
  <si>
    <t>Armenia</t>
  </si>
  <si>
    <t>Azerbejdżan</t>
  </si>
  <si>
    <t>Białoruś</t>
  </si>
  <si>
    <t>Kazachstan</t>
  </si>
  <si>
    <t>Kirgistan</t>
  </si>
  <si>
    <t>Mołdowa</t>
  </si>
  <si>
    <t>Rosja</t>
  </si>
  <si>
    <t>Tadżykistan</t>
  </si>
  <si>
    <t>Turkmenistan</t>
  </si>
  <si>
    <t>Uzbekistan</t>
  </si>
  <si>
    <t>UKRAINA</t>
  </si>
  <si>
    <t>EFTA</t>
  </si>
  <si>
    <t>Islandia</t>
  </si>
  <si>
    <t>Liechtenstein</t>
  </si>
  <si>
    <t>Szwajcaria</t>
  </si>
  <si>
    <t>NAFTA</t>
  </si>
  <si>
    <t>Kanada</t>
  </si>
  <si>
    <t>Meksyk</t>
  </si>
  <si>
    <t>MERCOSUR</t>
  </si>
  <si>
    <t>Argentyna</t>
  </si>
  <si>
    <t>Paragwaj</t>
  </si>
  <si>
    <t>Urugwaj</t>
  </si>
  <si>
    <t>POZOSTAŁE</t>
  </si>
  <si>
    <t>Państwa BLISKIEGO WSCHODU</t>
  </si>
  <si>
    <t>(ważniejsze)</t>
  </si>
  <si>
    <t>RAZEM</t>
  </si>
  <si>
    <t>Izrael</t>
  </si>
  <si>
    <t>Turcja</t>
  </si>
  <si>
    <t>Zjedn.Emiraty Arabskie</t>
  </si>
  <si>
    <t>Jordania</t>
  </si>
  <si>
    <t>Irak</t>
  </si>
  <si>
    <t>Kuwejt</t>
  </si>
  <si>
    <t>Liban</t>
  </si>
  <si>
    <t>Syria</t>
  </si>
  <si>
    <t>PAŃSTWA  AZJI</t>
  </si>
  <si>
    <t>Wietnam</t>
  </si>
  <si>
    <t>Hongkong</t>
  </si>
  <si>
    <t>Japonia</t>
  </si>
  <si>
    <t>Singapur</t>
  </si>
  <si>
    <t>Republika Korei</t>
  </si>
  <si>
    <t>Filipiny</t>
  </si>
  <si>
    <t>Indonezja</t>
  </si>
  <si>
    <t>Tajwan</t>
  </si>
  <si>
    <t>Malezja</t>
  </si>
  <si>
    <t>Tajlandia</t>
  </si>
  <si>
    <t>India</t>
  </si>
  <si>
    <t>Mongolia</t>
  </si>
  <si>
    <t>Sri Lanka</t>
  </si>
  <si>
    <t>PAŃSTWA  AFRYKI</t>
  </si>
  <si>
    <t>Algieria</t>
  </si>
  <si>
    <t>Maroko</t>
  </si>
  <si>
    <t>Republika Południowej Afryki</t>
  </si>
  <si>
    <t>Egipt</t>
  </si>
  <si>
    <t>Ghana</t>
  </si>
  <si>
    <t>Senegal</t>
  </si>
  <si>
    <t>Mozambik</t>
  </si>
  <si>
    <t>Kongo (d.Zair)</t>
  </si>
  <si>
    <t>Libia</t>
  </si>
  <si>
    <t>Wybrzeże Kości Słoniowej</t>
  </si>
  <si>
    <t>Gwinea</t>
  </si>
  <si>
    <t>Gabon</t>
  </si>
  <si>
    <t>Liberia</t>
  </si>
  <si>
    <t>Mauretania</t>
  </si>
  <si>
    <t>Sierra Leone</t>
  </si>
  <si>
    <t>Benin</t>
  </si>
  <si>
    <t>Gambia</t>
  </si>
  <si>
    <t>Burkina Faso</t>
  </si>
  <si>
    <t>Angola</t>
  </si>
  <si>
    <t>Gwinea Równikowa</t>
  </si>
  <si>
    <t>Czad</t>
  </si>
  <si>
    <t>Mali</t>
  </si>
  <si>
    <t>Togo</t>
  </si>
  <si>
    <t>Tunezja</t>
  </si>
  <si>
    <t>Komory</t>
  </si>
  <si>
    <t>Nigeria</t>
  </si>
  <si>
    <t>Niger</t>
  </si>
  <si>
    <t>Kamerun</t>
  </si>
  <si>
    <t>Tanzania</t>
  </si>
  <si>
    <t>Wydział Informacji Rynkowej</t>
  </si>
  <si>
    <t>SAD + INTRASTAT</t>
  </si>
  <si>
    <t>Zakres danych: CN 01-24</t>
  </si>
  <si>
    <t>Źródło danych: Ministerstwo Finansów.</t>
  </si>
  <si>
    <t>Departament Rynków Rolnych</t>
  </si>
  <si>
    <t>Udział [%]</t>
  </si>
  <si>
    <t>RAZEM  (poz. HS - 0101 do 2403)</t>
  </si>
  <si>
    <t>01</t>
  </si>
  <si>
    <t>Zwierzęta żywe</t>
  </si>
  <si>
    <t>02</t>
  </si>
  <si>
    <t>Mięso i podroby jadalne</t>
  </si>
  <si>
    <t>03</t>
  </si>
  <si>
    <t>Ryby i "owoce morza"</t>
  </si>
  <si>
    <t>04</t>
  </si>
  <si>
    <t>Produkty mleczarskie, jaja, miód</t>
  </si>
  <si>
    <t>05</t>
  </si>
  <si>
    <t>Pozostałe produkty pochodzenia zwierzęcego</t>
  </si>
  <si>
    <t>06</t>
  </si>
  <si>
    <t>Żywe rośliny, kwiaty cięte, liście ozdobne</t>
  </si>
  <si>
    <t>07</t>
  </si>
  <si>
    <t>Warzywa</t>
  </si>
  <si>
    <t>08</t>
  </si>
  <si>
    <t>Owoce i orzechy jadalne</t>
  </si>
  <si>
    <t>09</t>
  </si>
  <si>
    <t>Kawa, herbata, przyprawy</t>
  </si>
  <si>
    <t>10</t>
  </si>
  <si>
    <t>Zboża</t>
  </si>
  <si>
    <t>11</t>
  </si>
  <si>
    <t>Prod. przem. młyn., słód, skrobie, inulina, gluten pszenny</t>
  </si>
  <si>
    <t>12</t>
  </si>
  <si>
    <t>Nasiona i owoce oleiste, rośl. przemysłowe</t>
  </si>
  <si>
    <t>13</t>
  </si>
  <si>
    <t>Szelak, gumy, żywice, soki i ekstrakty roślinne</t>
  </si>
  <si>
    <t>14</t>
  </si>
  <si>
    <t>Materiały roślinne do wyplatania</t>
  </si>
  <si>
    <t>15</t>
  </si>
  <si>
    <t>Tł. rośl. i zwierz., prod. ich rozkładu, woski</t>
  </si>
  <si>
    <t>16</t>
  </si>
  <si>
    <t>Przetwory z mięsa, ryb i "owoców morza"</t>
  </si>
  <si>
    <t>17</t>
  </si>
  <si>
    <t>Cukry i wyroby cukiernicze</t>
  </si>
  <si>
    <t>18</t>
  </si>
  <si>
    <t>Kakao i przetwory z kakao</t>
  </si>
  <si>
    <t>19</t>
  </si>
  <si>
    <t>Przetw. ze zbóż, mąki, skrobii lub mleka, piecz. cukiern.</t>
  </si>
  <si>
    <t>20</t>
  </si>
  <si>
    <t>Przetw. z warzyw, owoców lub orzechów</t>
  </si>
  <si>
    <t>21</t>
  </si>
  <si>
    <t>Różne przetwory spożywcze</t>
  </si>
  <si>
    <t>22</t>
  </si>
  <si>
    <t>Napoje bezalkoholowe, alkoholowe i ocet</t>
  </si>
  <si>
    <t>23</t>
  </si>
  <si>
    <t>Pozostałości przem. spożywczego, pasze</t>
  </si>
  <si>
    <t>24</t>
  </si>
  <si>
    <t>Tytoń i namiastki tytoniu</t>
  </si>
  <si>
    <t>Wartość [mln EUR]</t>
  </si>
  <si>
    <t>Wolumen [tys. ton]</t>
  </si>
  <si>
    <t>Cena [EUR/kg]</t>
  </si>
  <si>
    <t xml:space="preserve">Mięso i podroby jadalne z drobiu </t>
  </si>
  <si>
    <t>świeże, schłodzone lub zamrożone (CN 0207)</t>
  </si>
  <si>
    <t>Mięso ze świń, świeże, schłodzone lub zamrożone (CN 0203)</t>
  </si>
  <si>
    <t>ważniejsze kraje</t>
  </si>
  <si>
    <t>Kraj</t>
  </si>
  <si>
    <t>Wolumen   [tony]</t>
  </si>
  <si>
    <t>OGÓŁEM</t>
  </si>
  <si>
    <t>Mięso wołowe świeże, chłodzone lub zamrożone (CN 0201, 0202)</t>
  </si>
  <si>
    <t>Produkty mleczarskie (CN 0401 - 0406)</t>
  </si>
  <si>
    <t>Jabłka (CN 080810)</t>
  </si>
  <si>
    <t>Pszenica (CN 1001)</t>
  </si>
  <si>
    <t>NIEMCY</t>
  </si>
  <si>
    <t>ważniejsze towary</t>
  </si>
  <si>
    <t>WIELKA BRYTANIA</t>
  </si>
  <si>
    <t>HOLANDIA</t>
  </si>
  <si>
    <t>FRANCJA</t>
  </si>
  <si>
    <t>WŁOCHY</t>
  </si>
  <si>
    <t>REPUBLIKA CZESKA</t>
  </si>
  <si>
    <t>RUMUNIA</t>
  </si>
  <si>
    <t>HISZPANIA</t>
  </si>
  <si>
    <t>Eksport z Polski</t>
  </si>
  <si>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</si>
  <si>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</si>
  <si>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</si>
  <si>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</si>
  <si>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</si>
  <si>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</si>
  <si>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</si>
  <si>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</si>
  <si>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</si>
  <si>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</si>
  <si>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</si>
  <si>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</si>
  <si>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</si>
  <si>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Import do Polski</t>
  </si>
  <si>
    <t>BELGIA</t>
  </si>
  <si>
    <t>Kuba</t>
  </si>
  <si>
    <t>2020r.</t>
  </si>
  <si>
    <t>* - dane wstępne!</t>
  </si>
  <si>
    <r>
      <t xml:space="preserve">RAZEM  </t>
    </r>
    <r>
      <rPr>
        <b/>
        <i/>
        <sz val="10"/>
        <rFont val="Times New Roman CE"/>
      </rPr>
      <t>(poz. HS - 0101 do 2403)</t>
    </r>
  </si>
  <si>
    <t>Pozost.teryt.UE</t>
  </si>
  <si>
    <t>USA</t>
  </si>
  <si>
    <t>Nowa Zelandia</t>
  </si>
  <si>
    <t>Kenia</t>
  </si>
  <si>
    <t>Namibia</t>
  </si>
  <si>
    <t>2021r.</t>
  </si>
  <si>
    <t>Stany Zjednoczone Ameryki</t>
  </si>
  <si>
    <t xml:space="preserve">Handel zagraniczny towarami rolno-spożywczymi w 2021 roku </t>
  </si>
  <si>
    <t xml:space="preserve">                 w latach 2004 - 2021  [mld EUR]</t>
  </si>
  <si>
    <t>DANE OSTATECZNE</t>
  </si>
  <si>
    <t>Ministerstwo Rolnictwa i Rozwoju Wsi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</si>
</sst>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#,###,##0"/>
    <numFmt numFmtId="166" formatCode="#,###,##0.0"/>
    <numFmt numFmtId="167" formatCode="0.0"/>
    <numFmt numFmtId="168" formatCode="#,##0.00;[Red]#,##0.00"/>
    <numFmt numFmtId="169" formatCode="[$-415]d\ mmmm\ yyyy;@"/>
    <numFmt numFmtId="170" formatCode="#,###,##0.00"/>
    <numFmt numFmtId="171" formatCode="0.000"/>
  </numFmts>
  <fonts count="84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4"/>
      <color rgb="FF0000FF"/>
      <name val="Times New Roman CE"/>
      <family val="1"/>
      <charset val="238"/>
    </font>
    <font>
      <b/>
      <sz val="14"/>
      <color theme="1"/>
      <name val="Times New Roman CE"/>
      <family val="1"/>
      <charset val="238"/>
    </font>
    <font>
      <sz val="14"/>
      <name val="Times New Roman CE"/>
      <family val="1"/>
      <charset val="238"/>
    </font>
    <font>
      <sz val="14"/>
      <color rgb="FF0000FF"/>
      <name val="Times New Roman CE"/>
      <family val="1"/>
      <charset val="238"/>
    </font>
    <font>
      <sz val="14"/>
      <color theme="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0"/>
      <color rgb="FF0000FF"/>
      <name val="Arial CE"/>
    </font>
    <font>
      <sz val="10"/>
      <color theme="1"/>
      <name val="Arial CE"/>
    </font>
    <font>
      <i/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10"/>
      <name val="Arial CE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</font>
    <font>
      <sz val="10"/>
      <name val="Times New Roman CE"/>
    </font>
    <font>
      <b/>
      <sz val="18"/>
      <name val="Times New Roman"/>
      <family val="1"/>
      <charset val="238"/>
    </font>
    <font>
      <b/>
      <sz val="16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i/>
      <sz val="12"/>
      <name val="Times New Roman CE"/>
      <charset val="238"/>
    </font>
    <font>
      <b/>
      <sz val="14"/>
      <name val="Times New Roman CE"/>
    </font>
    <font>
      <b/>
      <i/>
      <sz val="14"/>
      <name val="Times New Roman CE"/>
      <charset val="238"/>
    </font>
    <font>
      <sz val="14"/>
      <name val="Times New Roman CE"/>
    </font>
    <font>
      <i/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Arial CE"/>
      <charset val="238"/>
    </font>
    <font>
      <b/>
      <i/>
      <sz val="10"/>
      <name val="Times New Roman CE"/>
      <charset val="238"/>
    </font>
    <font>
      <b/>
      <sz val="11"/>
      <name val="Times New Roman CE"/>
    </font>
    <font>
      <b/>
      <i/>
      <sz val="11"/>
      <name val="Times New Roman CE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name val="Times New Roman CE"/>
    </font>
    <font>
      <b/>
      <sz val="20"/>
      <color indexed="12"/>
      <name val="Times New Roman"/>
      <family val="1"/>
      <charset val="238"/>
    </font>
    <font>
      <b/>
      <sz val="16"/>
      <color indexed="12"/>
      <name val="Times New Roman"/>
      <family val="1"/>
      <charset val="238"/>
    </font>
    <font>
      <b/>
      <i/>
      <sz val="12"/>
      <name val="Times New Roman CE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rgb="FFFFFF0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0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6"/>
      <color indexed="12"/>
      <name val="Times New Roman"/>
      <family val="1"/>
      <charset val="238"/>
    </font>
    <font>
      <sz val="14"/>
      <color indexed="10"/>
      <name val="Times New Roman"/>
      <family val="1"/>
      <charset val="238"/>
    </font>
    <font>
      <sz val="10"/>
      <name val="Arial CE"/>
    </font>
    <font>
      <b/>
      <sz val="12"/>
      <name val="Times New Roman CE"/>
      <charset val="238"/>
    </font>
    <font>
      <b/>
      <sz val="18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color indexed="12"/>
      <name val="Times New Roman CE"/>
      <family val="1"/>
      <charset val="238"/>
    </font>
    <font>
      <b/>
      <sz val="10"/>
      <color indexed="12"/>
      <name val="Times New Roman CE"/>
      <family val="1"/>
      <charset val="238"/>
    </font>
    <font>
      <b/>
      <i/>
      <sz val="12"/>
      <color indexed="12"/>
      <name val="Times New Roman CE"/>
      <family val="1"/>
      <charset val="238"/>
    </font>
    <font>
      <b/>
      <i/>
      <sz val="12"/>
      <color indexed="12"/>
      <name val="Times New Roman CE"/>
      <charset val="238"/>
    </font>
    <font>
      <sz val="12"/>
      <name val="Arial CE"/>
    </font>
    <font>
      <sz val="10"/>
      <name val="Arial CE"/>
      <charset val="238"/>
    </font>
    <font>
      <i/>
      <u/>
      <sz val="12"/>
      <name val="Times New Roman"/>
      <family val="1"/>
      <charset val="238"/>
    </font>
    <font>
      <sz val="16"/>
      <name val="Arial CE"/>
    </font>
    <font>
      <sz val="16"/>
      <name val="Arial CE"/>
      <charset val="238"/>
    </font>
    <font>
      <sz val="16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4"/>
      <name val="Arial CE"/>
    </font>
    <font>
      <b/>
      <sz val="20"/>
      <name val="Times New Roman"/>
      <family val="1"/>
      <charset val="238"/>
    </font>
    <font>
      <sz val="12"/>
      <name val="Times New Roman CE"/>
    </font>
    <font>
      <i/>
      <sz val="10"/>
      <name val="Times New Roman CE"/>
      <charset val="238"/>
    </font>
    <font>
      <sz val="12"/>
      <name val="Times New Roman CE"/>
      <charset val="238"/>
    </font>
    <font>
      <b/>
      <sz val="10"/>
      <name val="Arial CE"/>
    </font>
    <font>
      <b/>
      <sz val="14"/>
      <name val="Arial CE"/>
      <family val="2"/>
      <charset val="238"/>
    </font>
    <font>
      <sz val="14"/>
      <name val="Times New Roman CE"/>
      <charset val="238"/>
    </font>
    <font>
      <b/>
      <i/>
      <sz val="14"/>
      <color rgb="FFFF0000"/>
      <name val="Times New Roman CE"/>
    </font>
    <font>
      <b/>
      <i/>
      <sz val="10"/>
      <name val="Times New Roman CE"/>
    </font>
    <font>
      <b/>
      <sz val="2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i/>
      <sz val="16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63" fillId="0" borderId="0"/>
    <xf numFmtId="0" fontId="54" fillId="0" borderId="0"/>
    <xf numFmtId="0" fontId="69" fillId="0" borderId="0"/>
    <xf numFmtId="0" fontId="1" fillId="0" borderId="0"/>
  </cellStyleXfs>
  <cellXfs count="437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wrapText="1"/>
    </xf>
    <xf numFmtId="164" fontId="6" fillId="0" borderId="6" xfId="0" applyNumberFormat="1" applyFont="1" applyBorder="1"/>
    <xf numFmtId="164" fontId="6" fillId="0" borderId="7" xfId="0" applyNumberFormat="1" applyFont="1" applyBorder="1"/>
    <xf numFmtId="164" fontId="6" fillId="0" borderId="8" xfId="0" applyNumberFormat="1" applyFont="1" applyBorder="1"/>
    <xf numFmtId="164" fontId="8" fillId="0" borderId="8" xfId="0" applyNumberFormat="1" applyFont="1" applyBorder="1"/>
    <xf numFmtId="164" fontId="7" fillId="2" borderId="8" xfId="0" applyNumberFormat="1" applyFont="1" applyFill="1" applyBorder="1"/>
    <xf numFmtId="0" fontId="3" fillId="3" borderId="9" xfId="0" applyFont="1" applyFill="1" applyBorder="1" applyAlignment="1">
      <alignment wrapText="1"/>
    </xf>
    <xf numFmtId="164" fontId="6" fillId="3" borderId="10" xfId="0" applyNumberFormat="1" applyFont="1" applyFill="1" applyBorder="1"/>
    <xf numFmtId="164" fontId="6" fillId="3" borderId="11" xfId="0" applyNumberFormat="1" applyFont="1" applyFill="1" applyBorder="1"/>
    <xf numFmtId="164" fontId="6" fillId="3" borderId="12" xfId="0" applyNumberFormat="1" applyFont="1" applyFill="1" applyBorder="1"/>
    <xf numFmtId="164" fontId="8" fillId="3" borderId="12" xfId="0" applyNumberFormat="1" applyFont="1" applyFill="1" applyBorder="1"/>
    <xf numFmtId="164" fontId="7" fillId="2" borderId="12" xfId="0" applyNumberFormat="1" applyFont="1" applyFill="1" applyBorder="1"/>
    <xf numFmtId="0" fontId="3" fillId="0" borderId="13" xfId="0" applyFont="1" applyBorder="1"/>
    <xf numFmtId="164" fontId="6" fillId="0" borderId="14" xfId="0" applyNumberFormat="1" applyFont="1" applyBorder="1"/>
    <xf numFmtId="164" fontId="6" fillId="0" borderId="15" xfId="0" applyNumberFormat="1" applyFont="1" applyBorder="1"/>
    <xf numFmtId="164" fontId="6" fillId="0" borderId="16" xfId="0" applyNumberFormat="1" applyFont="1" applyBorder="1"/>
    <xf numFmtId="164" fontId="8" fillId="0" borderId="16" xfId="0" applyNumberFormat="1" applyFont="1" applyBorder="1"/>
    <xf numFmtId="164" fontId="7" fillId="2" borderId="16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Fill="1"/>
    <xf numFmtId="3" fontId="0" fillId="0" borderId="0" xfId="0" applyNumberFormat="1"/>
    <xf numFmtId="0" fontId="3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3" fontId="6" fillId="0" borderId="6" xfId="0" applyNumberFormat="1" applyFont="1" applyBorder="1"/>
    <xf numFmtId="164" fontId="6" fillId="0" borderId="18" xfId="0" applyNumberFormat="1" applyFont="1" applyBorder="1" applyAlignment="1"/>
    <xf numFmtId="164" fontId="8" fillId="0" borderId="18" xfId="0" applyNumberFormat="1" applyFont="1" applyBorder="1" applyAlignment="1"/>
    <xf numFmtId="164" fontId="7" fillId="2" borderId="18" xfId="0" applyNumberFormat="1" applyFont="1" applyFill="1" applyBorder="1" applyAlignment="1"/>
    <xf numFmtId="0" fontId="3" fillId="3" borderId="13" xfId="0" applyFont="1" applyFill="1" applyBorder="1" applyAlignment="1">
      <alignment wrapText="1"/>
    </xf>
    <xf numFmtId="3" fontId="6" fillId="3" borderId="14" xfId="0" applyNumberFormat="1" applyFont="1" applyFill="1" applyBorder="1"/>
    <xf numFmtId="164" fontId="6" fillId="3" borderId="14" xfId="0" applyNumberFormat="1" applyFont="1" applyFill="1" applyBorder="1"/>
    <xf numFmtId="164" fontId="6" fillId="3" borderId="15" xfId="0" applyNumberFormat="1" applyFont="1" applyFill="1" applyBorder="1"/>
    <xf numFmtId="164" fontId="6" fillId="3" borderId="19" xfId="0" applyNumberFormat="1" applyFont="1" applyFill="1" applyBorder="1" applyAlignment="1"/>
    <xf numFmtId="164" fontId="8" fillId="3" borderId="19" xfId="0" applyNumberFormat="1" applyFont="1" applyFill="1" applyBorder="1" applyAlignment="1"/>
    <xf numFmtId="164" fontId="7" fillId="2" borderId="19" xfId="0" applyNumberFormat="1" applyFont="1" applyFill="1" applyBorder="1" applyAlignment="1"/>
    <xf numFmtId="0" fontId="12" fillId="0" borderId="0" xfId="0" applyFont="1"/>
    <xf numFmtId="4" fontId="0" fillId="0" borderId="0" xfId="0" applyNumberFormat="1"/>
    <xf numFmtId="0" fontId="13" fillId="0" borderId="0" xfId="0" applyFont="1"/>
    <xf numFmtId="0" fontId="0" fillId="0" borderId="0" xfId="0" applyFill="1"/>
    <xf numFmtId="164" fontId="6" fillId="0" borderId="18" xfId="0" applyNumberFormat="1" applyFont="1" applyBorder="1"/>
    <xf numFmtId="164" fontId="8" fillId="0" borderId="18" xfId="0" applyNumberFormat="1" applyFont="1" applyBorder="1"/>
    <xf numFmtId="164" fontId="6" fillId="3" borderId="20" xfId="0" applyNumberFormat="1" applyFont="1" applyFill="1" applyBorder="1"/>
    <xf numFmtId="164" fontId="8" fillId="3" borderId="20" xfId="0" applyNumberFormat="1" applyFont="1" applyFill="1" applyBorder="1"/>
    <xf numFmtId="164" fontId="6" fillId="0" borderId="19" xfId="0" applyNumberFormat="1" applyFont="1" applyBorder="1"/>
    <xf numFmtId="164" fontId="8" fillId="0" borderId="19" xfId="0" applyNumberFormat="1" applyFont="1" applyBorder="1"/>
    <xf numFmtId="164" fontId="6" fillId="3" borderId="19" xfId="0" applyNumberFormat="1" applyFont="1" applyFill="1" applyBorder="1"/>
    <xf numFmtId="164" fontId="8" fillId="3" borderId="19" xfId="0" applyNumberFormat="1" applyFont="1" applyFill="1" applyBorder="1"/>
    <xf numFmtId="0" fontId="14" fillId="0" borderId="0" xfId="0" applyFont="1"/>
    <xf numFmtId="0" fontId="15" fillId="0" borderId="0" xfId="0" applyFont="1"/>
    <xf numFmtId="49" fontId="16" fillId="0" borderId="21" xfId="0" applyNumberFormat="1" applyFont="1" applyBorder="1"/>
    <xf numFmtId="0" fontId="16" fillId="0" borderId="22" xfId="0" applyFont="1" applyBorder="1"/>
    <xf numFmtId="0" fontId="17" fillId="0" borderId="23" xfId="0" applyFont="1" applyBorder="1" applyAlignment="1">
      <alignment horizontal="centerContinuous" vertical="center"/>
    </xf>
    <xf numFmtId="0" fontId="16" fillId="0" borderId="2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5" xfId="0" applyFont="1" applyBorder="1" applyAlignment="1">
      <alignment horizontal="centerContinuous" vertical="center"/>
    </xf>
    <xf numFmtId="49" fontId="17" fillId="0" borderId="26" xfId="0" applyNumberFormat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6" fillId="0" borderId="10" xfId="0" applyFont="1" applyBorder="1" applyAlignment="1">
      <alignment horizontal="centerContinuous" vertical="center"/>
    </xf>
    <xf numFmtId="0" fontId="16" fillId="0" borderId="28" xfId="0" applyFont="1" applyBorder="1" applyAlignment="1">
      <alignment horizontal="centerContinuous" vertical="center"/>
    </xf>
    <xf numFmtId="0" fontId="16" fillId="0" borderId="12" xfId="0" applyFont="1" applyBorder="1" applyAlignment="1">
      <alignment horizontal="centerContinuous" vertical="center"/>
    </xf>
    <xf numFmtId="49" fontId="18" fillId="0" borderId="29" xfId="0" applyNumberFormat="1" applyFont="1" applyBorder="1" applyAlignment="1"/>
    <xf numFmtId="0" fontId="18" fillId="0" borderId="30" xfId="0" applyFont="1" applyBorder="1" applyAlignment="1"/>
    <xf numFmtId="0" fontId="19" fillId="0" borderId="14" xfId="0" applyFont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3" borderId="16" xfId="0" applyFont="1" applyFill="1" applyBorder="1" applyAlignment="1">
      <alignment horizontal="center"/>
    </xf>
    <xf numFmtId="49" fontId="20" fillId="0" borderId="26" xfId="0" applyNumberFormat="1" applyFont="1" applyBorder="1" applyAlignment="1">
      <alignment horizontal="centerContinuous"/>
    </xf>
    <xf numFmtId="0" fontId="20" fillId="0" borderId="27" xfId="0" applyFont="1" applyBorder="1" applyAlignment="1">
      <alignment horizontal="centerContinuous"/>
    </xf>
    <xf numFmtId="165" fontId="20" fillId="0" borderId="31" xfId="0" applyNumberFormat="1" applyFont="1" applyBorder="1"/>
    <xf numFmtId="165" fontId="20" fillId="3" borderId="31" xfId="0" applyNumberFormat="1" applyFont="1" applyFill="1" applyBorder="1"/>
    <xf numFmtId="165" fontId="20" fillId="3" borderId="32" xfId="0" applyNumberFormat="1" applyFont="1" applyFill="1" applyBorder="1"/>
    <xf numFmtId="165" fontId="20" fillId="3" borderId="33" xfId="0" applyNumberFormat="1" applyFont="1" applyFill="1" applyBorder="1"/>
    <xf numFmtId="49" fontId="18" fillId="0" borderId="34" xfId="0" applyNumberFormat="1" applyFont="1" applyBorder="1"/>
    <xf numFmtId="0" fontId="18" fillId="0" borderId="32" xfId="0" applyFont="1" applyBorder="1"/>
    <xf numFmtId="165" fontId="18" fillId="0" borderId="31" xfId="0" applyNumberFormat="1" applyFont="1" applyBorder="1"/>
    <xf numFmtId="165" fontId="18" fillId="3" borderId="31" xfId="0" applyNumberFormat="1" applyFont="1" applyFill="1" applyBorder="1"/>
    <xf numFmtId="165" fontId="18" fillId="3" borderId="32" xfId="0" applyNumberFormat="1" applyFont="1" applyFill="1" applyBorder="1"/>
    <xf numFmtId="165" fontId="21" fillId="0" borderId="31" xfId="0" applyNumberFormat="1" applyFont="1" applyBorder="1"/>
    <xf numFmtId="165" fontId="21" fillId="3" borderId="33" xfId="0" applyNumberFormat="1" applyFont="1" applyFill="1" applyBorder="1"/>
    <xf numFmtId="49" fontId="18" fillId="0" borderId="35" xfId="0" applyNumberFormat="1" applyFont="1" applyBorder="1"/>
    <xf numFmtId="0" fontId="18" fillId="0" borderId="36" xfId="0" applyFont="1" applyBorder="1"/>
    <xf numFmtId="165" fontId="18" fillId="0" borderId="37" xfId="0" applyNumberFormat="1" applyFont="1" applyBorder="1"/>
    <xf numFmtId="165" fontId="18" fillId="3" borderId="37" xfId="0" applyNumberFormat="1" applyFont="1" applyFill="1" applyBorder="1"/>
    <xf numFmtId="165" fontId="18" fillId="3" borderId="36" xfId="0" applyNumberFormat="1" applyFont="1" applyFill="1" applyBorder="1"/>
    <xf numFmtId="165" fontId="21" fillId="0" borderId="37" xfId="0" applyNumberFormat="1" applyFont="1" applyBorder="1"/>
    <xf numFmtId="165" fontId="21" fillId="3" borderId="38" xfId="0" applyNumberFormat="1" applyFont="1" applyFill="1" applyBorder="1"/>
    <xf numFmtId="0" fontId="22" fillId="0" borderId="0" xfId="0" applyFont="1"/>
    <xf numFmtId="165" fontId="23" fillId="0" borderId="23" xfId="0" applyNumberFormat="1" applyFont="1" applyBorder="1" applyAlignment="1">
      <alignment horizontal="centerContinuous" vertical="center"/>
    </xf>
    <xf numFmtId="165" fontId="3" fillId="0" borderId="23" xfId="0" applyNumberFormat="1" applyFont="1" applyBorder="1" applyAlignment="1">
      <alignment horizontal="centerContinuous" vertical="center"/>
    </xf>
    <xf numFmtId="0" fontId="3" fillId="0" borderId="25" xfId="0" applyFont="1" applyBorder="1" applyAlignment="1">
      <alignment horizontal="centerContinuous" vertical="center"/>
    </xf>
    <xf numFmtId="49" fontId="3" fillId="0" borderId="26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Continuous" vertical="center"/>
    </xf>
    <xf numFmtId="0" fontId="3" fillId="0" borderId="12" xfId="0" applyFont="1" applyBorder="1" applyAlignment="1">
      <alignment horizontal="centerContinuous" vertical="center"/>
    </xf>
    <xf numFmtId="165" fontId="24" fillId="0" borderId="14" xfId="0" applyNumberFormat="1" applyFont="1" applyBorder="1" applyAlignment="1">
      <alignment horizontal="center"/>
    </xf>
    <xf numFmtId="49" fontId="26" fillId="0" borderId="39" xfId="0" applyNumberFormat="1" applyFont="1" applyBorder="1" applyAlignment="1">
      <alignment horizontal="centerContinuous"/>
    </xf>
    <xf numFmtId="164" fontId="29" fillId="0" borderId="4" xfId="0" applyNumberFormat="1" applyFont="1" applyBorder="1"/>
    <xf numFmtId="49" fontId="30" fillId="0" borderId="40" xfId="0" applyNumberFormat="1" applyFont="1" applyBorder="1"/>
    <xf numFmtId="164" fontId="29" fillId="0" borderId="42" xfId="0" applyNumberFormat="1" applyFont="1" applyBorder="1"/>
    <xf numFmtId="49" fontId="30" fillId="0" borderId="34" xfId="0" applyNumberFormat="1" applyFont="1" applyBorder="1"/>
    <xf numFmtId="164" fontId="29" fillId="0" borderId="33" xfId="0" applyNumberFormat="1" applyFont="1" applyBorder="1"/>
    <xf numFmtId="49" fontId="30" fillId="0" borderId="35" xfId="0" applyNumberFormat="1" applyFont="1" applyBorder="1"/>
    <xf numFmtId="164" fontId="29" fillId="0" borderId="38" xfId="0" applyNumberFormat="1" applyFont="1" applyBorder="1"/>
    <xf numFmtId="0" fontId="31" fillId="0" borderId="0" xfId="0" applyFont="1"/>
    <xf numFmtId="165" fontId="0" fillId="0" borderId="0" xfId="0" applyNumberFormat="1"/>
    <xf numFmtId="0" fontId="32" fillId="0" borderId="0" xfId="0" applyFont="1" applyFill="1"/>
    <xf numFmtId="0" fontId="33" fillId="0" borderId="0" xfId="0" applyFont="1"/>
    <xf numFmtId="0" fontId="16" fillId="0" borderId="43" xfId="0" applyFont="1" applyBorder="1"/>
    <xf numFmtId="0" fontId="17" fillId="0" borderId="44" xfId="0" applyFont="1" applyBorder="1" applyAlignment="1">
      <alignment horizontal="center"/>
    </xf>
    <xf numFmtId="0" fontId="34" fillId="0" borderId="45" xfId="0" applyFont="1" applyBorder="1" applyAlignment="1">
      <alignment horizontal="centerContinuous" vertical="center"/>
    </xf>
    <xf numFmtId="0" fontId="18" fillId="0" borderId="46" xfId="0" applyFont="1" applyBorder="1"/>
    <xf numFmtId="0" fontId="9" fillId="0" borderId="14" xfId="0" applyFont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164" fontId="0" fillId="0" borderId="0" xfId="0" applyNumberFormat="1"/>
    <xf numFmtId="49" fontId="26" fillId="0" borderId="48" xfId="0" applyNumberFormat="1" applyFont="1" applyFill="1" applyBorder="1" applyAlignment="1">
      <alignment horizontal="centerContinuous"/>
    </xf>
    <xf numFmtId="164" fontId="35" fillId="0" borderId="49" xfId="0" applyNumberFormat="1" applyFont="1" applyBorder="1" applyAlignment="1">
      <alignment vertical="center"/>
    </xf>
    <xf numFmtId="164" fontId="35" fillId="3" borderId="23" xfId="0" applyNumberFormat="1" applyFont="1" applyFill="1" applyBorder="1" applyAlignment="1">
      <alignment vertical="center"/>
    </xf>
    <xf numFmtId="164" fontId="36" fillId="0" borderId="24" xfId="0" applyNumberFormat="1" applyFont="1" applyBorder="1" applyAlignment="1">
      <alignment vertical="center"/>
    </xf>
    <xf numFmtId="164" fontId="35" fillId="0" borderId="50" xfId="0" applyNumberFormat="1" applyFont="1" applyBorder="1" applyAlignment="1">
      <alignment vertical="center"/>
    </xf>
    <xf numFmtId="164" fontId="37" fillId="0" borderId="50" xfId="0" applyNumberFormat="1" applyFont="1" applyBorder="1"/>
    <xf numFmtId="164" fontId="37" fillId="3" borderId="25" xfId="0" applyNumberFormat="1" applyFont="1" applyFill="1" applyBorder="1"/>
    <xf numFmtId="167" fontId="0" fillId="0" borderId="0" xfId="0" applyNumberFormat="1"/>
    <xf numFmtId="0" fontId="37" fillId="0" borderId="51" xfId="0" applyFont="1" applyFill="1" applyBorder="1"/>
    <xf numFmtId="164" fontId="35" fillId="0" borderId="41" xfId="0" applyNumberFormat="1" applyFont="1" applyBorder="1"/>
    <xf numFmtId="164" fontId="35" fillId="3" borderId="41" xfId="0" applyNumberFormat="1" applyFont="1" applyFill="1" applyBorder="1"/>
    <xf numFmtId="164" fontId="36" fillId="0" borderId="52" xfId="0" applyNumberFormat="1" applyFont="1" applyBorder="1"/>
    <xf numFmtId="164" fontId="37" fillId="0" borderId="41" xfId="0" applyNumberFormat="1" applyFont="1" applyBorder="1"/>
    <xf numFmtId="164" fontId="37" fillId="3" borderId="42" xfId="0" applyNumberFormat="1" applyFont="1" applyFill="1" applyBorder="1"/>
    <xf numFmtId="0" fontId="38" fillId="0" borderId="53" xfId="0" applyFont="1" applyFill="1" applyBorder="1"/>
    <xf numFmtId="164" fontId="39" fillId="0" borderId="31" xfId="0" applyNumberFormat="1" applyFont="1" applyBorder="1"/>
    <xf numFmtId="164" fontId="39" fillId="3" borderId="31" xfId="0" applyNumberFormat="1" applyFont="1" applyFill="1" applyBorder="1"/>
    <xf numFmtId="164" fontId="36" fillId="0" borderId="32" xfId="0" applyNumberFormat="1" applyFont="1" applyBorder="1"/>
    <xf numFmtId="164" fontId="38" fillId="0" borderId="41" xfId="0" applyNumberFormat="1" applyFont="1" applyBorder="1"/>
    <xf numFmtId="164" fontId="38" fillId="3" borderId="42" xfId="0" applyNumberFormat="1" applyFont="1" applyFill="1" applyBorder="1"/>
    <xf numFmtId="3" fontId="38" fillId="3" borderId="42" xfId="0" applyNumberFormat="1" applyFont="1" applyFill="1" applyBorder="1"/>
    <xf numFmtId="0" fontId="37" fillId="0" borderId="55" xfId="0" applyFont="1" applyBorder="1"/>
    <xf numFmtId="164" fontId="37" fillId="0" borderId="2" xfId="0" applyNumberFormat="1" applyFont="1" applyBorder="1"/>
    <xf numFmtId="164" fontId="37" fillId="3" borderId="2" xfId="0" applyNumberFormat="1" applyFont="1" applyFill="1" applyBorder="1"/>
    <xf numFmtId="164" fontId="36" fillId="0" borderId="56" xfId="0" applyNumberFormat="1" applyFont="1" applyBorder="1"/>
    <xf numFmtId="164" fontId="37" fillId="0" borderId="57" xfId="0" applyNumberFormat="1" applyFont="1" applyBorder="1"/>
    <xf numFmtId="164" fontId="37" fillId="3" borderId="4" xfId="0" applyNumberFormat="1" applyFont="1" applyFill="1" applyBorder="1"/>
    <xf numFmtId="0" fontId="37" fillId="0" borderId="51" xfId="0" applyFont="1" applyBorder="1"/>
    <xf numFmtId="164" fontId="37" fillId="3" borderId="41" xfId="0" applyNumberFormat="1" applyFont="1" applyFill="1" applyBorder="1"/>
    <xf numFmtId="164" fontId="35" fillId="3" borderId="42" xfId="0" applyNumberFormat="1" applyFont="1" applyFill="1" applyBorder="1"/>
    <xf numFmtId="0" fontId="18" fillId="0" borderId="53" xfId="0" applyFont="1" applyBorder="1"/>
    <xf numFmtId="164" fontId="18" fillId="0" borderId="31" xfId="0" applyNumberFormat="1" applyFont="1" applyBorder="1"/>
    <xf numFmtId="164" fontId="18" fillId="3" borderId="31" xfId="0" applyNumberFormat="1" applyFont="1" applyFill="1" applyBorder="1"/>
    <xf numFmtId="164" fontId="38" fillId="3" borderId="42" xfId="0" quotePrefix="1" applyNumberFormat="1" applyFont="1" applyFill="1" applyBorder="1"/>
    <xf numFmtId="0" fontId="18" fillId="0" borderId="58" xfId="0" applyFont="1" applyBorder="1"/>
    <xf numFmtId="164" fontId="18" fillId="0" borderId="37" xfId="0" applyNumberFormat="1" applyFont="1" applyBorder="1"/>
    <xf numFmtId="164" fontId="18" fillId="3" borderId="37" xfId="0" applyNumberFormat="1" applyFont="1" applyFill="1" applyBorder="1"/>
    <xf numFmtId="164" fontId="36" fillId="0" borderId="36" xfId="0" applyNumberFormat="1" applyFont="1" applyBorder="1"/>
    <xf numFmtId="164" fontId="39" fillId="0" borderId="37" xfId="0" applyNumberFormat="1" applyFont="1" applyBorder="1"/>
    <xf numFmtId="164" fontId="39" fillId="3" borderId="38" xfId="0" applyNumberFormat="1" applyFont="1" applyFill="1" applyBorder="1"/>
    <xf numFmtId="0" fontId="37" fillId="0" borderId="46" xfId="0" applyFont="1" applyBorder="1"/>
    <xf numFmtId="164" fontId="37" fillId="0" borderId="59" xfId="0" applyNumberFormat="1" applyFont="1" applyBorder="1"/>
    <xf numFmtId="164" fontId="37" fillId="3" borderId="59" xfId="0" applyNumberFormat="1" applyFont="1" applyFill="1" applyBorder="1"/>
    <xf numFmtId="164" fontId="36" fillId="0" borderId="30" xfId="0" applyNumberFormat="1" applyFont="1" applyBorder="1"/>
    <xf numFmtId="164" fontId="37" fillId="0" borderId="60" xfId="0" applyNumberFormat="1" applyFont="1" applyBorder="1"/>
    <xf numFmtId="164" fontId="37" fillId="3" borderId="61" xfId="0" applyNumberFormat="1" applyFont="1" applyFill="1" applyBorder="1"/>
    <xf numFmtId="164" fontId="38" fillId="0" borderId="62" xfId="0" applyNumberFormat="1" applyFont="1" applyBorder="1"/>
    <xf numFmtId="164" fontId="36" fillId="0" borderId="32" xfId="0" quotePrefix="1" applyNumberFormat="1" applyFont="1" applyBorder="1"/>
    <xf numFmtId="164" fontId="38" fillId="0" borderId="63" xfId="0" applyNumberFormat="1" applyFont="1" applyBorder="1"/>
    <xf numFmtId="0" fontId="38" fillId="0" borderId="58" xfId="0" applyFont="1" applyFill="1" applyBorder="1"/>
    <xf numFmtId="164" fontId="39" fillId="3" borderId="37" xfId="0" applyNumberFormat="1" applyFont="1" applyFill="1" applyBorder="1"/>
    <xf numFmtId="164" fontId="38" fillId="0" borderId="60" xfId="0" applyNumberFormat="1" applyFont="1" applyBorder="1"/>
    <xf numFmtId="164" fontId="38" fillId="3" borderId="38" xfId="0" applyNumberFormat="1" applyFont="1" applyFill="1" applyBorder="1"/>
    <xf numFmtId="164" fontId="36" fillId="0" borderId="32" xfId="0" applyNumberFormat="1" applyFont="1" applyBorder="1" applyAlignment="1">
      <alignment horizontal="right"/>
    </xf>
    <xf numFmtId="164" fontId="36" fillId="0" borderId="36" xfId="0" quotePrefix="1" applyNumberFormat="1" applyFont="1" applyBorder="1"/>
    <xf numFmtId="0" fontId="37" fillId="0" borderId="46" xfId="0" applyFont="1" applyFill="1" applyBorder="1"/>
    <xf numFmtId="164" fontId="35" fillId="0" borderId="59" xfId="0" applyNumberFormat="1" applyFont="1" applyBorder="1"/>
    <xf numFmtId="164" fontId="35" fillId="3" borderId="59" xfId="0" applyNumberFormat="1" applyFont="1" applyFill="1" applyBorder="1"/>
    <xf numFmtId="164" fontId="35" fillId="0" borderId="57" xfId="0" applyNumberFormat="1" applyFont="1" applyBorder="1"/>
    <xf numFmtId="164" fontId="35" fillId="3" borderId="61" xfId="0" applyNumberFormat="1" applyFont="1" applyFill="1" applyBorder="1"/>
    <xf numFmtId="168" fontId="0" fillId="0" borderId="0" xfId="0" applyNumberFormat="1"/>
    <xf numFmtId="0" fontId="40" fillId="0" borderId="0" xfId="0" applyFont="1"/>
    <xf numFmtId="0" fontId="41" fillId="0" borderId="0" xfId="0" applyFont="1"/>
    <xf numFmtId="0" fontId="23" fillId="0" borderId="23" xfId="0" applyFont="1" applyBorder="1" applyAlignment="1">
      <alignment horizontal="centerContinuous" vertical="center"/>
    </xf>
    <xf numFmtId="0" fontId="3" fillId="0" borderId="23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0" fontId="24" fillId="0" borderId="14" xfId="0" applyFont="1" applyBorder="1" applyAlignment="1">
      <alignment horizontal="center"/>
    </xf>
    <xf numFmtId="165" fontId="28" fillId="0" borderId="2" xfId="0" applyNumberFormat="1" applyFont="1" applyBorder="1"/>
    <xf numFmtId="165" fontId="30" fillId="0" borderId="41" xfId="0" applyNumberFormat="1" applyFont="1" applyBorder="1"/>
    <xf numFmtId="165" fontId="30" fillId="0" borderId="31" xfId="0" applyNumberFormat="1" applyFont="1" applyBorder="1"/>
    <xf numFmtId="165" fontId="30" fillId="0" borderId="37" xfId="0" applyNumberFormat="1" applyFont="1" applyBorder="1"/>
    <xf numFmtId="49" fontId="30" fillId="0" borderId="64" xfId="0" applyNumberFormat="1" applyFont="1" applyBorder="1"/>
    <xf numFmtId="165" fontId="30" fillId="0" borderId="54" xfId="0" applyNumberFormat="1" applyFon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3" fillId="0" borderId="0" xfId="0" applyFont="1" applyFill="1"/>
    <xf numFmtId="0" fontId="47" fillId="0" borderId="0" xfId="0" applyFont="1" applyFill="1"/>
    <xf numFmtId="0" fontId="48" fillId="0" borderId="0" xfId="0" applyFont="1" applyFill="1"/>
    <xf numFmtId="0" fontId="49" fillId="0" borderId="0" xfId="0" applyFont="1" applyFill="1"/>
    <xf numFmtId="0" fontId="50" fillId="0" borderId="0" xfId="0" applyFont="1"/>
    <xf numFmtId="0" fontId="51" fillId="0" borderId="0" xfId="0" applyFont="1"/>
    <xf numFmtId="0" fontId="52" fillId="0" borderId="0" xfId="0" applyFont="1" applyFill="1"/>
    <xf numFmtId="0" fontId="53" fillId="0" borderId="0" xfId="0" applyFont="1" applyFill="1"/>
    <xf numFmtId="165" fontId="3" fillId="0" borderId="65" xfId="0" applyNumberFormat="1" applyFont="1" applyBorder="1" applyAlignment="1">
      <alignment horizontal="centerContinuous" vertical="center"/>
    </xf>
    <xf numFmtId="165" fontId="3" fillId="0" borderId="11" xfId="0" applyNumberFormat="1" applyFont="1" applyBorder="1" applyAlignment="1">
      <alignment horizontal="centerContinuous" vertical="center"/>
    </xf>
    <xf numFmtId="164" fontId="29" fillId="0" borderId="4" xfId="0" quotePrefix="1" applyNumberFormat="1" applyFont="1" applyBorder="1" applyAlignment="1">
      <alignment horizontal="center"/>
    </xf>
    <xf numFmtId="0" fontId="25" fillId="4" borderId="16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/>
    </xf>
    <xf numFmtId="0" fontId="19" fillId="3" borderId="66" xfId="0" applyFont="1" applyFill="1" applyBorder="1" applyAlignment="1">
      <alignment horizontal="center"/>
    </xf>
    <xf numFmtId="0" fontId="56" fillId="0" borderId="23" xfId="0" applyFont="1" applyBorder="1" applyAlignment="1">
      <alignment horizontal="centerContinuous" vertical="center"/>
    </xf>
    <xf numFmtId="0" fontId="16" fillId="0" borderId="67" xfId="0" applyFont="1" applyBorder="1" applyAlignment="1">
      <alignment horizontal="centerContinuous" vertical="center"/>
    </xf>
    <xf numFmtId="0" fontId="57" fillId="0" borderId="27" xfId="0" applyFont="1" applyBorder="1" applyAlignment="1">
      <alignment horizontal="center"/>
    </xf>
    <xf numFmtId="3" fontId="58" fillId="0" borderId="12" xfId="0" applyNumberFormat="1" applyFont="1" applyBorder="1" applyAlignment="1">
      <alignment horizontal="centerContinuous" vertical="center" wrapText="1"/>
    </xf>
    <xf numFmtId="0" fontId="3" fillId="0" borderId="28" xfId="0" applyFont="1" applyBorder="1" applyAlignment="1">
      <alignment horizontal="centerContinuous" vertical="center"/>
    </xf>
    <xf numFmtId="3" fontId="59" fillId="0" borderId="12" xfId="0" applyNumberFormat="1" applyFont="1" applyBorder="1" applyAlignment="1">
      <alignment horizontal="centerContinuous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3" borderId="14" xfId="0" applyFont="1" applyFill="1" applyBorder="1" applyAlignment="1">
      <alignment horizontal="center" vertical="center" wrapText="1"/>
    </xf>
    <xf numFmtId="3" fontId="60" fillId="0" borderId="16" xfId="0" applyNumberFormat="1" applyFont="1" applyBorder="1" applyAlignment="1">
      <alignment horizontal="center" vertical="center" wrapText="1"/>
    </xf>
    <xf numFmtId="3" fontId="60" fillId="0" borderId="19" xfId="0" applyNumberFormat="1" applyFont="1" applyBorder="1" applyAlignment="1">
      <alignment horizontal="center" vertical="center" wrapText="1"/>
    </xf>
    <xf numFmtId="164" fontId="61" fillId="0" borderId="33" xfId="0" applyNumberFormat="1" applyFont="1" applyBorder="1"/>
    <xf numFmtId="165" fontId="20" fillId="0" borderId="31" xfId="0" applyNumberFormat="1" applyFont="1" applyBorder="1" applyAlignment="1">
      <alignment horizontal="center"/>
    </xf>
    <xf numFmtId="165" fontId="20" fillId="3" borderId="31" xfId="0" applyNumberFormat="1" applyFont="1" applyFill="1" applyBorder="1" applyAlignment="1">
      <alignment horizontal="center"/>
    </xf>
    <xf numFmtId="170" fontId="2" fillId="0" borderId="31" xfId="0" applyNumberFormat="1" applyFont="1" applyBorder="1"/>
    <xf numFmtId="170" fontId="2" fillId="3" borderId="31" xfId="0" applyNumberFormat="1" applyFont="1" applyFill="1" applyBorder="1"/>
    <xf numFmtId="164" fontId="61" fillId="0" borderId="38" xfId="0" applyNumberFormat="1" applyFont="1" applyBorder="1"/>
    <xf numFmtId="170" fontId="2" fillId="0" borderId="37" xfId="0" applyNumberFormat="1" applyFont="1" applyBorder="1"/>
    <xf numFmtId="170" fontId="2" fillId="3" borderId="37" xfId="0" applyNumberFormat="1" applyFont="1" applyFill="1" applyBorder="1"/>
    <xf numFmtId="3" fontId="61" fillId="0" borderId="16" xfId="0" applyNumberFormat="1" applyFont="1" applyBorder="1" applyAlignment="1">
      <alignment horizontal="center" vertical="center" wrapText="1"/>
    </xf>
    <xf numFmtId="3" fontId="61" fillId="0" borderId="19" xfId="0" applyNumberFormat="1" applyFont="1" applyBorder="1" applyAlignment="1">
      <alignment horizontal="center" vertical="center" wrapText="1"/>
    </xf>
    <xf numFmtId="0" fontId="62" fillId="0" borderId="0" xfId="0" applyFont="1"/>
    <xf numFmtId="164" fontId="61" fillId="0" borderId="68" xfId="0" quotePrefix="1" applyNumberFormat="1" applyFont="1" applyBorder="1"/>
    <xf numFmtId="0" fontId="13" fillId="0" borderId="0" xfId="1" applyFont="1"/>
    <xf numFmtId="0" fontId="64" fillId="0" borderId="0" xfId="1" applyFont="1" applyAlignment="1">
      <alignment vertical="center"/>
    </xf>
    <xf numFmtId="0" fontId="23" fillId="0" borderId="39" xfId="1" applyFont="1" applyBorder="1" applyAlignment="1">
      <alignment horizontal="centerContinuous"/>
    </xf>
    <xf numFmtId="0" fontId="23" fillId="0" borderId="69" xfId="1" applyFont="1" applyBorder="1" applyAlignment="1">
      <alignment horizontal="centerContinuous"/>
    </xf>
    <xf numFmtId="0" fontId="23" fillId="0" borderId="17" xfId="1" applyFont="1" applyBorder="1" applyAlignment="1">
      <alignment horizontal="centerContinuous"/>
    </xf>
    <xf numFmtId="0" fontId="65" fillId="0" borderId="0" xfId="2" applyFont="1"/>
    <xf numFmtId="0" fontId="66" fillId="0" borderId="0" xfId="1" applyFont="1"/>
    <xf numFmtId="0" fontId="3" fillId="0" borderId="70" xfId="1" applyFont="1" applyBorder="1" applyAlignment="1">
      <alignment horizontal="centerContinuous"/>
    </xf>
    <xf numFmtId="0" fontId="3" fillId="0" borderId="71" xfId="1" applyFont="1" applyBorder="1" applyAlignment="1">
      <alignment horizontal="centerContinuous"/>
    </xf>
    <xf numFmtId="0" fontId="3" fillId="0" borderId="72" xfId="1" applyFont="1" applyBorder="1" applyAlignment="1">
      <alignment horizontal="centerContinuous"/>
    </xf>
    <xf numFmtId="0" fontId="6" fillId="0" borderId="73" xfId="1" applyFont="1" applyBorder="1"/>
    <xf numFmtId="0" fontId="17" fillId="0" borderId="74" xfId="1" applyFont="1" applyBorder="1" applyAlignment="1">
      <alignment horizontal="center" vertical="center"/>
    </xf>
    <xf numFmtId="0" fontId="17" fillId="3" borderId="75" xfId="1" applyFont="1" applyFill="1" applyBorder="1" applyAlignment="1">
      <alignment horizontal="center" vertical="center" wrapText="1"/>
    </xf>
    <xf numFmtId="0" fontId="17" fillId="0" borderId="76" xfId="1" applyFont="1" applyBorder="1" applyAlignment="1">
      <alignment horizontal="center" vertical="center" wrapText="1"/>
    </xf>
    <xf numFmtId="0" fontId="68" fillId="0" borderId="73" xfId="1" applyFont="1" applyBorder="1"/>
    <xf numFmtId="0" fontId="62" fillId="0" borderId="0" xfId="2" applyFont="1"/>
    <xf numFmtId="0" fontId="17" fillId="0" borderId="77" xfId="1" applyFont="1" applyBorder="1" applyAlignment="1">
      <alignment vertical="center"/>
    </xf>
    <xf numFmtId="3" fontId="57" fillId="3" borderId="78" xfId="1" applyNumberFormat="1" applyFont="1" applyFill="1" applyBorder="1" applyAlignment="1">
      <alignment vertical="center"/>
    </xf>
    <xf numFmtId="3" fontId="57" fillId="0" borderId="79" xfId="1" applyNumberFormat="1" applyFont="1" applyBorder="1" applyAlignment="1">
      <alignment vertical="center"/>
    </xf>
    <xf numFmtId="3" fontId="62" fillId="0" borderId="0" xfId="2" applyNumberFormat="1" applyFont="1"/>
    <xf numFmtId="0" fontId="18" fillId="0" borderId="80" xfId="1" applyFont="1" applyBorder="1"/>
    <xf numFmtId="3" fontId="2" fillId="3" borderId="81" xfId="1" applyNumberFormat="1" applyFont="1" applyFill="1" applyBorder="1"/>
    <xf numFmtId="3" fontId="2" fillId="0" borderId="82" xfId="1" applyNumberFormat="1" applyFont="1" applyBorder="1"/>
    <xf numFmtId="3" fontId="2" fillId="3" borderId="84" xfId="1" applyNumberFormat="1" applyFont="1" applyFill="1" applyBorder="1"/>
    <xf numFmtId="3" fontId="2" fillId="0" borderId="86" xfId="1" applyNumberFormat="1" applyFont="1" applyBorder="1"/>
    <xf numFmtId="164" fontId="70" fillId="0" borderId="0" xfId="3" applyNumberFormat="1" applyFont="1"/>
    <xf numFmtId="164" fontId="62" fillId="0" borderId="0" xfId="2" applyNumberFormat="1" applyFont="1"/>
    <xf numFmtId="0" fontId="70" fillId="0" borderId="0" xfId="3" applyFont="1"/>
    <xf numFmtId="164" fontId="13" fillId="0" borderId="0" xfId="1" applyNumberFormat="1" applyFont="1"/>
    <xf numFmtId="164" fontId="64" fillId="0" borderId="0" xfId="1" applyNumberFormat="1" applyFont="1" applyAlignment="1">
      <alignment vertical="center"/>
    </xf>
    <xf numFmtId="0" fontId="71" fillId="0" borderId="0" xfId="2" applyFont="1"/>
    <xf numFmtId="164" fontId="54" fillId="0" borderId="0" xfId="0" applyNumberFormat="1" applyFont="1"/>
    <xf numFmtId="0" fontId="57" fillId="0" borderId="72" xfId="1" applyFont="1" applyBorder="1" applyAlignment="1">
      <alignment horizontal="centerContinuous"/>
    </xf>
    <xf numFmtId="0" fontId="54" fillId="0" borderId="0" xfId="0" applyFont="1"/>
    <xf numFmtId="0" fontId="72" fillId="0" borderId="0" xfId="1" applyFont="1"/>
    <xf numFmtId="49" fontId="16" fillId="0" borderId="21" xfId="3" applyNumberFormat="1" applyFont="1" applyBorder="1"/>
    <xf numFmtId="0" fontId="16" fillId="0" borderId="22" xfId="3" applyFont="1" applyBorder="1"/>
    <xf numFmtId="0" fontId="3" fillId="0" borderId="23" xfId="3" applyFont="1" applyBorder="1" applyAlignment="1">
      <alignment horizontal="centerContinuous" vertical="center"/>
    </xf>
    <xf numFmtId="0" fontId="57" fillId="0" borderId="23" xfId="3" applyFont="1" applyBorder="1" applyAlignment="1">
      <alignment horizontal="centerContinuous" vertical="center"/>
    </xf>
    <xf numFmtId="0" fontId="57" fillId="0" borderId="25" xfId="3" applyFont="1" applyBorder="1" applyAlignment="1">
      <alignment horizontal="centerContinuous" vertical="center"/>
    </xf>
    <xf numFmtId="49" fontId="57" fillId="0" borderId="26" xfId="3" applyNumberFormat="1" applyFont="1" applyBorder="1" applyAlignment="1">
      <alignment horizontal="center"/>
    </xf>
    <xf numFmtId="0" fontId="57" fillId="0" borderId="27" xfId="3" applyFont="1" applyBorder="1" applyAlignment="1">
      <alignment horizontal="center"/>
    </xf>
    <xf numFmtId="0" fontId="57" fillId="0" borderId="10" xfId="3" applyFont="1" applyBorder="1" applyAlignment="1">
      <alignment horizontal="centerContinuous" vertical="center"/>
    </xf>
    <xf numFmtId="0" fontId="57" fillId="0" borderId="12" xfId="3" applyFont="1" applyBorder="1" applyAlignment="1">
      <alignment horizontal="centerContinuous" vertical="center"/>
    </xf>
    <xf numFmtId="0" fontId="42" fillId="0" borderId="14" xfId="3" applyFont="1" applyBorder="1" applyAlignment="1">
      <alignment horizontal="center"/>
    </xf>
    <xf numFmtId="0" fontId="42" fillId="3" borderId="14" xfId="3" applyFont="1" applyFill="1" applyBorder="1" applyAlignment="1">
      <alignment horizontal="center"/>
    </xf>
    <xf numFmtId="0" fontId="42" fillId="3" borderId="16" xfId="3" applyFont="1" applyFill="1" applyBorder="1" applyAlignment="1">
      <alignment horizontal="center"/>
    </xf>
    <xf numFmtId="49" fontId="2" fillId="0" borderId="34" xfId="0" applyNumberFormat="1" applyFont="1" applyBorder="1"/>
    <xf numFmtId="0" fontId="68" fillId="0" borderId="32" xfId="0" applyFont="1" applyBorder="1"/>
    <xf numFmtId="49" fontId="2" fillId="0" borderId="35" xfId="0" applyNumberFormat="1" applyFont="1" applyBorder="1"/>
    <xf numFmtId="0" fontId="68" fillId="0" borderId="36" xfId="0" applyFont="1" applyBorder="1"/>
    <xf numFmtId="49" fontId="68" fillId="0" borderId="34" xfId="0" applyNumberFormat="1" applyFont="1" applyBorder="1"/>
    <xf numFmtId="49" fontId="68" fillId="0" borderId="35" xfId="0" applyNumberFormat="1" applyFont="1" applyBorder="1"/>
    <xf numFmtId="49" fontId="35" fillId="0" borderId="26" xfId="0" applyNumberFormat="1" applyFont="1" applyBorder="1" applyAlignment="1">
      <alignment horizontal="centerContinuous"/>
    </xf>
    <xf numFmtId="0" fontId="35" fillId="0" borderId="27" xfId="0" applyFont="1" applyBorder="1" applyAlignment="1">
      <alignment horizontal="centerContinuous"/>
    </xf>
    <xf numFmtId="49" fontId="39" fillId="0" borderId="34" xfId="0" applyNumberFormat="1" applyFont="1" applyBorder="1"/>
    <xf numFmtId="0" fontId="39" fillId="0" borderId="32" xfId="0" applyFont="1" applyBorder="1"/>
    <xf numFmtId="49" fontId="39" fillId="0" borderId="35" xfId="0" applyNumberFormat="1" applyFont="1" applyBorder="1"/>
    <xf numFmtId="0" fontId="39" fillId="0" borderId="36" xfId="0" applyFont="1" applyBorder="1"/>
    <xf numFmtId="166" fontId="26" fillId="0" borderId="31" xfId="0" applyNumberFormat="1" applyFont="1" applyBorder="1"/>
    <xf numFmtId="166" fontId="26" fillId="3" borderId="31" xfId="0" applyNumberFormat="1" applyFont="1" applyFill="1" applyBorder="1"/>
    <xf numFmtId="166" fontId="73" fillId="0" borderId="31" xfId="0" applyNumberFormat="1" applyFont="1" applyBorder="1"/>
    <xf numFmtId="166" fontId="73" fillId="3" borderId="31" xfId="0" applyNumberFormat="1" applyFont="1" applyFill="1" applyBorder="1"/>
    <xf numFmtId="166" fontId="73" fillId="0" borderId="37" xfId="0" applyNumberFormat="1" applyFont="1" applyBorder="1"/>
    <xf numFmtId="166" fontId="73" fillId="3" borderId="37" xfId="0" applyNumberFormat="1" applyFont="1" applyFill="1" applyBorder="1"/>
    <xf numFmtId="166" fontId="75" fillId="3" borderId="32" xfId="0" applyNumberFormat="1" applyFont="1" applyFill="1" applyBorder="1"/>
    <xf numFmtId="165" fontId="26" fillId="0" borderId="31" xfId="0" quotePrefix="1" applyNumberFormat="1" applyFont="1" applyBorder="1" applyAlignment="1">
      <alignment horizontal="center" wrapText="1"/>
    </xf>
    <xf numFmtId="166" fontId="73" fillId="3" borderId="32" xfId="0" applyNumberFormat="1" applyFont="1" applyFill="1" applyBorder="1"/>
    <xf numFmtId="166" fontId="73" fillId="3" borderId="36" xfId="0" applyNumberFormat="1" applyFont="1" applyFill="1" applyBorder="1"/>
    <xf numFmtId="164" fontId="61" fillId="0" borderId="87" xfId="0" applyNumberFormat="1" applyFont="1" applyBorder="1"/>
    <xf numFmtId="0" fontId="42" fillId="3" borderId="66" xfId="0" applyFont="1" applyFill="1" applyBorder="1" applyAlignment="1">
      <alignment horizontal="center" vertical="center" wrapText="1"/>
    </xf>
    <xf numFmtId="164" fontId="55" fillId="3" borderId="88" xfId="0" quotePrefix="1" applyNumberFormat="1" applyFont="1" applyFill="1" applyBorder="1"/>
    <xf numFmtId="164" fontId="55" fillId="3" borderId="88" xfId="0" quotePrefix="1" applyNumberFormat="1" applyFont="1" applyFill="1" applyBorder="1" applyAlignment="1">
      <alignment horizontal="center"/>
    </xf>
    <xf numFmtId="0" fontId="68" fillId="0" borderId="80" xfId="1" applyFont="1" applyBorder="1"/>
    <xf numFmtId="3" fontId="68" fillId="0" borderId="83" xfId="1" applyNumberFormat="1" applyFont="1" applyBorder="1"/>
    <xf numFmtId="0" fontId="47" fillId="0" borderId="0" xfId="0" applyFont="1"/>
    <xf numFmtId="49" fontId="57" fillId="0" borderId="21" xfId="0" applyNumberFormat="1" applyFont="1" applyBorder="1"/>
    <xf numFmtId="0" fontId="3" fillId="0" borderId="65" xfId="0" applyFont="1" applyBorder="1" applyAlignment="1">
      <alignment horizontal="centerContinuous" vertical="center"/>
    </xf>
    <xf numFmtId="49" fontId="57" fillId="0" borderId="26" xfId="0" applyNumberFormat="1" applyFont="1" applyBorder="1" applyAlignment="1">
      <alignment horizontal="center"/>
    </xf>
    <xf numFmtId="0" fontId="57" fillId="0" borderId="10" xfId="0" applyFont="1" applyBorder="1" applyAlignment="1">
      <alignment horizontal="centerContinuous" vertical="center"/>
    </xf>
    <xf numFmtId="0" fontId="57" fillId="0" borderId="11" xfId="0" applyFont="1" applyBorder="1" applyAlignment="1">
      <alignment horizontal="centerContinuous" vertical="center"/>
    </xf>
    <xf numFmtId="0" fontId="57" fillId="0" borderId="12" xfId="0" applyFont="1" applyBorder="1" applyAlignment="1">
      <alignment horizontal="centerContinuous" vertical="center"/>
    </xf>
    <xf numFmtId="0" fontId="42" fillId="0" borderId="14" xfId="0" applyFont="1" applyBorder="1" applyAlignment="1">
      <alignment horizontal="center"/>
    </xf>
    <xf numFmtId="0" fontId="42" fillId="0" borderId="15" xfId="0" applyFont="1" applyBorder="1" applyAlignment="1">
      <alignment horizontal="center"/>
    </xf>
    <xf numFmtId="0" fontId="9" fillId="5" borderId="16" xfId="0" applyFont="1" applyFill="1" applyBorder="1" applyAlignment="1">
      <alignment horizontal="center" wrapText="1"/>
    </xf>
    <xf numFmtId="0" fontId="9" fillId="3" borderId="16" xfId="0" applyFont="1" applyFill="1" applyBorder="1" applyAlignment="1">
      <alignment horizontal="center" wrapText="1"/>
    </xf>
    <xf numFmtId="49" fontId="2" fillId="0" borderId="89" xfId="0" applyNumberFormat="1" applyFont="1" applyBorder="1"/>
    <xf numFmtId="3" fontId="2" fillId="0" borderId="90" xfId="0" applyNumberFormat="1" applyFont="1" applyBorder="1"/>
    <xf numFmtId="3" fontId="2" fillId="0" borderId="91" xfId="0" applyNumberFormat="1" applyFont="1" applyBorder="1"/>
    <xf numFmtId="3" fontId="2" fillId="0" borderId="31" xfId="0" applyNumberFormat="1" applyFont="1" applyBorder="1"/>
    <xf numFmtId="3" fontId="2" fillId="0" borderId="92" xfId="0" applyNumberFormat="1" applyFont="1" applyBorder="1"/>
    <xf numFmtId="3" fontId="2" fillId="0" borderId="54" xfId="0" applyNumberFormat="1" applyFont="1" applyBorder="1"/>
    <xf numFmtId="3" fontId="2" fillId="0" borderId="93" xfId="0" applyNumberFormat="1" applyFont="1" applyBorder="1"/>
    <xf numFmtId="49" fontId="2" fillId="0" borderId="64" xfId="0" applyNumberFormat="1" applyFont="1" applyBorder="1"/>
    <xf numFmtId="3" fontId="2" fillId="0" borderId="37" xfId="0" applyNumberFormat="1" applyFont="1" applyBorder="1"/>
    <xf numFmtId="3" fontId="2" fillId="0" borderId="94" xfId="0" applyNumberFormat="1" applyFont="1" applyBorder="1"/>
    <xf numFmtId="49" fontId="55" fillId="0" borderId="95" xfId="0" applyNumberFormat="1" applyFont="1" applyBorder="1"/>
    <xf numFmtId="165" fontId="55" fillId="0" borderId="59" xfId="0" applyNumberFormat="1" applyFont="1" applyBorder="1"/>
    <xf numFmtId="165" fontId="55" fillId="0" borderId="96" xfId="0" applyNumberFormat="1" applyFont="1" applyBorder="1"/>
    <xf numFmtId="0" fontId="76" fillId="0" borderId="0" xfId="0" applyFont="1"/>
    <xf numFmtId="0" fontId="77" fillId="0" borderId="0" xfId="0" applyFont="1"/>
    <xf numFmtId="165" fontId="78" fillId="0" borderId="31" xfId="0" applyNumberFormat="1" applyFont="1" applyBorder="1"/>
    <xf numFmtId="164" fontId="79" fillId="0" borderId="42" xfId="0" applyNumberFormat="1" applyFont="1" applyBorder="1"/>
    <xf numFmtId="164" fontId="79" fillId="0" borderId="33" xfId="0" applyNumberFormat="1" applyFont="1" applyBorder="1"/>
    <xf numFmtId="49" fontId="30" fillId="0" borderId="34" xfId="0" applyNumberFormat="1" applyFont="1" applyFill="1" applyBorder="1"/>
    <xf numFmtId="165" fontId="30" fillId="0" borderId="37" xfId="0" quotePrefix="1" applyNumberFormat="1" applyFont="1" applyBorder="1"/>
    <xf numFmtId="165" fontId="0" fillId="0" borderId="0" xfId="0" applyNumberFormat="1" applyFont="1"/>
    <xf numFmtId="0" fontId="20" fillId="0" borderId="44" xfId="0" applyFont="1" applyBorder="1" applyAlignment="1">
      <alignment horizontal="centerContinuous"/>
    </xf>
    <xf numFmtId="165" fontId="20" fillId="3" borderId="33" xfId="0" applyNumberFormat="1" applyFont="1" applyFill="1" applyBorder="1" applyAlignment="1">
      <alignment horizontal="center"/>
    </xf>
    <xf numFmtId="171" fontId="0" fillId="0" borderId="0" xfId="0" applyNumberFormat="1"/>
    <xf numFmtId="165" fontId="26" fillId="0" borderId="31" xfId="0" applyNumberFormat="1" applyFont="1" applyBorder="1"/>
    <xf numFmtId="165" fontId="26" fillId="3" borderId="31" xfId="0" applyNumberFormat="1" applyFont="1" applyFill="1" applyBorder="1"/>
    <xf numFmtId="165" fontId="73" fillId="0" borderId="31" xfId="0" applyNumberFormat="1" applyFont="1" applyBorder="1"/>
    <xf numFmtId="165" fontId="73" fillId="3" borderId="31" xfId="0" applyNumberFormat="1" applyFont="1" applyFill="1" applyBorder="1"/>
    <xf numFmtId="165" fontId="73" fillId="3" borderId="33" xfId="0" applyNumberFormat="1" applyFont="1" applyFill="1" applyBorder="1"/>
    <xf numFmtId="165" fontId="73" fillId="0" borderId="37" xfId="0" applyNumberFormat="1" applyFont="1" applyBorder="1"/>
    <xf numFmtId="165" fontId="73" fillId="3" borderId="37" xfId="0" applyNumberFormat="1" applyFont="1" applyFill="1" applyBorder="1"/>
    <xf numFmtId="165" fontId="73" fillId="3" borderId="38" xfId="0" applyNumberFormat="1" applyFont="1" applyFill="1" applyBorder="1"/>
    <xf numFmtId="165" fontId="3" fillId="0" borderId="23" xfId="3" applyNumberFormat="1" applyFont="1" applyBorder="1" applyAlignment="1">
      <alignment horizontal="centerContinuous" vertical="center"/>
    </xf>
    <xf numFmtId="165" fontId="57" fillId="0" borderId="23" xfId="3" applyNumberFormat="1" applyFont="1" applyBorder="1" applyAlignment="1">
      <alignment horizontal="centerContinuous" vertical="center"/>
    </xf>
    <xf numFmtId="165" fontId="57" fillId="0" borderId="25" xfId="3" applyNumberFormat="1" applyFont="1" applyBorder="1" applyAlignment="1">
      <alignment horizontal="centerContinuous" vertical="center"/>
    </xf>
    <xf numFmtId="165" fontId="57" fillId="0" borderId="10" xfId="3" applyNumberFormat="1" applyFont="1" applyBorder="1" applyAlignment="1">
      <alignment horizontal="centerContinuous" vertical="center"/>
    </xf>
    <xf numFmtId="165" fontId="57" fillId="0" borderId="12" xfId="3" applyNumberFormat="1" applyFont="1" applyBorder="1" applyAlignment="1">
      <alignment horizontal="centerContinuous" vertical="center"/>
    </xf>
    <xf numFmtId="165" fontId="42" fillId="0" borderId="14" xfId="3" applyNumberFormat="1" applyFont="1" applyBorder="1" applyAlignment="1">
      <alignment horizontal="center"/>
    </xf>
    <xf numFmtId="165" fontId="42" fillId="3" borderId="14" xfId="3" applyNumberFormat="1" applyFont="1" applyFill="1" applyBorder="1" applyAlignment="1">
      <alignment horizontal="center"/>
    </xf>
    <xf numFmtId="165" fontId="42" fillId="3" borderId="16" xfId="3" applyNumberFormat="1" applyFont="1" applyFill="1" applyBorder="1" applyAlignment="1">
      <alignment horizontal="center"/>
    </xf>
    <xf numFmtId="165" fontId="57" fillId="0" borderId="31" xfId="3" quotePrefix="1" applyNumberFormat="1" applyFont="1" applyBorder="1" applyAlignment="1">
      <alignment horizontal="center"/>
    </xf>
    <xf numFmtId="165" fontId="26" fillId="3" borderId="33" xfId="0" quotePrefix="1" applyNumberFormat="1" applyFont="1" applyFill="1" applyBorder="1" applyAlignment="1">
      <alignment horizontal="center"/>
    </xf>
    <xf numFmtId="165" fontId="54" fillId="0" borderId="0" xfId="0" applyNumberFormat="1" applyFont="1"/>
    <xf numFmtId="165" fontId="57" fillId="3" borderId="33" xfId="3" applyNumberFormat="1" applyFont="1" applyFill="1" applyBorder="1" applyAlignment="1">
      <alignment horizontal="center"/>
    </xf>
    <xf numFmtId="165" fontId="57" fillId="3" borderId="33" xfId="3" quotePrefix="1" applyNumberFormat="1" applyFont="1" applyFill="1" applyBorder="1" applyAlignment="1">
      <alignment horizontal="center"/>
    </xf>
    <xf numFmtId="165" fontId="73" fillId="0" borderId="31" xfId="0" quotePrefix="1" applyNumberFormat="1" applyFont="1" applyBorder="1"/>
    <xf numFmtId="165" fontId="73" fillId="0" borderId="37" xfId="0" quotePrefix="1" applyNumberFormat="1" applyFont="1" applyBorder="1"/>
    <xf numFmtId="0" fontId="38" fillId="0" borderId="97" xfId="0" applyFont="1" applyFill="1" applyBorder="1"/>
    <xf numFmtId="164" fontId="39" fillId="0" borderId="54" xfId="0" applyNumberFormat="1" applyFont="1" applyBorder="1"/>
    <xf numFmtId="164" fontId="39" fillId="3" borderId="54" xfId="0" applyNumberFormat="1" applyFont="1" applyFill="1" applyBorder="1"/>
    <xf numFmtId="164" fontId="36" fillId="0" borderId="98" xfId="0" applyNumberFormat="1" applyFont="1" applyBorder="1"/>
    <xf numFmtId="164" fontId="38" fillId="0" borderId="99" xfId="0" applyNumberFormat="1" applyFont="1" applyBorder="1"/>
    <xf numFmtId="164" fontId="38" fillId="3" borderId="100" xfId="0" applyNumberFormat="1" applyFont="1" applyFill="1" applyBorder="1"/>
    <xf numFmtId="165" fontId="20" fillId="0" borderId="31" xfId="0" quotePrefix="1" applyNumberFormat="1" applyFont="1" applyBorder="1" applyAlignment="1">
      <alignment horizontal="center"/>
    </xf>
    <xf numFmtId="0" fontId="54" fillId="0" borderId="0" xfId="2"/>
    <xf numFmtId="0" fontId="69" fillId="0" borderId="0" xfId="3"/>
    <xf numFmtId="0" fontId="63" fillId="0" borderId="0" xfId="1"/>
    <xf numFmtId="0" fontId="67" fillId="0" borderId="0" xfId="1" applyFont="1"/>
    <xf numFmtId="49" fontId="18" fillId="0" borderId="29" xfId="3" applyNumberFormat="1" applyFont="1" applyBorder="1"/>
    <xf numFmtId="0" fontId="18" fillId="0" borderId="30" xfId="3" applyFont="1" applyBorder="1"/>
    <xf numFmtId="0" fontId="2" fillId="0" borderId="0" xfId="1" applyFont="1"/>
    <xf numFmtId="0" fontId="57" fillId="0" borderId="0" xfId="1" applyFont="1" applyAlignment="1">
      <alignment vertical="center"/>
    </xf>
    <xf numFmtId="49" fontId="27" fillId="0" borderId="0" xfId="0" applyNumberFormat="1" applyFont="1"/>
    <xf numFmtId="165" fontId="69" fillId="0" borderId="0" xfId="3" applyNumberFormat="1"/>
    <xf numFmtId="49" fontId="74" fillId="0" borderId="0" xfId="0" applyNumberFormat="1" applyFont="1"/>
    <xf numFmtId="165" fontId="54" fillId="0" borderId="0" xfId="2" applyNumberFormat="1"/>
    <xf numFmtId="0" fontId="68" fillId="0" borderId="0" xfId="0" applyFont="1"/>
    <xf numFmtId="165" fontId="73" fillId="0" borderId="0" xfId="0" applyNumberFormat="1" applyFont="1"/>
    <xf numFmtId="0" fontId="17" fillId="0" borderId="0" xfId="1" applyFont="1" applyAlignment="1">
      <alignment vertical="center"/>
    </xf>
    <xf numFmtId="3" fontId="57" fillId="0" borderId="0" xfId="1" applyNumberFormat="1" applyFont="1" applyAlignment="1">
      <alignment vertical="center"/>
    </xf>
    <xf numFmtId="3" fontId="54" fillId="0" borderId="0" xfId="2" applyNumberFormat="1"/>
    <xf numFmtId="0" fontId="68" fillId="0" borderId="0" xfId="1" applyFont="1"/>
    <xf numFmtId="3" fontId="2" fillId="0" borderId="0" xfId="1" applyNumberFormat="1" applyFont="1"/>
    <xf numFmtId="3" fontId="2" fillId="0" borderId="85" xfId="1" applyNumberFormat="1" applyFont="1" applyBorder="1"/>
    <xf numFmtId="49" fontId="25" fillId="0" borderId="0" xfId="0" applyNumberFormat="1" applyFont="1"/>
    <xf numFmtId="164" fontId="54" fillId="0" borderId="0" xfId="2" applyNumberFormat="1"/>
    <xf numFmtId="164" fontId="63" fillId="0" borderId="0" xfId="1" applyNumberFormat="1"/>
    <xf numFmtId="164" fontId="69" fillId="0" borderId="0" xfId="3" applyNumberFormat="1"/>
    <xf numFmtId="0" fontId="6" fillId="0" borderId="0" xfId="1" applyFont="1"/>
    <xf numFmtId="0" fontId="32" fillId="0" borderId="0" xfId="0" applyFont="1"/>
    <xf numFmtId="49" fontId="2" fillId="0" borderId="29" xfId="0" applyNumberFormat="1" applyFont="1" applyBorder="1"/>
    <xf numFmtId="0" fontId="2" fillId="0" borderId="30" xfId="0" applyFont="1" applyBorder="1"/>
    <xf numFmtId="165" fontId="75" fillId="0" borderId="31" xfId="0" applyNumberFormat="1" applyFont="1" applyBorder="1"/>
    <xf numFmtId="165" fontId="75" fillId="3" borderId="32" xfId="0" applyNumberFormat="1" applyFont="1" applyFill="1" applyBorder="1"/>
    <xf numFmtId="165" fontId="75" fillId="0" borderId="35" xfId="0" applyNumberFormat="1" applyFont="1" applyBorder="1"/>
    <xf numFmtId="165" fontId="75" fillId="3" borderId="36" xfId="0" applyNumberFormat="1" applyFont="1" applyFill="1" applyBorder="1"/>
    <xf numFmtId="0" fontId="81" fillId="0" borderId="0" xfId="1" applyFont="1"/>
    <xf numFmtId="0" fontId="11" fillId="0" borderId="0" xfId="2" applyFont="1"/>
    <xf numFmtId="165" fontId="11" fillId="0" borderId="0" xfId="0" applyNumberFormat="1" applyFont="1"/>
    <xf numFmtId="0" fontId="82" fillId="0" borderId="0" xfId="3" applyFont="1"/>
    <xf numFmtId="0" fontId="46" fillId="0" borderId="0" xfId="0" applyFont="1" applyFill="1"/>
    <xf numFmtId="0" fontId="43" fillId="6" borderId="0" xfId="0" applyFont="1" applyFill="1"/>
    <xf numFmtId="0" fontId="22" fillId="6" borderId="0" xfId="0" applyFont="1" applyFill="1"/>
    <xf numFmtId="169" fontId="83" fillId="0" borderId="0" xfId="0" applyNumberFormat="1" applyFont="1" applyFill="1" applyAlignment="1"/>
    <xf numFmtId="165" fontId="55" fillId="3" borderId="4" xfId="0" applyNumberFormat="1" applyFont="1" applyFill="1" applyBorder="1"/>
    <xf numFmtId="165" fontId="55" fillId="5" borderId="4" xfId="0" applyNumberFormat="1" applyFont="1" applyFill="1" applyBorder="1"/>
    <xf numFmtId="164" fontId="2" fillId="0" borderId="0" xfId="0" applyNumberFormat="1" applyFont="1"/>
    <xf numFmtId="3" fontId="2" fillId="3" borderId="38" xfId="0" applyNumberFormat="1" applyFont="1" applyFill="1" applyBorder="1"/>
    <xf numFmtId="3" fontId="2" fillId="5" borderId="38" xfId="0" applyNumberFormat="1" applyFont="1" applyFill="1" applyBorder="1"/>
    <xf numFmtId="165" fontId="2" fillId="3" borderId="33" xfId="0" applyNumberFormat="1" applyFont="1" applyFill="1" applyBorder="1"/>
    <xf numFmtId="165" fontId="2" fillId="5" borderId="33" xfId="0" applyNumberFormat="1" applyFont="1" applyFill="1" applyBorder="1"/>
    <xf numFmtId="165" fontId="2" fillId="0" borderId="0" xfId="0" applyNumberFormat="1" applyFont="1"/>
    <xf numFmtId="3" fontId="2" fillId="0" borderId="0" xfId="0" applyNumberFormat="1" applyFont="1"/>
    <xf numFmtId="165" fontId="2" fillId="3" borderId="33" xfId="0" quotePrefix="1" applyNumberFormat="1" applyFont="1" applyFill="1" applyBorder="1"/>
    <xf numFmtId="1" fontId="2" fillId="0" borderId="0" xfId="0" applyNumberFormat="1" applyFont="1"/>
    <xf numFmtId="1" fontId="0" fillId="0" borderId="0" xfId="0" applyNumberFormat="1"/>
    <xf numFmtId="49" fontId="18" fillId="0" borderId="29" xfId="0" applyNumberFormat="1" applyFont="1" applyBorder="1"/>
    <xf numFmtId="165" fontId="55" fillId="0" borderId="4" xfId="0" applyNumberFormat="1" applyFont="1" applyBorder="1"/>
    <xf numFmtId="3" fontId="2" fillId="0" borderId="38" xfId="0" applyNumberFormat="1" applyFont="1" applyBorder="1"/>
    <xf numFmtId="165" fontId="2" fillId="0" borderId="33" xfId="0" applyNumberFormat="1" applyFont="1" applyBorder="1"/>
    <xf numFmtId="0" fontId="9" fillId="0" borderId="16" xfId="0" applyFont="1" applyBorder="1" applyAlignment="1">
      <alignment horizontal="center" wrapText="1"/>
    </xf>
  </cellXfs>
  <cellStyles count="5">
    <cellStyle name="Normalny" xfId="0" builtinId="0"/>
    <cellStyle name="Normalny 2" xfId="4" xr:uid="{00000000-0005-0000-0000-000001000000}"/>
    <cellStyle name="Normalny_Bydło żywe KR06_VII08" xfId="2" xr:uid="{00000000-0005-0000-0000-000002000000}"/>
    <cellStyle name="Normalny_MatrycaKRAJ" xfId="1" xr:uid="{00000000-0005-0000-0000-000003000000}"/>
    <cellStyle name="Normalny_Wazniejsze Prod EXP 12_10wKR" xfId="3" xr:uid="{00000000-0005-0000-0000-000004000000}"/>
  </cellStyles>
  <dxfs count="46">
    <dxf>
      <font>
        <color rgb="FF9C0006"/>
      </font>
    </dxf>
    <dxf>
      <font>
        <color theme="9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9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9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9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9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9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Handel towarami rolno-spożywczymi w latach 2004 - 2021.</a:t>
            </a:r>
          </a:p>
        </c:rich>
      </c:tx>
      <c:layout>
        <c:manualLayout>
          <c:xMode val="edge"/>
          <c:yMode val="edge"/>
          <c:x val="0.21204630857464343"/>
          <c:y val="3.03917834014935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311367122925988E-2"/>
          <c:y val="0.13988110460551406"/>
          <c:w val="0.8880255577079772"/>
          <c:h val="0.609993744152819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'HZ og 2004-2021'!$A$5</c:f>
              <c:strCache>
                <c:ptCount val="1"/>
                <c:pt idx="0">
                  <c:v>Eksport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'HZ og 2004-2021'!$B$4:$S$4</c:f>
              <c:strCache>
                <c:ptCount val="18"/>
                <c:pt idx="0">
                  <c:v>2004r.</c:v>
                </c:pt>
                <c:pt idx="1">
                  <c:v>2005r.</c:v>
                </c:pt>
                <c:pt idx="2">
                  <c:v>2006r.</c:v>
                </c:pt>
                <c:pt idx="3">
                  <c:v>2007r.</c:v>
                </c:pt>
                <c:pt idx="4">
                  <c:v>2008r.</c:v>
                </c:pt>
                <c:pt idx="5">
                  <c:v>2009r.</c:v>
                </c:pt>
                <c:pt idx="6">
                  <c:v>2010r.</c:v>
                </c:pt>
                <c:pt idx="7">
                  <c:v>2011r.</c:v>
                </c:pt>
                <c:pt idx="8">
                  <c:v>2012r.</c:v>
                </c:pt>
                <c:pt idx="9">
                  <c:v>2013r.</c:v>
                </c:pt>
                <c:pt idx="10">
                  <c:v>2014r.</c:v>
                </c:pt>
                <c:pt idx="11">
                  <c:v>2015r.</c:v>
                </c:pt>
                <c:pt idx="12">
                  <c:v>2016r.</c:v>
                </c:pt>
                <c:pt idx="13">
                  <c:v>2017r.</c:v>
                </c:pt>
                <c:pt idx="14">
                  <c:v>2018r.</c:v>
                </c:pt>
                <c:pt idx="15">
                  <c:v>2019r.</c:v>
                </c:pt>
                <c:pt idx="16">
                  <c:v>2020r.</c:v>
                </c:pt>
                <c:pt idx="17">
                  <c:v>2021r.</c:v>
                </c:pt>
              </c:strCache>
            </c:strRef>
          </c:cat>
          <c:val>
            <c:numRef>
              <c:f>'HZ og 2004-2021'!$B$5:$S$5</c:f>
              <c:numCache>
                <c:formatCode>#\ ##0.0</c:formatCode>
                <c:ptCount val="18"/>
                <c:pt idx="0">
                  <c:v>5.2421848799999999</c:v>
                </c:pt>
                <c:pt idx="1">
                  <c:v>7.1524648509999986</c:v>
                </c:pt>
                <c:pt idx="2">
                  <c:v>8.5773791359999993</c:v>
                </c:pt>
                <c:pt idx="3">
                  <c:v>10.089245386999998</c:v>
                </c:pt>
                <c:pt idx="4">
                  <c:v>11.692268932999998</c:v>
                </c:pt>
                <c:pt idx="5">
                  <c:v>11.499280702</c:v>
                </c:pt>
                <c:pt idx="6">
                  <c:v>13.507171959999999</c:v>
                </c:pt>
                <c:pt idx="7">
                  <c:v>15.227631324000001</c:v>
                </c:pt>
                <c:pt idx="8">
                  <c:v>17.893289083999999</c:v>
                </c:pt>
                <c:pt idx="9">
                  <c:v>20.427184219000001</c:v>
                </c:pt>
                <c:pt idx="10">
                  <c:v>21.876484867999999</c:v>
                </c:pt>
                <c:pt idx="11">
                  <c:v>23.886533332999999</c:v>
                </c:pt>
                <c:pt idx="12">
                  <c:v>24.332446679</c:v>
                </c:pt>
                <c:pt idx="13">
                  <c:v>27.812920063</c:v>
                </c:pt>
                <c:pt idx="14">
                  <c:v>29.717377809999995</c:v>
                </c:pt>
                <c:pt idx="15">
                  <c:v>31.765595505999997</c:v>
                </c:pt>
                <c:pt idx="16">
                  <c:v>34.31</c:v>
                </c:pt>
                <c:pt idx="17">
                  <c:v>37.610504290000002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8-4164-8911-667B70958BAB}"/>
            </c:ext>
          </c:extLst>
        </c:ser>
        <c:ser>
          <c:idx val="1"/>
          <c:order val="1"/>
          <c:tx>
            <c:strRef>
              <c:f>'HZ og 2004-2021'!$A$6</c:f>
              <c:strCache>
                <c:ptCount val="1"/>
                <c:pt idx="0">
                  <c:v>Import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'HZ og 2004-2021'!$B$4:$S$4</c:f>
              <c:strCache>
                <c:ptCount val="18"/>
                <c:pt idx="0">
                  <c:v>2004r.</c:v>
                </c:pt>
                <c:pt idx="1">
                  <c:v>2005r.</c:v>
                </c:pt>
                <c:pt idx="2">
                  <c:v>2006r.</c:v>
                </c:pt>
                <c:pt idx="3">
                  <c:v>2007r.</c:v>
                </c:pt>
                <c:pt idx="4">
                  <c:v>2008r.</c:v>
                </c:pt>
                <c:pt idx="5">
                  <c:v>2009r.</c:v>
                </c:pt>
                <c:pt idx="6">
                  <c:v>2010r.</c:v>
                </c:pt>
                <c:pt idx="7">
                  <c:v>2011r.</c:v>
                </c:pt>
                <c:pt idx="8">
                  <c:v>2012r.</c:v>
                </c:pt>
                <c:pt idx="9">
                  <c:v>2013r.</c:v>
                </c:pt>
                <c:pt idx="10">
                  <c:v>2014r.</c:v>
                </c:pt>
                <c:pt idx="11">
                  <c:v>2015r.</c:v>
                </c:pt>
                <c:pt idx="12">
                  <c:v>2016r.</c:v>
                </c:pt>
                <c:pt idx="13">
                  <c:v>2017r.</c:v>
                </c:pt>
                <c:pt idx="14">
                  <c:v>2018r.</c:v>
                </c:pt>
                <c:pt idx="15">
                  <c:v>2019r.</c:v>
                </c:pt>
                <c:pt idx="16">
                  <c:v>2020r.</c:v>
                </c:pt>
                <c:pt idx="17">
                  <c:v>2021r.</c:v>
                </c:pt>
              </c:strCache>
            </c:strRef>
          </c:cat>
          <c:val>
            <c:numRef>
              <c:f>'HZ og 2004-2021'!$B$6:$S$6</c:f>
              <c:numCache>
                <c:formatCode>#\ ##0.0</c:formatCode>
                <c:ptCount val="18"/>
                <c:pt idx="0">
                  <c:v>4.4064594859999975</c:v>
                </c:pt>
                <c:pt idx="1">
                  <c:v>5.4853223850000017</c:v>
                </c:pt>
                <c:pt idx="2">
                  <c:v>6.4862160480000002</c:v>
                </c:pt>
                <c:pt idx="3">
                  <c:v>8.0704823310000009</c:v>
                </c:pt>
                <c:pt idx="4">
                  <c:v>10.277404587999998</c:v>
                </c:pt>
                <c:pt idx="5">
                  <c:v>9.299079475000001</c:v>
                </c:pt>
                <c:pt idx="6">
                  <c:v>10.921134319</c:v>
                </c:pt>
                <c:pt idx="7">
                  <c:v>12.628449308999997</c:v>
                </c:pt>
                <c:pt idx="8">
                  <c:v>13.557379528</c:v>
                </c:pt>
                <c:pt idx="9">
                  <c:v>14.312568715999999</c:v>
                </c:pt>
                <c:pt idx="10">
                  <c:v>15.1344434</c:v>
                </c:pt>
                <c:pt idx="11">
                  <c:v>16.068419342999999</c:v>
                </c:pt>
                <c:pt idx="12">
                  <c:v>17.292394244999997</c:v>
                </c:pt>
                <c:pt idx="13">
                  <c:v>19.284966443999998</c:v>
                </c:pt>
                <c:pt idx="14">
                  <c:v>20.032748971999997</c:v>
                </c:pt>
                <c:pt idx="15">
                  <c:v>21.270479161000011</c:v>
                </c:pt>
                <c:pt idx="16">
                  <c:v>22.702999999999999</c:v>
                </c:pt>
                <c:pt idx="17">
                  <c:v>24.967187338000002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8-4164-8911-667B70958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3883600"/>
        <c:axId val="163883984"/>
      </c:barChart>
      <c:lineChart>
        <c:grouping val="standard"/>
        <c:varyColors val="0"/>
        <c:ser>
          <c:idx val="2"/>
          <c:order val="2"/>
          <c:tx>
            <c:strRef>
              <c:f>'HZ og 2004-2021'!$A$7</c:f>
              <c:strCache>
                <c:ptCount val="1"/>
                <c:pt idx="0">
                  <c:v>Saldo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cat>
            <c:strRef>
              <c:f>'HZ og 2004-2021'!$B$4:$S$4</c:f>
              <c:strCache>
                <c:ptCount val="18"/>
                <c:pt idx="0">
                  <c:v>2004r.</c:v>
                </c:pt>
                <c:pt idx="1">
                  <c:v>2005r.</c:v>
                </c:pt>
                <c:pt idx="2">
                  <c:v>2006r.</c:v>
                </c:pt>
                <c:pt idx="3">
                  <c:v>2007r.</c:v>
                </c:pt>
                <c:pt idx="4">
                  <c:v>2008r.</c:v>
                </c:pt>
                <c:pt idx="5">
                  <c:v>2009r.</c:v>
                </c:pt>
                <c:pt idx="6">
                  <c:v>2010r.</c:v>
                </c:pt>
                <c:pt idx="7">
                  <c:v>2011r.</c:v>
                </c:pt>
                <c:pt idx="8">
                  <c:v>2012r.</c:v>
                </c:pt>
                <c:pt idx="9">
                  <c:v>2013r.</c:v>
                </c:pt>
                <c:pt idx="10">
                  <c:v>2014r.</c:v>
                </c:pt>
                <c:pt idx="11">
                  <c:v>2015r.</c:v>
                </c:pt>
                <c:pt idx="12">
                  <c:v>2016r.</c:v>
                </c:pt>
                <c:pt idx="13">
                  <c:v>2017r.</c:v>
                </c:pt>
                <c:pt idx="14">
                  <c:v>2018r.</c:v>
                </c:pt>
                <c:pt idx="15">
                  <c:v>2019r.</c:v>
                </c:pt>
                <c:pt idx="16">
                  <c:v>2020r.</c:v>
                </c:pt>
                <c:pt idx="17">
                  <c:v>2021r.</c:v>
                </c:pt>
              </c:strCache>
            </c:strRef>
          </c:cat>
          <c:val>
            <c:numRef>
              <c:f>'HZ og 2004-2021'!$B$7:$S$7</c:f>
              <c:numCache>
                <c:formatCode>#\ ##0.0</c:formatCode>
                <c:ptCount val="18"/>
                <c:pt idx="0">
                  <c:v>0.83572539400000023</c:v>
                </c:pt>
                <c:pt idx="1">
                  <c:v>1.6671424660000009</c:v>
                </c:pt>
                <c:pt idx="2">
                  <c:v>2.0911630879999992</c:v>
                </c:pt>
                <c:pt idx="3">
                  <c:v>2.0187630559999996</c:v>
                </c:pt>
                <c:pt idx="4">
                  <c:v>1.414864345</c:v>
                </c:pt>
                <c:pt idx="5">
                  <c:v>2.200201227</c:v>
                </c:pt>
                <c:pt idx="6">
                  <c:v>2.586037640999999</c:v>
                </c:pt>
                <c:pt idx="7">
                  <c:v>2.5991820150000007</c:v>
                </c:pt>
                <c:pt idx="8">
                  <c:v>4.3359095559999998</c:v>
                </c:pt>
                <c:pt idx="9">
                  <c:v>6.1146155029999996</c:v>
                </c:pt>
                <c:pt idx="10">
                  <c:v>6.742041468</c:v>
                </c:pt>
                <c:pt idx="11">
                  <c:v>7.8181139900000005</c:v>
                </c:pt>
                <c:pt idx="12">
                  <c:v>7.0400524340000006</c:v>
                </c:pt>
                <c:pt idx="13">
                  <c:v>8.5279536189999998</c:v>
                </c:pt>
                <c:pt idx="14">
                  <c:v>9.6846288379999983</c:v>
                </c:pt>
                <c:pt idx="15">
                  <c:v>10.495116345</c:v>
                </c:pt>
                <c:pt idx="16">
                  <c:v>11.607000000000003</c:v>
                </c:pt>
                <c:pt idx="17">
                  <c:v>12.643316951999999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58-4164-8911-667B70958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883600"/>
        <c:axId val="163883984"/>
      </c:lineChart>
      <c:catAx>
        <c:axId val="16388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38839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38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3883600"/>
        <c:crosses val="autoZero"/>
        <c:crossBetween val="between"/>
        <c:majorUnit val="2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0" verticalDpi="0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EKSPORT z Polski towarów rolno-spożywczych w latach 2018 - 2021.</a:t>
            </a:r>
          </a:p>
        </c:rich>
      </c:tx>
      <c:layout>
        <c:manualLayout>
          <c:xMode val="edge"/>
          <c:yMode val="edge"/>
          <c:x val="0.1518485231874882"/>
          <c:y val="3.0242704843674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0287539936102233E-2"/>
          <c:y val="0.14865071627455922"/>
          <c:w val="0.90734824281150162"/>
          <c:h val="0.62677251505220977"/>
        </c:manualLayout>
      </c:layout>
      <c:lineChart>
        <c:grouping val="standard"/>
        <c:varyColors val="0"/>
        <c:ser>
          <c:idx val="1"/>
          <c:order val="0"/>
          <c:tx>
            <c:strRef>
              <c:f>'Wykres - EXP'!$C$4</c:f>
              <c:strCache>
                <c:ptCount val="1"/>
                <c:pt idx="0">
                  <c:v>2018r.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547453467096197E-2"/>
                  <c:y val="-1.28755347402203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D0-4E4B-A23A-D52D7ACDE1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D0-4E4B-A23A-D52D7ACDE104}"/>
                </c:ext>
              </c:extLst>
            </c:dLbl>
            <c:dLbl>
              <c:idx val="2"/>
              <c:layout>
                <c:manualLayout>
                  <c:x val="-4.7083113895262013E-2"/>
                  <c:y val="-7.725320844132317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D0-4E4B-A23A-D52D7ACDE104}"/>
                </c:ext>
              </c:extLst>
            </c:dLbl>
            <c:dLbl>
              <c:idx val="3"/>
              <c:layout>
                <c:manualLayout>
                  <c:x val="-4.7083113895261985E-2"/>
                  <c:y val="1.80257486363084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D0-4E4B-A23A-D52D7ACDE1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D0-4E4B-A23A-D52D7ACDE1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D0-4E4B-A23A-D52D7ACDE104}"/>
                </c:ext>
              </c:extLst>
            </c:dLbl>
            <c:dLbl>
              <c:idx val="6"/>
              <c:layout>
                <c:manualLayout>
                  <c:x val="-3.7431638549461785E-2"/>
                  <c:y val="2.5751069480440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D0-4E4B-A23A-D52D7ACDE1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D0-4E4B-A23A-D52D7ACDE104}"/>
                </c:ext>
              </c:extLst>
            </c:dLbl>
            <c:dLbl>
              <c:idx val="8"/>
              <c:layout>
                <c:manualLayout>
                  <c:x val="-4.7083113895262103E-2"/>
                  <c:y val="2.575106948044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D0-4E4B-A23A-D52D7ACDE104}"/>
                </c:ext>
              </c:extLst>
            </c:dLbl>
            <c:dLbl>
              <c:idx val="9"/>
              <c:layout>
                <c:manualLayout>
                  <c:x val="-3.8827176021378265E-2"/>
                  <c:y val="2.0600855584352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D0-4E4B-A23A-D52D7ACDE1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D0-4E4B-A23A-D52D7ACDE1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'Wykres - EXP'!$A$5:$A$16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'Wykres - EXP'!$C$5:$C$16</c:f>
              <c:numCache>
                <c:formatCode>#,##0</c:formatCode>
                <c:ptCount val="12"/>
                <c:pt idx="0">
                  <c:v>2220.566656</c:v>
                </c:pt>
                <c:pt idx="1">
                  <c:v>2209.0865880000001</c:v>
                </c:pt>
                <c:pt idx="2">
                  <c:v>2518.8674999999998</c:v>
                </c:pt>
                <c:pt idx="3">
                  <c:v>2332.8896829999999</c:v>
                </c:pt>
                <c:pt idx="4">
                  <c:v>2456.409979</c:v>
                </c:pt>
                <c:pt idx="5">
                  <c:v>2488.2895739999999</c:v>
                </c:pt>
                <c:pt idx="6">
                  <c:v>2523.9668459999998</c:v>
                </c:pt>
                <c:pt idx="7">
                  <c:v>2544.8192979999999</c:v>
                </c:pt>
                <c:pt idx="8">
                  <c:v>2532.6016930000001</c:v>
                </c:pt>
                <c:pt idx="9">
                  <c:v>2887.8881139999999</c:v>
                </c:pt>
                <c:pt idx="10">
                  <c:v>2730.271041</c:v>
                </c:pt>
                <c:pt idx="11">
                  <c:v>2271.7208380000002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C7D0-4E4B-A23A-D52D7ACDE104}"/>
            </c:ext>
          </c:extLst>
        </c:ser>
        <c:ser>
          <c:idx val="2"/>
          <c:order val="1"/>
          <c:tx>
            <c:strRef>
              <c:f>'Wykres - EXP'!$D$4</c:f>
              <c:strCache>
                <c:ptCount val="1"/>
                <c:pt idx="0">
                  <c:v>2019r.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"/>
              <c:layout>
                <c:manualLayout>
                  <c:x val="-4.6065782530728294E-2"/>
                  <c:y val="-3.8626604220661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D0-4E4B-A23A-D52D7ACDE104}"/>
                </c:ext>
              </c:extLst>
            </c:dLbl>
            <c:dLbl>
              <c:idx val="2"/>
              <c:layout>
                <c:manualLayout>
                  <c:x val="-4.4457203306428293E-2"/>
                  <c:y val="-2.83261764284848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D0-4E4B-A23A-D52D7ACDE1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D0-4E4B-A23A-D52D7ACDE1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D0-4E4B-A23A-D52D7ACDE104}"/>
                </c:ext>
              </c:extLst>
            </c:dLbl>
            <c:dLbl>
              <c:idx val="5"/>
              <c:layout>
                <c:manualLayout>
                  <c:x val="-4.4457203306428265E-2"/>
                  <c:y val="1.8025748636308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D0-4E4B-A23A-D52D7ACDE1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D0-4E4B-A23A-D52D7ACDE1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D0-4E4B-A23A-D52D7ACDE104}"/>
                </c:ext>
              </c:extLst>
            </c:dLbl>
            <c:dLbl>
              <c:idx val="9"/>
              <c:layout>
                <c:manualLayout>
                  <c:x val="-4.4457203306428383E-2"/>
                  <c:y val="-1.0300427792176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D0-4E4B-A23A-D52D7ACDE1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D0-4E4B-A23A-D52D7ACDE1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'Wykres - EXP'!$A$5:$A$16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'Wykres - EXP'!$D$5:$D$16</c:f>
              <c:numCache>
                <c:formatCode>#,##0</c:formatCode>
                <c:ptCount val="12"/>
                <c:pt idx="0">
                  <c:v>2552.0411570000001</c:v>
                </c:pt>
                <c:pt idx="1">
                  <c:v>2463.490679</c:v>
                </c:pt>
                <c:pt idx="2">
                  <c:v>2689.0482599999996</c:v>
                </c:pt>
                <c:pt idx="3">
                  <c:v>2666.1570929999998</c:v>
                </c:pt>
                <c:pt idx="4">
                  <c:v>2585.3537040000001</c:v>
                </c:pt>
                <c:pt idx="5">
                  <c:v>2399.9267159999999</c:v>
                </c:pt>
                <c:pt idx="6">
                  <c:v>2684.8709670000003</c:v>
                </c:pt>
                <c:pt idx="7">
                  <c:v>2661.9295480000001</c:v>
                </c:pt>
                <c:pt idx="8">
                  <c:v>2786.3605669999997</c:v>
                </c:pt>
                <c:pt idx="9">
                  <c:v>2948.1448700000001</c:v>
                </c:pt>
                <c:pt idx="10">
                  <c:v>2813.1891540000001</c:v>
                </c:pt>
                <c:pt idx="11">
                  <c:v>2515.0827910000003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5-C7D0-4E4B-A23A-D52D7ACDE104}"/>
            </c:ext>
          </c:extLst>
        </c:ser>
        <c:ser>
          <c:idx val="3"/>
          <c:order val="2"/>
          <c:tx>
            <c:strRef>
              <c:f>'Wykres - EXP'!$E$4</c:f>
              <c:strCache>
                <c:ptCount val="1"/>
                <c:pt idx="0">
                  <c:v>2020r.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"/>
              <c:layout>
                <c:manualLayout>
                  <c:x val="-6.137540363305851E-2"/>
                  <c:y val="-1.5450641688264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7D0-4E4B-A23A-D52D7ACDE104}"/>
                </c:ext>
              </c:extLst>
            </c:dLbl>
            <c:dLbl>
              <c:idx val="2"/>
              <c:layout>
                <c:manualLayout>
                  <c:x val="-4.8900808418721027E-2"/>
                  <c:y val="-1.0300427792176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7D0-4E4B-A23A-D52D7ACDE1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7D0-4E4B-A23A-D52D7ACDE104}"/>
                </c:ext>
              </c:extLst>
            </c:dLbl>
            <c:dLbl>
              <c:idx val="4"/>
              <c:layout>
                <c:manualLayout>
                  <c:x val="-4.5289611390058167E-2"/>
                  <c:y val="-1.28755347402203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7D0-4E4B-A23A-D52D7ACDE1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7D0-4E4B-A23A-D52D7ACDE1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7D0-4E4B-A23A-D52D7ACDE104}"/>
                </c:ext>
              </c:extLst>
            </c:dLbl>
            <c:dLbl>
              <c:idx val="7"/>
              <c:layout>
                <c:manualLayout>
                  <c:x val="-5.1723928287258421E-2"/>
                  <c:y val="-2.3175962532396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7D0-4E4B-A23A-D52D7ACDE1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7D0-4E4B-A23A-D52D7ACDE104}"/>
                </c:ext>
              </c:extLst>
            </c:dLbl>
            <c:dLbl>
              <c:idx val="9"/>
              <c:layout>
                <c:manualLayout>
                  <c:x val="-4.6898190614358203E-2"/>
                  <c:y val="-2.06008555843525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7D0-4E4B-A23A-D52D7ACDE1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7D0-4E4B-A23A-D52D7ACDE104}"/>
                </c:ext>
              </c:extLst>
            </c:dLbl>
            <c:dLbl>
              <c:idx val="11"/>
              <c:layout>
                <c:manualLayout>
                  <c:x val="-3.7215936941667853E-2"/>
                  <c:y val="-2.317596253239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7D0-4E4B-A23A-D52D7ACDE1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'Wykres - EXP'!$A$5:$A$16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'Wykres - EXP'!$E$5:$E$16</c:f>
              <c:numCache>
                <c:formatCode>#\ ###\ ##0</c:formatCode>
                <c:ptCount val="12"/>
                <c:pt idx="0">
                  <c:v>2684.8812659999999</c:v>
                </c:pt>
                <c:pt idx="1">
                  <c:v>2816.651253</c:v>
                </c:pt>
                <c:pt idx="2">
                  <c:v>3214.1244660000002</c:v>
                </c:pt>
                <c:pt idx="3">
                  <c:v>2642.00891</c:v>
                </c:pt>
                <c:pt idx="4">
                  <c:v>2621.6951839999997</c:v>
                </c:pt>
                <c:pt idx="5">
                  <c:v>2720.0890129999998</c:v>
                </c:pt>
                <c:pt idx="6">
                  <c:v>2823.3794619999999</c:v>
                </c:pt>
                <c:pt idx="7">
                  <c:v>2744.182429</c:v>
                </c:pt>
                <c:pt idx="8">
                  <c:v>3103.8271070000001</c:v>
                </c:pt>
                <c:pt idx="9">
                  <c:v>3181.860158</c:v>
                </c:pt>
                <c:pt idx="10">
                  <c:v>2935.594732</c:v>
                </c:pt>
                <c:pt idx="11" formatCode="#,##0">
                  <c:v>2821.6102220000002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1-C7D0-4E4B-A23A-D52D7ACDE104}"/>
            </c:ext>
          </c:extLst>
        </c:ser>
        <c:ser>
          <c:idx val="4"/>
          <c:order val="3"/>
          <c:tx>
            <c:strRef>
              <c:f>'Wykres - EXP'!$F$4</c:f>
              <c:strCache>
                <c:ptCount val="1"/>
                <c:pt idx="0">
                  <c:v>2021r.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7D0-4E4B-A23A-D52D7ACDE104}"/>
                </c:ext>
              </c:extLst>
            </c:dLbl>
            <c:dLbl>
              <c:idx val="2"/>
              <c:layout>
                <c:manualLayout>
                  <c:x val="-4.3681032165758193E-2"/>
                  <c:y val="-1.5431379077235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7D0-4E4B-A23A-D52D7ACDE104}"/>
                </c:ext>
              </c:extLst>
            </c:dLbl>
            <c:dLbl>
              <c:idx val="3"/>
              <c:layout>
                <c:manualLayout>
                  <c:x val="-2.7595239922757798E-2"/>
                  <c:y val="-1.2856272129191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7D0-4E4B-A23A-D52D7ACDE1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7D0-4E4B-A23A-D52D7ACDE1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7D0-4E4B-A23A-D52D7ACDE104}"/>
                </c:ext>
              </c:extLst>
            </c:dLbl>
            <c:dLbl>
              <c:idx val="6"/>
              <c:layout>
                <c:manualLayout>
                  <c:x val="-4.6898190614358203E-2"/>
                  <c:y val="-3.8607341609632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7D0-4E4B-A23A-D52D7ACDE1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7D0-4E4B-A23A-D52D7ACDE104}"/>
                </c:ext>
              </c:extLst>
            </c:dLbl>
            <c:dLbl>
              <c:idx val="8"/>
              <c:layout>
                <c:manualLayout>
                  <c:x val="-4.5289611390058167E-2"/>
                  <c:y val="-2.8306913817456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7D0-4E4B-A23A-D52D7ACDE1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7D0-4E4B-A23A-D52D7ACDE104}"/>
                </c:ext>
              </c:extLst>
            </c:dLbl>
            <c:dLbl>
              <c:idx val="10"/>
              <c:layout>
                <c:manualLayout>
                  <c:x val="-4.6898190614358085E-2"/>
                  <c:y val="-3.08820207655002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7D0-4E4B-A23A-D52D7ACDE1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'Wykres - EXP'!$A$5:$A$16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'Wykres - EXP'!$F$5:$F$16</c:f>
              <c:numCache>
                <c:formatCode>#\ ###\ ##0</c:formatCode>
                <c:ptCount val="12"/>
                <c:pt idx="0">
                  <c:v>2619.2236640000001</c:v>
                </c:pt>
                <c:pt idx="1">
                  <c:v>2803.7162590000003</c:v>
                </c:pt>
                <c:pt idx="2">
                  <c:v>3372.1503520000001</c:v>
                </c:pt>
                <c:pt idx="3">
                  <c:v>2921.3475669999998</c:v>
                </c:pt>
                <c:pt idx="4">
                  <c:v>2964.6699759999997</c:v>
                </c:pt>
                <c:pt idx="5">
                  <c:v>3055.2508420000004</c:v>
                </c:pt>
                <c:pt idx="6">
                  <c:v>2979.0090599999999</c:v>
                </c:pt>
                <c:pt idx="7">
                  <c:v>3164.7699389999998</c:v>
                </c:pt>
                <c:pt idx="8">
                  <c:v>3429.3159679999999</c:v>
                </c:pt>
                <c:pt idx="9">
                  <c:v>3443.978838</c:v>
                </c:pt>
                <c:pt idx="10">
                  <c:v>3563.1576650000002</c:v>
                </c:pt>
                <c:pt idx="11" formatCode="#,##0">
                  <c:v>3293.9141600000003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C-C7D0-4E4B-A23A-D52D7ACDE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653728"/>
        <c:axId val="163654112"/>
      </c:lineChart>
      <c:catAx>
        <c:axId val="16365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365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654112"/>
        <c:scaling>
          <c:orientation val="minMax"/>
          <c:max val="360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365372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IMPORT do Polski towarów rolno-spożywczych w latach 2018 - 2021.</a:t>
            </a:r>
          </a:p>
        </c:rich>
      </c:tx>
      <c:layout>
        <c:manualLayout>
          <c:xMode val="edge"/>
          <c:yMode val="edge"/>
          <c:x val="0.15413185851768529"/>
          <c:y val="2.7667665148288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6.711298587676541E-2"/>
          <c:y val="0.13519775889285274"/>
          <c:w val="0.90734824281150162"/>
          <c:h val="0.61447423364469955"/>
        </c:manualLayout>
      </c:layout>
      <c:lineChart>
        <c:grouping val="standard"/>
        <c:varyColors val="0"/>
        <c:ser>
          <c:idx val="1"/>
          <c:order val="0"/>
          <c:tx>
            <c:strRef>
              <c:f>'Wykres - IMP'!$C$4</c:f>
              <c:strCache>
                <c:ptCount val="1"/>
                <c:pt idx="0">
                  <c:v>2018r.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8242094738157743E-2"/>
                  <c:y val="-8.071748308905172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3C-4A54-B446-C508646FC75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C-4A54-B446-C508646FC751}"/>
                </c:ext>
              </c:extLst>
            </c:dLbl>
            <c:dLbl>
              <c:idx val="2"/>
              <c:layout>
                <c:manualLayout>
                  <c:x val="-4.8242094738157756E-2"/>
                  <c:y val="-1.3452913848175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3C-4A54-B446-C508646FC751}"/>
                </c:ext>
              </c:extLst>
            </c:dLbl>
            <c:dLbl>
              <c:idx val="3"/>
              <c:layout>
                <c:manualLayout>
                  <c:x val="-4.8242094738157729E-2"/>
                  <c:y val="2.4215244926715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C-4A54-B446-C508646FC75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C-4A54-B446-C508646FC75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3C-4A54-B446-C508646FC75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3C-4A54-B446-C508646FC751}"/>
                </c:ext>
              </c:extLst>
            </c:dLbl>
            <c:dLbl>
              <c:idx val="7"/>
              <c:layout>
                <c:manualLayout>
                  <c:x val="-4.8242094738157729E-2"/>
                  <c:y val="2.9596410465985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3C-4A54-B446-C508646FC751}"/>
                </c:ext>
              </c:extLst>
            </c:dLbl>
            <c:dLbl>
              <c:idx val="8"/>
              <c:layout>
                <c:manualLayout>
                  <c:x val="-4.8242094738157847E-2"/>
                  <c:y val="1.3452913848175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93C-4A54-B446-C508646FC751}"/>
                </c:ext>
              </c:extLst>
            </c:dLbl>
            <c:dLbl>
              <c:idx val="9"/>
              <c:layout>
                <c:manualLayout>
                  <c:x val="-2.4432570928634038E-2"/>
                  <c:y val="1.07623310785401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3C-4A54-B446-C508646FC75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93C-4A54-B446-C508646FC751}"/>
                </c:ext>
              </c:extLst>
            </c:dLbl>
            <c:dLbl>
              <c:idx val="11"/>
              <c:layout>
                <c:manualLayout>
                  <c:x val="-3.8912510936133099E-2"/>
                  <c:y val="2.152466215708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3C-4A54-B446-C508646FC7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'Wykres - IMP'!$A$5:$A$16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'Wykres - IMP'!$C$5:$C$16</c:f>
              <c:numCache>
                <c:formatCode>#,##0</c:formatCode>
                <c:ptCount val="12"/>
                <c:pt idx="0">
                  <c:v>1628.578139</c:v>
                </c:pt>
                <c:pt idx="1">
                  <c:v>1583.6163469999999</c:v>
                </c:pt>
                <c:pt idx="2">
                  <c:v>1881.3465349999999</c:v>
                </c:pt>
                <c:pt idx="3">
                  <c:v>1569.1071790000001</c:v>
                </c:pt>
                <c:pt idx="4">
                  <c:v>1674.643411</c:v>
                </c:pt>
                <c:pt idx="5">
                  <c:v>1630.6639319999999</c:v>
                </c:pt>
                <c:pt idx="6">
                  <c:v>1545.5439349999999</c:v>
                </c:pt>
                <c:pt idx="7">
                  <c:v>1680.5494510000001</c:v>
                </c:pt>
                <c:pt idx="8">
                  <c:v>1555.199204</c:v>
                </c:pt>
                <c:pt idx="9">
                  <c:v>1840.453677</c:v>
                </c:pt>
                <c:pt idx="10">
                  <c:v>1821.040739</c:v>
                </c:pt>
                <c:pt idx="11">
                  <c:v>1622.006423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F93C-4A54-B446-C508646FC751}"/>
            </c:ext>
          </c:extLst>
        </c:ser>
        <c:ser>
          <c:idx val="2"/>
          <c:order val="1"/>
          <c:tx>
            <c:strRef>
              <c:f>'Wykres - IMP'!$D$4</c:f>
              <c:strCache>
                <c:ptCount val="1"/>
                <c:pt idx="0">
                  <c:v>2019r.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3C-4A54-B446-C508646FC75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93C-4A54-B446-C508646FC75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93C-4A54-B446-C508646FC75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93C-4A54-B446-C508646FC75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93C-4A54-B446-C508646FC75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93C-4A54-B446-C508646FC7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'Wykres - IMP'!$A$5:$A$16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'Wykres - IMP'!$D$5:$D$16</c:f>
              <c:numCache>
                <c:formatCode>#,##0</c:formatCode>
                <c:ptCount val="12"/>
                <c:pt idx="0">
                  <c:v>1778.515535</c:v>
                </c:pt>
                <c:pt idx="1">
                  <c:v>1728.3880160000001</c:v>
                </c:pt>
                <c:pt idx="2">
                  <c:v>1833.2977060000001</c:v>
                </c:pt>
                <c:pt idx="3">
                  <c:v>1818.941368</c:v>
                </c:pt>
                <c:pt idx="4">
                  <c:v>1848.5233040000001</c:v>
                </c:pt>
                <c:pt idx="5">
                  <c:v>1533.821594</c:v>
                </c:pt>
                <c:pt idx="6">
                  <c:v>1729.6093559999999</c:v>
                </c:pt>
                <c:pt idx="7">
                  <c:v>1716.033952</c:v>
                </c:pt>
                <c:pt idx="8">
                  <c:v>1751.9427169999999</c:v>
                </c:pt>
                <c:pt idx="9">
                  <c:v>1896.0595209999999</c:v>
                </c:pt>
                <c:pt idx="10">
                  <c:v>1865.468267</c:v>
                </c:pt>
                <c:pt idx="11">
                  <c:v>1769.877825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3-F93C-4A54-B446-C508646FC751}"/>
            </c:ext>
          </c:extLst>
        </c:ser>
        <c:ser>
          <c:idx val="3"/>
          <c:order val="2"/>
          <c:tx>
            <c:strRef>
              <c:f>'Wykres - IMP'!$E$4</c:f>
              <c:strCache>
                <c:ptCount val="1"/>
                <c:pt idx="0">
                  <c:v>2020r.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8253968253968257E-2"/>
                  <c:y val="-1.07623310785402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93C-4A54-B446-C508646FC75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93C-4A54-B446-C508646FC751}"/>
                </c:ext>
              </c:extLst>
            </c:dLbl>
            <c:dLbl>
              <c:idx val="2"/>
              <c:layout>
                <c:manualLayout>
                  <c:x val="-4.5079365079365108E-2"/>
                  <c:y val="-1.0762331078540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93C-4A54-B446-C508646FC75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93C-4A54-B446-C508646FC75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93C-4A54-B446-C508646FC751}"/>
                </c:ext>
              </c:extLst>
            </c:dLbl>
            <c:dLbl>
              <c:idx val="5"/>
              <c:layout>
                <c:manualLayout>
                  <c:x val="-4.8253968253968257E-2"/>
                  <c:y val="-2.4215244926715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93C-4A54-B446-C508646FC751}"/>
                </c:ext>
              </c:extLst>
            </c:dLbl>
            <c:dLbl>
              <c:idx val="6"/>
              <c:layout>
                <c:manualLayout>
                  <c:x val="-4.6666666666666669E-2"/>
                  <c:y val="-1.6143496617810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93C-4A54-B446-C508646FC75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93C-4A54-B446-C508646FC751}"/>
                </c:ext>
              </c:extLst>
            </c:dLbl>
            <c:dLbl>
              <c:idx val="9"/>
              <c:layout>
                <c:manualLayout>
                  <c:x val="-4.8253968253968257E-2"/>
                  <c:y val="-2.9596410465985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93C-4A54-B446-C508646FC75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93C-4A54-B446-C508646FC751}"/>
                </c:ext>
              </c:extLst>
            </c:dLbl>
            <c:dLbl>
              <c:idx val="11"/>
              <c:layout>
                <c:manualLayout>
                  <c:x val="-4.0694538182727273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93C-4A54-B446-C508646FC7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'Wykres - IMP'!$A$5:$A$16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'Wykres - IMP'!$E$5:$E$16</c:f>
              <c:numCache>
                <c:formatCode>#\ ###\ ##0</c:formatCode>
                <c:ptCount val="12"/>
                <c:pt idx="0">
                  <c:v>1952.8747760000001</c:v>
                </c:pt>
                <c:pt idx="1">
                  <c:v>1939.2377490000001</c:v>
                </c:pt>
                <c:pt idx="2">
                  <c:v>2171.8591820000001</c:v>
                </c:pt>
                <c:pt idx="3">
                  <c:v>1813.504899</c:v>
                </c:pt>
                <c:pt idx="4">
                  <c:v>1760.2437299999999</c:v>
                </c:pt>
                <c:pt idx="5">
                  <c:v>1752.308237</c:v>
                </c:pt>
                <c:pt idx="6">
                  <c:v>1824.018881</c:v>
                </c:pt>
                <c:pt idx="7">
                  <c:v>1733.375963</c:v>
                </c:pt>
                <c:pt idx="8">
                  <c:v>1958.051001</c:v>
                </c:pt>
                <c:pt idx="9">
                  <c:v>1990.135994</c:v>
                </c:pt>
                <c:pt idx="10">
                  <c:v>1908.2808210000001</c:v>
                </c:pt>
                <c:pt idx="11" formatCode="#,##0">
                  <c:v>1898.9181899999999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F-F93C-4A54-B446-C508646FC751}"/>
            </c:ext>
          </c:extLst>
        </c:ser>
        <c:ser>
          <c:idx val="4"/>
          <c:order val="3"/>
          <c:tx>
            <c:strRef>
              <c:f>'Wykres - IMP'!$F$4</c:f>
              <c:strCache>
                <c:ptCount val="1"/>
                <c:pt idx="0">
                  <c:v>2021r.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93C-4A54-B446-C508646FC751}"/>
                </c:ext>
              </c:extLst>
            </c:dLbl>
            <c:dLbl>
              <c:idx val="2"/>
              <c:layout>
                <c:manualLayout>
                  <c:x val="-4.94206974128234E-2"/>
                  <c:y val="-1.88340793874454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93C-4A54-B446-C508646FC75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93C-4A54-B446-C508646FC751}"/>
                </c:ext>
              </c:extLst>
            </c:dLbl>
            <c:dLbl>
              <c:idx val="4"/>
              <c:layout>
                <c:manualLayout>
                  <c:x val="-4.94206974128234E-2"/>
                  <c:y val="-2.4215244926715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93C-4A54-B446-C508646FC75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93C-4A54-B446-C508646FC75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93C-4A54-B446-C508646FC751}"/>
                </c:ext>
              </c:extLst>
            </c:dLbl>
            <c:dLbl>
              <c:idx val="7"/>
              <c:layout>
                <c:manualLayout>
                  <c:x val="-6.5293713285839272E-2"/>
                  <c:y val="-2.4215244926715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93C-4A54-B446-C508646FC75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93C-4A54-B446-C508646FC751}"/>
                </c:ext>
              </c:extLst>
            </c:dLbl>
            <c:dLbl>
              <c:idx val="9"/>
              <c:layout>
                <c:manualLayout>
                  <c:x val="-6.5293713285839272E-2"/>
                  <c:y val="-1.6143496617810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93C-4A54-B446-C508646FC75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93C-4A54-B446-C508646FC751}"/>
                </c:ext>
              </c:extLst>
            </c:dLbl>
            <c:dLbl>
              <c:idx val="11"/>
              <c:layout>
                <c:manualLayout>
                  <c:x val="-3.7325209348831399E-2"/>
                  <c:y val="3.4977576005255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93C-4A54-B446-C508646FC7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'Wykres - IMP'!$A$5:$A$16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'Wykres - IMP'!$F$5:$F$16</c:f>
              <c:numCache>
                <c:formatCode>#\ ###\ ##0</c:formatCode>
                <c:ptCount val="12"/>
                <c:pt idx="0">
                  <c:v>1746.471681</c:v>
                </c:pt>
                <c:pt idx="1">
                  <c:v>1886.3993949999999</c:v>
                </c:pt>
                <c:pt idx="2">
                  <c:v>2282.6749460000001</c:v>
                </c:pt>
                <c:pt idx="3">
                  <c:v>1926.2661270000001</c:v>
                </c:pt>
                <c:pt idx="4">
                  <c:v>2016.590064</c:v>
                </c:pt>
                <c:pt idx="5">
                  <c:v>2019.2156359999999</c:v>
                </c:pt>
                <c:pt idx="6">
                  <c:v>1978.5080809999999</c:v>
                </c:pt>
                <c:pt idx="7">
                  <c:v>1963.8636510000001</c:v>
                </c:pt>
                <c:pt idx="8">
                  <c:v>2148.0627159999999</c:v>
                </c:pt>
                <c:pt idx="9">
                  <c:v>2211.1915240000003</c:v>
                </c:pt>
                <c:pt idx="10">
                  <c:v>2402.1317059999997</c:v>
                </c:pt>
                <c:pt idx="11" formatCode="#,##0">
                  <c:v>2385.811811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B-F93C-4A54-B446-C508646FC75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63970384"/>
        <c:axId val="163970768"/>
      </c:lineChart>
      <c:catAx>
        <c:axId val="16397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3970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970768"/>
        <c:scaling>
          <c:orientation val="minMax"/>
          <c:max val="245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3970384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431799</xdr:colOff>
      <xdr:row>14</xdr:row>
      <xdr:rowOff>20109</xdr:rowOff>
    </xdr:from>
    <xdr:to>
      <xdr:col>17</xdr:col>
      <xdr:colOff>31749</xdr:colOff>
      <xdr:row>38</xdr:row>
      <xdr:rowOff>190500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0.01412</cdr:x>
      <cdr:y>0.03813</cdr:y>
    </cdr:from>
    <cdr:to>
      <cdr:x>0.10063</cdr:x>
      <cdr:y>0.10622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648" y="148544"/>
          <a:ext cx="702386" cy="265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1" u="sng" strike="noStrike" baseline="0">
              <a:solidFill>
                <a:srgbClr val="000000"/>
              </a:solidFill>
              <a:latin typeface="+mn-lt"/>
              <a:cs typeface="Times New Roman CE"/>
            </a:rPr>
            <a:t>mld EUR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64583" y="4032250"/>
    <xdr:ext cx="8170333" cy="4931834"/>
    <xdr:graphicFrame macro="">
      <xdr:nvGraphicFramePr>
        <xdr:cNvPr id="2" name="Wykres 1025">
          <a:extLst>
            <a:ext uri="{FF2B5EF4-FFF2-40B4-BE49-F238E27FC236}">
              <a16:creationId xmlns:a16="http://schemas.microsoft.com/office/drawing/2014/main" id="{56A34BC9-BAC8-4532-A85B-986023CB0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0.00785</cdr:x>
      <cdr:y>0.05757</cdr:y>
    </cdr:from>
    <cdr:to>
      <cdr:x>0.11609</cdr:x>
      <cdr:y>0.14507</cdr:y>
    </cdr:to>
    <cdr:sp macro="" textlink="">
      <cdr:nvSpPr>
        <cdr:cNvPr id="1945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01" y="233643"/>
          <a:ext cx="791798" cy="355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1" u="sng" strike="noStrike" baseline="0">
              <a:solidFill>
                <a:srgbClr val="000000"/>
              </a:solidFill>
              <a:latin typeface="Times New Roman CE"/>
              <a:cs typeface="Times New Roman CE"/>
            </a:rPr>
            <a:t>mln EUR</a:t>
          </a:r>
          <a:endParaRPr lang="pl-PL" sz="1050"/>
        </a:p>
      </cdr:txBody>
    </cdr:sp>
  </cdr:relSizeAnchor>
  <cdr:relSizeAnchor xmlns:cdr="http://schemas.openxmlformats.org/drawingml/2006/chartDrawing">
    <cdr:from>
      <cdr:x>0.0429</cdr:x>
      <cdr:y>0.81459</cdr:y>
    </cdr:from>
    <cdr:to>
      <cdr:x>0.15871</cdr:x>
      <cdr:y>1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338667" y="46037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  <cdr:relSizeAnchor xmlns:cdr="http://schemas.openxmlformats.org/drawingml/2006/chartDrawing">
    <cdr:from>
      <cdr:x>0.07775</cdr:x>
      <cdr:y>0.81459</cdr:y>
    </cdr:from>
    <cdr:to>
      <cdr:x>0.19357</cdr:x>
      <cdr:y>1</cdr:y>
    </cdr:to>
    <cdr:sp macro="" textlink="">
      <cdr:nvSpPr>
        <cdr:cNvPr id="3" name="pole tekstowe 2"/>
        <cdr:cNvSpPr txBox="1"/>
      </cdr:nvSpPr>
      <cdr:spPr>
        <a:xfrm xmlns:a="http://schemas.openxmlformats.org/drawingml/2006/main">
          <a:off x="613834" y="45402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047750" y="3989915"/>
    <xdr:ext cx="8001000" cy="4720167"/>
    <xdr:graphicFrame macro="">
      <xdr:nvGraphicFramePr>
        <xdr:cNvPr id="2" name="Wykres 1025">
          <a:extLst>
            <a:ext uri="{FF2B5EF4-FFF2-40B4-BE49-F238E27FC236}">
              <a16:creationId xmlns:a16="http://schemas.microsoft.com/office/drawing/2014/main" id="{3C27F007-52D1-454C-99F0-8F11CF020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0.00785</cdr:x>
      <cdr:y>0.05757</cdr:y>
    </cdr:from>
    <cdr:to>
      <cdr:x>0.11609</cdr:x>
      <cdr:y>0.14507</cdr:y>
    </cdr:to>
    <cdr:sp macro="" textlink="">
      <cdr:nvSpPr>
        <cdr:cNvPr id="1945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01" y="233643"/>
          <a:ext cx="791798" cy="355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1200" b="1" i="1" u="sng" strike="noStrike" baseline="0">
              <a:solidFill>
                <a:srgbClr val="000000"/>
              </a:solidFill>
              <a:latin typeface="Times New Roman CE"/>
              <a:cs typeface="Times New Roman CE"/>
            </a:rPr>
            <a:t>mln EUR</a:t>
          </a:r>
          <a:endParaRPr lang="pl-PL" sz="1050"/>
        </a:p>
      </cdr:txBody>
    </cdr:sp>
  </cdr:relSizeAnchor>
</c:userShape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</sheetPr>
  <dimension ref="A1:R23"/>
  <sheetViews>
    <sheetView showGridLines="0" tabSelected="1" zoomScaleNormal="100" workbookViewId="0">
      <selection activeCell="C20" sqref="C20"/>
    </sheetView>
  </sheetViews>
  <sheetFormatPr defaultRowHeight="12.75" x14ac:dyDescent="0.2"/>
  <cols>
    <col min="1" max="1" width="20.7109375" style="200" customWidth="1"/>
    <col min="2" max="13" width="9.140625" style="200"/>
    <col min="14" max="14" width="10.7109375" style="200" customWidth="1"/>
    <col min="15" max="16384" width="9.140625" style="200"/>
  </cols>
  <sheetData>
    <row r="1" spans="1:18" ht="30" customHeight="1" x14ac:dyDescent="0.3">
      <c r="A1" s="419" t="s">
        <v>662</v>
      </c>
    </row>
    <row r="2" spans="1:18" ht="18.75" x14ac:dyDescent="0.3">
      <c r="I2" s="201" t="s">
        <v>558</v>
      </c>
    </row>
    <row r="3" spans="1:18" ht="15.75" x14ac:dyDescent="0.25">
      <c r="I3" s="202" t="s">
        <v>554</v>
      </c>
      <c r="N3" s="203"/>
      <c r="O3" s="203"/>
      <c r="P3" s="203"/>
      <c r="Q3" s="203"/>
      <c r="R3" s="203"/>
    </row>
    <row r="4" spans="1:18" x14ac:dyDescent="0.2">
      <c r="N4" s="203"/>
      <c r="O4" s="203"/>
      <c r="P4" s="203"/>
      <c r="Q4" s="203"/>
      <c r="R4" s="203"/>
    </row>
    <row r="5" spans="1:18" x14ac:dyDescent="0.2">
      <c r="N5" s="203"/>
      <c r="O5" s="203"/>
      <c r="P5" s="203"/>
      <c r="Q5" s="203"/>
      <c r="R5" s="203"/>
    </row>
    <row r="6" spans="1:18" ht="22.5" x14ac:dyDescent="0.3">
      <c r="A6" s="418" t="s">
        <v>659</v>
      </c>
      <c r="B6" s="417"/>
      <c r="C6" s="417"/>
      <c r="D6" s="417"/>
      <c r="E6" s="417"/>
      <c r="F6" s="417"/>
      <c r="G6" s="417"/>
      <c r="H6" s="417"/>
      <c r="I6" s="417"/>
      <c r="J6" s="203"/>
      <c r="K6" s="203"/>
      <c r="L6" s="203"/>
      <c r="M6" s="203"/>
      <c r="N6" s="416"/>
      <c r="O6" s="203"/>
      <c r="P6" s="203"/>
      <c r="Q6" s="203"/>
      <c r="R6" s="203"/>
    </row>
    <row r="7" spans="1:18" ht="22.5" x14ac:dyDescent="0.3">
      <c r="A7" s="204" t="s">
        <v>661</v>
      </c>
      <c r="B7" s="203"/>
      <c r="C7" s="203"/>
      <c r="D7" s="203"/>
      <c r="E7" s="205"/>
      <c r="F7" s="203"/>
      <c r="G7" s="203"/>
      <c r="H7" s="203"/>
      <c r="I7" s="206"/>
      <c r="J7" s="203"/>
      <c r="K7" s="203"/>
      <c r="L7" s="203"/>
      <c r="M7" s="203"/>
      <c r="N7" s="203"/>
      <c r="O7" s="203"/>
      <c r="P7" s="203"/>
      <c r="Q7" s="203"/>
      <c r="R7" s="203"/>
    </row>
    <row r="8" spans="1:18" ht="13.5" x14ac:dyDescent="0.25">
      <c r="A8" s="207"/>
      <c r="I8" s="203"/>
      <c r="J8" s="203"/>
      <c r="K8" s="203"/>
      <c r="L8" s="203"/>
      <c r="M8" s="203"/>
      <c r="N8" s="203"/>
      <c r="O8" s="203"/>
      <c r="P8" s="203"/>
      <c r="Q8" s="203"/>
      <c r="R8" s="203"/>
    </row>
    <row r="9" spans="1:18" ht="20.25" x14ac:dyDescent="0.3">
      <c r="D9" s="49" t="s">
        <v>555</v>
      </c>
      <c r="N9" s="203"/>
      <c r="O9" s="203"/>
      <c r="P9" s="203"/>
      <c r="Q9" s="203"/>
      <c r="R9" s="203"/>
    </row>
    <row r="11" spans="1:18" x14ac:dyDescent="0.2">
      <c r="A11" s="59" t="s">
        <v>556</v>
      </c>
    </row>
    <row r="13" spans="1:18" x14ac:dyDescent="0.2">
      <c r="A13" s="59" t="s">
        <v>557</v>
      </c>
    </row>
    <row r="18" spans="1:1" ht="15.75" x14ac:dyDescent="0.25">
      <c r="A18" s="202"/>
    </row>
    <row r="21" spans="1:1" x14ac:dyDescent="0.2">
      <c r="A21" s="208"/>
    </row>
    <row r="22" spans="1:1" ht="20.25" x14ac:dyDescent="0.3">
      <c r="A22" s="209"/>
    </row>
    <row r="23" spans="1:1" ht="18.75" x14ac:dyDescent="0.3">
      <c r="A23" s="210"/>
    </row>
  </sheetData>
  <pageMargins left="0.23622047244094491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4"/>
  <sheetViews>
    <sheetView showGridLines="0" showZeros="0" zoomScale="90" zoomScaleNormal="90" workbookViewId="0">
      <selection activeCell="B10" sqref="B10"/>
    </sheetView>
  </sheetViews>
  <sheetFormatPr defaultColWidth="8.7109375" defaultRowHeight="12.75" x14ac:dyDescent="0.2"/>
  <cols>
    <col min="1" max="1" width="34.42578125" customWidth="1"/>
    <col min="2" max="2" width="15.140625" bestFit="1" customWidth="1"/>
    <col min="3" max="3" width="15.7109375" bestFit="1" customWidth="1"/>
    <col min="4" max="4" width="14" bestFit="1" customWidth="1"/>
    <col min="5" max="5" width="6.140625" customWidth="1"/>
    <col min="6" max="6" width="5" customWidth="1"/>
    <col min="7" max="7" width="19.5703125" customWidth="1"/>
    <col min="8" max="8" width="20.42578125" customWidth="1"/>
    <col min="10" max="10" width="20.28515625" customWidth="1"/>
    <col min="11" max="11" width="16.85546875" customWidth="1"/>
  </cols>
  <sheetData>
    <row r="1" spans="1:4" ht="25.5" x14ac:dyDescent="0.35">
      <c r="A1" s="188" t="s">
        <v>499</v>
      </c>
    </row>
    <row r="2" spans="1:4" ht="21" thickBot="1" x14ac:dyDescent="0.35">
      <c r="A2" s="189" t="s">
        <v>500</v>
      </c>
    </row>
    <row r="3" spans="1:4" ht="20.25" x14ac:dyDescent="0.2">
      <c r="A3" s="61"/>
      <c r="B3" s="190" t="s">
        <v>432</v>
      </c>
      <c r="C3" s="191"/>
      <c r="D3" s="100"/>
    </row>
    <row r="4" spans="1:4" ht="18.75" x14ac:dyDescent="0.3">
      <c r="A4" s="101" t="s">
        <v>434</v>
      </c>
      <c r="B4" s="192" t="s">
        <v>35</v>
      </c>
      <c r="C4" s="192"/>
      <c r="D4" s="103"/>
    </row>
    <row r="5" spans="1:4" ht="20.25" thickBot="1" x14ac:dyDescent="0.4">
      <c r="A5" s="72"/>
      <c r="B5" s="193" t="s">
        <v>649</v>
      </c>
      <c r="C5" s="193" t="s">
        <v>657</v>
      </c>
      <c r="D5" s="215" t="s">
        <v>435</v>
      </c>
    </row>
    <row r="6" spans="1:4" ht="21.75" customHeight="1" thickBot="1" x14ac:dyDescent="0.4">
      <c r="A6" s="105" t="s">
        <v>501</v>
      </c>
      <c r="B6" s="194">
        <f>(SUM(B7:B15))</f>
        <v>1278648.4909999999</v>
      </c>
      <c r="C6" s="194">
        <f>(SUM(C7:C15))</f>
        <v>1117524.882</v>
      </c>
      <c r="D6" s="106">
        <f t="shared" ref="D6:D15" si="0">((C6-B6)/B6)*100</f>
        <v>-12.601087017589101</v>
      </c>
    </row>
    <row r="7" spans="1:4" ht="19.5" x14ac:dyDescent="0.35">
      <c r="A7" s="107" t="s">
        <v>447</v>
      </c>
      <c r="B7" s="195">
        <v>692659.66799999995</v>
      </c>
      <c r="C7" s="195">
        <v>509791.228</v>
      </c>
      <c r="D7" s="108">
        <f t="shared" si="0"/>
        <v>-26.400907754311454</v>
      </c>
    </row>
    <row r="8" spans="1:4" ht="19.5" x14ac:dyDescent="0.35">
      <c r="A8" s="109" t="s">
        <v>502</v>
      </c>
      <c r="B8" s="196">
        <v>246371.981</v>
      </c>
      <c r="C8" s="196">
        <v>293265.96399999998</v>
      </c>
      <c r="D8" s="110">
        <f t="shared" si="0"/>
        <v>19.033813345844706</v>
      </c>
    </row>
    <row r="9" spans="1:4" ht="19.5" x14ac:dyDescent="0.35">
      <c r="A9" s="109" t="s">
        <v>503</v>
      </c>
      <c r="B9" s="196">
        <v>123903.424</v>
      </c>
      <c r="C9" s="196">
        <v>112262.201</v>
      </c>
      <c r="D9" s="110">
        <f t="shared" si="0"/>
        <v>-9.395400566169986</v>
      </c>
    </row>
    <row r="10" spans="1:4" ht="19.5" x14ac:dyDescent="0.35">
      <c r="A10" s="109" t="s">
        <v>504</v>
      </c>
      <c r="B10" s="196">
        <v>73387.5</v>
      </c>
      <c r="C10" s="196">
        <v>80849.710000000006</v>
      </c>
      <c r="D10" s="110">
        <f t="shared" si="0"/>
        <v>10.168230284448995</v>
      </c>
    </row>
    <row r="11" spans="1:4" ht="19.5" x14ac:dyDescent="0.35">
      <c r="A11" s="109" t="s">
        <v>506</v>
      </c>
      <c r="B11" s="196">
        <v>48616.957000000002</v>
      </c>
      <c r="C11" s="196">
        <v>41227.349000000002</v>
      </c>
      <c r="D11" s="110">
        <f t="shared" si="0"/>
        <v>-15.199651430261257</v>
      </c>
    </row>
    <row r="12" spans="1:4" ht="19.5" x14ac:dyDescent="0.35">
      <c r="A12" s="109" t="s">
        <v>505</v>
      </c>
      <c r="B12" s="196">
        <v>35627.249000000003</v>
      </c>
      <c r="C12" s="196">
        <v>33622.754000000001</v>
      </c>
      <c r="D12" s="110">
        <f t="shared" si="0"/>
        <v>-5.6262974444083582</v>
      </c>
    </row>
    <row r="13" spans="1:4" ht="19.5" x14ac:dyDescent="0.35">
      <c r="A13" s="109" t="s">
        <v>507</v>
      </c>
      <c r="B13" s="196">
        <v>41903.870000000003</v>
      </c>
      <c r="C13" s="196">
        <v>27115.113000000001</v>
      </c>
      <c r="D13" s="110">
        <f t="shared" si="0"/>
        <v>-35.292103092148771</v>
      </c>
    </row>
    <row r="14" spans="1:4" ht="19.5" x14ac:dyDescent="0.35">
      <c r="A14" s="109" t="s">
        <v>508</v>
      </c>
      <c r="B14" s="196">
        <v>14057.370999999999</v>
      </c>
      <c r="C14" s="196">
        <v>17122.492999999999</v>
      </c>
      <c r="D14" s="110">
        <f t="shared" si="0"/>
        <v>21.804375796868417</v>
      </c>
    </row>
    <row r="15" spans="1:4" ht="20.25" thickBot="1" x14ac:dyDescent="0.4">
      <c r="A15" s="111" t="s">
        <v>509</v>
      </c>
      <c r="B15" s="197">
        <v>2120.471</v>
      </c>
      <c r="C15" s="197">
        <v>2268.0700000000002</v>
      </c>
      <c r="D15" s="112">
        <f t="shared" si="0"/>
        <v>6.9606705302737062</v>
      </c>
    </row>
    <row r="16" spans="1:4" ht="15.75" x14ac:dyDescent="0.25">
      <c r="A16" s="113" t="s">
        <v>454</v>
      </c>
      <c r="B16" s="114"/>
      <c r="C16" s="114"/>
    </row>
    <row r="17" spans="1:4" ht="8.25" customHeight="1" x14ac:dyDescent="0.2">
      <c r="B17" s="114"/>
      <c r="C17" s="114"/>
    </row>
    <row r="18" spans="1:4" ht="25.5" x14ac:dyDescent="0.35">
      <c r="A18" s="188" t="s">
        <v>510</v>
      </c>
      <c r="B18" s="114"/>
      <c r="C18" s="114"/>
    </row>
    <row r="19" spans="1:4" ht="21" thickBot="1" x14ac:dyDescent="0.35">
      <c r="A19" s="189" t="s">
        <v>500</v>
      </c>
      <c r="B19" s="114"/>
      <c r="C19" s="114"/>
    </row>
    <row r="20" spans="1:4" ht="20.25" x14ac:dyDescent="0.2">
      <c r="A20" s="61"/>
      <c r="B20" s="98" t="s">
        <v>432</v>
      </c>
      <c r="C20" s="99"/>
      <c r="D20" s="100"/>
    </row>
    <row r="21" spans="1:4" ht="18.75" x14ac:dyDescent="0.3">
      <c r="A21" s="101" t="s">
        <v>434</v>
      </c>
      <c r="B21" s="102" t="s">
        <v>35</v>
      </c>
      <c r="C21" s="102"/>
      <c r="D21" s="103"/>
    </row>
    <row r="22" spans="1:4" ht="20.25" thickBot="1" x14ac:dyDescent="0.4">
      <c r="A22" s="72"/>
      <c r="B22" s="104" t="s">
        <v>649</v>
      </c>
      <c r="C22" s="104" t="s">
        <v>657</v>
      </c>
      <c r="D22" s="216" t="s">
        <v>435</v>
      </c>
    </row>
    <row r="23" spans="1:4" ht="20.25" thickBot="1" x14ac:dyDescent="0.4">
      <c r="A23" s="105" t="s">
        <v>501</v>
      </c>
      <c r="B23" s="194">
        <f>(SUM(B24:B37))</f>
        <v>877096.9789999997</v>
      </c>
      <c r="C23" s="194">
        <f>(SUM(C24:C37))</f>
        <v>882986.3459999999</v>
      </c>
      <c r="D23" s="106">
        <f t="shared" ref="D23:D37" si="1">((C23-B23)/B23)*100</f>
        <v>0.67146132537302972</v>
      </c>
    </row>
    <row r="24" spans="1:4" ht="19.5" x14ac:dyDescent="0.35">
      <c r="A24" s="107" t="s">
        <v>453</v>
      </c>
      <c r="B24" s="195">
        <v>203496.21900000001</v>
      </c>
      <c r="C24" s="195">
        <v>189511.315</v>
      </c>
      <c r="D24" s="108">
        <f t="shared" si="1"/>
        <v>-6.8723163844140069</v>
      </c>
    </row>
    <row r="25" spans="1:4" ht="19.5" x14ac:dyDescent="0.35">
      <c r="A25" s="109" t="s">
        <v>511</v>
      </c>
      <c r="B25" s="196">
        <v>164864.44</v>
      </c>
      <c r="C25" s="196">
        <v>143027.258</v>
      </c>
      <c r="D25" s="110">
        <f t="shared" si="1"/>
        <v>-13.245537970468343</v>
      </c>
    </row>
    <row r="26" spans="1:4" ht="19.5" x14ac:dyDescent="0.35">
      <c r="A26" s="109" t="s">
        <v>512</v>
      </c>
      <c r="B26" s="196">
        <v>172819.981</v>
      </c>
      <c r="C26" s="196">
        <v>112008.97199999999</v>
      </c>
      <c r="D26" s="110">
        <f t="shared" si="1"/>
        <v>-35.187487377399954</v>
      </c>
    </row>
    <row r="27" spans="1:4" ht="19.5" x14ac:dyDescent="0.35">
      <c r="A27" s="109" t="s">
        <v>513</v>
      </c>
      <c r="B27" s="196">
        <v>61564.989000000001</v>
      </c>
      <c r="C27" s="196">
        <v>95238.960999999996</v>
      </c>
      <c r="D27" s="110">
        <f t="shared" si="1"/>
        <v>54.696626356905533</v>
      </c>
    </row>
    <row r="28" spans="1:4" ht="19.5" x14ac:dyDescent="0.35">
      <c r="A28" s="109" t="s">
        <v>514</v>
      </c>
      <c r="B28" s="196">
        <v>43332.355000000003</v>
      </c>
      <c r="C28" s="196">
        <v>66228.304000000004</v>
      </c>
      <c r="D28" s="110">
        <f t="shared" si="1"/>
        <v>52.837998304038635</v>
      </c>
    </row>
    <row r="29" spans="1:4" ht="19.5" x14ac:dyDescent="0.35">
      <c r="A29" s="109" t="s">
        <v>515</v>
      </c>
      <c r="B29" s="196">
        <v>55012.877</v>
      </c>
      <c r="C29" s="196">
        <v>65311.743999999999</v>
      </c>
      <c r="D29" s="110">
        <f t="shared" si="1"/>
        <v>18.720829670478782</v>
      </c>
    </row>
    <row r="30" spans="1:4" ht="19.5" x14ac:dyDescent="0.35">
      <c r="A30" s="109" t="s">
        <v>516</v>
      </c>
      <c r="B30" s="341">
        <v>41597.499000000003</v>
      </c>
      <c r="C30" s="341">
        <v>43106.944000000003</v>
      </c>
      <c r="D30" s="110">
        <f t="shared" si="1"/>
        <v>3.6286917153360583</v>
      </c>
    </row>
    <row r="31" spans="1:4" ht="19.5" x14ac:dyDescent="0.35">
      <c r="A31" s="109" t="s">
        <v>522</v>
      </c>
      <c r="B31" s="196">
        <v>20310.743999999999</v>
      </c>
      <c r="C31" s="196">
        <v>35676.775000000001</v>
      </c>
      <c r="D31" s="110">
        <f t="shared" si="1"/>
        <v>75.654692905390391</v>
      </c>
    </row>
    <row r="32" spans="1:4" ht="19.5" x14ac:dyDescent="0.35">
      <c r="A32" s="109" t="s">
        <v>519</v>
      </c>
      <c r="B32" s="196">
        <v>30826.95</v>
      </c>
      <c r="C32" s="196">
        <v>33236.154000000002</v>
      </c>
      <c r="D32" s="110">
        <f t="shared" si="1"/>
        <v>7.8152525630982028</v>
      </c>
    </row>
    <row r="33" spans="1:4" ht="19.5" x14ac:dyDescent="0.35">
      <c r="A33" s="109" t="s">
        <v>517</v>
      </c>
      <c r="B33" s="196">
        <v>30493.972000000002</v>
      </c>
      <c r="C33" s="196">
        <v>31510.493999999999</v>
      </c>
      <c r="D33" s="110">
        <f t="shared" si="1"/>
        <v>3.3335178506755279</v>
      </c>
    </row>
    <row r="34" spans="1:4" ht="19.5" x14ac:dyDescent="0.35">
      <c r="A34" s="109" t="s">
        <v>518</v>
      </c>
      <c r="B34" s="196">
        <v>21528.717000000001</v>
      </c>
      <c r="C34" s="196">
        <v>24459.677</v>
      </c>
      <c r="D34" s="110">
        <f t="shared" si="1"/>
        <v>13.614187970421085</v>
      </c>
    </row>
    <row r="35" spans="1:4" ht="19.5" x14ac:dyDescent="0.35">
      <c r="A35" s="109" t="s">
        <v>520</v>
      </c>
      <c r="B35" s="196">
        <v>18262.387999999999</v>
      </c>
      <c r="C35" s="196">
        <v>20946.481</v>
      </c>
      <c r="D35" s="110">
        <f t="shared" si="1"/>
        <v>14.697382401469078</v>
      </c>
    </row>
    <row r="36" spans="1:4" ht="19.5" x14ac:dyDescent="0.35">
      <c r="A36" s="198" t="s">
        <v>521</v>
      </c>
      <c r="B36" s="199">
        <v>11303.540999999999</v>
      </c>
      <c r="C36" s="199">
        <v>19028.063999999998</v>
      </c>
      <c r="D36" s="110">
        <f t="shared" si="1"/>
        <v>68.3371962821208</v>
      </c>
    </row>
    <row r="37" spans="1:4" ht="20.25" thickBot="1" x14ac:dyDescent="0.4">
      <c r="A37" s="111" t="s">
        <v>523</v>
      </c>
      <c r="B37" s="197">
        <v>1682.307</v>
      </c>
      <c r="C37" s="197">
        <v>3695.203</v>
      </c>
      <c r="D37" s="112">
        <f t="shared" si="1"/>
        <v>119.65093172649223</v>
      </c>
    </row>
    <row r="38" spans="1:4" ht="15.75" x14ac:dyDescent="0.25">
      <c r="A38" s="113" t="s">
        <v>454</v>
      </c>
      <c r="B38" s="114"/>
      <c r="C38" s="114"/>
    </row>
    <row r="39" spans="1:4" ht="31.5" customHeight="1" x14ac:dyDescent="0.35">
      <c r="A39" s="188" t="s">
        <v>524</v>
      </c>
      <c r="B39" s="114"/>
      <c r="C39" s="114"/>
    </row>
    <row r="40" spans="1:4" ht="21" thickBot="1" x14ac:dyDescent="0.35">
      <c r="A40" s="189" t="s">
        <v>500</v>
      </c>
      <c r="B40" s="114"/>
      <c r="C40" s="114"/>
    </row>
    <row r="41" spans="1:4" ht="20.25" x14ac:dyDescent="0.2">
      <c r="A41" s="61"/>
      <c r="B41" s="98" t="s">
        <v>432</v>
      </c>
      <c r="C41" s="99"/>
      <c r="D41" s="100"/>
    </row>
    <row r="42" spans="1:4" ht="18.75" x14ac:dyDescent="0.3">
      <c r="A42" s="101" t="s">
        <v>434</v>
      </c>
      <c r="B42" s="102" t="s">
        <v>35</v>
      </c>
      <c r="C42" s="102"/>
      <c r="D42" s="103"/>
    </row>
    <row r="43" spans="1:4" ht="20.25" thickBot="1" x14ac:dyDescent="0.4">
      <c r="A43" s="72"/>
      <c r="B43" s="104" t="s">
        <v>649</v>
      </c>
      <c r="C43" s="104" t="s">
        <v>657</v>
      </c>
      <c r="D43" s="215" t="s">
        <v>435</v>
      </c>
    </row>
    <row r="44" spans="1:4" ht="20.25" thickBot="1" x14ac:dyDescent="0.4">
      <c r="A44" s="105" t="s">
        <v>501</v>
      </c>
      <c r="B44" s="194">
        <f>(SUM(B45:B73))</f>
        <v>1086167.1109999998</v>
      </c>
      <c r="C44" s="194">
        <f>(SUM(C45:C73))</f>
        <v>1339574.2989999996</v>
      </c>
      <c r="D44" s="106">
        <f t="shared" ref="D44:D73" si="2">((C44-B44)/B44)*100</f>
        <v>23.33040518661036</v>
      </c>
    </row>
    <row r="45" spans="1:4" ht="19.5" x14ac:dyDescent="0.35">
      <c r="A45" s="107" t="s">
        <v>525</v>
      </c>
      <c r="B45" s="195">
        <v>251437.30799999999</v>
      </c>
      <c r="C45" s="195">
        <v>418513.73300000001</v>
      </c>
      <c r="D45" s="342">
        <f t="shared" si="2"/>
        <v>66.448541916460556</v>
      </c>
    </row>
    <row r="46" spans="1:4" ht="19.5" x14ac:dyDescent="0.35">
      <c r="A46" s="109" t="s">
        <v>526</v>
      </c>
      <c r="B46" s="196">
        <v>55590.419000000002</v>
      </c>
      <c r="C46" s="196">
        <v>135462.52299999999</v>
      </c>
      <c r="D46" s="343">
        <f t="shared" si="2"/>
        <v>143.67962220252377</v>
      </c>
    </row>
    <row r="47" spans="1:4" ht="19.5" x14ac:dyDescent="0.35">
      <c r="A47" s="109" t="s">
        <v>528</v>
      </c>
      <c r="B47" s="196">
        <v>78884.247000000003</v>
      </c>
      <c r="C47" s="196">
        <v>125761.32</v>
      </c>
      <c r="D47" s="343">
        <f t="shared" si="2"/>
        <v>59.425138456351114</v>
      </c>
    </row>
    <row r="48" spans="1:4" ht="19.5" x14ac:dyDescent="0.35">
      <c r="A48" s="109" t="s">
        <v>530</v>
      </c>
      <c r="B48" s="196">
        <v>103037.86</v>
      </c>
      <c r="C48" s="196">
        <v>106597.96799999999</v>
      </c>
      <c r="D48" s="343">
        <f t="shared" si="2"/>
        <v>3.4551455164150271</v>
      </c>
    </row>
    <row r="49" spans="1:4" ht="19.5" x14ac:dyDescent="0.35">
      <c r="A49" s="109" t="s">
        <v>527</v>
      </c>
      <c r="B49" s="196">
        <v>194154.43599999999</v>
      </c>
      <c r="C49" s="196">
        <v>105647.769</v>
      </c>
      <c r="D49" s="343">
        <f t="shared" si="2"/>
        <v>-45.585704258644903</v>
      </c>
    </row>
    <row r="50" spans="1:4" ht="19.5" x14ac:dyDescent="0.35">
      <c r="A50" s="109" t="s">
        <v>529</v>
      </c>
      <c r="B50" s="196">
        <v>63133.623</v>
      </c>
      <c r="C50" s="196">
        <v>94400.837</v>
      </c>
      <c r="D50" s="343">
        <f t="shared" si="2"/>
        <v>49.525454922807135</v>
      </c>
    </row>
    <row r="51" spans="1:4" ht="19.5" x14ac:dyDescent="0.35">
      <c r="A51" s="109" t="s">
        <v>532</v>
      </c>
      <c r="B51" s="196">
        <v>36850.964999999997</v>
      </c>
      <c r="C51" s="196">
        <v>60448.631999999998</v>
      </c>
      <c r="D51" s="110">
        <f t="shared" si="2"/>
        <v>64.035411284344931</v>
      </c>
    </row>
    <row r="52" spans="1:4" ht="19.5" x14ac:dyDescent="0.35">
      <c r="A52" s="109" t="s">
        <v>533</v>
      </c>
      <c r="B52" s="196">
        <v>30769.88</v>
      </c>
      <c r="C52" s="196">
        <v>33058.478999999999</v>
      </c>
      <c r="D52" s="110">
        <f t="shared" si="2"/>
        <v>7.4377898126349482</v>
      </c>
    </row>
    <row r="53" spans="1:4" ht="19.5" x14ac:dyDescent="0.35">
      <c r="A53" s="109" t="s">
        <v>534</v>
      </c>
      <c r="B53" s="196">
        <v>30049.582999999999</v>
      </c>
      <c r="C53" s="196">
        <v>32795.040000000001</v>
      </c>
      <c r="D53" s="110">
        <f t="shared" si="2"/>
        <v>9.1364229580157641</v>
      </c>
    </row>
    <row r="54" spans="1:4" ht="19.5" x14ac:dyDescent="0.35">
      <c r="A54" s="109" t="s">
        <v>531</v>
      </c>
      <c r="B54" s="196">
        <v>25822.544000000002</v>
      </c>
      <c r="C54" s="196">
        <v>26457.435000000001</v>
      </c>
      <c r="D54" s="110">
        <f t="shared" si="2"/>
        <v>2.4586694479056734</v>
      </c>
    </row>
    <row r="55" spans="1:4" ht="19.5" x14ac:dyDescent="0.35">
      <c r="A55" s="109" t="s">
        <v>535</v>
      </c>
      <c r="B55" s="196">
        <v>29889.550999999999</v>
      </c>
      <c r="C55" s="196">
        <v>25107.708999999999</v>
      </c>
      <c r="D55" s="110">
        <f t="shared" si="2"/>
        <v>-15.998373478410569</v>
      </c>
    </row>
    <row r="56" spans="1:4" ht="19.5" x14ac:dyDescent="0.35">
      <c r="A56" s="109" t="s">
        <v>550</v>
      </c>
      <c r="B56" s="196">
        <v>31211.303</v>
      </c>
      <c r="C56" s="196">
        <v>24037.558000000001</v>
      </c>
      <c r="D56" s="110">
        <f t="shared" si="2"/>
        <v>-22.984445731086584</v>
      </c>
    </row>
    <row r="57" spans="1:4" ht="19.5" x14ac:dyDescent="0.35">
      <c r="A57" s="109" t="s">
        <v>537</v>
      </c>
      <c r="B57" s="196">
        <v>12467.403</v>
      </c>
      <c r="C57" s="196">
        <v>20474.704000000002</v>
      </c>
      <c r="D57" s="110">
        <f t="shared" si="2"/>
        <v>64.225893716598407</v>
      </c>
    </row>
    <row r="58" spans="1:4" ht="19.5" x14ac:dyDescent="0.35">
      <c r="A58" s="109" t="s">
        <v>540</v>
      </c>
      <c r="B58" s="196">
        <v>11181.562</v>
      </c>
      <c r="C58" s="196">
        <v>15107.904</v>
      </c>
      <c r="D58" s="110">
        <f t="shared" si="2"/>
        <v>35.114432133900436</v>
      </c>
    </row>
    <row r="59" spans="1:4" ht="19.5" x14ac:dyDescent="0.35">
      <c r="A59" s="109" t="s">
        <v>536</v>
      </c>
      <c r="B59" s="196">
        <v>15364.495999999999</v>
      </c>
      <c r="C59" s="196">
        <v>14424.14</v>
      </c>
      <c r="D59" s="110">
        <f t="shared" si="2"/>
        <v>-6.1203179069459868</v>
      </c>
    </row>
    <row r="60" spans="1:4" ht="19.5" x14ac:dyDescent="0.35">
      <c r="A60" s="109" t="s">
        <v>538</v>
      </c>
      <c r="B60" s="196">
        <v>18003.98</v>
      </c>
      <c r="C60" s="196">
        <v>13285.47</v>
      </c>
      <c r="D60" s="110">
        <f t="shared" si="2"/>
        <v>-26.208149531381398</v>
      </c>
    </row>
    <row r="61" spans="1:4" ht="19.5" x14ac:dyDescent="0.35">
      <c r="A61" s="109" t="s">
        <v>539</v>
      </c>
      <c r="B61" s="196">
        <v>6540.7250000000004</v>
      </c>
      <c r="C61" s="196">
        <v>11317.144</v>
      </c>
      <c r="D61" s="110">
        <f t="shared" si="2"/>
        <v>73.025834292070058</v>
      </c>
    </row>
    <row r="62" spans="1:4" ht="19.5" x14ac:dyDescent="0.35">
      <c r="A62" s="109" t="s">
        <v>546</v>
      </c>
      <c r="B62" s="196">
        <v>12215.279</v>
      </c>
      <c r="C62" s="196">
        <v>9964.2369999999992</v>
      </c>
      <c r="D62" s="110">
        <f t="shared" si="2"/>
        <v>-18.428085023682236</v>
      </c>
    </row>
    <row r="63" spans="1:4" ht="19.5" x14ac:dyDescent="0.35">
      <c r="A63" s="109" t="s">
        <v>549</v>
      </c>
      <c r="B63" s="196">
        <v>5222.6400000000003</v>
      </c>
      <c r="C63" s="196">
        <v>9121.5079999999998</v>
      </c>
      <c r="D63" s="110">
        <f t="shared" si="2"/>
        <v>74.653202211908138</v>
      </c>
    </row>
    <row r="64" spans="1:4" ht="19.5" x14ac:dyDescent="0.35">
      <c r="A64" s="109" t="s">
        <v>544</v>
      </c>
      <c r="B64" s="196">
        <v>5789.0209999999997</v>
      </c>
      <c r="C64" s="196">
        <v>8010.0150000000003</v>
      </c>
      <c r="D64" s="110">
        <f t="shared" si="2"/>
        <v>38.365623479341338</v>
      </c>
    </row>
    <row r="65" spans="1:4" ht="19.5" x14ac:dyDescent="0.35">
      <c r="A65" s="109" t="s">
        <v>542</v>
      </c>
      <c r="B65" s="196">
        <v>4829.4840000000004</v>
      </c>
      <c r="C65" s="196">
        <v>7408.5789999999997</v>
      </c>
      <c r="D65" s="110">
        <f t="shared" si="2"/>
        <v>53.4031171860182</v>
      </c>
    </row>
    <row r="66" spans="1:4" ht="19.5" x14ac:dyDescent="0.35">
      <c r="A66" s="109" t="s">
        <v>543</v>
      </c>
      <c r="B66" s="196">
        <v>6117.48</v>
      </c>
      <c r="C66" s="196">
        <v>7330.2030000000004</v>
      </c>
      <c r="D66" s="110">
        <f t="shared" si="2"/>
        <v>19.823898075678237</v>
      </c>
    </row>
    <row r="67" spans="1:4" ht="19.5" x14ac:dyDescent="0.35">
      <c r="A67" s="109" t="s">
        <v>552</v>
      </c>
      <c r="B67" s="196">
        <v>5492.9610000000002</v>
      </c>
      <c r="C67" s="196">
        <v>7186.183</v>
      </c>
      <c r="D67" s="110">
        <f t="shared" si="2"/>
        <v>30.825305331678116</v>
      </c>
    </row>
    <row r="68" spans="1:4" ht="19.5" x14ac:dyDescent="0.35">
      <c r="A68" s="109" t="s">
        <v>545</v>
      </c>
      <c r="B68" s="196">
        <v>6341.0720000000001</v>
      </c>
      <c r="C68" s="196">
        <v>6665.5540000000001</v>
      </c>
      <c r="D68" s="110">
        <f t="shared" si="2"/>
        <v>5.1171473845431814</v>
      </c>
    </row>
    <row r="69" spans="1:4" ht="19.5" x14ac:dyDescent="0.35">
      <c r="A69" s="109" t="s">
        <v>541</v>
      </c>
      <c r="B69" s="196">
        <v>5773.6689999999999</v>
      </c>
      <c r="C69" s="196">
        <v>6189.8029999999999</v>
      </c>
      <c r="D69" s="110">
        <f t="shared" si="2"/>
        <v>7.2074446941797321</v>
      </c>
    </row>
    <row r="70" spans="1:4" ht="19.5" x14ac:dyDescent="0.35">
      <c r="A70" s="109" t="s">
        <v>547</v>
      </c>
      <c r="B70" s="196">
        <v>5109.1880000000001</v>
      </c>
      <c r="C70" s="196">
        <v>5461.326</v>
      </c>
      <c r="D70" s="110">
        <f t="shared" si="2"/>
        <v>6.8922498056442612</v>
      </c>
    </row>
    <row r="71" spans="1:4" ht="19.5" x14ac:dyDescent="0.35">
      <c r="A71" s="109" t="s">
        <v>551</v>
      </c>
      <c r="B71" s="196">
        <v>9387.8389999999999</v>
      </c>
      <c r="C71" s="196">
        <v>4873.3280000000004</v>
      </c>
      <c r="D71" s="110">
        <f t="shared" si="2"/>
        <v>-48.088926535702193</v>
      </c>
    </row>
    <row r="72" spans="1:4" ht="19.5" x14ac:dyDescent="0.35">
      <c r="A72" s="344" t="s">
        <v>548</v>
      </c>
      <c r="B72" s="196">
        <v>4351.5479999999998</v>
      </c>
      <c r="C72" s="196">
        <v>4029.1019999999999</v>
      </c>
      <c r="D72" s="110">
        <f t="shared" si="2"/>
        <v>-7.4099148165204642</v>
      </c>
    </row>
    <row r="73" spans="1:4" ht="20.25" thickBot="1" x14ac:dyDescent="0.4">
      <c r="A73" s="111" t="s">
        <v>553</v>
      </c>
      <c r="B73" s="345">
        <v>21147.044999999998</v>
      </c>
      <c r="C73" s="345">
        <v>436.096</v>
      </c>
      <c r="D73" s="112">
        <f t="shared" si="2"/>
        <v>-97.937792254189645</v>
      </c>
    </row>
    <row r="74" spans="1:4" ht="15.75" x14ac:dyDescent="0.25">
      <c r="A74" s="113"/>
      <c r="B74" s="346"/>
      <c r="C74" s="346"/>
      <c r="D74" s="2"/>
    </row>
  </sheetData>
  <sortState xmlns:xlrd2="http://schemas.microsoft.com/office/spreadsheetml/2017/richdata2" ref="A8:C15">
    <sortCondition descending="1" ref="C7:C15"/>
  </sortState>
  <conditionalFormatting sqref="D23:D37 D44:D72">
    <cfRule type="cellIs" dxfId="29" priority="5" stopIfTrue="1" operator="lessThan">
      <formula>0</formula>
    </cfRule>
    <cfRule type="cellIs" dxfId="28" priority="6" stopIfTrue="1" operator="greaterThan">
      <formula>0</formula>
    </cfRule>
  </conditionalFormatting>
  <conditionalFormatting sqref="D6:D15">
    <cfRule type="cellIs" dxfId="27" priority="3" stopIfTrue="1" operator="lessThan">
      <formula>0</formula>
    </cfRule>
    <cfRule type="cellIs" dxfId="26" priority="4" stopIfTrue="1" operator="greaterThan">
      <formula>0</formula>
    </cfRule>
  </conditionalFormatting>
  <conditionalFormatting sqref="D73">
    <cfRule type="cellIs" dxfId="25" priority="1" stopIfTrue="1" operator="lessThan">
      <formula>0</formula>
    </cfRule>
    <cfRule type="cellIs" dxfId="24" priority="2" stopIfTrue="1" operator="greaterThan">
      <formula>0</formula>
    </cfRule>
  </conditionalFormatting>
  <printOptions horizontalCentered="1"/>
  <pageMargins left="0.19685039370078741" right="0.19685039370078741" top="1.3779527559055118" bottom="0.31496062992125984" header="0.19685039370078741" footer="0.15748031496062992"/>
  <pageSetup paperSize="9" scale="95" orientation="portrait" r:id="rId1"/>
  <headerFooter alignWithMargins="0">
    <oddHeader xml:space="preserve">&amp;L&amp;"Times New Roman CE,Pogrubiona kursywa"&amp;12Departament Rynków Rolnych&amp;C&amp;8
&amp;"Times New Roman CE,Pogrubiony"&amp;16Polski handel zagraniczny towarami rolno-spożywczymi z  państwami Bliskiego Wschodu, Azji i Afryki w 2021r. (dane ostateczne) </oddHeader>
    <oddFooter>&amp;L&amp;"Times New Roman CE,Pogrubiona kursywa"&amp;12Źródło: Min. Finansów&amp;CStrona &amp;P</oddFooter>
  </headerFooter>
  <rowBreaks count="1" manualBreakCount="1">
    <brk id="3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19"/>
  <sheetViews>
    <sheetView showGridLines="0" zoomScale="90" zoomScaleNormal="90" workbookViewId="0">
      <selection activeCell="B1" sqref="B1"/>
    </sheetView>
  </sheetViews>
  <sheetFormatPr defaultRowHeight="12.75" x14ac:dyDescent="0.2"/>
  <cols>
    <col min="1" max="1" width="6.42578125" style="380" customWidth="1"/>
    <col min="2" max="2" width="59.7109375" style="380" customWidth="1"/>
    <col min="3" max="3" width="12.42578125" style="380" bestFit="1" customWidth="1"/>
    <col min="4" max="4" width="13.7109375" style="380" customWidth="1"/>
    <col min="5" max="5" width="12.42578125" style="380" bestFit="1" customWidth="1"/>
    <col min="6" max="6" width="13.7109375" style="380" customWidth="1"/>
    <col min="7" max="7" width="6.28515625" style="380" customWidth="1"/>
    <col min="8" max="8" width="11.140625" style="380" customWidth="1"/>
    <col min="9" max="9" width="11.7109375" style="381" customWidth="1"/>
    <col min="10" max="10" width="19.7109375" style="381" customWidth="1"/>
    <col min="11" max="11" width="11.42578125" style="381" customWidth="1"/>
    <col min="12" max="12" width="11.28515625" style="381" bestFit="1" customWidth="1"/>
    <col min="13" max="13" width="10.5703125" style="381" bestFit="1" customWidth="1"/>
    <col min="14" max="14" width="0.85546875" style="381" customWidth="1"/>
    <col min="15" max="15" width="17" style="381" bestFit="1" customWidth="1"/>
    <col min="16" max="16" width="11.28515625" style="381" bestFit="1" customWidth="1"/>
    <col min="17" max="17" width="10.5703125" style="381" bestFit="1" customWidth="1"/>
    <col min="18" max="25" width="9.140625" style="381"/>
    <col min="26" max="256" width="9.140625" style="382"/>
    <col min="257" max="257" width="6.42578125" style="382" customWidth="1"/>
    <col min="258" max="258" width="59.7109375" style="382" customWidth="1"/>
    <col min="259" max="262" width="12.7109375" style="382" customWidth="1"/>
    <col min="263" max="263" width="6.28515625" style="382" customWidth="1"/>
    <col min="264" max="264" width="11.140625" style="382" customWidth="1"/>
    <col min="265" max="265" width="11.7109375" style="382" customWidth="1"/>
    <col min="266" max="266" width="19.7109375" style="382" customWidth="1"/>
    <col min="267" max="267" width="11.42578125" style="382" customWidth="1"/>
    <col min="268" max="268" width="11.28515625" style="382" bestFit="1" customWidth="1"/>
    <col min="269" max="269" width="10.5703125" style="382" bestFit="1" customWidth="1"/>
    <col min="270" max="270" width="0.85546875" style="382" customWidth="1"/>
    <col min="271" max="271" width="17" style="382" bestFit="1" customWidth="1"/>
    <col min="272" max="272" width="11.28515625" style="382" bestFit="1" customWidth="1"/>
    <col min="273" max="273" width="10.5703125" style="382" bestFit="1" customWidth="1"/>
    <col min="274" max="512" width="9.140625" style="382"/>
    <col min="513" max="513" width="6.42578125" style="382" customWidth="1"/>
    <col min="514" max="514" width="59.7109375" style="382" customWidth="1"/>
    <col min="515" max="518" width="12.7109375" style="382" customWidth="1"/>
    <col min="519" max="519" width="6.28515625" style="382" customWidth="1"/>
    <col min="520" max="520" width="11.140625" style="382" customWidth="1"/>
    <col min="521" max="521" width="11.7109375" style="382" customWidth="1"/>
    <col min="522" max="522" width="19.7109375" style="382" customWidth="1"/>
    <col min="523" max="523" width="11.42578125" style="382" customWidth="1"/>
    <col min="524" max="524" width="11.28515625" style="382" bestFit="1" customWidth="1"/>
    <col min="525" max="525" width="10.5703125" style="382" bestFit="1" customWidth="1"/>
    <col min="526" max="526" width="0.85546875" style="382" customWidth="1"/>
    <col min="527" max="527" width="17" style="382" bestFit="1" customWidth="1"/>
    <col min="528" max="528" width="11.28515625" style="382" bestFit="1" customWidth="1"/>
    <col min="529" max="529" width="10.5703125" style="382" bestFit="1" customWidth="1"/>
    <col min="530" max="768" width="9.140625" style="382"/>
    <col min="769" max="769" width="6.42578125" style="382" customWidth="1"/>
    <col min="770" max="770" width="59.7109375" style="382" customWidth="1"/>
    <col min="771" max="774" width="12.7109375" style="382" customWidth="1"/>
    <col min="775" max="775" width="6.28515625" style="382" customWidth="1"/>
    <col min="776" max="776" width="11.140625" style="382" customWidth="1"/>
    <col min="777" max="777" width="11.7109375" style="382" customWidth="1"/>
    <col min="778" max="778" width="19.7109375" style="382" customWidth="1"/>
    <col min="779" max="779" width="11.42578125" style="382" customWidth="1"/>
    <col min="780" max="780" width="11.28515625" style="382" bestFit="1" customWidth="1"/>
    <col min="781" max="781" width="10.5703125" style="382" bestFit="1" customWidth="1"/>
    <col min="782" max="782" width="0.85546875" style="382" customWidth="1"/>
    <col min="783" max="783" width="17" style="382" bestFit="1" customWidth="1"/>
    <col min="784" max="784" width="11.28515625" style="382" bestFit="1" customWidth="1"/>
    <col min="785" max="785" width="10.5703125" style="382" bestFit="1" customWidth="1"/>
    <col min="786" max="1024" width="9.140625" style="382"/>
    <col min="1025" max="1025" width="6.42578125" style="382" customWidth="1"/>
    <col min="1026" max="1026" width="59.7109375" style="382" customWidth="1"/>
    <col min="1027" max="1030" width="12.7109375" style="382" customWidth="1"/>
    <col min="1031" max="1031" width="6.28515625" style="382" customWidth="1"/>
    <col min="1032" max="1032" width="11.140625" style="382" customWidth="1"/>
    <col min="1033" max="1033" width="11.7109375" style="382" customWidth="1"/>
    <col min="1034" max="1034" width="19.7109375" style="382" customWidth="1"/>
    <col min="1035" max="1035" width="11.42578125" style="382" customWidth="1"/>
    <col min="1036" max="1036" width="11.28515625" style="382" bestFit="1" customWidth="1"/>
    <col min="1037" max="1037" width="10.5703125" style="382" bestFit="1" customWidth="1"/>
    <col min="1038" max="1038" width="0.85546875" style="382" customWidth="1"/>
    <col min="1039" max="1039" width="17" style="382" bestFit="1" customWidth="1"/>
    <col min="1040" max="1040" width="11.28515625" style="382" bestFit="1" customWidth="1"/>
    <col min="1041" max="1041" width="10.5703125" style="382" bestFit="1" customWidth="1"/>
    <col min="1042" max="1280" width="9.140625" style="382"/>
    <col min="1281" max="1281" width="6.42578125" style="382" customWidth="1"/>
    <col min="1282" max="1282" width="59.7109375" style="382" customWidth="1"/>
    <col min="1283" max="1286" width="12.7109375" style="382" customWidth="1"/>
    <col min="1287" max="1287" width="6.28515625" style="382" customWidth="1"/>
    <col min="1288" max="1288" width="11.140625" style="382" customWidth="1"/>
    <col min="1289" max="1289" width="11.7109375" style="382" customWidth="1"/>
    <col min="1290" max="1290" width="19.7109375" style="382" customWidth="1"/>
    <col min="1291" max="1291" width="11.42578125" style="382" customWidth="1"/>
    <col min="1292" max="1292" width="11.28515625" style="382" bestFit="1" customWidth="1"/>
    <col min="1293" max="1293" width="10.5703125" style="382" bestFit="1" customWidth="1"/>
    <col min="1294" max="1294" width="0.85546875" style="382" customWidth="1"/>
    <col min="1295" max="1295" width="17" style="382" bestFit="1" customWidth="1"/>
    <col min="1296" max="1296" width="11.28515625" style="382" bestFit="1" customWidth="1"/>
    <col min="1297" max="1297" width="10.5703125" style="382" bestFit="1" customWidth="1"/>
    <col min="1298" max="1536" width="9.140625" style="382"/>
    <col min="1537" max="1537" width="6.42578125" style="382" customWidth="1"/>
    <col min="1538" max="1538" width="59.7109375" style="382" customWidth="1"/>
    <col min="1539" max="1542" width="12.7109375" style="382" customWidth="1"/>
    <col min="1543" max="1543" width="6.28515625" style="382" customWidth="1"/>
    <col min="1544" max="1544" width="11.140625" style="382" customWidth="1"/>
    <col min="1545" max="1545" width="11.7109375" style="382" customWidth="1"/>
    <col min="1546" max="1546" width="19.7109375" style="382" customWidth="1"/>
    <col min="1547" max="1547" width="11.42578125" style="382" customWidth="1"/>
    <col min="1548" max="1548" width="11.28515625" style="382" bestFit="1" customWidth="1"/>
    <col min="1549" max="1549" width="10.5703125" style="382" bestFit="1" customWidth="1"/>
    <col min="1550" max="1550" width="0.85546875" style="382" customWidth="1"/>
    <col min="1551" max="1551" width="17" style="382" bestFit="1" customWidth="1"/>
    <col min="1552" max="1552" width="11.28515625" style="382" bestFit="1" customWidth="1"/>
    <col min="1553" max="1553" width="10.5703125" style="382" bestFit="1" customWidth="1"/>
    <col min="1554" max="1792" width="9.140625" style="382"/>
    <col min="1793" max="1793" width="6.42578125" style="382" customWidth="1"/>
    <col min="1794" max="1794" width="59.7109375" style="382" customWidth="1"/>
    <col min="1795" max="1798" width="12.7109375" style="382" customWidth="1"/>
    <col min="1799" max="1799" width="6.28515625" style="382" customWidth="1"/>
    <col min="1800" max="1800" width="11.140625" style="382" customWidth="1"/>
    <col min="1801" max="1801" width="11.7109375" style="382" customWidth="1"/>
    <col min="1802" max="1802" width="19.7109375" style="382" customWidth="1"/>
    <col min="1803" max="1803" width="11.42578125" style="382" customWidth="1"/>
    <col min="1804" max="1804" width="11.28515625" style="382" bestFit="1" customWidth="1"/>
    <col min="1805" max="1805" width="10.5703125" style="382" bestFit="1" customWidth="1"/>
    <col min="1806" max="1806" width="0.85546875" style="382" customWidth="1"/>
    <col min="1807" max="1807" width="17" style="382" bestFit="1" customWidth="1"/>
    <col min="1808" max="1808" width="11.28515625" style="382" bestFit="1" customWidth="1"/>
    <col min="1809" max="1809" width="10.5703125" style="382" bestFit="1" customWidth="1"/>
    <col min="1810" max="2048" width="9.140625" style="382"/>
    <col min="2049" max="2049" width="6.42578125" style="382" customWidth="1"/>
    <col min="2050" max="2050" width="59.7109375" style="382" customWidth="1"/>
    <col min="2051" max="2054" width="12.7109375" style="382" customWidth="1"/>
    <col min="2055" max="2055" width="6.28515625" style="382" customWidth="1"/>
    <col min="2056" max="2056" width="11.140625" style="382" customWidth="1"/>
    <col min="2057" max="2057" width="11.7109375" style="382" customWidth="1"/>
    <col min="2058" max="2058" width="19.7109375" style="382" customWidth="1"/>
    <col min="2059" max="2059" width="11.42578125" style="382" customWidth="1"/>
    <col min="2060" max="2060" width="11.28515625" style="382" bestFit="1" customWidth="1"/>
    <col min="2061" max="2061" width="10.5703125" style="382" bestFit="1" customWidth="1"/>
    <col min="2062" max="2062" width="0.85546875" style="382" customWidth="1"/>
    <col min="2063" max="2063" width="17" style="382" bestFit="1" customWidth="1"/>
    <col min="2064" max="2064" width="11.28515625" style="382" bestFit="1" customWidth="1"/>
    <col min="2065" max="2065" width="10.5703125" style="382" bestFit="1" customWidth="1"/>
    <col min="2066" max="2304" width="9.140625" style="382"/>
    <col min="2305" max="2305" width="6.42578125" style="382" customWidth="1"/>
    <col min="2306" max="2306" width="59.7109375" style="382" customWidth="1"/>
    <col min="2307" max="2310" width="12.7109375" style="382" customWidth="1"/>
    <col min="2311" max="2311" width="6.28515625" style="382" customWidth="1"/>
    <col min="2312" max="2312" width="11.140625" style="382" customWidth="1"/>
    <col min="2313" max="2313" width="11.7109375" style="382" customWidth="1"/>
    <col min="2314" max="2314" width="19.7109375" style="382" customWidth="1"/>
    <col min="2315" max="2315" width="11.42578125" style="382" customWidth="1"/>
    <col min="2316" max="2316" width="11.28515625" style="382" bestFit="1" customWidth="1"/>
    <col min="2317" max="2317" width="10.5703125" style="382" bestFit="1" customWidth="1"/>
    <col min="2318" max="2318" width="0.85546875" style="382" customWidth="1"/>
    <col min="2319" max="2319" width="17" style="382" bestFit="1" customWidth="1"/>
    <col min="2320" max="2320" width="11.28515625" style="382" bestFit="1" customWidth="1"/>
    <col min="2321" max="2321" width="10.5703125" style="382" bestFit="1" customWidth="1"/>
    <col min="2322" max="2560" width="9.140625" style="382"/>
    <col min="2561" max="2561" width="6.42578125" style="382" customWidth="1"/>
    <col min="2562" max="2562" width="59.7109375" style="382" customWidth="1"/>
    <col min="2563" max="2566" width="12.7109375" style="382" customWidth="1"/>
    <col min="2567" max="2567" width="6.28515625" style="382" customWidth="1"/>
    <col min="2568" max="2568" width="11.140625" style="382" customWidth="1"/>
    <col min="2569" max="2569" width="11.7109375" style="382" customWidth="1"/>
    <col min="2570" max="2570" width="19.7109375" style="382" customWidth="1"/>
    <col min="2571" max="2571" width="11.42578125" style="382" customWidth="1"/>
    <col min="2572" max="2572" width="11.28515625" style="382" bestFit="1" customWidth="1"/>
    <col min="2573" max="2573" width="10.5703125" style="382" bestFit="1" customWidth="1"/>
    <col min="2574" max="2574" width="0.85546875" style="382" customWidth="1"/>
    <col min="2575" max="2575" width="17" style="382" bestFit="1" customWidth="1"/>
    <col min="2576" max="2576" width="11.28515625" style="382" bestFit="1" customWidth="1"/>
    <col min="2577" max="2577" width="10.5703125" style="382" bestFit="1" customWidth="1"/>
    <col min="2578" max="2816" width="9.140625" style="382"/>
    <col min="2817" max="2817" width="6.42578125" style="382" customWidth="1"/>
    <col min="2818" max="2818" width="59.7109375" style="382" customWidth="1"/>
    <col min="2819" max="2822" width="12.7109375" style="382" customWidth="1"/>
    <col min="2823" max="2823" width="6.28515625" style="382" customWidth="1"/>
    <col min="2824" max="2824" width="11.140625" style="382" customWidth="1"/>
    <col min="2825" max="2825" width="11.7109375" style="382" customWidth="1"/>
    <col min="2826" max="2826" width="19.7109375" style="382" customWidth="1"/>
    <col min="2827" max="2827" width="11.42578125" style="382" customWidth="1"/>
    <col min="2828" max="2828" width="11.28515625" style="382" bestFit="1" customWidth="1"/>
    <col min="2829" max="2829" width="10.5703125" style="382" bestFit="1" customWidth="1"/>
    <col min="2830" max="2830" width="0.85546875" style="382" customWidth="1"/>
    <col min="2831" max="2831" width="17" style="382" bestFit="1" customWidth="1"/>
    <col min="2832" max="2832" width="11.28515625" style="382" bestFit="1" customWidth="1"/>
    <col min="2833" max="2833" width="10.5703125" style="382" bestFit="1" customWidth="1"/>
    <col min="2834" max="3072" width="9.140625" style="382"/>
    <col min="3073" max="3073" width="6.42578125" style="382" customWidth="1"/>
    <col min="3074" max="3074" width="59.7109375" style="382" customWidth="1"/>
    <col min="3075" max="3078" width="12.7109375" style="382" customWidth="1"/>
    <col min="3079" max="3079" width="6.28515625" style="382" customWidth="1"/>
    <col min="3080" max="3080" width="11.140625" style="382" customWidth="1"/>
    <col min="3081" max="3081" width="11.7109375" style="382" customWidth="1"/>
    <col min="3082" max="3082" width="19.7109375" style="382" customWidth="1"/>
    <col min="3083" max="3083" width="11.42578125" style="382" customWidth="1"/>
    <col min="3084" max="3084" width="11.28515625" style="382" bestFit="1" customWidth="1"/>
    <col min="3085" max="3085" width="10.5703125" style="382" bestFit="1" customWidth="1"/>
    <col min="3086" max="3086" width="0.85546875" style="382" customWidth="1"/>
    <col min="3087" max="3087" width="17" style="382" bestFit="1" customWidth="1"/>
    <col min="3088" max="3088" width="11.28515625" style="382" bestFit="1" customWidth="1"/>
    <col min="3089" max="3089" width="10.5703125" style="382" bestFit="1" customWidth="1"/>
    <col min="3090" max="3328" width="9.140625" style="382"/>
    <col min="3329" max="3329" width="6.42578125" style="382" customWidth="1"/>
    <col min="3330" max="3330" width="59.7109375" style="382" customWidth="1"/>
    <col min="3331" max="3334" width="12.7109375" style="382" customWidth="1"/>
    <col min="3335" max="3335" width="6.28515625" style="382" customWidth="1"/>
    <col min="3336" max="3336" width="11.140625" style="382" customWidth="1"/>
    <col min="3337" max="3337" width="11.7109375" style="382" customWidth="1"/>
    <col min="3338" max="3338" width="19.7109375" style="382" customWidth="1"/>
    <col min="3339" max="3339" width="11.42578125" style="382" customWidth="1"/>
    <col min="3340" max="3340" width="11.28515625" style="382" bestFit="1" customWidth="1"/>
    <col min="3341" max="3341" width="10.5703125" style="382" bestFit="1" customWidth="1"/>
    <col min="3342" max="3342" width="0.85546875" style="382" customWidth="1"/>
    <col min="3343" max="3343" width="17" style="382" bestFit="1" customWidth="1"/>
    <col min="3344" max="3344" width="11.28515625" style="382" bestFit="1" customWidth="1"/>
    <col min="3345" max="3345" width="10.5703125" style="382" bestFit="1" customWidth="1"/>
    <col min="3346" max="3584" width="9.140625" style="382"/>
    <col min="3585" max="3585" width="6.42578125" style="382" customWidth="1"/>
    <col min="3586" max="3586" width="59.7109375" style="382" customWidth="1"/>
    <col min="3587" max="3590" width="12.7109375" style="382" customWidth="1"/>
    <col min="3591" max="3591" width="6.28515625" style="382" customWidth="1"/>
    <col min="3592" max="3592" width="11.140625" style="382" customWidth="1"/>
    <col min="3593" max="3593" width="11.7109375" style="382" customWidth="1"/>
    <col min="3594" max="3594" width="19.7109375" style="382" customWidth="1"/>
    <col min="3595" max="3595" width="11.42578125" style="382" customWidth="1"/>
    <col min="3596" max="3596" width="11.28515625" style="382" bestFit="1" customWidth="1"/>
    <col min="3597" max="3597" width="10.5703125" style="382" bestFit="1" customWidth="1"/>
    <col min="3598" max="3598" width="0.85546875" style="382" customWidth="1"/>
    <col min="3599" max="3599" width="17" style="382" bestFit="1" customWidth="1"/>
    <col min="3600" max="3600" width="11.28515625" style="382" bestFit="1" customWidth="1"/>
    <col min="3601" max="3601" width="10.5703125" style="382" bestFit="1" customWidth="1"/>
    <col min="3602" max="3840" width="9.140625" style="382"/>
    <col min="3841" max="3841" width="6.42578125" style="382" customWidth="1"/>
    <col min="3842" max="3842" width="59.7109375" style="382" customWidth="1"/>
    <col min="3843" max="3846" width="12.7109375" style="382" customWidth="1"/>
    <col min="3847" max="3847" width="6.28515625" style="382" customWidth="1"/>
    <col min="3848" max="3848" width="11.140625" style="382" customWidth="1"/>
    <col min="3849" max="3849" width="11.7109375" style="382" customWidth="1"/>
    <col min="3850" max="3850" width="19.7109375" style="382" customWidth="1"/>
    <col min="3851" max="3851" width="11.42578125" style="382" customWidth="1"/>
    <col min="3852" max="3852" width="11.28515625" style="382" bestFit="1" customWidth="1"/>
    <col min="3853" max="3853" width="10.5703125" style="382" bestFit="1" customWidth="1"/>
    <col min="3854" max="3854" width="0.85546875" style="382" customWidth="1"/>
    <col min="3855" max="3855" width="17" style="382" bestFit="1" customWidth="1"/>
    <col min="3856" max="3856" width="11.28515625" style="382" bestFit="1" customWidth="1"/>
    <col min="3857" max="3857" width="10.5703125" style="382" bestFit="1" customWidth="1"/>
    <col min="3858" max="4096" width="9.140625" style="382"/>
    <col min="4097" max="4097" width="6.42578125" style="382" customWidth="1"/>
    <col min="4098" max="4098" width="59.7109375" style="382" customWidth="1"/>
    <col min="4099" max="4102" width="12.7109375" style="382" customWidth="1"/>
    <col min="4103" max="4103" width="6.28515625" style="382" customWidth="1"/>
    <col min="4104" max="4104" width="11.140625" style="382" customWidth="1"/>
    <col min="4105" max="4105" width="11.7109375" style="382" customWidth="1"/>
    <col min="4106" max="4106" width="19.7109375" style="382" customWidth="1"/>
    <col min="4107" max="4107" width="11.42578125" style="382" customWidth="1"/>
    <col min="4108" max="4108" width="11.28515625" style="382" bestFit="1" customWidth="1"/>
    <col min="4109" max="4109" width="10.5703125" style="382" bestFit="1" customWidth="1"/>
    <col min="4110" max="4110" width="0.85546875" style="382" customWidth="1"/>
    <col min="4111" max="4111" width="17" style="382" bestFit="1" customWidth="1"/>
    <col min="4112" max="4112" width="11.28515625" style="382" bestFit="1" customWidth="1"/>
    <col min="4113" max="4113" width="10.5703125" style="382" bestFit="1" customWidth="1"/>
    <col min="4114" max="4352" width="9.140625" style="382"/>
    <col min="4353" max="4353" width="6.42578125" style="382" customWidth="1"/>
    <col min="4354" max="4354" width="59.7109375" style="382" customWidth="1"/>
    <col min="4355" max="4358" width="12.7109375" style="382" customWidth="1"/>
    <col min="4359" max="4359" width="6.28515625" style="382" customWidth="1"/>
    <col min="4360" max="4360" width="11.140625" style="382" customWidth="1"/>
    <col min="4361" max="4361" width="11.7109375" style="382" customWidth="1"/>
    <col min="4362" max="4362" width="19.7109375" style="382" customWidth="1"/>
    <col min="4363" max="4363" width="11.42578125" style="382" customWidth="1"/>
    <col min="4364" max="4364" width="11.28515625" style="382" bestFit="1" customWidth="1"/>
    <col min="4365" max="4365" width="10.5703125" style="382" bestFit="1" customWidth="1"/>
    <col min="4366" max="4366" width="0.85546875" style="382" customWidth="1"/>
    <col min="4367" max="4367" width="17" style="382" bestFit="1" customWidth="1"/>
    <col min="4368" max="4368" width="11.28515625" style="382" bestFit="1" customWidth="1"/>
    <col min="4369" max="4369" width="10.5703125" style="382" bestFit="1" customWidth="1"/>
    <col min="4370" max="4608" width="9.140625" style="382"/>
    <col min="4609" max="4609" width="6.42578125" style="382" customWidth="1"/>
    <col min="4610" max="4610" width="59.7109375" style="382" customWidth="1"/>
    <col min="4611" max="4614" width="12.7109375" style="382" customWidth="1"/>
    <col min="4615" max="4615" width="6.28515625" style="382" customWidth="1"/>
    <col min="4616" max="4616" width="11.140625" style="382" customWidth="1"/>
    <col min="4617" max="4617" width="11.7109375" style="382" customWidth="1"/>
    <col min="4618" max="4618" width="19.7109375" style="382" customWidth="1"/>
    <col min="4619" max="4619" width="11.42578125" style="382" customWidth="1"/>
    <col min="4620" max="4620" width="11.28515625" style="382" bestFit="1" customWidth="1"/>
    <col min="4621" max="4621" width="10.5703125" style="382" bestFit="1" customWidth="1"/>
    <col min="4622" max="4622" width="0.85546875" style="382" customWidth="1"/>
    <col min="4623" max="4623" width="17" style="382" bestFit="1" customWidth="1"/>
    <col min="4624" max="4624" width="11.28515625" style="382" bestFit="1" customWidth="1"/>
    <col min="4625" max="4625" width="10.5703125" style="382" bestFit="1" customWidth="1"/>
    <col min="4626" max="4864" width="9.140625" style="382"/>
    <col min="4865" max="4865" width="6.42578125" style="382" customWidth="1"/>
    <col min="4866" max="4866" width="59.7109375" style="382" customWidth="1"/>
    <col min="4867" max="4870" width="12.7109375" style="382" customWidth="1"/>
    <col min="4871" max="4871" width="6.28515625" style="382" customWidth="1"/>
    <col min="4872" max="4872" width="11.140625" style="382" customWidth="1"/>
    <col min="4873" max="4873" width="11.7109375" style="382" customWidth="1"/>
    <col min="4874" max="4874" width="19.7109375" style="382" customWidth="1"/>
    <col min="4875" max="4875" width="11.42578125" style="382" customWidth="1"/>
    <col min="4876" max="4876" width="11.28515625" style="382" bestFit="1" customWidth="1"/>
    <col min="4877" max="4877" width="10.5703125" style="382" bestFit="1" customWidth="1"/>
    <col min="4878" max="4878" width="0.85546875" style="382" customWidth="1"/>
    <col min="4879" max="4879" width="17" style="382" bestFit="1" customWidth="1"/>
    <col min="4880" max="4880" width="11.28515625" style="382" bestFit="1" customWidth="1"/>
    <col min="4881" max="4881" width="10.5703125" style="382" bestFit="1" customWidth="1"/>
    <col min="4882" max="5120" width="9.140625" style="382"/>
    <col min="5121" max="5121" width="6.42578125" style="382" customWidth="1"/>
    <col min="5122" max="5122" width="59.7109375" style="382" customWidth="1"/>
    <col min="5123" max="5126" width="12.7109375" style="382" customWidth="1"/>
    <col min="5127" max="5127" width="6.28515625" style="382" customWidth="1"/>
    <col min="5128" max="5128" width="11.140625" style="382" customWidth="1"/>
    <col min="5129" max="5129" width="11.7109375" style="382" customWidth="1"/>
    <col min="5130" max="5130" width="19.7109375" style="382" customWidth="1"/>
    <col min="5131" max="5131" width="11.42578125" style="382" customWidth="1"/>
    <col min="5132" max="5132" width="11.28515625" style="382" bestFit="1" customWidth="1"/>
    <col min="5133" max="5133" width="10.5703125" style="382" bestFit="1" customWidth="1"/>
    <col min="5134" max="5134" width="0.85546875" style="382" customWidth="1"/>
    <col min="5135" max="5135" width="17" style="382" bestFit="1" customWidth="1"/>
    <col min="5136" max="5136" width="11.28515625" style="382" bestFit="1" customWidth="1"/>
    <col min="5137" max="5137" width="10.5703125" style="382" bestFit="1" customWidth="1"/>
    <col min="5138" max="5376" width="9.140625" style="382"/>
    <col min="5377" max="5377" width="6.42578125" style="382" customWidth="1"/>
    <col min="5378" max="5378" width="59.7109375" style="382" customWidth="1"/>
    <col min="5379" max="5382" width="12.7109375" style="382" customWidth="1"/>
    <col min="5383" max="5383" width="6.28515625" style="382" customWidth="1"/>
    <col min="5384" max="5384" width="11.140625" style="382" customWidth="1"/>
    <col min="5385" max="5385" width="11.7109375" style="382" customWidth="1"/>
    <col min="5386" max="5386" width="19.7109375" style="382" customWidth="1"/>
    <col min="5387" max="5387" width="11.42578125" style="382" customWidth="1"/>
    <col min="5388" max="5388" width="11.28515625" style="382" bestFit="1" customWidth="1"/>
    <col min="5389" max="5389" width="10.5703125" style="382" bestFit="1" customWidth="1"/>
    <col min="5390" max="5390" width="0.85546875" style="382" customWidth="1"/>
    <col min="5391" max="5391" width="17" style="382" bestFit="1" customWidth="1"/>
    <col min="5392" max="5392" width="11.28515625" style="382" bestFit="1" customWidth="1"/>
    <col min="5393" max="5393" width="10.5703125" style="382" bestFit="1" customWidth="1"/>
    <col min="5394" max="5632" width="9.140625" style="382"/>
    <col min="5633" max="5633" width="6.42578125" style="382" customWidth="1"/>
    <col min="5634" max="5634" width="59.7109375" style="382" customWidth="1"/>
    <col min="5635" max="5638" width="12.7109375" style="382" customWidth="1"/>
    <col min="5639" max="5639" width="6.28515625" style="382" customWidth="1"/>
    <col min="5640" max="5640" width="11.140625" style="382" customWidth="1"/>
    <col min="5641" max="5641" width="11.7109375" style="382" customWidth="1"/>
    <col min="5642" max="5642" width="19.7109375" style="382" customWidth="1"/>
    <col min="5643" max="5643" width="11.42578125" style="382" customWidth="1"/>
    <col min="5644" max="5644" width="11.28515625" style="382" bestFit="1" customWidth="1"/>
    <col min="5645" max="5645" width="10.5703125" style="382" bestFit="1" customWidth="1"/>
    <col min="5646" max="5646" width="0.85546875" style="382" customWidth="1"/>
    <col min="5647" max="5647" width="17" style="382" bestFit="1" customWidth="1"/>
    <col min="5648" max="5648" width="11.28515625" style="382" bestFit="1" customWidth="1"/>
    <col min="5649" max="5649" width="10.5703125" style="382" bestFit="1" customWidth="1"/>
    <col min="5650" max="5888" width="9.140625" style="382"/>
    <col min="5889" max="5889" width="6.42578125" style="382" customWidth="1"/>
    <col min="5890" max="5890" width="59.7109375" style="382" customWidth="1"/>
    <col min="5891" max="5894" width="12.7109375" style="382" customWidth="1"/>
    <col min="5895" max="5895" width="6.28515625" style="382" customWidth="1"/>
    <col min="5896" max="5896" width="11.140625" style="382" customWidth="1"/>
    <col min="5897" max="5897" width="11.7109375" style="382" customWidth="1"/>
    <col min="5898" max="5898" width="19.7109375" style="382" customWidth="1"/>
    <col min="5899" max="5899" width="11.42578125" style="382" customWidth="1"/>
    <col min="5900" max="5900" width="11.28515625" style="382" bestFit="1" customWidth="1"/>
    <col min="5901" max="5901" width="10.5703125" style="382" bestFit="1" customWidth="1"/>
    <col min="5902" max="5902" width="0.85546875" style="382" customWidth="1"/>
    <col min="5903" max="5903" width="17" style="382" bestFit="1" customWidth="1"/>
    <col min="5904" max="5904" width="11.28515625" style="382" bestFit="1" customWidth="1"/>
    <col min="5905" max="5905" width="10.5703125" style="382" bestFit="1" customWidth="1"/>
    <col min="5906" max="6144" width="9.140625" style="382"/>
    <col min="6145" max="6145" width="6.42578125" style="382" customWidth="1"/>
    <col min="6146" max="6146" width="59.7109375" style="382" customWidth="1"/>
    <col min="6147" max="6150" width="12.7109375" style="382" customWidth="1"/>
    <col min="6151" max="6151" width="6.28515625" style="382" customWidth="1"/>
    <col min="6152" max="6152" width="11.140625" style="382" customWidth="1"/>
    <col min="6153" max="6153" width="11.7109375" style="382" customWidth="1"/>
    <col min="6154" max="6154" width="19.7109375" style="382" customWidth="1"/>
    <col min="6155" max="6155" width="11.42578125" style="382" customWidth="1"/>
    <col min="6156" max="6156" width="11.28515625" style="382" bestFit="1" customWidth="1"/>
    <col min="6157" max="6157" width="10.5703125" style="382" bestFit="1" customWidth="1"/>
    <col min="6158" max="6158" width="0.85546875" style="382" customWidth="1"/>
    <col min="6159" max="6159" width="17" style="382" bestFit="1" customWidth="1"/>
    <col min="6160" max="6160" width="11.28515625" style="382" bestFit="1" customWidth="1"/>
    <col min="6161" max="6161" width="10.5703125" style="382" bestFit="1" customWidth="1"/>
    <col min="6162" max="6400" width="9.140625" style="382"/>
    <col min="6401" max="6401" width="6.42578125" style="382" customWidth="1"/>
    <col min="6402" max="6402" width="59.7109375" style="382" customWidth="1"/>
    <col min="6403" max="6406" width="12.7109375" style="382" customWidth="1"/>
    <col min="6407" max="6407" width="6.28515625" style="382" customWidth="1"/>
    <col min="6408" max="6408" width="11.140625" style="382" customWidth="1"/>
    <col min="6409" max="6409" width="11.7109375" style="382" customWidth="1"/>
    <col min="6410" max="6410" width="19.7109375" style="382" customWidth="1"/>
    <col min="6411" max="6411" width="11.42578125" style="382" customWidth="1"/>
    <col min="6412" max="6412" width="11.28515625" style="382" bestFit="1" customWidth="1"/>
    <col min="6413" max="6413" width="10.5703125" style="382" bestFit="1" customWidth="1"/>
    <col min="6414" max="6414" width="0.85546875" style="382" customWidth="1"/>
    <col min="6415" max="6415" width="17" style="382" bestFit="1" customWidth="1"/>
    <col min="6416" max="6416" width="11.28515625" style="382" bestFit="1" customWidth="1"/>
    <col min="6417" max="6417" width="10.5703125" style="382" bestFit="1" customWidth="1"/>
    <col min="6418" max="6656" width="9.140625" style="382"/>
    <col min="6657" max="6657" width="6.42578125" style="382" customWidth="1"/>
    <col min="6658" max="6658" width="59.7109375" style="382" customWidth="1"/>
    <col min="6659" max="6662" width="12.7109375" style="382" customWidth="1"/>
    <col min="6663" max="6663" width="6.28515625" style="382" customWidth="1"/>
    <col min="6664" max="6664" width="11.140625" style="382" customWidth="1"/>
    <col min="6665" max="6665" width="11.7109375" style="382" customWidth="1"/>
    <col min="6666" max="6666" width="19.7109375" style="382" customWidth="1"/>
    <col min="6667" max="6667" width="11.42578125" style="382" customWidth="1"/>
    <col min="6668" max="6668" width="11.28515625" style="382" bestFit="1" customWidth="1"/>
    <col min="6669" max="6669" width="10.5703125" style="382" bestFit="1" customWidth="1"/>
    <col min="6670" max="6670" width="0.85546875" style="382" customWidth="1"/>
    <col min="6671" max="6671" width="17" style="382" bestFit="1" customWidth="1"/>
    <col min="6672" max="6672" width="11.28515625" style="382" bestFit="1" customWidth="1"/>
    <col min="6673" max="6673" width="10.5703125" style="382" bestFit="1" customWidth="1"/>
    <col min="6674" max="6912" width="9.140625" style="382"/>
    <col min="6913" max="6913" width="6.42578125" style="382" customWidth="1"/>
    <col min="6914" max="6914" width="59.7109375" style="382" customWidth="1"/>
    <col min="6915" max="6918" width="12.7109375" style="382" customWidth="1"/>
    <col min="6919" max="6919" width="6.28515625" style="382" customWidth="1"/>
    <col min="6920" max="6920" width="11.140625" style="382" customWidth="1"/>
    <col min="6921" max="6921" width="11.7109375" style="382" customWidth="1"/>
    <col min="6922" max="6922" width="19.7109375" style="382" customWidth="1"/>
    <col min="6923" max="6923" width="11.42578125" style="382" customWidth="1"/>
    <col min="6924" max="6924" width="11.28515625" style="382" bestFit="1" customWidth="1"/>
    <col min="6925" max="6925" width="10.5703125" style="382" bestFit="1" customWidth="1"/>
    <col min="6926" max="6926" width="0.85546875" style="382" customWidth="1"/>
    <col min="6927" max="6927" width="17" style="382" bestFit="1" customWidth="1"/>
    <col min="6928" max="6928" width="11.28515625" style="382" bestFit="1" customWidth="1"/>
    <col min="6929" max="6929" width="10.5703125" style="382" bestFit="1" customWidth="1"/>
    <col min="6930" max="7168" width="9.140625" style="382"/>
    <col min="7169" max="7169" width="6.42578125" style="382" customWidth="1"/>
    <col min="7170" max="7170" width="59.7109375" style="382" customWidth="1"/>
    <col min="7171" max="7174" width="12.7109375" style="382" customWidth="1"/>
    <col min="7175" max="7175" width="6.28515625" style="382" customWidth="1"/>
    <col min="7176" max="7176" width="11.140625" style="382" customWidth="1"/>
    <col min="7177" max="7177" width="11.7109375" style="382" customWidth="1"/>
    <col min="7178" max="7178" width="19.7109375" style="382" customWidth="1"/>
    <col min="7179" max="7179" width="11.42578125" style="382" customWidth="1"/>
    <col min="7180" max="7180" width="11.28515625" style="382" bestFit="1" customWidth="1"/>
    <col min="7181" max="7181" width="10.5703125" style="382" bestFit="1" customWidth="1"/>
    <col min="7182" max="7182" width="0.85546875" style="382" customWidth="1"/>
    <col min="7183" max="7183" width="17" style="382" bestFit="1" customWidth="1"/>
    <col min="7184" max="7184" width="11.28515625" style="382" bestFit="1" customWidth="1"/>
    <col min="7185" max="7185" width="10.5703125" style="382" bestFit="1" customWidth="1"/>
    <col min="7186" max="7424" width="9.140625" style="382"/>
    <col min="7425" max="7425" width="6.42578125" style="382" customWidth="1"/>
    <col min="7426" max="7426" width="59.7109375" style="382" customWidth="1"/>
    <col min="7427" max="7430" width="12.7109375" style="382" customWidth="1"/>
    <col min="7431" max="7431" width="6.28515625" style="382" customWidth="1"/>
    <col min="7432" max="7432" width="11.140625" style="382" customWidth="1"/>
    <col min="7433" max="7433" width="11.7109375" style="382" customWidth="1"/>
    <col min="7434" max="7434" width="19.7109375" style="382" customWidth="1"/>
    <col min="7435" max="7435" width="11.42578125" style="382" customWidth="1"/>
    <col min="7436" max="7436" width="11.28515625" style="382" bestFit="1" customWidth="1"/>
    <col min="7437" max="7437" width="10.5703125" style="382" bestFit="1" customWidth="1"/>
    <col min="7438" max="7438" width="0.85546875" style="382" customWidth="1"/>
    <col min="7439" max="7439" width="17" style="382" bestFit="1" customWidth="1"/>
    <col min="7440" max="7440" width="11.28515625" style="382" bestFit="1" customWidth="1"/>
    <col min="7441" max="7441" width="10.5703125" style="382" bestFit="1" customWidth="1"/>
    <col min="7442" max="7680" width="9.140625" style="382"/>
    <col min="7681" max="7681" width="6.42578125" style="382" customWidth="1"/>
    <col min="7682" max="7682" width="59.7109375" style="382" customWidth="1"/>
    <col min="7683" max="7686" width="12.7109375" style="382" customWidth="1"/>
    <col min="7687" max="7687" width="6.28515625" style="382" customWidth="1"/>
    <col min="7688" max="7688" width="11.140625" style="382" customWidth="1"/>
    <col min="7689" max="7689" width="11.7109375" style="382" customWidth="1"/>
    <col min="7690" max="7690" width="19.7109375" style="382" customWidth="1"/>
    <col min="7691" max="7691" width="11.42578125" style="382" customWidth="1"/>
    <col min="7692" max="7692" width="11.28515625" style="382" bestFit="1" customWidth="1"/>
    <col min="7693" max="7693" width="10.5703125" style="382" bestFit="1" customWidth="1"/>
    <col min="7694" max="7694" width="0.85546875" style="382" customWidth="1"/>
    <col min="7695" max="7695" width="17" style="382" bestFit="1" customWidth="1"/>
    <col min="7696" max="7696" width="11.28515625" style="382" bestFit="1" customWidth="1"/>
    <col min="7697" max="7697" width="10.5703125" style="382" bestFit="1" customWidth="1"/>
    <col min="7698" max="7936" width="9.140625" style="382"/>
    <col min="7937" max="7937" width="6.42578125" style="382" customWidth="1"/>
    <col min="7938" max="7938" width="59.7109375" style="382" customWidth="1"/>
    <col min="7939" max="7942" width="12.7109375" style="382" customWidth="1"/>
    <col min="7943" max="7943" width="6.28515625" style="382" customWidth="1"/>
    <col min="7944" max="7944" width="11.140625" style="382" customWidth="1"/>
    <col min="7945" max="7945" width="11.7109375" style="382" customWidth="1"/>
    <col min="7946" max="7946" width="19.7109375" style="382" customWidth="1"/>
    <col min="7947" max="7947" width="11.42578125" style="382" customWidth="1"/>
    <col min="7948" max="7948" width="11.28515625" style="382" bestFit="1" customWidth="1"/>
    <col min="7949" max="7949" width="10.5703125" style="382" bestFit="1" customWidth="1"/>
    <col min="7950" max="7950" width="0.85546875" style="382" customWidth="1"/>
    <col min="7951" max="7951" width="17" style="382" bestFit="1" customWidth="1"/>
    <col min="7952" max="7952" width="11.28515625" style="382" bestFit="1" customWidth="1"/>
    <col min="7953" max="7953" width="10.5703125" style="382" bestFit="1" customWidth="1"/>
    <col min="7954" max="8192" width="9.140625" style="382"/>
    <col min="8193" max="8193" width="6.42578125" style="382" customWidth="1"/>
    <col min="8194" max="8194" width="59.7109375" style="382" customWidth="1"/>
    <col min="8195" max="8198" width="12.7109375" style="382" customWidth="1"/>
    <col min="8199" max="8199" width="6.28515625" style="382" customWidth="1"/>
    <col min="8200" max="8200" width="11.140625" style="382" customWidth="1"/>
    <col min="8201" max="8201" width="11.7109375" style="382" customWidth="1"/>
    <col min="8202" max="8202" width="19.7109375" style="382" customWidth="1"/>
    <col min="8203" max="8203" width="11.42578125" style="382" customWidth="1"/>
    <col min="8204" max="8204" width="11.28515625" style="382" bestFit="1" customWidth="1"/>
    <col min="8205" max="8205" width="10.5703125" style="382" bestFit="1" customWidth="1"/>
    <col min="8206" max="8206" width="0.85546875" style="382" customWidth="1"/>
    <col min="8207" max="8207" width="17" style="382" bestFit="1" customWidth="1"/>
    <col min="8208" max="8208" width="11.28515625" style="382" bestFit="1" customWidth="1"/>
    <col min="8209" max="8209" width="10.5703125" style="382" bestFit="1" customWidth="1"/>
    <col min="8210" max="8448" width="9.140625" style="382"/>
    <col min="8449" max="8449" width="6.42578125" style="382" customWidth="1"/>
    <col min="8450" max="8450" width="59.7109375" style="382" customWidth="1"/>
    <col min="8451" max="8454" width="12.7109375" style="382" customWidth="1"/>
    <col min="8455" max="8455" width="6.28515625" style="382" customWidth="1"/>
    <col min="8456" max="8456" width="11.140625" style="382" customWidth="1"/>
    <col min="8457" max="8457" width="11.7109375" style="382" customWidth="1"/>
    <col min="8458" max="8458" width="19.7109375" style="382" customWidth="1"/>
    <col min="8459" max="8459" width="11.42578125" style="382" customWidth="1"/>
    <col min="8460" max="8460" width="11.28515625" style="382" bestFit="1" customWidth="1"/>
    <col min="8461" max="8461" width="10.5703125" style="382" bestFit="1" customWidth="1"/>
    <col min="8462" max="8462" width="0.85546875" style="382" customWidth="1"/>
    <col min="8463" max="8463" width="17" style="382" bestFit="1" customWidth="1"/>
    <col min="8464" max="8464" width="11.28515625" style="382" bestFit="1" customWidth="1"/>
    <col min="8465" max="8465" width="10.5703125" style="382" bestFit="1" customWidth="1"/>
    <col min="8466" max="8704" width="9.140625" style="382"/>
    <col min="8705" max="8705" width="6.42578125" style="382" customWidth="1"/>
    <col min="8706" max="8706" width="59.7109375" style="382" customWidth="1"/>
    <col min="8707" max="8710" width="12.7109375" style="382" customWidth="1"/>
    <col min="8711" max="8711" width="6.28515625" style="382" customWidth="1"/>
    <col min="8712" max="8712" width="11.140625" style="382" customWidth="1"/>
    <col min="8713" max="8713" width="11.7109375" style="382" customWidth="1"/>
    <col min="8714" max="8714" width="19.7109375" style="382" customWidth="1"/>
    <col min="8715" max="8715" width="11.42578125" style="382" customWidth="1"/>
    <col min="8716" max="8716" width="11.28515625" style="382" bestFit="1" customWidth="1"/>
    <col min="8717" max="8717" width="10.5703125" style="382" bestFit="1" customWidth="1"/>
    <col min="8718" max="8718" width="0.85546875" style="382" customWidth="1"/>
    <col min="8719" max="8719" width="17" style="382" bestFit="1" customWidth="1"/>
    <col min="8720" max="8720" width="11.28515625" style="382" bestFit="1" customWidth="1"/>
    <col min="8721" max="8721" width="10.5703125" style="382" bestFit="1" customWidth="1"/>
    <col min="8722" max="8960" width="9.140625" style="382"/>
    <col min="8961" max="8961" width="6.42578125" style="382" customWidth="1"/>
    <col min="8962" max="8962" width="59.7109375" style="382" customWidth="1"/>
    <col min="8963" max="8966" width="12.7109375" style="382" customWidth="1"/>
    <col min="8967" max="8967" width="6.28515625" style="382" customWidth="1"/>
    <col min="8968" max="8968" width="11.140625" style="382" customWidth="1"/>
    <col min="8969" max="8969" width="11.7109375" style="382" customWidth="1"/>
    <col min="8970" max="8970" width="19.7109375" style="382" customWidth="1"/>
    <col min="8971" max="8971" width="11.42578125" style="382" customWidth="1"/>
    <col min="8972" max="8972" width="11.28515625" style="382" bestFit="1" customWidth="1"/>
    <col min="8973" max="8973" width="10.5703125" style="382" bestFit="1" customWidth="1"/>
    <col min="8974" max="8974" width="0.85546875" style="382" customWidth="1"/>
    <col min="8975" max="8975" width="17" style="382" bestFit="1" customWidth="1"/>
    <col min="8976" max="8976" width="11.28515625" style="382" bestFit="1" customWidth="1"/>
    <col min="8977" max="8977" width="10.5703125" style="382" bestFit="1" customWidth="1"/>
    <col min="8978" max="9216" width="9.140625" style="382"/>
    <col min="9217" max="9217" width="6.42578125" style="382" customWidth="1"/>
    <col min="9218" max="9218" width="59.7109375" style="382" customWidth="1"/>
    <col min="9219" max="9222" width="12.7109375" style="382" customWidth="1"/>
    <col min="9223" max="9223" width="6.28515625" style="382" customWidth="1"/>
    <col min="9224" max="9224" width="11.140625" style="382" customWidth="1"/>
    <col min="9225" max="9225" width="11.7109375" style="382" customWidth="1"/>
    <col min="9226" max="9226" width="19.7109375" style="382" customWidth="1"/>
    <col min="9227" max="9227" width="11.42578125" style="382" customWidth="1"/>
    <col min="9228" max="9228" width="11.28515625" style="382" bestFit="1" customWidth="1"/>
    <col min="9229" max="9229" width="10.5703125" style="382" bestFit="1" customWidth="1"/>
    <col min="9230" max="9230" width="0.85546875" style="382" customWidth="1"/>
    <col min="9231" max="9231" width="17" style="382" bestFit="1" customWidth="1"/>
    <col min="9232" max="9232" width="11.28515625" style="382" bestFit="1" customWidth="1"/>
    <col min="9233" max="9233" width="10.5703125" style="382" bestFit="1" customWidth="1"/>
    <col min="9234" max="9472" width="9.140625" style="382"/>
    <col min="9473" max="9473" width="6.42578125" style="382" customWidth="1"/>
    <col min="9474" max="9474" width="59.7109375" style="382" customWidth="1"/>
    <col min="9475" max="9478" width="12.7109375" style="382" customWidth="1"/>
    <col min="9479" max="9479" width="6.28515625" style="382" customWidth="1"/>
    <col min="9480" max="9480" width="11.140625" style="382" customWidth="1"/>
    <col min="9481" max="9481" width="11.7109375" style="382" customWidth="1"/>
    <col min="9482" max="9482" width="19.7109375" style="382" customWidth="1"/>
    <col min="9483" max="9483" width="11.42578125" style="382" customWidth="1"/>
    <col min="9484" max="9484" width="11.28515625" style="382" bestFit="1" customWidth="1"/>
    <col min="9485" max="9485" width="10.5703125" style="382" bestFit="1" customWidth="1"/>
    <col min="9486" max="9486" width="0.85546875" style="382" customWidth="1"/>
    <col min="9487" max="9487" width="17" style="382" bestFit="1" customWidth="1"/>
    <col min="9488" max="9488" width="11.28515625" style="382" bestFit="1" customWidth="1"/>
    <col min="9489" max="9489" width="10.5703125" style="382" bestFit="1" customWidth="1"/>
    <col min="9490" max="9728" width="9.140625" style="382"/>
    <col min="9729" max="9729" width="6.42578125" style="382" customWidth="1"/>
    <col min="9730" max="9730" width="59.7109375" style="382" customWidth="1"/>
    <col min="9731" max="9734" width="12.7109375" style="382" customWidth="1"/>
    <col min="9735" max="9735" width="6.28515625" style="382" customWidth="1"/>
    <col min="9736" max="9736" width="11.140625" style="382" customWidth="1"/>
    <col min="9737" max="9737" width="11.7109375" style="382" customWidth="1"/>
    <col min="9738" max="9738" width="19.7109375" style="382" customWidth="1"/>
    <col min="9739" max="9739" width="11.42578125" style="382" customWidth="1"/>
    <col min="9740" max="9740" width="11.28515625" style="382" bestFit="1" customWidth="1"/>
    <col min="9741" max="9741" width="10.5703125" style="382" bestFit="1" customWidth="1"/>
    <col min="9742" max="9742" width="0.85546875" style="382" customWidth="1"/>
    <col min="9743" max="9743" width="17" style="382" bestFit="1" customWidth="1"/>
    <col min="9744" max="9744" width="11.28515625" style="382" bestFit="1" customWidth="1"/>
    <col min="9745" max="9745" width="10.5703125" style="382" bestFit="1" customWidth="1"/>
    <col min="9746" max="9984" width="9.140625" style="382"/>
    <col min="9985" max="9985" width="6.42578125" style="382" customWidth="1"/>
    <col min="9986" max="9986" width="59.7109375" style="382" customWidth="1"/>
    <col min="9987" max="9990" width="12.7109375" style="382" customWidth="1"/>
    <col min="9991" max="9991" width="6.28515625" style="382" customWidth="1"/>
    <col min="9992" max="9992" width="11.140625" style="382" customWidth="1"/>
    <col min="9993" max="9993" width="11.7109375" style="382" customWidth="1"/>
    <col min="9994" max="9994" width="19.7109375" style="382" customWidth="1"/>
    <col min="9995" max="9995" width="11.42578125" style="382" customWidth="1"/>
    <col min="9996" max="9996" width="11.28515625" style="382" bestFit="1" customWidth="1"/>
    <col min="9997" max="9997" width="10.5703125" style="382" bestFit="1" customWidth="1"/>
    <col min="9998" max="9998" width="0.85546875" style="382" customWidth="1"/>
    <col min="9999" max="9999" width="17" style="382" bestFit="1" customWidth="1"/>
    <col min="10000" max="10000" width="11.28515625" style="382" bestFit="1" customWidth="1"/>
    <col min="10001" max="10001" width="10.5703125" style="382" bestFit="1" customWidth="1"/>
    <col min="10002" max="10240" width="9.140625" style="382"/>
    <col min="10241" max="10241" width="6.42578125" style="382" customWidth="1"/>
    <col min="10242" max="10242" width="59.7109375" style="382" customWidth="1"/>
    <col min="10243" max="10246" width="12.7109375" style="382" customWidth="1"/>
    <col min="10247" max="10247" width="6.28515625" style="382" customWidth="1"/>
    <col min="10248" max="10248" width="11.140625" style="382" customWidth="1"/>
    <col min="10249" max="10249" width="11.7109375" style="382" customWidth="1"/>
    <col min="10250" max="10250" width="19.7109375" style="382" customWidth="1"/>
    <col min="10251" max="10251" width="11.42578125" style="382" customWidth="1"/>
    <col min="10252" max="10252" width="11.28515625" style="382" bestFit="1" customWidth="1"/>
    <col min="10253" max="10253" width="10.5703125" style="382" bestFit="1" customWidth="1"/>
    <col min="10254" max="10254" width="0.85546875" style="382" customWidth="1"/>
    <col min="10255" max="10255" width="17" style="382" bestFit="1" customWidth="1"/>
    <col min="10256" max="10256" width="11.28515625" style="382" bestFit="1" customWidth="1"/>
    <col min="10257" max="10257" width="10.5703125" style="382" bestFit="1" customWidth="1"/>
    <col min="10258" max="10496" width="9.140625" style="382"/>
    <col min="10497" max="10497" width="6.42578125" style="382" customWidth="1"/>
    <col min="10498" max="10498" width="59.7109375" style="382" customWidth="1"/>
    <col min="10499" max="10502" width="12.7109375" style="382" customWidth="1"/>
    <col min="10503" max="10503" width="6.28515625" style="382" customWidth="1"/>
    <col min="10504" max="10504" width="11.140625" style="382" customWidth="1"/>
    <col min="10505" max="10505" width="11.7109375" style="382" customWidth="1"/>
    <col min="10506" max="10506" width="19.7109375" style="382" customWidth="1"/>
    <col min="10507" max="10507" width="11.42578125" style="382" customWidth="1"/>
    <col min="10508" max="10508" width="11.28515625" style="382" bestFit="1" customWidth="1"/>
    <col min="10509" max="10509" width="10.5703125" style="382" bestFit="1" customWidth="1"/>
    <col min="10510" max="10510" width="0.85546875" style="382" customWidth="1"/>
    <col min="10511" max="10511" width="17" style="382" bestFit="1" customWidth="1"/>
    <col min="10512" max="10512" width="11.28515625" style="382" bestFit="1" customWidth="1"/>
    <col min="10513" max="10513" width="10.5703125" style="382" bestFit="1" customWidth="1"/>
    <col min="10514" max="10752" width="9.140625" style="382"/>
    <col min="10753" max="10753" width="6.42578125" style="382" customWidth="1"/>
    <col min="10754" max="10754" width="59.7109375" style="382" customWidth="1"/>
    <col min="10755" max="10758" width="12.7109375" style="382" customWidth="1"/>
    <col min="10759" max="10759" width="6.28515625" style="382" customWidth="1"/>
    <col min="10760" max="10760" width="11.140625" style="382" customWidth="1"/>
    <col min="10761" max="10761" width="11.7109375" style="382" customWidth="1"/>
    <col min="10762" max="10762" width="19.7109375" style="382" customWidth="1"/>
    <col min="10763" max="10763" width="11.42578125" style="382" customWidth="1"/>
    <col min="10764" max="10764" width="11.28515625" style="382" bestFit="1" customWidth="1"/>
    <col min="10765" max="10765" width="10.5703125" style="382" bestFit="1" customWidth="1"/>
    <col min="10766" max="10766" width="0.85546875" style="382" customWidth="1"/>
    <col min="10767" max="10767" width="17" style="382" bestFit="1" customWidth="1"/>
    <col min="10768" max="10768" width="11.28515625" style="382" bestFit="1" customWidth="1"/>
    <col min="10769" max="10769" width="10.5703125" style="382" bestFit="1" customWidth="1"/>
    <col min="10770" max="11008" width="9.140625" style="382"/>
    <col min="11009" max="11009" width="6.42578125" style="382" customWidth="1"/>
    <col min="11010" max="11010" width="59.7109375" style="382" customWidth="1"/>
    <col min="11011" max="11014" width="12.7109375" style="382" customWidth="1"/>
    <col min="11015" max="11015" width="6.28515625" style="382" customWidth="1"/>
    <col min="11016" max="11016" width="11.140625" style="382" customWidth="1"/>
    <col min="11017" max="11017" width="11.7109375" style="382" customWidth="1"/>
    <col min="11018" max="11018" width="19.7109375" style="382" customWidth="1"/>
    <col min="11019" max="11019" width="11.42578125" style="382" customWidth="1"/>
    <col min="11020" max="11020" width="11.28515625" style="382" bestFit="1" customWidth="1"/>
    <col min="11021" max="11021" width="10.5703125" style="382" bestFit="1" customWidth="1"/>
    <col min="11022" max="11022" width="0.85546875" style="382" customWidth="1"/>
    <col min="11023" max="11023" width="17" style="382" bestFit="1" customWidth="1"/>
    <col min="11024" max="11024" width="11.28515625" style="382" bestFit="1" customWidth="1"/>
    <col min="11025" max="11025" width="10.5703125" style="382" bestFit="1" customWidth="1"/>
    <col min="11026" max="11264" width="9.140625" style="382"/>
    <col min="11265" max="11265" width="6.42578125" style="382" customWidth="1"/>
    <col min="11266" max="11266" width="59.7109375" style="382" customWidth="1"/>
    <col min="11267" max="11270" width="12.7109375" style="382" customWidth="1"/>
    <col min="11271" max="11271" width="6.28515625" style="382" customWidth="1"/>
    <col min="11272" max="11272" width="11.140625" style="382" customWidth="1"/>
    <col min="11273" max="11273" width="11.7109375" style="382" customWidth="1"/>
    <col min="11274" max="11274" width="19.7109375" style="382" customWidth="1"/>
    <col min="11275" max="11275" width="11.42578125" style="382" customWidth="1"/>
    <col min="11276" max="11276" width="11.28515625" style="382" bestFit="1" customWidth="1"/>
    <col min="11277" max="11277" width="10.5703125" style="382" bestFit="1" customWidth="1"/>
    <col min="11278" max="11278" width="0.85546875" style="382" customWidth="1"/>
    <col min="11279" max="11279" width="17" style="382" bestFit="1" customWidth="1"/>
    <col min="11280" max="11280" width="11.28515625" style="382" bestFit="1" customWidth="1"/>
    <col min="11281" max="11281" width="10.5703125" style="382" bestFit="1" customWidth="1"/>
    <col min="11282" max="11520" width="9.140625" style="382"/>
    <col min="11521" max="11521" width="6.42578125" style="382" customWidth="1"/>
    <col min="11522" max="11522" width="59.7109375" style="382" customWidth="1"/>
    <col min="11523" max="11526" width="12.7109375" style="382" customWidth="1"/>
    <col min="11527" max="11527" width="6.28515625" style="382" customWidth="1"/>
    <col min="11528" max="11528" width="11.140625" style="382" customWidth="1"/>
    <col min="11529" max="11529" width="11.7109375" style="382" customWidth="1"/>
    <col min="11530" max="11530" width="19.7109375" style="382" customWidth="1"/>
    <col min="11531" max="11531" width="11.42578125" style="382" customWidth="1"/>
    <col min="11532" max="11532" width="11.28515625" style="382" bestFit="1" customWidth="1"/>
    <col min="11533" max="11533" width="10.5703125" style="382" bestFit="1" customWidth="1"/>
    <col min="11534" max="11534" width="0.85546875" style="382" customWidth="1"/>
    <col min="11535" max="11535" width="17" style="382" bestFit="1" customWidth="1"/>
    <col min="11536" max="11536" width="11.28515625" style="382" bestFit="1" customWidth="1"/>
    <col min="11537" max="11537" width="10.5703125" style="382" bestFit="1" customWidth="1"/>
    <col min="11538" max="11776" width="9.140625" style="382"/>
    <col min="11777" max="11777" width="6.42578125" style="382" customWidth="1"/>
    <col min="11778" max="11778" width="59.7109375" style="382" customWidth="1"/>
    <col min="11779" max="11782" width="12.7109375" style="382" customWidth="1"/>
    <col min="11783" max="11783" width="6.28515625" style="382" customWidth="1"/>
    <col min="11784" max="11784" width="11.140625" style="382" customWidth="1"/>
    <col min="11785" max="11785" width="11.7109375" style="382" customWidth="1"/>
    <col min="11786" max="11786" width="19.7109375" style="382" customWidth="1"/>
    <col min="11787" max="11787" width="11.42578125" style="382" customWidth="1"/>
    <col min="11788" max="11788" width="11.28515625" style="382" bestFit="1" customWidth="1"/>
    <col min="11789" max="11789" width="10.5703125" style="382" bestFit="1" customWidth="1"/>
    <col min="11790" max="11790" width="0.85546875" style="382" customWidth="1"/>
    <col min="11791" max="11791" width="17" style="382" bestFit="1" customWidth="1"/>
    <col min="11792" max="11792" width="11.28515625" style="382" bestFit="1" customWidth="1"/>
    <col min="11793" max="11793" width="10.5703125" style="382" bestFit="1" customWidth="1"/>
    <col min="11794" max="12032" width="9.140625" style="382"/>
    <col min="12033" max="12033" width="6.42578125" style="382" customWidth="1"/>
    <col min="12034" max="12034" width="59.7109375" style="382" customWidth="1"/>
    <col min="12035" max="12038" width="12.7109375" style="382" customWidth="1"/>
    <col min="12039" max="12039" width="6.28515625" style="382" customWidth="1"/>
    <col min="12040" max="12040" width="11.140625" style="382" customWidth="1"/>
    <col min="12041" max="12041" width="11.7109375" style="382" customWidth="1"/>
    <col min="12042" max="12042" width="19.7109375" style="382" customWidth="1"/>
    <col min="12043" max="12043" width="11.42578125" style="382" customWidth="1"/>
    <col min="12044" max="12044" width="11.28515625" style="382" bestFit="1" customWidth="1"/>
    <col min="12045" max="12045" width="10.5703125" style="382" bestFit="1" customWidth="1"/>
    <col min="12046" max="12046" width="0.85546875" style="382" customWidth="1"/>
    <col min="12047" max="12047" width="17" style="382" bestFit="1" customWidth="1"/>
    <col min="12048" max="12048" width="11.28515625" style="382" bestFit="1" customWidth="1"/>
    <col min="12049" max="12049" width="10.5703125" style="382" bestFit="1" customWidth="1"/>
    <col min="12050" max="12288" width="9.140625" style="382"/>
    <col min="12289" max="12289" width="6.42578125" style="382" customWidth="1"/>
    <col min="12290" max="12290" width="59.7109375" style="382" customWidth="1"/>
    <col min="12291" max="12294" width="12.7109375" style="382" customWidth="1"/>
    <col min="12295" max="12295" width="6.28515625" style="382" customWidth="1"/>
    <col min="12296" max="12296" width="11.140625" style="382" customWidth="1"/>
    <col min="12297" max="12297" width="11.7109375" style="382" customWidth="1"/>
    <col min="12298" max="12298" width="19.7109375" style="382" customWidth="1"/>
    <col min="12299" max="12299" width="11.42578125" style="382" customWidth="1"/>
    <col min="12300" max="12300" width="11.28515625" style="382" bestFit="1" customWidth="1"/>
    <col min="12301" max="12301" width="10.5703125" style="382" bestFit="1" customWidth="1"/>
    <col min="12302" max="12302" width="0.85546875" style="382" customWidth="1"/>
    <col min="12303" max="12303" width="17" style="382" bestFit="1" customWidth="1"/>
    <col min="12304" max="12304" width="11.28515625" style="382" bestFit="1" customWidth="1"/>
    <col min="12305" max="12305" width="10.5703125" style="382" bestFit="1" customWidth="1"/>
    <col min="12306" max="12544" width="9.140625" style="382"/>
    <col min="12545" max="12545" width="6.42578125" style="382" customWidth="1"/>
    <col min="12546" max="12546" width="59.7109375" style="382" customWidth="1"/>
    <col min="12547" max="12550" width="12.7109375" style="382" customWidth="1"/>
    <col min="12551" max="12551" width="6.28515625" style="382" customWidth="1"/>
    <col min="12552" max="12552" width="11.140625" style="382" customWidth="1"/>
    <col min="12553" max="12553" width="11.7109375" style="382" customWidth="1"/>
    <col min="12554" max="12554" width="19.7109375" style="382" customWidth="1"/>
    <col min="12555" max="12555" width="11.42578125" style="382" customWidth="1"/>
    <col min="12556" max="12556" width="11.28515625" style="382" bestFit="1" customWidth="1"/>
    <col min="12557" max="12557" width="10.5703125" style="382" bestFit="1" customWidth="1"/>
    <col min="12558" max="12558" width="0.85546875" style="382" customWidth="1"/>
    <col min="12559" max="12559" width="17" style="382" bestFit="1" customWidth="1"/>
    <col min="12560" max="12560" width="11.28515625" style="382" bestFit="1" customWidth="1"/>
    <col min="12561" max="12561" width="10.5703125" style="382" bestFit="1" customWidth="1"/>
    <col min="12562" max="12800" width="9.140625" style="382"/>
    <col min="12801" max="12801" width="6.42578125" style="382" customWidth="1"/>
    <col min="12802" max="12802" width="59.7109375" style="382" customWidth="1"/>
    <col min="12803" max="12806" width="12.7109375" style="382" customWidth="1"/>
    <col min="12807" max="12807" width="6.28515625" style="382" customWidth="1"/>
    <col min="12808" max="12808" width="11.140625" style="382" customWidth="1"/>
    <col min="12809" max="12809" width="11.7109375" style="382" customWidth="1"/>
    <col min="12810" max="12810" width="19.7109375" style="382" customWidth="1"/>
    <col min="12811" max="12811" width="11.42578125" style="382" customWidth="1"/>
    <col min="12812" max="12812" width="11.28515625" style="382" bestFit="1" customWidth="1"/>
    <col min="12813" max="12813" width="10.5703125" style="382" bestFit="1" customWidth="1"/>
    <col min="12814" max="12814" width="0.85546875" style="382" customWidth="1"/>
    <col min="12815" max="12815" width="17" style="382" bestFit="1" customWidth="1"/>
    <col min="12816" max="12816" width="11.28515625" style="382" bestFit="1" customWidth="1"/>
    <col min="12817" max="12817" width="10.5703125" style="382" bestFit="1" customWidth="1"/>
    <col min="12818" max="13056" width="9.140625" style="382"/>
    <col min="13057" max="13057" width="6.42578125" style="382" customWidth="1"/>
    <col min="13058" max="13058" width="59.7109375" style="382" customWidth="1"/>
    <col min="13059" max="13062" width="12.7109375" style="382" customWidth="1"/>
    <col min="13063" max="13063" width="6.28515625" style="382" customWidth="1"/>
    <col min="13064" max="13064" width="11.140625" style="382" customWidth="1"/>
    <col min="13065" max="13065" width="11.7109375" style="382" customWidth="1"/>
    <col min="13066" max="13066" width="19.7109375" style="382" customWidth="1"/>
    <col min="13067" max="13067" width="11.42578125" style="382" customWidth="1"/>
    <col min="13068" max="13068" width="11.28515625" style="382" bestFit="1" customWidth="1"/>
    <col min="13069" max="13069" width="10.5703125" style="382" bestFit="1" customWidth="1"/>
    <col min="13070" max="13070" width="0.85546875" style="382" customWidth="1"/>
    <col min="13071" max="13071" width="17" style="382" bestFit="1" customWidth="1"/>
    <col min="13072" max="13072" width="11.28515625" style="382" bestFit="1" customWidth="1"/>
    <col min="13073" max="13073" width="10.5703125" style="382" bestFit="1" customWidth="1"/>
    <col min="13074" max="13312" width="9.140625" style="382"/>
    <col min="13313" max="13313" width="6.42578125" style="382" customWidth="1"/>
    <col min="13314" max="13314" width="59.7109375" style="382" customWidth="1"/>
    <col min="13315" max="13318" width="12.7109375" style="382" customWidth="1"/>
    <col min="13319" max="13319" width="6.28515625" style="382" customWidth="1"/>
    <col min="13320" max="13320" width="11.140625" style="382" customWidth="1"/>
    <col min="13321" max="13321" width="11.7109375" style="382" customWidth="1"/>
    <col min="13322" max="13322" width="19.7109375" style="382" customWidth="1"/>
    <col min="13323" max="13323" width="11.42578125" style="382" customWidth="1"/>
    <col min="13324" max="13324" width="11.28515625" style="382" bestFit="1" customWidth="1"/>
    <col min="13325" max="13325" width="10.5703125" style="382" bestFit="1" customWidth="1"/>
    <col min="13326" max="13326" width="0.85546875" style="382" customWidth="1"/>
    <col min="13327" max="13327" width="17" style="382" bestFit="1" customWidth="1"/>
    <col min="13328" max="13328" width="11.28515625" style="382" bestFit="1" customWidth="1"/>
    <col min="13329" max="13329" width="10.5703125" style="382" bestFit="1" customWidth="1"/>
    <col min="13330" max="13568" width="9.140625" style="382"/>
    <col min="13569" max="13569" width="6.42578125" style="382" customWidth="1"/>
    <col min="13570" max="13570" width="59.7109375" style="382" customWidth="1"/>
    <col min="13571" max="13574" width="12.7109375" style="382" customWidth="1"/>
    <col min="13575" max="13575" width="6.28515625" style="382" customWidth="1"/>
    <col min="13576" max="13576" width="11.140625" style="382" customWidth="1"/>
    <col min="13577" max="13577" width="11.7109375" style="382" customWidth="1"/>
    <col min="13578" max="13578" width="19.7109375" style="382" customWidth="1"/>
    <col min="13579" max="13579" width="11.42578125" style="382" customWidth="1"/>
    <col min="13580" max="13580" width="11.28515625" style="382" bestFit="1" customWidth="1"/>
    <col min="13581" max="13581" width="10.5703125" style="382" bestFit="1" customWidth="1"/>
    <col min="13582" max="13582" width="0.85546875" style="382" customWidth="1"/>
    <col min="13583" max="13583" width="17" style="382" bestFit="1" customWidth="1"/>
    <col min="13584" max="13584" width="11.28515625" style="382" bestFit="1" customWidth="1"/>
    <col min="13585" max="13585" width="10.5703125" style="382" bestFit="1" customWidth="1"/>
    <col min="13586" max="13824" width="9.140625" style="382"/>
    <col min="13825" max="13825" width="6.42578125" style="382" customWidth="1"/>
    <col min="13826" max="13826" width="59.7109375" style="382" customWidth="1"/>
    <col min="13827" max="13830" width="12.7109375" style="382" customWidth="1"/>
    <col min="13831" max="13831" width="6.28515625" style="382" customWidth="1"/>
    <col min="13832" max="13832" width="11.140625" style="382" customWidth="1"/>
    <col min="13833" max="13833" width="11.7109375" style="382" customWidth="1"/>
    <col min="13834" max="13834" width="19.7109375" style="382" customWidth="1"/>
    <col min="13835" max="13835" width="11.42578125" style="382" customWidth="1"/>
    <col min="13836" max="13836" width="11.28515625" style="382" bestFit="1" customWidth="1"/>
    <col min="13837" max="13837" width="10.5703125" style="382" bestFit="1" customWidth="1"/>
    <col min="13838" max="13838" width="0.85546875" style="382" customWidth="1"/>
    <col min="13839" max="13839" width="17" style="382" bestFit="1" customWidth="1"/>
    <col min="13840" max="13840" width="11.28515625" style="382" bestFit="1" customWidth="1"/>
    <col min="13841" max="13841" width="10.5703125" style="382" bestFit="1" customWidth="1"/>
    <col min="13842" max="14080" width="9.140625" style="382"/>
    <col min="14081" max="14081" width="6.42578125" style="382" customWidth="1"/>
    <col min="14082" max="14082" width="59.7109375" style="382" customWidth="1"/>
    <col min="14083" max="14086" width="12.7109375" style="382" customWidth="1"/>
    <col min="14087" max="14087" width="6.28515625" style="382" customWidth="1"/>
    <col min="14088" max="14088" width="11.140625" style="382" customWidth="1"/>
    <col min="14089" max="14089" width="11.7109375" style="382" customWidth="1"/>
    <col min="14090" max="14090" width="19.7109375" style="382" customWidth="1"/>
    <col min="14091" max="14091" width="11.42578125" style="382" customWidth="1"/>
    <col min="14092" max="14092" width="11.28515625" style="382" bestFit="1" customWidth="1"/>
    <col min="14093" max="14093" width="10.5703125" style="382" bestFit="1" customWidth="1"/>
    <col min="14094" max="14094" width="0.85546875" style="382" customWidth="1"/>
    <col min="14095" max="14095" width="17" style="382" bestFit="1" customWidth="1"/>
    <col min="14096" max="14096" width="11.28515625" style="382" bestFit="1" customWidth="1"/>
    <col min="14097" max="14097" width="10.5703125" style="382" bestFit="1" customWidth="1"/>
    <col min="14098" max="14336" width="9.140625" style="382"/>
    <col min="14337" max="14337" width="6.42578125" style="382" customWidth="1"/>
    <col min="14338" max="14338" width="59.7109375" style="382" customWidth="1"/>
    <col min="14339" max="14342" width="12.7109375" style="382" customWidth="1"/>
    <col min="14343" max="14343" width="6.28515625" style="382" customWidth="1"/>
    <col min="14344" max="14344" width="11.140625" style="382" customWidth="1"/>
    <col min="14345" max="14345" width="11.7109375" style="382" customWidth="1"/>
    <col min="14346" max="14346" width="19.7109375" style="382" customWidth="1"/>
    <col min="14347" max="14347" width="11.42578125" style="382" customWidth="1"/>
    <col min="14348" max="14348" width="11.28515625" style="382" bestFit="1" customWidth="1"/>
    <col min="14349" max="14349" width="10.5703125" style="382" bestFit="1" customWidth="1"/>
    <col min="14350" max="14350" width="0.85546875" style="382" customWidth="1"/>
    <col min="14351" max="14351" width="17" style="382" bestFit="1" customWidth="1"/>
    <col min="14352" max="14352" width="11.28515625" style="382" bestFit="1" customWidth="1"/>
    <col min="14353" max="14353" width="10.5703125" style="382" bestFit="1" customWidth="1"/>
    <col min="14354" max="14592" width="9.140625" style="382"/>
    <col min="14593" max="14593" width="6.42578125" style="382" customWidth="1"/>
    <col min="14594" max="14594" width="59.7109375" style="382" customWidth="1"/>
    <col min="14595" max="14598" width="12.7109375" style="382" customWidth="1"/>
    <col min="14599" max="14599" width="6.28515625" style="382" customWidth="1"/>
    <col min="14600" max="14600" width="11.140625" style="382" customWidth="1"/>
    <col min="14601" max="14601" width="11.7109375" style="382" customWidth="1"/>
    <col min="14602" max="14602" width="19.7109375" style="382" customWidth="1"/>
    <col min="14603" max="14603" width="11.42578125" style="382" customWidth="1"/>
    <col min="14604" max="14604" width="11.28515625" style="382" bestFit="1" customWidth="1"/>
    <col min="14605" max="14605" width="10.5703125" style="382" bestFit="1" customWidth="1"/>
    <col min="14606" max="14606" width="0.85546875" style="382" customWidth="1"/>
    <col min="14607" max="14607" width="17" style="382" bestFit="1" customWidth="1"/>
    <col min="14608" max="14608" width="11.28515625" style="382" bestFit="1" customWidth="1"/>
    <col min="14609" max="14609" width="10.5703125" style="382" bestFit="1" customWidth="1"/>
    <col min="14610" max="14848" width="9.140625" style="382"/>
    <col min="14849" max="14849" width="6.42578125" style="382" customWidth="1"/>
    <col min="14850" max="14850" width="59.7109375" style="382" customWidth="1"/>
    <col min="14851" max="14854" width="12.7109375" style="382" customWidth="1"/>
    <col min="14855" max="14855" width="6.28515625" style="382" customWidth="1"/>
    <col min="14856" max="14856" width="11.140625" style="382" customWidth="1"/>
    <col min="14857" max="14857" width="11.7109375" style="382" customWidth="1"/>
    <col min="14858" max="14858" width="19.7109375" style="382" customWidth="1"/>
    <col min="14859" max="14859" width="11.42578125" style="382" customWidth="1"/>
    <col min="14860" max="14860" width="11.28515625" style="382" bestFit="1" customWidth="1"/>
    <col min="14861" max="14861" width="10.5703125" style="382" bestFit="1" customWidth="1"/>
    <col min="14862" max="14862" width="0.85546875" style="382" customWidth="1"/>
    <col min="14863" max="14863" width="17" style="382" bestFit="1" customWidth="1"/>
    <col min="14864" max="14864" width="11.28515625" style="382" bestFit="1" customWidth="1"/>
    <col min="14865" max="14865" width="10.5703125" style="382" bestFit="1" customWidth="1"/>
    <col min="14866" max="15104" width="9.140625" style="382"/>
    <col min="15105" max="15105" width="6.42578125" style="382" customWidth="1"/>
    <col min="15106" max="15106" width="59.7109375" style="382" customWidth="1"/>
    <col min="15107" max="15110" width="12.7109375" style="382" customWidth="1"/>
    <col min="15111" max="15111" width="6.28515625" style="382" customWidth="1"/>
    <col min="15112" max="15112" width="11.140625" style="382" customWidth="1"/>
    <col min="15113" max="15113" width="11.7109375" style="382" customWidth="1"/>
    <col min="15114" max="15114" width="19.7109375" style="382" customWidth="1"/>
    <col min="15115" max="15115" width="11.42578125" style="382" customWidth="1"/>
    <col min="15116" max="15116" width="11.28515625" style="382" bestFit="1" customWidth="1"/>
    <col min="15117" max="15117" width="10.5703125" style="382" bestFit="1" customWidth="1"/>
    <col min="15118" max="15118" width="0.85546875" style="382" customWidth="1"/>
    <col min="15119" max="15119" width="17" style="382" bestFit="1" customWidth="1"/>
    <col min="15120" max="15120" width="11.28515625" style="382" bestFit="1" customWidth="1"/>
    <col min="15121" max="15121" width="10.5703125" style="382" bestFit="1" customWidth="1"/>
    <col min="15122" max="15360" width="9.140625" style="382"/>
    <col min="15361" max="15361" width="6.42578125" style="382" customWidth="1"/>
    <col min="15362" max="15362" width="59.7109375" style="382" customWidth="1"/>
    <col min="15363" max="15366" width="12.7109375" style="382" customWidth="1"/>
    <col min="15367" max="15367" width="6.28515625" style="382" customWidth="1"/>
    <col min="15368" max="15368" width="11.140625" style="382" customWidth="1"/>
    <col min="15369" max="15369" width="11.7109375" style="382" customWidth="1"/>
    <col min="15370" max="15370" width="19.7109375" style="382" customWidth="1"/>
    <col min="15371" max="15371" width="11.42578125" style="382" customWidth="1"/>
    <col min="15372" max="15372" width="11.28515625" style="382" bestFit="1" customWidth="1"/>
    <col min="15373" max="15373" width="10.5703125" style="382" bestFit="1" customWidth="1"/>
    <col min="15374" max="15374" width="0.85546875" style="382" customWidth="1"/>
    <col min="15375" max="15375" width="17" style="382" bestFit="1" customWidth="1"/>
    <col min="15376" max="15376" width="11.28515625" style="382" bestFit="1" customWidth="1"/>
    <col min="15377" max="15377" width="10.5703125" style="382" bestFit="1" customWidth="1"/>
    <col min="15378" max="15616" width="9.140625" style="382"/>
    <col min="15617" max="15617" width="6.42578125" style="382" customWidth="1"/>
    <col min="15618" max="15618" width="59.7109375" style="382" customWidth="1"/>
    <col min="15619" max="15622" width="12.7109375" style="382" customWidth="1"/>
    <col min="15623" max="15623" width="6.28515625" style="382" customWidth="1"/>
    <col min="15624" max="15624" width="11.140625" style="382" customWidth="1"/>
    <col min="15625" max="15625" width="11.7109375" style="382" customWidth="1"/>
    <col min="15626" max="15626" width="19.7109375" style="382" customWidth="1"/>
    <col min="15627" max="15627" width="11.42578125" style="382" customWidth="1"/>
    <col min="15628" max="15628" width="11.28515625" style="382" bestFit="1" customWidth="1"/>
    <col min="15629" max="15629" width="10.5703125" style="382" bestFit="1" customWidth="1"/>
    <col min="15630" max="15630" width="0.85546875" style="382" customWidth="1"/>
    <col min="15631" max="15631" width="17" style="382" bestFit="1" customWidth="1"/>
    <col min="15632" max="15632" width="11.28515625" style="382" bestFit="1" customWidth="1"/>
    <col min="15633" max="15633" width="10.5703125" style="382" bestFit="1" customWidth="1"/>
    <col min="15634" max="15872" width="9.140625" style="382"/>
    <col min="15873" max="15873" width="6.42578125" style="382" customWidth="1"/>
    <col min="15874" max="15874" width="59.7109375" style="382" customWidth="1"/>
    <col min="15875" max="15878" width="12.7109375" style="382" customWidth="1"/>
    <col min="15879" max="15879" width="6.28515625" style="382" customWidth="1"/>
    <col min="15880" max="15880" width="11.140625" style="382" customWidth="1"/>
    <col min="15881" max="15881" width="11.7109375" style="382" customWidth="1"/>
    <col min="15882" max="15882" width="19.7109375" style="382" customWidth="1"/>
    <col min="15883" max="15883" width="11.42578125" style="382" customWidth="1"/>
    <col min="15884" max="15884" width="11.28515625" style="382" bestFit="1" customWidth="1"/>
    <col min="15885" max="15885" width="10.5703125" style="382" bestFit="1" customWidth="1"/>
    <col min="15886" max="15886" width="0.85546875" style="382" customWidth="1"/>
    <col min="15887" max="15887" width="17" style="382" bestFit="1" customWidth="1"/>
    <col min="15888" max="15888" width="11.28515625" style="382" bestFit="1" customWidth="1"/>
    <col min="15889" max="15889" width="10.5703125" style="382" bestFit="1" customWidth="1"/>
    <col min="15890" max="16128" width="9.140625" style="382"/>
    <col min="16129" max="16129" width="6.42578125" style="382" customWidth="1"/>
    <col min="16130" max="16130" width="59.7109375" style="382" customWidth="1"/>
    <col min="16131" max="16134" width="12.7109375" style="382" customWidth="1"/>
    <col min="16135" max="16135" width="6.28515625" style="382" customWidth="1"/>
    <col min="16136" max="16136" width="11.140625" style="382" customWidth="1"/>
    <col min="16137" max="16137" width="11.7109375" style="382" customWidth="1"/>
    <col min="16138" max="16138" width="19.7109375" style="382" customWidth="1"/>
    <col min="16139" max="16139" width="11.42578125" style="382" customWidth="1"/>
    <col min="16140" max="16140" width="11.28515625" style="382" bestFit="1" customWidth="1"/>
    <col min="16141" max="16141" width="10.5703125" style="382" bestFit="1" customWidth="1"/>
    <col min="16142" max="16142" width="0.85546875" style="382" customWidth="1"/>
    <col min="16143" max="16143" width="17" style="382" bestFit="1" customWidth="1"/>
    <col min="16144" max="16144" width="11.28515625" style="382" bestFit="1" customWidth="1"/>
    <col min="16145" max="16145" width="10.5703125" style="382" bestFit="1" customWidth="1"/>
    <col min="16146" max="16384" width="9.140625" style="382"/>
  </cols>
  <sheetData>
    <row r="1" spans="1:25" ht="25.5" x14ac:dyDescent="0.35">
      <c r="A1" s="274" t="s">
        <v>623</v>
      </c>
      <c r="G1" s="381"/>
    </row>
    <row r="2" spans="1:25" ht="20.25" customHeight="1" thickBot="1" x14ac:dyDescent="0.25">
      <c r="A2" s="241" t="s">
        <v>624</v>
      </c>
      <c r="G2" s="381"/>
    </row>
    <row r="3" spans="1:25" s="246" customFormat="1" ht="20.25" x14ac:dyDescent="0.3">
      <c r="A3" s="275"/>
      <c r="B3" s="276"/>
      <c r="C3" s="277" t="s">
        <v>30</v>
      </c>
      <c r="D3" s="278"/>
      <c r="E3" s="278"/>
      <c r="F3" s="279"/>
      <c r="G3" s="381"/>
      <c r="H3" s="380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</row>
    <row r="4" spans="1:25" ht="20.25" x14ac:dyDescent="0.3">
      <c r="A4" s="280" t="s">
        <v>33</v>
      </c>
      <c r="B4" s="281" t="s">
        <v>34</v>
      </c>
      <c r="C4" s="282" t="s">
        <v>35</v>
      </c>
      <c r="D4" s="282"/>
      <c r="E4" s="282" t="s">
        <v>36</v>
      </c>
      <c r="F4" s="283"/>
      <c r="G4" s="381"/>
      <c r="H4" s="383"/>
    </row>
    <row r="5" spans="1:25" ht="16.5" thickBot="1" x14ac:dyDescent="0.3">
      <c r="A5" s="384"/>
      <c r="B5" s="385"/>
      <c r="C5" s="284" t="s">
        <v>649</v>
      </c>
      <c r="D5" s="285" t="s">
        <v>657</v>
      </c>
      <c r="E5" s="284" t="s">
        <v>649</v>
      </c>
      <c r="F5" s="286" t="s">
        <v>657</v>
      </c>
      <c r="G5" s="381"/>
      <c r="H5" s="386"/>
    </row>
    <row r="6" spans="1:25" ht="15.75" x14ac:dyDescent="0.25">
      <c r="A6" s="347" t="s">
        <v>560</v>
      </c>
      <c r="B6" s="78"/>
      <c r="C6" s="350">
        <v>8622825.5920000039</v>
      </c>
      <c r="D6" s="351">
        <v>9472416.8569999989</v>
      </c>
      <c r="E6" s="379"/>
      <c r="F6" s="348"/>
      <c r="G6" s="381"/>
      <c r="H6" s="387"/>
    </row>
    <row r="7" spans="1:25" ht="15.75" x14ac:dyDescent="0.25">
      <c r="A7" s="287" t="s">
        <v>427</v>
      </c>
      <c r="B7" s="288" t="s">
        <v>428</v>
      </c>
      <c r="C7" s="352">
        <v>1232038.5870000001</v>
      </c>
      <c r="D7" s="353">
        <v>1255147.78</v>
      </c>
      <c r="E7" s="352">
        <v>56541.968000000001</v>
      </c>
      <c r="F7" s="354">
        <v>54819.328999999998</v>
      </c>
      <c r="G7" s="381"/>
      <c r="H7" s="386"/>
    </row>
    <row r="8" spans="1:25" ht="15.75" x14ac:dyDescent="0.25">
      <c r="A8" s="287" t="s">
        <v>61</v>
      </c>
      <c r="B8" s="288" t="s">
        <v>62</v>
      </c>
      <c r="C8" s="352">
        <v>514683.04</v>
      </c>
      <c r="D8" s="353">
        <v>595597.83100000001</v>
      </c>
      <c r="E8" s="352">
        <v>247756.875</v>
      </c>
      <c r="F8" s="354">
        <v>247329.111</v>
      </c>
      <c r="G8" s="381"/>
      <c r="H8" s="386"/>
    </row>
    <row r="9" spans="1:25" ht="15.75" x14ac:dyDescent="0.25">
      <c r="A9" s="287" t="s">
        <v>77</v>
      </c>
      <c r="B9" s="288" t="s">
        <v>78</v>
      </c>
      <c r="C9" s="352">
        <v>609371.90399999998</v>
      </c>
      <c r="D9" s="353">
        <v>592237.13600000006</v>
      </c>
      <c r="E9" s="352">
        <v>45655.716999999997</v>
      </c>
      <c r="F9" s="354">
        <v>47685.356</v>
      </c>
      <c r="G9"/>
      <c r="H9"/>
    </row>
    <row r="10" spans="1:25" ht="15.75" x14ac:dyDescent="0.25">
      <c r="A10" s="287" t="s">
        <v>357</v>
      </c>
      <c r="B10" s="288" t="s">
        <v>358</v>
      </c>
      <c r="C10" s="352">
        <v>461898.92499999999</v>
      </c>
      <c r="D10" s="353">
        <v>475830.16</v>
      </c>
      <c r="E10" s="352">
        <v>179256.62</v>
      </c>
      <c r="F10" s="354">
        <v>183416.53599999999</v>
      </c>
      <c r="G10"/>
      <c r="H10"/>
    </row>
    <row r="11" spans="1:25" ht="15.75" x14ac:dyDescent="0.25">
      <c r="A11" s="287" t="s">
        <v>347</v>
      </c>
      <c r="B11" s="288" t="s">
        <v>348</v>
      </c>
      <c r="C11" s="352">
        <v>423760.40700000001</v>
      </c>
      <c r="D11" s="353">
        <v>445332.50900000002</v>
      </c>
      <c r="E11" s="352">
        <v>79572.986999999994</v>
      </c>
      <c r="F11" s="354">
        <v>92647.520999999993</v>
      </c>
      <c r="G11"/>
      <c r="H11"/>
    </row>
    <row r="12" spans="1:25" ht="15.75" x14ac:dyDescent="0.25">
      <c r="A12" s="287" t="s">
        <v>423</v>
      </c>
      <c r="B12" s="288" t="s">
        <v>424</v>
      </c>
      <c r="C12" s="352">
        <v>379505.08</v>
      </c>
      <c r="D12" s="353">
        <v>443403.353</v>
      </c>
      <c r="E12" s="352">
        <v>232648.31</v>
      </c>
      <c r="F12" s="354">
        <v>263765.24900000001</v>
      </c>
      <c r="G12"/>
      <c r="H12"/>
    </row>
    <row r="13" spans="1:25" ht="15.75" x14ac:dyDescent="0.25">
      <c r="A13" s="287" t="s">
        <v>75</v>
      </c>
      <c r="B13" s="288" t="s">
        <v>76</v>
      </c>
      <c r="C13" s="352">
        <v>286248.71000000002</v>
      </c>
      <c r="D13" s="353">
        <v>294687.99699999997</v>
      </c>
      <c r="E13" s="352">
        <v>30407.531999999999</v>
      </c>
      <c r="F13" s="354">
        <v>33730.550000000003</v>
      </c>
      <c r="G13"/>
      <c r="H13"/>
    </row>
    <row r="14" spans="1:25" ht="15.75" x14ac:dyDescent="0.25">
      <c r="A14" s="287" t="s">
        <v>85</v>
      </c>
      <c r="B14" s="288" t="s">
        <v>86</v>
      </c>
      <c r="C14" s="352">
        <v>205035.573</v>
      </c>
      <c r="D14" s="353">
        <v>269122.97399999999</v>
      </c>
      <c r="E14" s="352">
        <v>490686.848</v>
      </c>
      <c r="F14" s="354">
        <v>488736.39399999997</v>
      </c>
      <c r="G14"/>
      <c r="H14"/>
    </row>
    <row r="15" spans="1:25" ht="15.75" x14ac:dyDescent="0.25">
      <c r="A15" s="287" t="s">
        <v>215</v>
      </c>
      <c r="B15" s="288" t="s">
        <v>216</v>
      </c>
      <c r="C15" s="352">
        <v>205792.04500000001</v>
      </c>
      <c r="D15" s="353">
        <v>268246.80699999997</v>
      </c>
      <c r="E15" s="352">
        <v>1143888.003</v>
      </c>
      <c r="F15" s="354">
        <v>1155672.673</v>
      </c>
      <c r="G15"/>
      <c r="H15"/>
    </row>
    <row r="16" spans="1:25" ht="15.75" x14ac:dyDescent="0.25">
      <c r="A16" s="287" t="s">
        <v>387</v>
      </c>
      <c r="B16" s="288" t="s">
        <v>388</v>
      </c>
      <c r="C16" s="352">
        <v>190051.796</v>
      </c>
      <c r="D16" s="353">
        <v>261490</v>
      </c>
      <c r="E16" s="352">
        <v>34692.49</v>
      </c>
      <c r="F16" s="354">
        <v>39515.722999999998</v>
      </c>
      <c r="G16"/>
      <c r="H16"/>
    </row>
    <row r="17" spans="1:8" ht="15.75" x14ac:dyDescent="0.25">
      <c r="A17" s="287" t="s">
        <v>325</v>
      </c>
      <c r="B17" s="288" t="s">
        <v>326</v>
      </c>
      <c r="C17" s="352">
        <v>272937.71999999997</v>
      </c>
      <c r="D17" s="353">
        <v>250461.09700000001</v>
      </c>
      <c r="E17" s="352">
        <v>75387.137000000002</v>
      </c>
      <c r="F17" s="354">
        <v>64433.773999999998</v>
      </c>
      <c r="G17"/>
      <c r="H17"/>
    </row>
    <row r="18" spans="1:8" ht="15.75" x14ac:dyDescent="0.25">
      <c r="A18" s="287" t="s">
        <v>49</v>
      </c>
      <c r="B18" s="288" t="s">
        <v>50</v>
      </c>
      <c r="C18" s="352">
        <v>204674.00899999999</v>
      </c>
      <c r="D18" s="353">
        <v>236813.18400000001</v>
      </c>
      <c r="E18" s="352">
        <v>55104.732000000004</v>
      </c>
      <c r="F18" s="354">
        <v>57188.567000000003</v>
      </c>
      <c r="G18"/>
      <c r="H18"/>
    </row>
    <row r="19" spans="1:8" ht="16.5" thickBot="1" x14ac:dyDescent="0.3">
      <c r="A19" s="289" t="s">
        <v>375</v>
      </c>
      <c r="B19" s="290" t="s">
        <v>376</v>
      </c>
      <c r="C19" s="355">
        <v>205057.951</v>
      </c>
      <c r="D19" s="356">
        <v>226927.20300000001</v>
      </c>
      <c r="E19" s="355">
        <v>219220.13099999999</v>
      </c>
      <c r="F19" s="357">
        <v>221027.255</v>
      </c>
      <c r="G19"/>
      <c r="H19"/>
    </row>
    <row r="20" spans="1:8" ht="15.75" x14ac:dyDescent="0.25">
      <c r="A20" s="388"/>
      <c r="B20" s="381"/>
      <c r="C20" s="389"/>
      <c r="D20" s="389"/>
      <c r="E20" s="389"/>
      <c r="F20" s="389"/>
      <c r="G20"/>
      <c r="H20"/>
    </row>
    <row r="21" spans="1:8" x14ac:dyDescent="0.2">
      <c r="A21" s="390"/>
      <c r="B21" s="381"/>
      <c r="C21" s="389"/>
      <c r="D21" s="389"/>
      <c r="E21" s="389"/>
      <c r="F21" s="389"/>
      <c r="G21"/>
      <c r="H21"/>
    </row>
    <row r="22" spans="1:8" ht="25.5" x14ac:dyDescent="0.35">
      <c r="A22" s="274" t="s">
        <v>625</v>
      </c>
      <c r="C22" s="391"/>
      <c r="D22" s="391"/>
      <c r="E22" s="391"/>
      <c r="F22" s="391"/>
      <c r="G22"/>
      <c r="H22"/>
    </row>
    <row r="23" spans="1:8" ht="21.75" customHeight="1" thickBot="1" x14ac:dyDescent="0.25">
      <c r="A23" s="241" t="s">
        <v>624</v>
      </c>
      <c r="C23" s="391"/>
      <c r="D23" s="391"/>
      <c r="E23" s="391"/>
      <c r="F23" s="391"/>
      <c r="G23"/>
      <c r="H23"/>
    </row>
    <row r="24" spans="1:8" ht="18.75" x14ac:dyDescent="0.25">
      <c r="A24" s="275"/>
      <c r="B24" s="276"/>
      <c r="C24" s="358" t="s">
        <v>30</v>
      </c>
      <c r="D24" s="359"/>
      <c r="E24" s="359"/>
      <c r="F24" s="360"/>
      <c r="G24" s="381"/>
      <c r="H24" s="386"/>
    </row>
    <row r="25" spans="1:8" ht="15.75" x14ac:dyDescent="0.25">
      <c r="A25" s="280" t="s">
        <v>33</v>
      </c>
      <c r="B25" s="281" t="s">
        <v>34</v>
      </c>
      <c r="C25" s="361" t="s">
        <v>35</v>
      </c>
      <c r="D25" s="361"/>
      <c r="E25" s="361" t="s">
        <v>36</v>
      </c>
      <c r="F25" s="362"/>
      <c r="G25" s="381"/>
      <c r="H25" s="381"/>
    </row>
    <row r="26" spans="1:8" ht="16.5" thickBot="1" x14ac:dyDescent="0.3">
      <c r="A26" s="384"/>
      <c r="B26" s="385"/>
      <c r="C26" s="363" t="s">
        <v>649</v>
      </c>
      <c r="D26" s="364" t="s">
        <v>657</v>
      </c>
      <c r="E26" s="363" t="s">
        <v>649</v>
      </c>
      <c r="F26" s="365" t="s">
        <v>657</v>
      </c>
      <c r="G26" s="381"/>
      <c r="H26" s="381"/>
    </row>
    <row r="27" spans="1:8" ht="15.75" x14ac:dyDescent="0.25">
      <c r="A27" s="77" t="s">
        <v>560</v>
      </c>
      <c r="B27" s="78"/>
      <c r="C27" s="350">
        <v>3103907.2000000007</v>
      </c>
      <c r="D27" s="351">
        <v>2955523.4130000006</v>
      </c>
      <c r="E27" s="366"/>
      <c r="F27" s="367"/>
      <c r="G27" s="381"/>
    </row>
    <row r="28" spans="1:8" ht="15.75" x14ac:dyDescent="0.25">
      <c r="A28" s="287" t="s">
        <v>321</v>
      </c>
      <c r="B28" s="288" t="s">
        <v>322</v>
      </c>
      <c r="C28" s="352">
        <v>336218.07900000003</v>
      </c>
      <c r="D28" s="353">
        <v>383780.16</v>
      </c>
      <c r="E28" s="352">
        <v>108364.269</v>
      </c>
      <c r="F28" s="354">
        <v>107736.637</v>
      </c>
      <c r="G28" s="381"/>
      <c r="H28" s="381"/>
    </row>
    <row r="29" spans="1:8" ht="15.75" x14ac:dyDescent="0.25">
      <c r="A29" s="287" t="s">
        <v>61</v>
      </c>
      <c r="B29" s="288" t="s">
        <v>62</v>
      </c>
      <c r="C29" s="352">
        <v>330515.58199999999</v>
      </c>
      <c r="D29" s="353">
        <v>378880.098</v>
      </c>
      <c r="E29" s="352">
        <v>137605.74400000001</v>
      </c>
      <c r="F29" s="354">
        <v>141131.76699999999</v>
      </c>
      <c r="G29" s="381"/>
      <c r="H29" s="381"/>
    </row>
    <row r="30" spans="1:8" ht="15.75" x14ac:dyDescent="0.25">
      <c r="A30" s="287" t="s">
        <v>347</v>
      </c>
      <c r="B30" s="288" t="s">
        <v>348</v>
      </c>
      <c r="C30" s="352">
        <v>313422.402</v>
      </c>
      <c r="D30" s="353">
        <v>294293.989</v>
      </c>
      <c r="E30" s="352">
        <v>89080.835000000006</v>
      </c>
      <c r="F30" s="354">
        <v>81483.319000000003</v>
      </c>
      <c r="G30" s="381"/>
      <c r="H30" s="381"/>
    </row>
    <row r="31" spans="1:8" ht="15.75" x14ac:dyDescent="0.25">
      <c r="A31" s="287" t="s">
        <v>357</v>
      </c>
      <c r="B31" s="288" t="s">
        <v>358</v>
      </c>
      <c r="C31" s="352">
        <v>206666.98800000001</v>
      </c>
      <c r="D31" s="353">
        <v>201770.05799999999</v>
      </c>
      <c r="E31" s="352">
        <v>67159.48</v>
      </c>
      <c r="F31" s="354">
        <v>67878.703999999998</v>
      </c>
      <c r="G31" s="381"/>
      <c r="H31" s="381"/>
    </row>
    <row r="32" spans="1:8" ht="15.75" x14ac:dyDescent="0.25">
      <c r="A32" s="287" t="s">
        <v>427</v>
      </c>
      <c r="B32" s="288" t="s">
        <v>428</v>
      </c>
      <c r="C32" s="352">
        <v>262732.21999999997</v>
      </c>
      <c r="D32" s="353">
        <v>130688.36500000001</v>
      </c>
      <c r="E32" s="352">
        <v>20041.009999999998</v>
      </c>
      <c r="F32" s="354">
        <v>15420.687</v>
      </c>
      <c r="G32" s="381"/>
      <c r="H32" s="381"/>
    </row>
    <row r="33" spans="1:8" ht="15.75" x14ac:dyDescent="0.25">
      <c r="A33" s="287" t="s">
        <v>147</v>
      </c>
      <c r="B33" s="288" t="s">
        <v>148</v>
      </c>
      <c r="C33" s="352">
        <v>100205.88400000001</v>
      </c>
      <c r="D33" s="353">
        <v>107228.83500000001</v>
      </c>
      <c r="E33" s="352">
        <v>54315.328999999998</v>
      </c>
      <c r="F33" s="354">
        <v>58992.669000000002</v>
      </c>
      <c r="G33" s="381"/>
      <c r="H33" s="381"/>
    </row>
    <row r="34" spans="1:8" ht="15.75" x14ac:dyDescent="0.25">
      <c r="A34" s="287" t="s">
        <v>319</v>
      </c>
      <c r="B34" s="288" t="s">
        <v>320</v>
      </c>
      <c r="C34" s="352">
        <v>120355.59</v>
      </c>
      <c r="D34" s="353">
        <v>98472.150999999998</v>
      </c>
      <c r="E34" s="352">
        <v>30494.603999999999</v>
      </c>
      <c r="F34" s="354">
        <v>26479.558000000001</v>
      </c>
      <c r="G34" s="381"/>
      <c r="H34" s="381"/>
    </row>
    <row r="35" spans="1:8" ht="15.75" x14ac:dyDescent="0.25">
      <c r="A35" s="287" t="s">
        <v>49</v>
      </c>
      <c r="B35" s="288" t="s">
        <v>50</v>
      </c>
      <c r="C35" s="352">
        <v>63193.63</v>
      </c>
      <c r="D35" s="353">
        <v>82624.156000000003</v>
      </c>
      <c r="E35" s="352">
        <v>13468.477000000001</v>
      </c>
      <c r="F35" s="354">
        <v>14448.576999999999</v>
      </c>
      <c r="G35" s="381"/>
      <c r="H35" s="381"/>
    </row>
    <row r="36" spans="1:8" ht="16.5" thickBot="1" x14ac:dyDescent="0.3">
      <c r="A36" s="289" t="s">
        <v>381</v>
      </c>
      <c r="B36" s="290" t="s">
        <v>382</v>
      </c>
      <c r="C36" s="355">
        <v>81437.120999999999</v>
      </c>
      <c r="D36" s="356">
        <v>82440.092000000004</v>
      </c>
      <c r="E36" s="355">
        <v>46047.317000000003</v>
      </c>
      <c r="F36" s="357">
        <v>42651.277999999998</v>
      </c>
      <c r="G36" s="381"/>
      <c r="H36" s="381"/>
    </row>
    <row r="37" spans="1:8" ht="15.75" x14ac:dyDescent="0.25">
      <c r="A37" s="388"/>
      <c r="B37" s="381"/>
      <c r="C37" s="389"/>
      <c r="D37" s="389"/>
      <c r="E37" s="389"/>
      <c r="F37" s="389"/>
      <c r="G37" s="381"/>
      <c r="H37" s="381"/>
    </row>
    <row r="38" spans="1:8" ht="8.25" customHeight="1" x14ac:dyDescent="0.25">
      <c r="A38" s="388"/>
      <c r="B38" s="381"/>
      <c r="C38" s="389"/>
      <c r="D38" s="389"/>
      <c r="E38" s="389"/>
      <c r="F38" s="389"/>
      <c r="G38" s="381"/>
      <c r="H38" s="381"/>
    </row>
    <row r="39" spans="1:8" ht="25.5" x14ac:dyDescent="0.35">
      <c r="A39" s="274" t="s">
        <v>626</v>
      </c>
      <c r="C39" s="391"/>
      <c r="D39" s="391"/>
      <c r="E39" s="391"/>
      <c r="F39" s="391"/>
      <c r="G39" s="381"/>
      <c r="H39" s="386"/>
    </row>
    <row r="40" spans="1:8" ht="22.5" customHeight="1" thickBot="1" x14ac:dyDescent="0.25">
      <c r="A40" s="241" t="s">
        <v>624</v>
      </c>
      <c r="C40" s="391"/>
      <c r="D40" s="391"/>
      <c r="E40" s="391"/>
      <c r="F40" s="391"/>
      <c r="G40" s="381"/>
    </row>
    <row r="41" spans="1:8" ht="18.75" x14ac:dyDescent="0.2">
      <c r="A41" s="275"/>
      <c r="B41" s="276"/>
      <c r="C41" s="358" t="s">
        <v>30</v>
      </c>
      <c r="D41" s="359"/>
      <c r="E41" s="359"/>
      <c r="F41" s="360"/>
      <c r="G41" s="381"/>
    </row>
    <row r="42" spans="1:8" ht="15.75" x14ac:dyDescent="0.25">
      <c r="A42" s="280" t="s">
        <v>33</v>
      </c>
      <c r="B42" s="281" t="s">
        <v>34</v>
      </c>
      <c r="C42" s="361" t="s">
        <v>35</v>
      </c>
      <c r="D42" s="361"/>
      <c r="E42" s="361" t="s">
        <v>36</v>
      </c>
      <c r="F42" s="362"/>
      <c r="G42" s="381"/>
      <c r="H42" s="381"/>
    </row>
    <row r="43" spans="1:8" ht="16.5" thickBot="1" x14ac:dyDescent="0.3">
      <c r="A43" s="384"/>
      <c r="B43" s="385"/>
      <c r="C43" s="363" t="s">
        <v>649</v>
      </c>
      <c r="D43" s="364" t="s">
        <v>657</v>
      </c>
      <c r="E43" s="363" t="s">
        <v>649</v>
      </c>
      <c r="F43" s="365" t="s">
        <v>657</v>
      </c>
      <c r="G43" s="381"/>
      <c r="H43" s="381"/>
    </row>
    <row r="44" spans="1:8" ht="15.75" x14ac:dyDescent="0.25">
      <c r="A44" s="77" t="s">
        <v>560</v>
      </c>
      <c r="B44" s="78"/>
      <c r="C44" s="350">
        <v>1929232.7329999988</v>
      </c>
      <c r="D44" s="351">
        <v>2256496.9909999999</v>
      </c>
      <c r="E44" s="366"/>
      <c r="F44" s="367"/>
      <c r="G44" s="381"/>
      <c r="H44" s="381"/>
    </row>
    <row r="45" spans="1:8" ht="15.75" x14ac:dyDescent="0.25">
      <c r="A45" s="287" t="s">
        <v>61</v>
      </c>
      <c r="B45" s="288" t="s">
        <v>62</v>
      </c>
      <c r="C45" s="352">
        <v>176941.04699999999</v>
      </c>
      <c r="D45" s="353">
        <v>271532.68800000002</v>
      </c>
      <c r="E45" s="352">
        <v>127692.151</v>
      </c>
      <c r="F45" s="354">
        <v>141476.236</v>
      </c>
      <c r="G45" s="381"/>
      <c r="H45" s="381"/>
    </row>
    <row r="46" spans="1:8" ht="15" customHeight="1" x14ac:dyDescent="0.25">
      <c r="A46" s="287" t="s">
        <v>427</v>
      </c>
      <c r="B46" s="288" t="s">
        <v>428</v>
      </c>
      <c r="C46" s="352">
        <v>307007.78600000002</v>
      </c>
      <c r="D46" s="353">
        <v>203104.73699999999</v>
      </c>
      <c r="E46" s="352">
        <v>17361.37</v>
      </c>
      <c r="F46" s="354">
        <v>13267.638000000001</v>
      </c>
      <c r="G46" s="381"/>
      <c r="H46" s="381"/>
    </row>
    <row r="47" spans="1:8" ht="15" customHeight="1" x14ac:dyDescent="0.25">
      <c r="A47" s="287" t="s">
        <v>215</v>
      </c>
      <c r="B47" s="288" t="s">
        <v>216</v>
      </c>
      <c r="C47" s="352">
        <v>24608.133999999998</v>
      </c>
      <c r="D47" s="353">
        <v>129145.77499999999</v>
      </c>
      <c r="E47" s="352">
        <v>128459.53200000001</v>
      </c>
      <c r="F47" s="354">
        <v>555849.10699999996</v>
      </c>
      <c r="G47" s="381"/>
      <c r="H47" s="381"/>
    </row>
    <row r="48" spans="1:8" ht="15" customHeight="1" x14ac:dyDescent="0.25">
      <c r="A48" s="287" t="s">
        <v>375</v>
      </c>
      <c r="B48" s="288" t="s">
        <v>376</v>
      </c>
      <c r="C48" s="352">
        <v>83341.650999999998</v>
      </c>
      <c r="D48" s="353">
        <v>106644.287</v>
      </c>
      <c r="E48" s="352">
        <v>107084.452</v>
      </c>
      <c r="F48" s="354">
        <v>128794.424</v>
      </c>
      <c r="G48" s="381"/>
      <c r="H48" s="381"/>
    </row>
    <row r="49" spans="1:8" ht="15" customHeight="1" x14ac:dyDescent="0.25">
      <c r="A49" s="287" t="s">
        <v>347</v>
      </c>
      <c r="B49" s="288" t="s">
        <v>348</v>
      </c>
      <c r="C49" s="352">
        <v>82867.92</v>
      </c>
      <c r="D49" s="353">
        <v>92219.786999999997</v>
      </c>
      <c r="E49" s="352">
        <v>23864.314999999999</v>
      </c>
      <c r="F49" s="354">
        <v>25076.623</v>
      </c>
      <c r="G49" s="381"/>
      <c r="H49" s="381"/>
    </row>
    <row r="50" spans="1:8" ht="15" customHeight="1" x14ac:dyDescent="0.25">
      <c r="A50" s="287" t="s">
        <v>49</v>
      </c>
      <c r="B50" s="288" t="s">
        <v>50</v>
      </c>
      <c r="C50" s="352">
        <v>96323.926999999996</v>
      </c>
      <c r="D50" s="353">
        <v>90513.951000000001</v>
      </c>
      <c r="E50" s="352">
        <v>33554.332999999999</v>
      </c>
      <c r="F50" s="354">
        <v>27590.940999999999</v>
      </c>
      <c r="G50" s="381"/>
      <c r="H50" s="381"/>
    </row>
    <row r="51" spans="1:8" ht="15" customHeight="1" x14ac:dyDescent="0.25">
      <c r="A51" s="287" t="s">
        <v>423</v>
      </c>
      <c r="B51" s="288" t="s">
        <v>424</v>
      </c>
      <c r="C51" s="352">
        <v>51637.277000000002</v>
      </c>
      <c r="D51" s="353">
        <v>70753.990999999995</v>
      </c>
      <c r="E51" s="352">
        <v>35522.654000000002</v>
      </c>
      <c r="F51" s="354">
        <v>40548.177000000003</v>
      </c>
      <c r="G51" s="381"/>
      <c r="H51" s="381"/>
    </row>
    <row r="52" spans="1:8" ht="15" customHeight="1" x14ac:dyDescent="0.25">
      <c r="A52" s="287" t="s">
        <v>179</v>
      </c>
      <c r="B52" s="288" t="s">
        <v>180</v>
      </c>
      <c r="C52" s="352">
        <v>48948.629000000001</v>
      </c>
      <c r="D52" s="353">
        <v>64167.355000000003</v>
      </c>
      <c r="E52" s="352">
        <v>31712.082999999999</v>
      </c>
      <c r="F52" s="354">
        <v>37306.875</v>
      </c>
      <c r="G52" s="381"/>
      <c r="H52" s="381"/>
    </row>
    <row r="53" spans="1:8" ht="15" customHeight="1" x14ac:dyDescent="0.25">
      <c r="A53" s="287" t="s">
        <v>187</v>
      </c>
      <c r="B53" s="288" t="s">
        <v>188</v>
      </c>
      <c r="C53" s="352">
        <v>56235.239000000001</v>
      </c>
      <c r="D53" s="353">
        <v>59187.631999999998</v>
      </c>
      <c r="E53" s="352">
        <v>8094.652</v>
      </c>
      <c r="F53" s="354">
        <v>8953.8250000000007</v>
      </c>
      <c r="G53" s="381"/>
      <c r="H53" s="381"/>
    </row>
    <row r="54" spans="1:8" ht="15" customHeight="1" x14ac:dyDescent="0.25">
      <c r="A54" s="287" t="s">
        <v>357</v>
      </c>
      <c r="B54" s="288" t="s">
        <v>358</v>
      </c>
      <c r="C54" s="352">
        <v>44776.724000000002</v>
      </c>
      <c r="D54" s="353">
        <v>53569.885000000002</v>
      </c>
      <c r="E54" s="352">
        <v>20840.876</v>
      </c>
      <c r="F54" s="354">
        <v>25010.932000000001</v>
      </c>
      <c r="G54" s="381"/>
    </row>
    <row r="55" spans="1:8" ht="13.5" customHeight="1" thickBot="1" x14ac:dyDescent="0.3">
      <c r="A55" s="289" t="s">
        <v>387</v>
      </c>
      <c r="B55" s="290" t="s">
        <v>388</v>
      </c>
      <c r="C55" s="355">
        <v>45198.942000000003</v>
      </c>
      <c r="D55" s="356">
        <v>50583.974000000002</v>
      </c>
      <c r="E55" s="355">
        <v>14048.328</v>
      </c>
      <c r="F55" s="357">
        <v>17227.474999999999</v>
      </c>
      <c r="G55" s="381"/>
      <c r="H55" s="381"/>
    </row>
    <row r="56" spans="1:8" ht="18" customHeight="1" x14ac:dyDescent="0.25">
      <c r="A56" s="388" t="s">
        <v>454</v>
      </c>
      <c r="C56" s="391"/>
      <c r="D56" s="391"/>
      <c r="E56" s="391"/>
      <c r="F56" s="391"/>
      <c r="G56" s="381"/>
    </row>
    <row r="57" spans="1:8" ht="15.75" x14ac:dyDescent="0.25">
      <c r="A57" s="388"/>
      <c r="C57" s="391"/>
      <c r="D57" s="391"/>
      <c r="E57" s="391"/>
      <c r="F57" s="391"/>
      <c r="G57" s="381"/>
    </row>
    <row r="58" spans="1:8" ht="25.5" x14ac:dyDescent="0.35">
      <c r="A58" s="274" t="s">
        <v>627</v>
      </c>
      <c r="C58" s="391"/>
      <c r="D58" s="368"/>
      <c r="E58" s="368"/>
      <c r="F58" s="368"/>
      <c r="G58" s="381"/>
      <c r="H58" s="386"/>
    </row>
    <row r="59" spans="1:8" ht="16.5" thickBot="1" x14ac:dyDescent="0.25">
      <c r="A59" s="241" t="s">
        <v>624</v>
      </c>
      <c r="C59" s="391"/>
      <c r="D59" s="391"/>
      <c r="E59" s="391"/>
      <c r="F59" s="391"/>
      <c r="G59" s="381"/>
    </row>
    <row r="60" spans="1:8" ht="18.75" x14ac:dyDescent="0.2">
      <c r="A60" s="275"/>
      <c r="B60" s="276"/>
      <c r="C60" s="358" t="s">
        <v>30</v>
      </c>
      <c r="D60" s="359"/>
      <c r="E60" s="359"/>
      <c r="F60" s="360"/>
      <c r="G60" s="381"/>
      <c r="H60" s="381"/>
    </row>
    <row r="61" spans="1:8" ht="15.75" x14ac:dyDescent="0.25">
      <c r="A61" s="280" t="s">
        <v>33</v>
      </c>
      <c r="B61" s="281" t="s">
        <v>34</v>
      </c>
      <c r="C61" s="361" t="s">
        <v>35</v>
      </c>
      <c r="D61" s="361"/>
      <c r="E61" s="361" t="s">
        <v>36</v>
      </c>
      <c r="F61" s="362"/>
      <c r="G61" s="381"/>
      <c r="H61" s="381"/>
    </row>
    <row r="62" spans="1:8" ht="16.5" thickBot="1" x14ac:dyDescent="0.3">
      <c r="A62" s="384"/>
      <c r="B62" s="385"/>
      <c r="C62" s="363" t="s">
        <v>649</v>
      </c>
      <c r="D62" s="364" t="s">
        <v>657</v>
      </c>
      <c r="E62" s="363" t="s">
        <v>649</v>
      </c>
      <c r="F62" s="365" t="s">
        <v>657</v>
      </c>
      <c r="G62" s="381"/>
      <c r="H62" s="381"/>
    </row>
    <row r="63" spans="1:8" ht="15.75" x14ac:dyDescent="0.25">
      <c r="A63" s="77" t="s">
        <v>560</v>
      </c>
      <c r="B63" s="78"/>
      <c r="C63" s="350">
        <v>1850883.4660000002</v>
      </c>
      <c r="D63" s="351">
        <v>2168542.8649999993</v>
      </c>
      <c r="E63" s="366"/>
      <c r="F63" s="367"/>
      <c r="G63" s="381"/>
    </row>
    <row r="64" spans="1:8" ht="15.75" x14ac:dyDescent="0.25">
      <c r="A64" s="287" t="s">
        <v>61</v>
      </c>
      <c r="B64" s="288" t="s">
        <v>62</v>
      </c>
      <c r="C64" s="352">
        <v>222549.196</v>
      </c>
      <c r="D64" s="353">
        <v>294783.07799999998</v>
      </c>
      <c r="E64" s="352">
        <v>105214.599</v>
      </c>
      <c r="F64" s="354">
        <v>122090.719</v>
      </c>
      <c r="G64" s="381"/>
      <c r="H64" s="381"/>
    </row>
    <row r="65" spans="1:8" ht="14.25" customHeight="1" x14ac:dyDescent="0.25">
      <c r="A65" s="287" t="s">
        <v>321</v>
      </c>
      <c r="B65" s="288" t="s">
        <v>322</v>
      </c>
      <c r="C65" s="352">
        <v>112609.682</v>
      </c>
      <c r="D65" s="353">
        <v>166152.82399999999</v>
      </c>
      <c r="E65" s="352">
        <v>34552.364999999998</v>
      </c>
      <c r="F65" s="354">
        <v>47860.911999999997</v>
      </c>
      <c r="G65" s="381"/>
      <c r="H65" s="381"/>
    </row>
    <row r="66" spans="1:8" ht="14.25" customHeight="1" x14ac:dyDescent="0.25">
      <c r="A66" s="287" t="s">
        <v>347</v>
      </c>
      <c r="B66" s="288" t="s">
        <v>348</v>
      </c>
      <c r="C66" s="352">
        <v>125094.727</v>
      </c>
      <c r="D66" s="353">
        <v>134201.37700000001</v>
      </c>
      <c r="E66" s="352">
        <v>25669.179</v>
      </c>
      <c r="F66" s="354">
        <v>26519.026000000002</v>
      </c>
      <c r="G66" s="381"/>
      <c r="H66" s="381"/>
    </row>
    <row r="67" spans="1:8" ht="14.25" customHeight="1" x14ac:dyDescent="0.25">
      <c r="A67" s="287" t="s">
        <v>423</v>
      </c>
      <c r="B67" s="288" t="s">
        <v>424</v>
      </c>
      <c r="C67" s="352">
        <v>97040.98</v>
      </c>
      <c r="D67" s="353">
        <v>116792.717</v>
      </c>
      <c r="E67" s="352">
        <v>46644.061000000002</v>
      </c>
      <c r="F67" s="354">
        <v>56015.355000000003</v>
      </c>
      <c r="G67" s="381"/>
      <c r="H67" s="381"/>
    </row>
    <row r="68" spans="1:8" ht="14.25" customHeight="1" x14ac:dyDescent="0.25">
      <c r="A68" s="287" t="s">
        <v>357</v>
      </c>
      <c r="B68" s="288" t="s">
        <v>358</v>
      </c>
      <c r="C68" s="352">
        <v>100348.193</v>
      </c>
      <c r="D68" s="353">
        <v>108149.87300000001</v>
      </c>
      <c r="E68" s="352">
        <v>34871.677000000003</v>
      </c>
      <c r="F68" s="354">
        <v>38088.442000000003</v>
      </c>
      <c r="G68" s="381"/>
      <c r="H68" s="381"/>
    </row>
    <row r="69" spans="1:8" ht="14.25" customHeight="1" x14ac:dyDescent="0.25">
      <c r="A69" s="287" t="s">
        <v>387</v>
      </c>
      <c r="B69" s="288" t="s">
        <v>388</v>
      </c>
      <c r="C69" s="352">
        <v>98938.510999999999</v>
      </c>
      <c r="D69" s="353">
        <v>106242.72500000001</v>
      </c>
      <c r="E69" s="352">
        <v>15797.348</v>
      </c>
      <c r="F69" s="354">
        <v>17689.585999999999</v>
      </c>
      <c r="G69" s="381"/>
      <c r="H69" s="381"/>
    </row>
    <row r="70" spans="1:8" ht="14.25" customHeight="1" x14ac:dyDescent="0.25">
      <c r="A70" s="287" t="s">
        <v>75</v>
      </c>
      <c r="B70" s="288" t="s">
        <v>76</v>
      </c>
      <c r="C70" s="352">
        <v>64787.949000000001</v>
      </c>
      <c r="D70" s="353">
        <v>87828.725999999995</v>
      </c>
      <c r="E70" s="352">
        <v>9520.8230000000003</v>
      </c>
      <c r="F70" s="354">
        <v>12997.787</v>
      </c>
      <c r="G70" s="381"/>
      <c r="H70" s="381"/>
    </row>
    <row r="71" spans="1:8" ht="14.25" customHeight="1" x14ac:dyDescent="0.25">
      <c r="A71" s="287" t="s">
        <v>391</v>
      </c>
      <c r="B71" s="288" t="s">
        <v>392</v>
      </c>
      <c r="C71" s="352">
        <v>61926.396000000001</v>
      </c>
      <c r="D71" s="353">
        <v>85247.952000000005</v>
      </c>
      <c r="E71" s="352">
        <v>99380.857000000004</v>
      </c>
      <c r="F71" s="354">
        <v>128752.09600000001</v>
      </c>
      <c r="G71" s="381"/>
      <c r="H71" s="381"/>
    </row>
    <row r="72" spans="1:8" ht="14.25" customHeight="1" x14ac:dyDescent="0.25">
      <c r="A72" s="287" t="s">
        <v>427</v>
      </c>
      <c r="B72" s="288" t="s">
        <v>428</v>
      </c>
      <c r="C72" s="352">
        <v>84890.947</v>
      </c>
      <c r="D72" s="353">
        <v>78241.839000000007</v>
      </c>
      <c r="E72" s="352">
        <v>8347.1080000000002</v>
      </c>
      <c r="F72" s="354">
        <v>7895.2049999999999</v>
      </c>
      <c r="G72" s="381"/>
      <c r="H72" s="381"/>
    </row>
    <row r="73" spans="1:8" ht="14.25" customHeight="1" x14ac:dyDescent="0.25">
      <c r="A73" s="287" t="s">
        <v>403</v>
      </c>
      <c r="B73" s="288" t="s">
        <v>404</v>
      </c>
      <c r="C73" s="352">
        <v>64444.58</v>
      </c>
      <c r="D73" s="353">
        <v>72326.843999999997</v>
      </c>
      <c r="E73" s="352">
        <v>13806.409</v>
      </c>
      <c r="F73" s="354">
        <v>13225.249</v>
      </c>
      <c r="G73" s="381"/>
      <c r="H73" s="381"/>
    </row>
    <row r="74" spans="1:8" ht="14.25" customHeight="1" thickBot="1" x14ac:dyDescent="0.3">
      <c r="A74" s="289" t="s">
        <v>51</v>
      </c>
      <c r="B74" s="290" t="s">
        <v>52</v>
      </c>
      <c r="C74" s="355">
        <v>51991.372000000003</v>
      </c>
      <c r="D74" s="356">
        <v>67170.762000000002</v>
      </c>
      <c r="E74" s="355">
        <v>13999.066999999999</v>
      </c>
      <c r="F74" s="357">
        <v>16150.72</v>
      </c>
      <c r="G74" s="381"/>
      <c r="H74" s="381"/>
    </row>
    <row r="75" spans="1:8" s="381" customFormat="1" ht="15.75" x14ac:dyDescent="0.25">
      <c r="A75" s="388" t="s">
        <v>454</v>
      </c>
      <c r="B75" s="273"/>
      <c r="C75" s="368"/>
      <c r="D75" s="368"/>
      <c r="E75" s="368"/>
      <c r="F75" s="368"/>
      <c r="G75" s="273"/>
    </row>
    <row r="76" spans="1:8" s="381" customFormat="1" ht="24.75" customHeight="1" x14ac:dyDescent="0.25">
      <c r="A76" s="388"/>
      <c r="B76" s="273"/>
      <c r="C76" s="368"/>
      <c r="D76" s="368"/>
      <c r="E76" s="368"/>
      <c r="F76" s="368"/>
      <c r="G76" s="273"/>
    </row>
    <row r="77" spans="1:8" s="381" customFormat="1" ht="25.5" x14ac:dyDescent="0.35">
      <c r="A77" s="274" t="s">
        <v>628</v>
      </c>
      <c r="B77" s="380"/>
      <c r="C77" s="389"/>
      <c r="D77" s="368"/>
      <c r="E77" s="368"/>
      <c r="F77" s="368"/>
      <c r="G77" s="273"/>
      <c r="H77" s="380"/>
    </row>
    <row r="78" spans="1:8" s="381" customFormat="1" ht="16.5" thickBot="1" x14ac:dyDescent="0.3">
      <c r="A78" s="241" t="s">
        <v>624</v>
      </c>
      <c r="B78" s="380"/>
      <c r="C78" s="391"/>
      <c r="D78" s="391"/>
      <c r="E78" s="391"/>
      <c r="F78" s="391"/>
      <c r="G78" s="273"/>
      <c r="H78" s="386"/>
    </row>
    <row r="79" spans="1:8" s="381" customFormat="1" ht="18.75" x14ac:dyDescent="0.2">
      <c r="A79" s="275"/>
      <c r="B79" s="276"/>
      <c r="C79" s="358" t="s">
        <v>30</v>
      </c>
      <c r="D79" s="359"/>
      <c r="E79" s="359"/>
      <c r="F79" s="360"/>
      <c r="G79" s="273"/>
      <c r="H79" s="380"/>
    </row>
    <row r="80" spans="1:8" s="381" customFormat="1" ht="15.75" x14ac:dyDescent="0.25">
      <c r="A80" s="280" t="s">
        <v>33</v>
      </c>
      <c r="B80" s="281" t="s">
        <v>34</v>
      </c>
      <c r="C80" s="361" t="s">
        <v>35</v>
      </c>
      <c r="D80" s="361"/>
      <c r="E80" s="361" t="s">
        <v>36</v>
      </c>
      <c r="F80" s="362"/>
      <c r="G80" s="273"/>
    </row>
    <row r="81" spans="1:8" s="381" customFormat="1" ht="16.5" thickBot="1" x14ac:dyDescent="0.3">
      <c r="A81" s="384"/>
      <c r="B81" s="385"/>
      <c r="C81" s="363" t="s">
        <v>649</v>
      </c>
      <c r="D81" s="364" t="s">
        <v>657</v>
      </c>
      <c r="E81" s="363" t="s">
        <v>649</v>
      </c>
      <c r="F81" s="365" t="s">
        <v>657</v>
      </c>
      <c r="G81" s="273"/>
      <c r="H81" s="380"/>
    </row>
    <row r="82" spans="1:8" s="381" customFormat="1" ht="15.75" x14ac:dyDescent="0.25">
      <c r="A82" s="77" t="s">
        <v>560</v>
      </c>
      <c r="B82" s="78"/>
      <c r="C82" s="350">
        <v>1727116.4770000007</v>
      </c>
      <c r="D82" s="351">
        <v>1917160.66</v>
      </c>
      <c r="E82" s="366"/>
      <c r="F82" s="369"/>
      <c r="G82" s="273"/>
    </row>
    <row r="83" spans="1:8" s="381" customFormat="1" ht="15.75" x14ac:dyDescent="0.25">
      <c r="A83" s="291" t="s">
        <v>427</v>
      </c>
      <c r="B83" s="288" t="s">
        <v>428</v>
      </c>
      <c r="C83" s="352">
        <v>350535.42300000001</v>
      </c>
      <c r="D83" s="353">
        <v>357191.8</v>
      </c>
      <c r="E83" s="352">
        <v>14839.297</v>
      </c>
      <c r="F83" s="354">
        <v>15525.177</v>
      </c>
      <c r="G83" s="273"/>
    </row>
    <row r="84" spans="1:8" s="381" customFormat="1" ht="15.75" x14ac:dyDescent="0.25">
      <c r="A84" s="291" t="s">
        <v>49</v>
      </c>
      <c r="B84" s="288" t="s">
        <v>50</v>
      </c>
      <c r="C84" s="352">
        <v>286153.46899999998</v>
      </c>
      <c r="D84" s="353">
        <v>320982.00799999997</v>
      </c>
      <c r="E84" s="352">
        <v>75203.006999999998</v>
      </c>
      <c r="F84" s="354">
        <v>70848.221999999994</v>
      </c>
      <c r="G84" s="273"/>
    </row>
    <row r="85" spans="1:8" s="381" customFormat="1" ht="15.75" x14ac:dyDescent="0.25">
      <c r="A85" s="291" t="s">
        <v>77</v>
      </c>
      <c r="B85" s="288" t="s">
        <v>78</v>
      </c>
      <c r="C85" s="352">
        <v>109925.895</v>
      </c>
      <c r="D85" s="353">
        <v>130555.711</v>
      </c>
      <c r="E85" s="352">
        <v>7208.7579999999998</v>
      </c>
      <c r="F85" s="354">
        <v>8793.1470000000008</v>
      </c>
      <c r="G85" s="273"/>
    </row>
    <row r="86" spans="1:8" s="381" customFormat="1" ht="15.75" x14ac:dyDescent="0.25">
      <c r="A86" s="291" t="s">
        <v>423</v>
      </c>
      <c r="B86" s="288" t="s">
        <v>424</v>
      </c>
      <c r="C86" s="352">
        <v>94824.773000000001</v>
      </c>
      <c r="D86" s="353">
        <v>128622.005</v>
      </c>
      <c r="E86" s="352">
        <v>33188.733999999997</v>
      </c>
      <c r="F86" s="354">
        <v>44735.999000000003</v>
      </c>
      <c r="G86" s="273"/>
    </row>
    <row r="87" spans="1:8" s="381" customFormat="1" ht="15.75" x14ac:dyDescent="0.25">
      <c r="A87" s="291" t="s">
        <v>95</v>
      </c>
      <c r="B87" s="288" t="s">
        <v>96</v>
      </c>
      <c r="C87" s="352">
        <v>62570.807000000001</v>
      </c>
      <c r="D87" s="353">
        <v>78605.328999999998</v>
      </c>
      <c r="E87" s="352">
        <v>19236.032999999999</v>
      </c>
      <c r="F87" s="354">
        <v>23049.363000000001</v>
      </c>
      <c r="G87" s="273"/>
    </row>
    <row r="88" spans="1:8" s="381" customFormat="1" ht="15.75" x14ac:dyDescent="0.25">
      <c r="A88" s="291" t="s">
        <v>357</v>
      </c>
      <c r="B88" s="288" t="s">
        <v>358</v>
      </c>
      <c r="C88" s="352">
        <v>36619.196000000004</v>
      </c>
      <c r="D88" s="353">
        <v>60403.404999999999</v>
      </c>
      <c r="E88" s="352">
        <v>9118.8729999999996</v>
      </c>
      <c r="F88" s="354">
        <v>14578.815000000001</v>
      </c>
      <c r="G88" s="273"/>
    </row>
    <row r="89" spans="1:8" s="381" customFormat="1" ht="15.75" x14ac:dyDescent="0.25">
      <c r="A89" s="291" t="s">
        <v>347</v>
      </c>
      <c r="B89" s="288" t="s">
        <v>348</v>
      </c>
      <c r="C89" s="352">
        <v>58437.453000000001</v>
      </c>
      <c r="D89" s="353">
        <v>58449.95</v>
      </c>
      <c r="E89" s="352">
        <v>8106.1210000000001</v>
      </c>
      <c r="F89" s="354">
        <v>6959.7640000000001</v>
      </c>
      <c r="G89" s="273"/>
    </row>
    <row r="90" spans="1:8" s="381" customFormat="1" ht="15.75" x14ac:dyDescent="0.25">
      <c r="A90" s="291" t="s">
        <v>429</v>
      </c>
      <c r="B90" s="288" t="s">
        <v>430</v>
      </c>
      <c r="C90" s="352">
        <v>48267.493999999999</v>
      </c>
      <c r="D90" s="353">
        <v>49480.336000000003</v>
      </c>
      <c r="E90" s="352">
        <v>2874.922</v>
      </c>
      <c r="F90" s="354">
        <v>2799.2840000000001</v>
      </c>
      <c r="G90" s="273"/>
    </row>
    <row r="91" spans="1:8" s="381" customFormat="1" ht="15.75" x14ac:dyDescent="0.25">
      <c r="A91" s="291" t="s">
        <v>53</v>
      </c>
      <c r="B91" s="288" t="s">
        <v>54</v>
      </c>
      <c r="C91" s="352">
        <v>46014.993999999999</v>
      </c>
      <c r="D91" s="353">
        <v>40896.190999999999</v>
      </c>
      <c r="E91" s="352">
        <v>29344.611000000001</v>
      </c>
      <c r="F91" s="354">
        <v>30278.914000000001</v>
      </c>
      <c r="G91" s="273"/>
    </row>
    <row r="92" spans="1:8" s="381" customFormat="1" ht="15.75" x14ac:dyDescent="0.25">
      <c r="A92" s="291" t="s">
        <v>355</v>
      </c>
      <c r="B92" s="288" t="s">
        <v>356</v>
      </c>
      <c r="C92" s="352">
        <v>35252.735000000001</v>
      </c>
      <c r="D92" s="353">
        <v>38334.017</v>
      </c>
      <c r="E92" s="352">
        <v>10291.584999999999</v>
      </c>
      <c r="F92" s="354">
        <v>11097.803</v>
      </c>
      <c r="G92" s="273"/>
    </row>
    <row r="93" spans="1:8" s="381" customFormat="1" ht="16.5" thickBot="1" x14ac:dyDescent="0.3">
      <c r="A93" s="292" t="s">
        <v>57</v>
      </c>
      <c r="B93" s="290" t="s">
        <v>58</v>
      </c>
      <c r="C93" s="355">
        <v>30548.554</v>
      </c>
      <c r="D93" s="356">
        <v>33269.43</v>
      </c>
      <c r="E93" s="355">
        <v>7023.4690000000001</v>
      </c>
      <c r="F93" s="357">
        <v>6977.2690000000002</v>
      </c>
      <c r="G93" s="273"/>
    </row>
    <row r="94" spans="1:8" s="381" customFormat="1" ht="23.25" customHeight="1" x14ac:dyDescent="0.25">
      <c r="A94" s="388"/>
      <c r="B94" s="273"/>
      <c r="C94" s="368"/>
      <c r="D94" s="368"/>
      <c r="E94" s="368"/>
      <c r="F94" s="368"/>
      <c r="G94" s="273"/>
    </row>
    <row r="95" spans="1:8" s="381" customFormat="1" ht="21" customHeight="1" x14ac:dyDescent="0.25">
      <c r="A95" s="388"/>
      <c r="B95" s="273"/>
      <c r="C95" s="389"/>
      <c r="D95" s="368"/>
      <c r="E95" s="368"/>
      <c r="F95" s="368"/>
      <c r="G95" s="273"/>
    </row>
    <row r="96" spans="1:8" s="415" customFormat="1" ht="25.5" x14ac:dyDescent="0.35">
      <c r="A96" s="412" t="s">
        <v>629</v>
      </c>
      <c r="B96" s="413"/>
      <c r="C96" s="414"/>
      <c r="D96" s="414"/>
      <c r="E96" s="414"/>
      <c r="F96" s="414"/>
      <c r="G96" s="30"/>
      <c r="H96" s="413"/>
    </row>
    <row r="97" spans="1:8" s="381" customFormat="1" ht="16.5" thickBot="1" x14ac:dyDescent="0.25">
      <c r="A97" s="241" t="s">
        <v>624</v>
      </c>
      <c r="B97" s="380"/>
      <c r="C97" s="391"/>
      <c r="D97" s="391"/>
      <c r="E97" s="391"/>
      <c r="F97" s="391"/>
      <c r="G97" s="273"/>
      <c r="H97" s="380"/>
    </row>
    <row r="98" spans="1:8" s="381" customFormat="1" ht="18.75" x14ac:dyDescent="0.25">
      <c r="A98" s="275"/>
      <c r="B98" s="276"/>
      <c r="C98" s="358" t="s">
        <v>30</v>
      </c>
      <c r="D98" s="359"/>
      <c r="E98" s="359"/>
      <c r="F98" s="360"/>
      <c r="G98" s="273"/>
      <c r="H98" s="386"/>
    </row>
    <row r="99" spans="1:8" s="381" customFormat="1" ht="15.75" x14ac:dyDescent="0.25">
      <c r="A99" s="280" t="s">
        <v>33</v>
      </c>
      <c r="B99" s="281" t="s">
        <v>34</v>
      </c>
      <c r="C99" s="361" t="s">
        <v>35</v>
      </c>
      <c r="D99" s="361"/>
      <c r="E99" s="361" t="s">
        <v>36</v>
      </c>
      <c r="F99" s="362"/>
      <c r="G99" s="273"/>
    </row>
    <row r="100" spans="1:8" s="381" customFormat="1" ht="16.5" thickBot="1" x14ac:dyDescent="0.3">
      <c r="A100" s="384"/>
      <c r="B100" s="385"/>
      <c r="C100" s="363" t="s">
        <v>649</v>
      </c>
      <c r="D100" s="364" t="s">
        <v>657</v>
      </c>
      <c r="E100" s="363" t="s">
        <v>649</v>
      </c>
      <c r="F100" s="365" t="s">
        <v>657</v>
      </c>
      <c r="G100" s="273"/>
      <c r="H100" s="380"/>
    </row>
    <row r="101" spans="1:8" s="381" customFormat="1" ht="15.75" x14ac:dyDescent="0.25">
      <c r="A101" s="293" t="s">
        <v>560</v>
      </c>
      <c r="B101" s="294"/>
      <c r="C101" s="350">
        <v>1512038.1790000002</v>
      </c>
      <c r="D101" s="351">
        <v>1609734.1240000008</v>
      </c>
      <c r="E101" s="366"/>
      <c r="F101" s="370"/>
      <c r="G101" s="273"/>
      <c r="H101" s="380"/>
    </row>
    <row r="102" spans="1:8" s="381" customFormat="1" ht="15.75" x14ac:dyDescent="0.25">
      <c r="A102" s="295" t="s">
        <v>61</v>
      </c>
      <c r="B102" s="296" t="s">
        <v>62</v>
      </c>
      <c r="C102" s="352">
        <v>144167.84</v>
      </c>
      <c r="D102" s="353">
        <v>149311.08300000001</v>
      </c>
      <c r="E102" s="352">
        <v>83401.991999999998</v>
      </c>
      <c r="F102" s="354">
        <v>70702.142999999996</v>
      </c>
      <c r="G102" s="273"/>
      <c r="H102" s="380"/>
    </row>
    <row r="103" spans="1:8" s="381" customFormat="1" ht="15.75" x14ac:dyDescent="0.25">
      <c r="A103" s="295" t="s">
        <v>357</v>
      </c>
      <c r="B103" s="296" t="s">
        <v>358</v>
      </c>
      <c r="C103" s="352">
        <v>121257.76</v>
      </c>
      <c r="D103" s="353">
        <v>121690.747</v>
      </c>
      <c r="E103" s="352">
        <v>67794.714000000007</v>
      </c>
      <c r="F103" s="354">
        <v>67800.604000000007</v>
      </c>
      <c r="G103" s="273"/>
      <c r="H103" s="380"/>
    </row>
    <row r="104" spans="1:8" s="381" customFormat="1" ht="15.75" x14ac:dyDescent="0.25">
      <c r="A104" s="295" t="s">
        <v>95</v>
      </c>
      <c r="B104" s="296" t="s">
        <v>96</v>
      </c>
      <c r="C104" s="352">
        <v>92421.289000000004</v>
      </c>
      <c r="D104" s="353">
        <v>94864.928</v>
      </c>
      <c r="E104" s="352">
        <v>28408.3</v>
      </c>
      <c r="F104" s="354">
        <v>27942.312999999998</v>
      </c>
      <c r="G104" s="273"/>
      <c r="H104" s="380"/>
    </row>
    <row r="105" spans="1:8" s="381" customFormat="1" ht="15.75" x14ac:dyDescent="0.25">
      <c r="A105" s="295" t="s">
        <v>423</v>
      </c>
      <c r="B105" s="296" t="s">
        <v>424</v>
      </c>
      <c r="C105" s="352">
        <v>66214.513999999996</v>
      </c>
      <c r="D105" s="353">
        <v>72136.745999999999</v>
      </c>
      <c r="E105" s="352">
        <v>55175.749000000003</v>
      </c>
      <c r="F105" s="354">
        <v>50001.218999999997</v>
      </c>
      <c r="G105" s="273"/>
      <c r="H105" s="380"/>
    </row>
    <row r="106" spans="1:8" s="381" customFormat="1" ht="15.75" x14ac:dyDescent="0.25">
      <c r="A106" s="295" t="s">
        <v>387</v>
      </c>
      <c r="B106" s="296" t="s">
        <v>388</v>
      </c>
      <c r="C106" s="352">
        <v>56498.364999999998</v>
      </c>
      <c r="D106" s="353">
        <v>70790.399999999994</v>
      </c>
      <c r="E106" s="352">
        <v>16352.414000000001</v>
      </c>
      <c r="F106" s="354">
        <v>18354.603999999999</v>
      </c>
      <c r="G106" s="273"/>
      <c r="H106" s="380"/>
    </row>
    <row r="107" spans="1:8" s="381" customFormat="1" ht="15.75" x14ac:dyDescent="0.25">
      <c r="A107" s="295" t="s">
        <v>53</v>
      </c>
      <c r="B107" s="296" t="s">
        <v>54</v>
      </c>
      <c r="C107" s="352">
        <v>80395.89</v>
      </c>
      <c r="D107" s="353">
        <v>68134.824999999997</v>
      </c>
      <c r="E107" s="352">
        <v>29021.522000000001</v>
      </c>
      <c r="F107" s="354">
        <v>27093.55</v>
      </c>
      <c r="G107" s="273"/>
      <c r="H107" s="380"/>
    </row>
    <row r="108" spans="1:8" s="381" customFormat="1" ht="15.75" x14ac:dyDescent="0.25">
      <c r="A108" s="295" t="s">
        <v>427</v>
      </c>
      <c r="B108" s="296" t="s">
        <v>428</v>
      </c>
      <c r="C108" s="352">
        <v>84242.293999999994</v>
      </c>
      <c r="D108" s="353">
        <v>62186.510999999999</v>
      </c>
      <c r="E108" s="352">
        <v>7227.2160000000003</v>
      </c>
      <c r="F108" s="354">
        <v>5056.2</v>
      </c>
      <c r="G108" s="273"/>
      <c r="H108" s="380"/>
    </row>
    <row r="109" spans="1:8" s="381" customFormat="1" ht="15.75" x14ac:dyDescent="0.25">
      <c r="A109" s="295" t="s">
        <v>347</v>
      </c>
      <c r="B109" s="296" t="s">
        <v>348</v>
      </c>
      <c r="C109" s="352">
        <v>50440.430999999997</v>
      </c>
      <c r="D109" s="353">
        <v>59140.307000000001</v>
      </c>
      <c r="E109" s="352">
        <v>14924.824000000001</v>
      </c>
      <c r="F109" s="354">
        <v>15766.448</v>
      </c>
      <c r="G109" s="273"/>
      <c r="H109" s="380"/>
    </row>
    <row r="110" spans="1:8" s="381" customFormat="1" ht="15.75" x14ac:dyDescent="0.25">
      <c r="A110" s="295" t="s">
        <v>391</v>
      </c>
      <c r="B110" s="296" t="s">
        <v>392</v>
      </c>
      <c r="C110" s="352">
        <v>56749.415999999997</v>
      </c>
      <c r="D110" s="353">
        <v>55617.538999999997</v>
      </c>
      <c r="E110" s="352">
        <v>130885.558</v>
      </c>
      <c r="F110" s="354">
        <v>143394.617</v>
      </c>
      <c r="G110" s="273"/>
      <c r="H110" s="380"/>
    </row>
    <row r="111" spans="1:8" s="381" customFormat="1" ht="15.75" x14ac:dyDescent="0.25">
      <c r="A111" s="295" t="s">
        <v>93</v>
      </c>
      <c r="B111" s="296" t="s">
        <v>94</v>
      </c>
      <c r="C111" s="352">
        <v>37257.707999999999</v>
      </c>
      <c r="D111" s="353">
        <v>51358.321000000004</v>
      </c>
      <c r="E111" s="352">
        <v>10787.857</v>
      </c>
      <c r="F111" s="354">
        <v>11380.289000000001</v>
      </c>
      <c r="G111" s="273"/>
      <c r="H111" s="380"/>
    </row>
    <row r="112" spans="1:8" s="381" customFormat="1" ht="16.5" thickBot="1" x14ac:dyDescent="0.3">
      <c r="A112" s="297" t="s">
        <v>49</v>
      </c>
      <c r="B112" s="298" t="s">
        <v>50</v>
      </c>
      <c r="C112" s="355">
        <v>33351.207000000002</v>
      </c>
      <c r="D112" s="356">
        <v>46158.828000000001</v>
      </c>
      <c r="E112" s="355">
        <v>7966.1270000000004</v>
      </c>
      <c r="F112" s="357">
        <v>10091.433000000001</v>
      </c>
      <c r="G112" s="273"/>
      <c r="H112" s="380"/>
    </row>
    <row r="113" spans="1:8" s="381" customFormat="1" ht="22.5" customHeight="1" x14ac:dyDescent="0.25">
      <c r="A113" s="388" t="s">
        <v>454</v>
      </c>
      <c r="B113" s="273"/>
      <c r="C113" s="368"/>
      <c r="D113" s="368"/>
      <c r="E113" s="368"/>
      <c r="F113" s="368"/>
      <c r="G113" s="273"/>
      <c r="H113" s="380"/>
    </row>
    <row r="114" spans="1:8" s="381" customFormat="1" ht="15.75" customHeight="1" x14ac:dyDescent="0.25">
      <c r="A114" s="388"/>
      <c r="B114" s="273"/>
      <c r="C114" s="368"/>
      <c r="D114" s="368"/>
      <c r="E114" s="368"/>
      <c r="F114" s="368"/>
      <c r="G114" s="273"/>
      <c r="H114" s="380"/>
    </row>
    <row r="115" spans="1:8" s="381" customFormat="1" ht="25.5" x14ac:dyDescent="0.35">
      <c r="A115" s="274" t="s">
        <v>631</v>
      </c>
      <c r="B115" s="380"/>
      <c r="C115" s="368"/>
      <c r="D115" s="368"/>
      <c r="E115" s="368"/>
      <c r="F115" s="368"/>
      <c r="G115" s="273"/>
      <c r="H115" s="380"/>
    </row>
    <row r="116" spans="1:8" s="381" customFormat="1" ht="16.5" thickBot="1" x14ac:dyDescent="0.3">
      <c r="A116" s="241" t="s">
        <v>624</v>
      </c>
      <c r="B116" s="380"/>
      <c r="C116" s="391"/>
      <c r="D116" s="391"/>
      <c r="E116" s="391"/>
      <c r="F116" s="391"/>
      <c r="G116" s="273"/>
      <c r="H116" s="386"/>
    </row>
    <row r="117" spans="1:8" s="381" customFormat="1" ht="18.75" x14ac:dyDescent="0.2">
      <c r="A117" s="275"/>
      <c r="B117" s="276"/>
      <c r="C117" s="358" t="s">
        <v>30</v>
      </c>
      <c r="D117" s="359"/>
      <c r="E117" s="359"/>
      <c r="F117" s="360"/>
      <c r="G117" s="273"/>
      <c r="H117" s="380"/>
    </row>
    <row r="118" spans="1:8" s="381" customFormat="1" ht="15.75" x14ac:dyDescent="0.25">
      <c r="A118" s="280" t="s">
        <v>33</v>
      </c>
      <c r="B118" s="281" t="s">
        <v>34</v>
      </c>
      <c r="C118" s="361" t="s">
        <v>35</v>
      </c>
      <c r="D118" s="361"/>
      <c r="E118" s="361" t="s">
        <v>36</v>
      </c>
      <c r="F118" s="362"/>
      <c r="G118" s="273"/>
      <c r="H118" s="380"/>
    </row>
    <row r="119" spans="1:8" s="381" customFormat="1" ht="16.5" thickBot="1" x14ac:dyDescent="0.3">
      <c r="A119" s="384"/>
      <c r="B119" s="385"/>
      <c r="C119" s="363" t="s">
        <v>649</v>
      </c>
      <c r="D119" s="364" t="s">
        <v>657</v>
      </c>
      <c r="E119" s="363" t="s">
        <v>649</v>
      </c>
      <c r="F119" s="365" t="s">
        <v>657</v>
      </c>
      <c r="G119" s="273"/>
      <c r="H119" s="380"/>
    </row>
    <row r="120" spans="1:8" s="381" customFormat="1" ht="15.75" x14ac:dyDescent="0.25">
      <c r="A120" s="77" t="s">
        <v>560</v>
      </c>
      <c r="B120" s="78"/>
      <c r="C120" s="350">
        <v>882656.36599999992</v>
      </c>
      <c r="D120" s="351">
        <v>1107590.9080000001</v>
      </c>
      <c r="E120" s="366"/>
      <c r="F120" s="370"/>
      <c r="G120" s="273"/>
      <c r="H120" s="380"/>
    </row>
    <row r="121" spans="1:8" s="381" customFormat="1" ht="15.75" x14ac:dyDescent="0.25">
      <c r="A121" s="291" t="s">
        <v>427</v>
      </c>
      <c r="B121" s="288" t="s">
        <v>428</v>
      </c>
      <c r="C121" s="352">
        <v>173982.69500000001</v>
      </c>
      <c r="D121" s="353">
        <v>260695.636</v>
      </c>
      <c r="E121" s="352">
        <v>15898.47</v>
      </c>
      <c r="F121" s="354">
        <v>21108.541000000001</v>
      </c>
      <c r="G121" s="273"/>
      <c r="H121" s="380"/>
    </row>
    <row r="122" spans="1:8" s="381" customFormat="1" ht="15.75" x14ac:dyDescent="0.25">
      <c r="A122" s="291" t="s">
        <v>61</v>
      </c>
      <c r="B122" s="288" t="s">
        <v>62</v>
      </c>
      <c r="C122" s="352">
        <v>106668.64200000001</v>
      </c>
      <c r="D122" s="353">
        <v>101849.30100000001</v>
      </c>
      <c r="E122" s="352">
        <v>46051.828999999998</v>
      </c>
      <c r="F122" s="354">
        <v>42920.981</v>
      </c>
      <c r="G122" s="273"/>
      <c r="H122" s="380"/>
    </row>
    <row r="123" spans="1:8" s="381" customFormat="1" ht="15.75" x14ac:dyDescent="0.25">
      <c r="A123" s="291" t="s">
        <v>49</v>
      </c>
      <c r="B123" s="288" t="s">
        <v>50</v>
      </c>
      <c r="C123" s="352">
        <v>70078.748000000007</v>
      </c>
      <c r="D123" s="353">
        <v>79965.721000000005</v>
      </c>
      <c r="E123" s="352">
        <v>17915.448</v>
      </c>
      <c r="F123" s="354">
        <v>15442.334000000001</v>
      </c>
      <c r="G123" s="273"/>
      <c r="H123" s="380"/>
    </row>
    <row r="124" spans="1:8" s="381" customFormat="1" ht="15.75" x14ac:dyDescent="0.25">
      <c r="A124" s="291" t="s">
        <v>221</v>
      </c>
      <c r="B124" s="288" t="s">
        <v>222</v>
      </c>
      <c r="C124" s="352">
        <v>55861.688999999998</v>
      </c>
      <c r="D124" s="353">
        <v>57680.178</v>
      </c>
      <c r="E124" s="352">
        <v>330736.74400000001</v>
      </c>
      <c r="F124" s="354">
        <v>270745.81699999998</v>
      </c>
      <c r="G124" s="273"/>
      <c r="H124" s="380"/>
    </row>
    <row r="125" spans="1:8" s="381" customFormat="1" ht="15.75" x14ac:dyDescent="0.25">
      <c r="A125" s="291" t="s">
        <v>357</v>
      </c>
      <c r="B125" s="288" t="s">
        <v>358</v>
      </c>
      <c r="C125" s="352">
        <v>36456.216999999997</v>
      </c>
      <c r="D125" s="353">
        <v>55425.167999999998</v>
      </c>
      <c r="E125" s="352">
        <v>10250.977999999999</v>
      </c>
      <c r="F125" s="354">
        <v>16823.294999999998</v>
      </c>
      <c r="G125" s="273"/>
      <c r="H125" s="380"/>
    </row>
    <row r="126" spans="1:8" s="381" customFormat="1" ht="15.75" x14ac:dyDescent="0.25">
      <c r="A126" s="291" t="s">
        <v>429</v>
      </c>
      <c r="B126" s="288" t="s">
        <v>430</v>
      </c>
      <c r="C126" s="352">
        <v>46569.756999999998</v>
      </c>
      <c r="D126" s="353">
        <v>52683.124000000003</v>
      </c>
      <c r="E126" s="352">
        <v>3348.5940000000001</v>
      </c>
      <c r="F126" s="354">
        <v>3586.6689999999999</v>
      </c>
      <c r="G126" s="273"/>
      <c r="H126" s="380"/>
    </row>
    <row r="127" spans="1:8" s="381" customFormat="1" ht="15.75" x14ac:dyDescent="0.25">
      <c r="A127" s="291" t="s">
        <v>355</v>
      </c>
      <c r="B127" s="288" t="s">
        <v>356</v>
      </c>
      <c r="C127" s="352">
        <v>18833.776000000002</v>
      </c>
      <c r="D127" s="353">
        <v>33993.597999999998</v>
      </c>
      <c r="E127" s="352">
        <v>10445.617</v>
      </c>
      <c r="F127" s="354">
        <v>14410.728999999999</v>
      </c>
      <c r="G127" s="273"/>
      <c r="H127" s="380"/>
    </row>
    <row r="128" spans="1:8" s="381" customFormat="1" ht="15.75" x14ac:dyDescent="0.25">
      <c r="A128" s="291" t="s">
        <v>207</v>
      </c>
      <c r="B128" s="288" t="s">
        <v>208</v>
      </c>
      <c r="C128" s="352">
        <v>3958.31</v>
      </c>
      <c r="D128" s="353">
        <v>33871.85</v>
      </c>
      <c r="E128" s="352">
        <v>19582.973000000002</v>
      </c>
      <c r="F128" s="354">
        <v>149377.14799999999</v>
      </c>
      <c r="G128" s="273"/>
      <c r="H128" s="380"/>
    </row>
    <row r="129" spans="1:25" s="381" customFormat="1" ht="15.75" x14ac:dyDescent="0.25">
      <c r="A129" s="291" t="s">
        <v>209</v>
      </c>
      <c r="B129" s="288" t="s">
        <v>210</v>
      </c>
      <c r="C129" s="352">
        <v>28147.456999999999</v>
      </c>
      <c r="D129" s="353">
        <v>33562.743999999999</v>
      </c>
      <c r="E129" s="352">
        <v>192033.299</v>
      </c>
      <c r="F129" s="354">
        <v>179953.21400000001</v>
      </c>
      <c r="G129" s="273"/>
      <c r="H129" s="380"/>
    </row>
    <row r="130" spans="1:25" s="381" customFormat="1" ht="15.75" x14ac:dyDescent="0.25">
      <c r="A130" s="291" t="s">
        <v>51</v>
      </c>
      <c r="B130" s="288" t="s">
        <v>52</v>
      </c>
      <c r="C130" s="352">
        <v>28118.411</v>
      </c>
      <c r="D130" s="353">
        <v>33520.809000000001</v>
      </c>
      <c r="E130" s="352">
        <v>8438.75</v>
      </c>
      <c r="F130" s="354">
        <v>8459.6509999999998</v>
      </c>
      <c r="G130" s="273"/>
      <c r="H130" s="380"/>
    </row>
    <row r="131" spans="1:25" s="381" customFormat="1" ht="15.75" x14ac:dyDescent="0.25">
      <c r="A131" s="291" t="s">
        <v>387</v>
      </c>
      <c r="B131" s="288" t="s">
        <v>388</v>
      </c>
      <c r="C131" s="371">
        <v>24510.066999999999</v>
      </c>
      <c r="D131" s="353">
        <v>31117.440999999999</v>
      </c>
      <c r="E131" s="371">
        <v>4290.0940000000001</v>
      </c>
      <c r="F131" s="354">
        <v>5136.098</v>
      </c>
      <c r="G131" s="273"/>
      <c r="H131" s="380"/>
    </row>
    <row r="132" spans="1:25" s="381" customFormat="1" ht="16.5" thickBot="1" x14ac:dyDescent="0.3">
      <c r="A132" s="292" t="s">
        <v>347</v>
      </c>
      <c r="B132" s="290" t="s">
        <v>348</v>
      </c>
      <c r="C132" s="372">
        <v>23145.95</v>
      </c>
      <c r="D132" s="356">
        <v>28445.936000000002</v>
      </c>
      <c r="E132" s="372">
        <v>2408.5210000000002</v>
      </c>
      <c r="F132" s="357">
        <v>3122.48</v>
      </c>
      <c r="G132" s="273"/>
      <c r="H132" s="380"/>
    </row>
    <row r="133" spans="1:25" s="381" customFormat="1" ht="15.75" x14ac:dyDescent="0.25">
      <c r="A133" s="388" t="s">
        <v>454</v>
      </c>
      <c r="B133" s="380"/>
      <c r="C133" s="368"/>
      <c r="D133" s="368"/>
      <c r="E133" s="368"/>
      <c r="F133" s="368"/>
      <c r="G133" s="273"/>
      <c r="H133" s="380"/>
    </row>
    <row r="134" spans="1:25" s="381" customFormat="1" ht="21.75" customHeight="1" x14ac:dyDescent="0.2">
      <c r="A134" s="273"/>
      <c r="B134" s="273"/>
      <c r="C134" s="368"/>
      <c r="D134" s="368"/>
      <c r="E134" s="368"/>
      <c r="F134" s="368"/>
      <c r="G134" s="273"/>
      <c r="H134" s="380"/>
    </row>
    <row r="135" spans="1:25" s="381" customFormat="1" ht="25.5" x14ac:dyDescent="0.35">
      <c r="A135" s="274" t="s">
        <v>647</v>
      </c>
      <c r="B135" s="380"/>
      <c r="C135" s="389"/>
      <c r="D135" s="368"/>
      <c r="E135" s="368"/>
      <c r="F135" s="368"/>
      <c r="G135" s="273"/>
      <c r="H135" s="380"/>
    </row>
    <row r="136" spans="1:25" s="381" customFormat="1" ht="16.5" thickBot="1" x14ac:dyDescent="0.25">
      <c r="A136" s="241" t="s">
        <v>624</v>
      </c>
      <c r="B136" s="380"/>
      <c r="C136" s="391"/>
      <c r="D136" s="391"/>
      <c r="E136" s="391"/>
      <c r="F136" s="391"/>
      <c r="G136" s="273"/>
      <c r="H136" s="380"/>
    </row>
    <row r="137" spans="1:25" s="381" customFormat="1" ht="18.75" x14ac:dyDescent="0.25">
      <c r="A137" s="275"/>
      <c r="B137" s="276"/>
      <c r="C137" s="358" t="s">
        <v>30</v>
      </c>
      <c r="D137" s="359"/>
      <c r="E137" s="359"/>
      <c r="F137" s="360"/>
      <c r="G137" s="273"/>
      <c r="H137" s="386"/>
    </row>
    <row r="138" spans="1:25" s="381" customFormat="1" ht="15.75" x14ac:dyDescent="0.25">
      <c r="A138" s="280" t="s">
        <v>33</v>
      </c>
      <c r="B138" s="281" t="s">
        <v>34</v>
      </c>
      <c r="C138" s="361" t="s">
        <v>35</v>
      </c>
      <c r="D138" s="361"/>
      <c r="E138" s="361" t="s">
        <v>36</v>
      </c>
      <c r="F138" s="362"/>
      <c r="G138" s="273"/>
      <c r="H138" s="380"/>
    </row>
    <row r="139" spans="1:25" s="381" customFormat="1" ht="16.5" thickBot="1" x14ac:dyDescent="0.3">
      <c r="A139" s="384"/>
      <c r="B139" s="385"/>
      <c r="C139" s="363" t="s">
        <v>649</v>
      </c>
      <c r="D139" s="364" t="s">
        <v>657</v>
      </c>
      <c r="E139" s="363" t="s">
        <v>649</v>
      </c>
      <c r="F139" s="365" t="s">
        <v>657</v>
      </c>
      <c r="G139" s="273"/>
      <c r="H139" s="380"/>
    </row>
    <row r="140" spans="1:25" s="381" customFormat="1" ht="15.75" x14ac:dyDescent="0.25">
      <c r="A140" s="77" t="s">
        <v>560</v>
      </c>
      <c r="B140" s="78"/>
      <c r="C140" s="350">
        <v>797771.69600000011</v>
      </c>
      <c r="D140" s="351">
        <v>933137.30100000021</v>
      </c>
      <c r="E140" s="366"/>
      <c r="F140" s="370"/>
      <c r="G140" s="273"/>
      <c r="H140" s="380"/>
    </row>
    <row r="141" spans="1:25" s="381" customFormat="1" ht="15.75" x14ac:dyDescent="0.25">
      <c r="A141" s="291" t="s">
        <v>37</v>
      </c>
      <c r="B141" s="288" t="s">
        <v>428</v>
      </c>
      <c r="C141" s="352">
        <v>175871.57399999999</v>
      </c>
      <c r="D141" s="353">
        <v>194581.00099999999</v>
      </c>
      <c r="E141" s="352">
        <v>5812.0349999999999</v>
      </c>
      <c r="F141" s="354">
        <v>10196.901</v>
      </c>
      <c r="G141" s="273"/>
      <c r="H141" s="380"/>
    </row>
    <row r="142" spans="1:25" s="380" customFormat="1" ht="15.75" x14ac:dyDescent="0.25">
      <c r="A142" s="291" t="s">
        <v>39</v>
      </c>
      <c r="B142" s="288" t="s">
        <v>62</v>
      </c>
      <c r="C142" s="352">
        <v>63690.362999999998</v>
      </c>
      <c r="D142" s="353">
        <v>84121.966</v>
      </c>
      <c r="E142" s="352">
        <v>33665.610999999997</v>
      </c>
      <c r="F142" s="354">
        <v>43361.499000000003</v>
      </c>
      <c r="G142" s="273"/>
      <c r="I142" s="381"/>
      <c r="J142" s="381"/>
      <c r="K142" s="381"/>
      <c r="L142" s="381"/>
      <c r="M142" s="381"/>
      <c r="N142" s="381"/>
      <c r="O142" s="381"/>
      <c r="P142" s="381"/>
      <c r="Q142" s="381"/>
      <c r="R142" s="381"/>
      <c r="S142" s="381"/>
      <c r="T142" s="381"/>
      <c r="U142" s="381"/>
      <c r="V142" s="381"/>
      <c r="W142" s="381"/>
      <c r="X142" s="381"/>
      <c r="Y142" s="381"/>
    </row>
    <row r="143" spans="1:25" s="380" customFormat="1" ht="15.75" x14ac:dyDescent="0.25">
      <c r="A143" s="291" t="s">
        <v>41</v>
      </c>
      <c r="B143" s="288" t="s">
        <v>348</v>
      </c>
      <c r="C143" s="352">
        <v>68341.341</v>
      </c>
      <c r="D143" s="353">
        <v>71761.341</v>
      </c>
      <c r="E143" s="352">
        <v>17384.486000000001</v>
      </c>
      <c r="F143" s="354">
        <v>18391.085999999999</v>
      </c>
      <c r="G143" s="273"/>
      <c r="I143" s="381"/>
      <c r="J143" s="381"/>
      <c r="K143" s="381"/>
      <c r="L143" s="381"/>
      <c r="M143" s="381"/>
      <c r="N143" s="381"/>
      <c r="O143" s="381"/>
      <c r="P143" s="381"/>
      <c r="Q143" s="381"/>
      <c r="R143" s="381"/>
      <c r="S143" s="381"/>
      <c r="T143" s="381"/>
      <c r="U143" s="381"/>
      <c r="V143" s="381"/>
      <c r="W143" s="381"/>
      <c r="X143" s="381"/>
      <c r="Y143" s="381"/>
    </row>
    <row r="144" spans="1:25" s="380" customFormat="1" ht="15.75" x14ac:dyDescent="0.25">
      <c r="A144" s="291" t="s">
        <v>43</v>
      </c>
      <c r="B144" s="288" t="s">
        <v>358</v>
      </c>
      <c r="C144" s="352">
        <v>52457.190999999999</v>
      </c>
      <c r="D144" s="353">
        <v>66109.743000000002</v>
      </c>
      <c r="E144" s="352">
        <v>25808.620999999999</v>
      </c>
      <c r="F144" s="354">
        <v>29695.148000000001</v>
      </c>
      <c r="G144" s="273"/>
      <c r="I144" s="381"/>
      <c r="J144" s="381"/>
      <c r="K144" s="381"/>
      <c r="L144" s="381"/>
      <c r="M144" s="381"/>
      <c r="N144" s="381"/>
      <c r="O144" s="381"/>
      <c r="P144" s="381"/>
      <c r="Q144" s="381"/>
      <c r="R144" s="381"/>
      <c r="S144" s="381"/>
      <c r="T144" s="381"/>
      <c r="U144" s="381"/>
      <c r="V144" s="381"/>
      <c r="W144" s="381"/>
      <c r="X144" s="381"/>
      <c r="Y144" s="381"/>
    </row>
    <row r="145" spans="1:25" s="380" customFormat="1" ht="15.75" x14ac:dyDescent="0.25">
      <c r="A145" s="291" t="s">
        <v>45</v>
      </c>
      <c r="B145" s="288" t="s">
        <v>180</v>
      </c>
      <c r="C145" s="352">
        <v>33096.171999999999</v>
      </c>
      <c r="D145" s="353">
        <v>55300.671999999999</v>
      </c>
      <c r="E145" s="352">
        <v>22492.991999999998</v>
      </c>
      <c r="F145" s="354">
        <v>29979.916000000001</v>
      </c>
      <c r="G145" s="273"/>
      <c r="I145" s="381"/>
      <c r="J145" s="381"/>
      <c r="K145" s="381"/>
      <c r="L145" s="381"/>
      <c r="M145" s="381"/>
      <c r="N145" s="381"/>
      <c r="O145" s="381"/>
      <c r="P145" s="381"/>
      <c r="Q145" s="381"/>
      <c r="R145" s="381"/>
      <c r="S145" s="381"/>
      <c r="T145" s="381"/>
      <c r="U145" s="381"/>
      <c r="V145" s="381"/>
      <c r="W145" s="381"/>
      <c r="X145" s="381"/>
      <c r="Y145" s="381"/>
    </row>
    <row r="146" spans="1:25" s="380" customFormat="1" ht="15.75" x14ac:dyDescent="0.25">
      <c r="A146" s="291" t="s">
        <v>47</v>
      </c>
      <c r="B146" s="288" t="s">
        <v>430</v>
      </c>
      <c r="C146" s="352">
        <v>32027.652999999998</v>
      </c>
      <c r="D146" s="353">
        <v>47601.864000000001</v>
      </c>
      <c r="E146" s="352">
        <v>1806.8789999999999</v>
      </c>
      <c r="F146" s="354">
        <v>3374.797</v>
      </c>
      <c r="G146" s="273"/>
      <c r="I146" s="381"/>
      <c r="J146" s="381"/>
      <c r="K146" s="381"/>
      <c r="L146" s="381"/>
      <c r="M146" s="381"/>
      <c r="N146" s="381"/>
      <c r="O146" s="381"/>
      <c r="P146" s="381"/>
      <c r="Q146" s="381"/>
      <c r="R146" s="381"/>
      <c r="S146" s="381"/>
      <c r="T146" s="381"/>
      <c r="U146" s="381"/>
      <c r="V146" s="381"/>
      <c r="W146" s="381"/>
      <c r="X146" s="381"/>
      <c r="Y146" s="381"/>
    </row>
    <row r="147" spans="1:25" s="380" customFormat="1" ht="15.75" x14ac:dyDescent="0.25">
      <c r="A147" s="291" t="s">
        <v>49</v>
      </c>
      <c r="B147" s="288" t="s">
        <v>424</v>
      </c>
      <c r="C147" s="352">
        <v>25783.7</v>
      </c>
      <c r="D147" s="353">
        <v>30793.998</v>
      </c>
      <c r="E147" s="352">
        <v>19631.96</v>
      </c>
      <c r="F147" s="354">
        <v>20672.93</v>
      </c>
      <c r="G147" s="273"/>
      <c r="I147" s="381"/>
      <c r="J147" s="381"/>
      <c r="K147" s="381"/>
      <c r="L147" s="381"/>
      <c r="M147" s="381"/>
      <c r="N147" s="381"/>
      <c r="O147" s="381"/>
      <c r="P147" s="381"/>
      <c r="Q147" s="381"/>
      <c r="R147" s="381"/>
      <c r="S147" s="381"/>
      <c r="T147" s="381"/>
      <c r="U147" s="381"/>
      <c r="V147" s="381"/>
      <c r="W147" s="381"/>
      <c r="X147" s="381"/>
      <c r="Y147" s="381"/>
    </row>
    <row r="148" spans="1:25" s="380" customFormat="1" ht="15.75" x14ac:dyDescent="0.25">
      <c r="A148" s="291" t="s">
        <v>51</v>
      </c>
      <c r="B148" s="288" t="s">
        <v>78</v>
      </c>
      <c r="C148" s="352">
        <v>18781.528999999999</v>
      </c>
      <c r="D148" s="353">
        <v>23096.327000000001</v>
      </c>
      <c r="E148" s="352">
        <v>1384.752</v>
      </c>
      <c r="F148" s="354">
        <v>1985.317</v>
      </c>
      <c r="G148" s="273"/>
      <c r="I148" s="381"/>
      <c r="J148" s="381"/>
      <c r="K148" s="381"/>
      <c r="L148" s="381"/>
      <c r="M148" s="381"/>
      <c r="N148" s="381"/>
      <c r="O148" s="381"/>
      <c r="P148" s="381"/>
      <c r="Q148" s="381"/>
      <c r="R148" s="381"/>
      <c r="S148" s="381"/>
      <c r="T148" s="381"/>
      <c r="U148" s="381"/>
      <c r="V148" s="381"/>
      <c r="W148" s="381"/>
      <c r="X148" s="381"/>
      <c r="Y148" s="381"/>
    </row>
    <row r="149" spans="1:25" s="380" customFormat="1" ht="15.75" x14ac:dyDescent="0.25">
      <c r="A149" s="291" t="s">
        <v>53</v>
      </c>
      <c r="B149" s="288" t="s">
        <v>96</v>
      </c>
      <c r="C149" s="352">
        <v>6998.8190000000004</v>
      </c>
      <c r="D149" s="353">
        <v>21170.545999999998</v>
      </c>
      <c r="E149" s="352">
        <v>2097.384</v>
      </c>
      <c r="F149" s="354">
        <v>6049.2749999999996</v>
      </c>
      <c r="G149" s="273"/>
      <c r="I149" s="381"/>
      <c r="J149" s="381"/>
      <c r="K149" s="381"/>
      <c r="L149" s="381"/>
      <c r="M149" s="381"/>
      <c r="N149" s="381"/>
      <c r="O149" s="381"/>
      <c r="P149" s="381"/>
      <c r="Q149" s="381"/>
      <c r="R149" s="381"/>
      <c r="S149" s="381"/>
      <c r="T149" s="381"/>
      <c r="U149" s="381"/>
      <c r="V149" s="381"/>
      <c r="W149" s="381"/>
      <c r="X149" s="381"/>
      <c r="Y149" s="381"/>
    </row>
    <row r="150" spans="1:25" s="380" customFormat="1" ht="15.75" x14ac:dyDescent="0.25">
      <c r="A150" s="291" t="s">
        <v>55</v>
      </c>
      <c r="B150" s="288" t="s">
        <v>150</v>
      </c>
      <c r="C150" s="352">
        <v>22726.493999999999</v>
      </c>
      <c r="D150" s="353">
        <v>20811.489000000001</v>
      </c>
      <c r="E150" s="352">
        <v>36282.868000000002</v>
      </c>
      <c r="F150" s="354">
        <v>32951.228999999999</v>
      </c>
      <c r="G150" s="273"/>
      <c r="I150" s="381"/>
      <c r="J150" s="381"/>
      <c r="K150" s="381"/>
      <c r="L150" s="381"/>
      <c r="M150" s="381"/>
      <c r="N150" s="381"/>
      <c r="O150" s="381"/>
      <c r="P150" s="381"/>
      <c r="Q150" s="381"/>
      <c r="R150" s="381"/>
      <c r="S150" s="381"/>
      <c r="T150" s="381"/>
      <c r="U150" s="381"/>
      <c r="V150" s="381"/>
      <c r="W150" s="381"/>
      <c r="X150" s="381"/>
      <c r="Y150" s="381"/>
    </row>
    <row r="151" spans="1:25" s="380" customFormat="1" ht="15.75" x14ac:dyDescent="0.25">
      <c r="A151" s="291" t="s">
        <v>57</v>
      </c>
      <c r="B151" s="288" t="s">
        <v>356</v>
      </c>
      <c r="C151" s="352">
        <v>17903.183000000001</v>
      </c>
      <c r="D151" s="353">
        <v>19133.145</v>
      </c>
      <c r="E151" s="352">
        <v>8804.4699999999993</v>
      </c>
      <c r="F151" s="354">
        <v>9456.4470000000001</v>
      </c>
      <c r="G151" s="273"/>
      <c r="I151" s="381"/>
      <c r="J151" s="381"/>
      <c r="K151" s="381"/>
      <c r="L151" s="381"/>
      <c r="M151" s="381"/>
      <c r="N151" s="381"/>
      <c r="O151" s="381"/>
      <c r="P151" s="381"/>
      <c r="Q151" s="381"/>
      <c r="R151" s="381"/>
      <c r="S151" s="381"/>
      <c r="T151" s="381"/>
      <c r="U151" s="381"/>
      <c r="V151" s="381"/>
      <c r="W151" s="381"/>
      <c r="X151" s="381"/>
      <c r="Y151" s="381"/>
    </row>
    <row r="152" spans="1:25" s="380" customFormat="1" ht="16.5" thickBot="1" x14ac:dyDescent="0.3">
      <c r="A152" s="292" t="s">
        <v>59</v>
      </c>
      <c r="B152" s="290" t="s">
        <v>76</v>
      </c>
      <c r="C152" s="372">
        <v>21360.387999999999</v>
      </c>
      <c r="D152" s="356">
        <v>15631.198</v>
      </c>
      <c r="E152" s="372">
        <v>2151.605</v>
      </c>
      <c r="F152" s="357">
        <v>1832.463</v>
      </c>
      <c r="G152" s="273"/>
      <c r="I152" s="381"/>
      <c r="J152" s="381"/>
      <c r="K152" s="381"/>
      <c r="L152" s="381"/>
      <c r="M152" s="381"/>
      <c r="N152" s="381"/>
      <c r="O152" s="381"/>
      <c r="P152" s="381"/>
      <c r="Q152" s="381"/>
      <c r="R152" s="381"/>
      <c r="S152" s="381"/>
      <c r="T152" s="381"/>
      <c r="U152" s="381"/>
      <c r="V152" s="381"/>
      <c r="W152" s="381"/>
      <c r="X152" s="381"/>
      <c r="Y152" s="381"/>
    </row>
    <row r="153" spans="1:25" s="380" customFormat="1" ht="15.75" x14ac:dyDescent="0.25">
      <c r="A153" s="388"/>
      <c r="B153" s="392"/>
      <c r="C153" s="393"/>
      <c r="D153" s="368"/>
      <c r="E153" s="368"/>
      <c r="F153" s="368"/>
      <c r="G153" s="273"/>
      <c r="I153" s="381"/>
      <c r="J153" s="381"/>
      <c r="K153" s="381"/>
      <c r="L153" s="381"/>
      <c r="M153" s="381"/>
      <c r="N153" s="381"/>
      <c r="O153" s="381"/>
      <c r="P153" s="381"/>
      <c r="Q153" s="381"/>
      <c r="R153" s="381"/>
      <c r="S153" s="381"/>
      <c r="T153" s="381"/>
      <c r="U153" s="381"/>
      <c r="V153" s="381"/>
      <c r="W153" s="381"/>
      <c r="X153" s="381"/>
      <c r="Y153" s="381"/>
    </row>
    <row r="154" spans="1:25" s="380" customFormat="1" x14ac:dyDescent="0.2">
      <c r="A154" s="273"/>
      <c r="B154" s="273"/>
      <c r="C154" s="368"/>
      <c r="D154" s="368"/>
      <c r="E154" s="368"/>
      <c r="F154" s="368"/>
      <c r="G154" s="273"/>
      <c r="I154" s="381"/>
      <c r="J154" s="381"/>
      <c r="K154" s="381"/>
      <c r="L154" s="381"/>
      <c r="M154" s="381"/>
      <c r="N154" s="381"/>
      <c r="O154" s="381"/>
      <c r="P154" s="381"/>
      <c r="Q154" s="381"/>
      <c r="R154" s="381"/>
      <c r="S154" s="381"/>
      <c r="T154" s="381"/>
      <c r="U154" s="381"/>
      <c r="V154" s="381"/>
      <c r="W154" s="381"/>
      <c r="X154" s="381"/>
      <c r="Y154" s="381"/>
    </row>
    <row r="155" spans="1:25" s="380" customFormat="1" ht="25.5" x14ac:dyDescent="0.35">
      <c r="A155" s="274" t="s">
        <v>630</v>
      </c>
      <c r="C155" s="389"/>
      <c r="D155" s="368"/>
      <c r="E155" s="368"/>
      <c r="F155" s="368"/>
      <c r="G155" s="273"/>
      <c r="I155" s="381"/>
      <c r="J155" s="381"/>
      <c r="K155" s="381"/>
      <c r="L155" s="381"/>
      <c r="M155" s="381"/>
      <c r="N155" s="381"/>
      <c r="O155" s="381"/>
      <c r="P155" s="381"/>
      <c r="Q155" s="381"/>
      <c r="R155" s="381"/>
      <c r="S155" s="381"/>
      <c r="T155" s="381"/>
      <c r="U155" s="381"/>
      <c r="V155" s="381"/>
      <c r="W155" s="381"/>
      <c r="X155" s="381"/>
      <c r="Y155" s="381"/>
    </row>
    <row r="156" spans="1:25" s="380" customFormat="1" ht="16.5" thickBot="1" x14ac:dyDescent="0.25">
      <c r="A156" s="241" t="s">
        <v>624</v>
      </c>
      <c r="C156" s="391"/>
      <c r="D156" s="391"/>
      <c r="E156" s="391"/>
      <c r="F156" s="391"/>
      <c r="G156" s="273"/>
      <c r="I156" s="381"/>
      <c r="J156" s="381"/>
      <c r="K156" s="381"/>
      <c r="L156" s="381"/>
      <c r="M156" s="381"/>
      <c r="N156" s="381"/>
      <c r="O156" s="381"/>
      <c r="P156" s="381"/>
      <c r="Q156" s="381"/>
      <c r="R156" s="381"/>
      <c r="S156" s="381"/>
      <c r="T156" s="381"/>
      <c r="U156" s="381"/>
      <c r="V156" s="381"/>
      <c r="W156" s="381"/>
      <c r="X156" s="381"/>
      <c r="Y156" s="381"/>
    </row>
    <row r="157" spans="1:25" s="380" customFormat="1" ht="18.75" x14ac:dyDescent="0.2">
      <c r="A157" s="275"/>
      <c r="B157" s="276"/>
      <c r="C157" s="358" t="s">
        <v>30</v>
      </c>
      <c r="D157" s="359"/>
      <c r="E157" s="359"/>
      <c r="F157" s="360"/>
      <c r="G157" s="273"/>
      <c r="I157" s="381"/>
      <c r="J157" s="381"/>
      <c r="K157" s="381"/>
      <c r="L157" s="381"/>
      <c r="M157" s="381"/>
      <c r="N157" s="381"/>
      <c r="O157" s="381"/>
      <c r="P157" s="381"/>
      <c r="Q157" s="381"/>
      <c r="R157" s="381"/>
      <c r="S157" s="381"/>
      <c r="T157" s="381"/>
      <c r="U157" s="381"/>
      <c r="V157" s="381"/>
      <c r="W157" s="381"/>
      <c r="X157" s="381"/>
      <c r="Y157" s="381"/>
    </row>
    <row r="158" spans="1:25" s="380" customFormat="1" ht="15.75" x14ac:dyDescent="0.25">
      <c r="A158" s="280" t="s">
        <v>33</v>
      </c>
      <c r="B158" s="281" t="s">
        <v>34</v>
      </c>
      <c r="C158" s="361" t="s">
        <v>35</v>
      </c>
      <c r="D158" s="361"/>
      <c r="E158" s="361" t="s">
        <v>36</v>
      </c>
      <c r="F158" s="362"/>
      <c r="G158" s="273"/>
      <c r="I158" s="381"/>
      <c r="J158" s="381"/>
      <c r="K158" s="381"/>
      <c r="L158" s="381"/>
      <c r="M158" s="381"/>
      <c r="N158" s="381"/>
      <c r="O158" s="381"/>
      <c r="P158" s="381"/>
      <c r="Q158" s="381"/>
      <c r="R158" s="381"/>
      <c r="S158" s="381"/>
      <c r="T158" s="381"/>
      <c r="U158" s="381"/>
      <c r="V158" s="381"/>
      <c r="W158" s="381"/>
      <c r="X158" s="381"/>
      <c r="Y158" s="381"/>
    </row>
    <row r="159" spans="1:25" s="380" customFormat="1" ht="16.5" thickBot="1" x14ac:dyDescent="0.3">
      <c r="A159" s="384"/>
      <c r="B159" s="385"/>
      <c r="C159" s="363" t="s">
        <v>649</v>
      </c>
      <c r="D159" s="364" t="s">
        <v>657</v>
      </c>
      <c r="E159" s="363" t="s">
        <v>649</v>
      </c>
      <c r="F159" s="365" t="s">
        <v>657</v>
      </c>
      <c r="G159" s="273"/>
      <c r="I159" s="381"/>
      <c r="J159" s="381"/>
      <c r="K159" s="381"/>
      <c r="L159" s="381"/>
      <c r="M159" s="381"/>
      <c r="N159" s="381"/>
      <c r="O159" s="381"/>
      <c r="P159" s="381"/>
      <c r="Q159" s="381"/>
      <c r="R159" s="381"/>
      <c r="S159" s="381"/>
      <c r="T159" s="381"/>
      <c r="U159" s="381"/>
      <c r="V159" s="381"/>
      <c r="W159" s="381"/>
      <c r="X159" s="381"/>
      <c r="Y159" s="381"/>
    </row>
    <row r="160" spans="1:25" s="380" customFormat="1" ht="15.75" x14ac:dyDescent="0.25">
      <c r="A160" s="77" t="s">
        <v>560</v>
      </c>
      <c r="B160" s="78"/>
      <c r="C160" s="350">
        <v>902194.49399999995</v>
      </c>
      <c r="D160" s="351">
        <v>955082.2419999995</v>
      </c>
      <c r="E160" s="366"/>
      <c r="F160" s="370"/>
      <c r="G160" s="273"/>
      <c r="I160" s="381"/>
      <c r="J160" s="381"/>
      <c r="K160" s="381"/>
      <c r="L160" s="381"/>
      <c r="M160" s="381"/>
      <c r="N160" s="381"/>
      <c r="O160" s="381"/>
      <c r="P160" s="381"/>
      <c r="Q160" s="381"/>
      <c r="R160" s="381"/>
      <c r="S160" s="381"/>
      <c r="T160" s="381"/>
      <c r="U160" s="381"/>
      <c r="V160" s="381"/>
      <c r="W160" s="381"/>
      <c r="X160" s="381"/>
      <c r="Y160" s="381"/>
    </row>
    <row r="161" spans="1:25" s="380" customFormat="1" ht="15.75" x14ac:dyDescent="0.25">
      <c r="A161" s="291" t="s">
        <v>357</v>
      </c>
      <c r="B161" s="288" t="s">
        <v>358</v>
      </c>
      <c r="C161" s="352">
        <v>81774.944000000003</v>
      </c>
      <c r="D161" s="353">
        <v>84906.587</v>
      </c>
      <c r="E161" s="352">
        <v>31721.609</v>
      </c>
      <c r="F161" s="354">
        <v>34534.934999999998</v>
      </c>
      <c r="G161" s="273"/>
      <c r="I161" s="381"/>
      <c r="J161" s="381"/>
      <c r="K161" s="381"/>
      <c r="L161" s="381"/>
      <c r="M161" s="381"/>
      <c r="N161" s="381"/>
      <c r="O161" s="381"/>
      <c r="P161" s="381"/>
      <c r="Q161" s="381"/>
      <c r="R161" s="381"/>
      <c r="S161" s="381"/>
      <c r="T161" s="381"/>
      <c r="U161" s="381"/>
      <c r="V161" s="381"/>
      <c r="W161" s="381"/>
      <c r="X161" s="381"/>
      <c r="Y161" s="381"/>
    </row>
    <row r="162" spans="1:25" s="380" customFormat="1" ht="15.75" x14ac:dyDescent="0.25">
      <c r="A162" s="291" t="s">
        <v>423</v>
      </c>
      <c r="B162" s="288" t="s">
        <v>424</v>
      </c>
      <c r="C162" s="352">
        <v>39999.343999999997</v>
      </c>
      <c r="D162" s="353">
        <v>74487.263999999996</v>
      </c>
      <c r="E162" s="352">
        <v>35466.152000000002</v>
      </c>
      <c r="F162" s="354">
        <v>52690.879000000001</v>
      </c>
      <c r="G162" s="273"/>
      <c r="I162" s="381"/>
      <c r="J162" s="381"/>
      <c r="K162" s="381"/>
      <c r="L162" s="381"/>
      <c r="M162" s="381"/>
      <c r="N162" s="381"/>
      <c r="O162" s="381"/>
      <c r="P162" s="381"/>
      <c r="Q162" s="381"/>
      <c r="R162" s="381"/>
      <c r="S162" s="381"/>
      <c r="T162" s="381"/>
      <c r="U162" s="381"/>
      <c r="V162" s="381"/>
      <c r="W162" s="381"/>
      <c r="X162" s="381"/>
      <c r="Y162" s="381"/>
    </row>
    <row r="163" spans="1:25" s="380" customFormat="1" ht="15.75" x14ac:dyDescent="0.25">
      <c r="A163" s="291" t="s">
        <v>347</v>
      </c>
      <c r="B163" s="288" t="s">
        <v>348</v>
      </c>
      <c r="C163" s="352">
        <v>60389.569000000003</v>
      </c>
      <c r="D163" s="353">
        <v>64571.247000000003</v>
      </c>
      <c r="E163" s="352">
        <v>13819.331</v>
      </c>
      <c r="F163" s="354">
        <v>14088.421</v>
      </c>
      <c r="G163" s="273"/>
      <c r="I163" s="381"/>
      <c r="J163" s="381"/>
      <c r="K163" s="381"/>
      <c r="L163" s="381"/>
      <c r="M163" s="381"/>
      <c r="N163" s="381"/>
      <c r="O163" s="381"/>
      <c r="P163" s="381"/>
      <c r="Q163" s="381"/>
      <c r="R163" s="381"/>
      <c r="S163" s="381"/>
      <c r="T163" s="381"/>
      <c r="U163" s="381"/>
      <c r="V163" s="381"/>
      <c r="W163" s="381"/>
      <c r="X163" s="381"/>
      <c r="Y163" s="381"/>
    </row>
    <row r="164" spans="1:25" s="380" customFormat="1" ht="15.75" x14ac:dyDescent="0.25">
      <c r="A164" s="291" t="s">
        <v>61</v>
      </c>
      <c r="B164" s="288" t="s">
        <v>62</v>
      </c>
      <c r="C164" s="352">
        <v>57859.421000000002</v>
      </c>
      <c r="D164" s="353">
        <v>60662.127999999997</v>
      </c>
      <c r="E164" s="352">
        <v>46331.249000000003</v>
      </c>
      <c r="F164" s="354">
        <v>35937.885999999999</v>
      </c>
      <c r="G164" s="273"/>
      <c r="I164" s="381"/>
      <c r="J164" s="381"/>
      <c r="K164" s="381"/>
      <c r="L164" s="381"/>
      <c r="M164" s="381"/>
      <c r="N164" s="381"/>
      <c r="O164" s="381"/>
      <c r="P164" s="381"/>
      <c r="Q164" s="381"/>
      <c r="R164" s="381"/>
      <c r="S164" s="381"/>
      <c r="T164" s="381"/>
      <c r="U164" s="381"/>
      <c r="V164" s="381"/>
      <c r="W164" s="381"/>
      <c r="X164" s="381"/>
      <c r="Y164" s="381"/>
    </row>
    <row r="165" spans="1:25" s="380" customFormat="1" ht="15.75" x14ac:dyDescent="0.25">
      <c r="A165" s="291" t="s">
        <v>387</v>
      </c>
      <c r="B165" s="288" t="s">
        <v>388</v>
      </c>
      <c r="C165" s="352">
        <v>42977.671999999999</v>
      </c>
      <c r="D165" s="353">
        <v>58713.396999999997</v>
      </c>
      <c r="E165" s="352">
        <v>11503.165999999999</v>
      </c>
      <c r="F165" s="354">
        <v>14079.507</v>
      </c>
      <c r="G165" s="273"/>
      <c r="I165" s="381"/>
      <c r="J165" s="381"/>
      <c r="K165" s="381"/>
      <c r="L165" s="381"/>
      <c r="M165" s="381"/>
      <c r="N165" s="381"/>
      <c r="O165" s="381"/>
      <c r="P165" s="381"/>
      <c r="Q165" s="381"/>
      <c r="R165" s="381"/>
      <c r="S165" s="381"/>
      <c r="T165" s="381"/>
      <c r="U165" s="381"/>
      <c r="V165" s="381"/>
      <c r="W165" s="381"/>
      <c r="X165" s="381"/>
      <c r="Y165" s="381"/>
    </row>
    <row r="166" spans="1:25" s="380" customFormat="1" ht="15.75" x14ac:dyDescent="0.25">
      <c r="A166" s="291" t="s">
        <v>95</v>
      </c>
      <c r="B166" s="288" t="s">
        <v>96</v>
      </c>
      <c r="C166" s="352">
        <v>41064.728000000003</v>
      </c>
      <c r="D166" s="353">
        <v>50584.226000000002</v>
      </c>
      <c r="E166" s="352">
        <v>16074.700999999999</v>
      </c>
      <c r="F166" s="354">
        <v>19450.526000000002</v>
      </c>
      <c r="G166" s="273"/>
      <c r="I166" s="381"/>
      <c r="J166" s="381"/>
      <c r="K166" s="381"/>
      <c r="L166" s="381"/>
      <c r="M166" s="381"/>
      <c r="N166" s="381"/>
      <c r="O166" s="381"/>
      <c r="P166" s="381"/>
      <c r="Q166" s="381"/>
      <c r="R166" s="381"/>
      <c r="S166" s="381"/>
      <c r="T166" s="381"/>
      <c r="U166" s="381"/>
      <c r="V166" s="381"/>
      <c r="W166" s="381"/>
      <c r="X166" s="381"/>
      <c r="Y166" s="381"/>
    </row>
    <row r="167" spans="1:25" s="380" customFormat="1" ht="15.75" x14ac:dyDescent="0.25">
      <c r="A167" s="291" t="s">
        <v>53</v>
      </c>
      <c r="B167" s="288" t="s">
        <v>54</v>
      </c>
      <c r="C167" s="352">
        <v>43305.394999999997</v>
      </c>
      <c r="D167" s="353">
        <v>43095.091</v>
      </c>
      <c r="E167" s="352">
        <v>22792.482</v>
      </c>
      <c r="F167" s="354">
        <v>27609.773000000001</v>
      </c>
      <c r="G167" s="273"/>
      <c r="I167" s="381"/>
      <c r="J167" s="381"/>
      <c r="K167" s="381"/>
      <c r="L167" s="381"/>
      <c r="M167" s="381"/>
      <c r="N167" s="381"/>
      <c r="O167" s="381"/>
      <c r="P167" s="381"/>
      <c r="Q167" s="381"/>
      <c r="R167" s="381"/>
      <c r="S167" s="381"/>
      <c r="T167" s="381"/>
      <c r="U167" s="381"/>
      <c r="V167" s="381"/>
      <c r="W167" s="381"/>
      <c r="X167" s="381"/>
      <c r="Y167" s="381"/>
    </row>
    <row r="168" spans="1:25" s="380" customFormat="1" ht="15.75" x14ac:dyDescent="0.25">
      <c r="A168" s="291" t="s">
        <v>173</v>
      </c>
      <c r="B168" s="288" t="s">
        <v>174</v>
      </c>
      <c r="C168" s="352">
        <v>33093.095000000001</v>
      </c>
      <c r="D168" s="353">
        <v>33205.447</v>
      </c>
      <c r="E168" s="352">
        <v>56609.046000000002</v>
      </c>
      <c r="F168" s="354">
        <v>71118.028999999995</v>
      </c>
      <c r="G168" s="273"/>
      <c r="I168" s="381"/>
      <c r="J168" s="381"/>
      <c r="K168" s="381"/>
      <c r="L168" s="381"/>
      <c r="M168" s="381"/>
      <c r="N168" s="381"/>
      <c r="O168" s="381"/>
      <c r="P168" s="381"/>
      <c r="Q168" s="381"/>
      <c r="R168" s="381"/>
      <c r="S168" s="381"/>
      <c r="T168" s="381"/>
      <c r="U168" s="381"/>
      <c r="V168" s="381"/>
      <c r="W168" s="381"/>
      <c r="X168" s="381"/>
      <c r="Y168" s="381"/>
    </row>
    <row r="169" spans="1:25" s="380" customFormat="1" ht="15.75" x14ac:dyDescent="0.25">
      <c r="A169" s="291" t="s">
        <v>321</v>
      </c>
      <c r="B169" s="288" t="s">
        <v>322</v>
      </c>
      <c r="C169" s="352">
        <v>19119.505000000001</v>
      </c>
      <c r="D169" s="353">
        <v>29141.105</v>
      </c>
      <c r="E169" s="352">
        <v>7707.308</v>
      </c>
      <c r="F169" s="354">
        <v>10821.473</v>
      </c>
      <c r="G169" s="273"/>
      <c r="I169" s="381"/>
      <c r="J169" s="381"/>
      <c r="K169" s="381"/>
      <c r="L169" s="381"/>
      <c r="M169" s="381"/>
      <c r="N169" s="381"/>
      <c r="O169" s="381"/>
      <c r="P169" s="381"/>
      <c r="Q169" s="381"/>
      <c r="R169" s="381"/>
      <c r="S169" s="381"/>
      <c r="T169" s="381"/>
      <c r="U169" s="381"/>
      <c r="V169" s="381"/>
      <c r="W169" s="381"/>
      <c r="X169" s="381"/>
      <c r="Y169" s="381"/>
    </row>
    <row r="170" spans="1:25" s="380" customFormat="1" ht="15.75" x14ac:dyDescent="0.25">
      <c r="A170" s="291" t="s">
        <v>329</v>
      </c>
      <c r="B170" s="288" t="s">
        <v>330</v>
      </c>
      <c r="C170" s="352">
        <v>36894.993000000002</v>
      </c>
      <c r="D170" s="353">
        <v>24870.595000000001</v>
      </c>
      <c r="E170" s="352">
        <v>84186.630999999994</v>
      </c>
      <c r="F170" s="354">
        <v>51298.902999999998</v>
      </c>
      <c r="G170" s="273"/>
      <c r="I170" s="381"/>
      <c r="J170" s="381"/>
      <c r="K170" s="381"/>
      <c r="L170" s="381"/>
      <c r="M170" s="381"/>
      <c r="N170" s="381"/>
      <c r="O170" s="381"/>
      <c r="P170" s="381"/>
      <c r="Q170" s="381"/>
      <c r="R170" s="381"/>
      <c r="S170" s="381"/>
      <c r="T170" s="381"/>
      <c r="U170" s="381"/>
      <c r="V170" s="381"/>
      <c r="W170" s="381"/>
      <c r="X170" s="381"/>
      <c r="Y170" s="381"/>
    </row>
    <row r="171" spans="1:25" s="380" customFormat="1" ht="16.5" thickBot="1" x14ac:dyDescent="0.3">
      <c r="A171" s="292" t="s">
        <v>355</v>
      </c>
      <c r="B171" s="290" t="s">
        <v>356</v>
      </c>
      <c r="C171" s="355">
        <v>23976.826000000001</v>
      </c>
      <c r="D171" s="356">
        <v>23457.718000000001</v>
      </c>
      <c r="E171" s="355">
        <v>14062.944</v>
      </c>
      <c r="F171" s="357">
        <v>13983.659</v>
      </c>
      <c r="G171" s="273"/>
      <c r="I171" s="381"/>
      <c r="J171" s="381"/>
      <c r="K171" s="381"/>
      <c r="L171" s="381"/>
      <c r="M171" s="381"/>
      <c r="N171" s="381"/>
      <c r="O171" s="381"/>
      <c r="P171" s="381"/>
      <c r="Q171" s="381"/>
      <c r="R171" s="381"/>
      <c r="S171" s="381"/>
      <c r="T171" s="381"/>
      <c r="U171" s="381"/>
      <c r="V171" s="381"/>
      <c r="W171" s="381"/>
      <c r="X171" s="381"/>
      <c r="Y171" s="381"/>
    </row>
    <row r="172" spans="1:25" s="380" customFormat="1" ht="15.75" x14ac:dyDescent="0.25">
      <c r="A172" s="388" t="s">
        <v>454</v>
      </c>
      <c r="C172" s="391"/>
      <c r="D172" s="391"/>
      <c r="E172" s="391"/>
      <c r="F172" s="391"/>
      <c r="G172" s="273"/>
      <c r="I172" s="381"/>
      <c r="J172" s="381"/>
      <c r="K172" s="381"/>
      <c r="L172" s="381"/>
      <c r="M172" s="381"/>
      <c r="N172" s="381"/>
      <c r="O172" s="381"/>
      <c r="P172" s="381"/>
      <c r="Q172" s="381"/>
      <c r="R172" s="381"/>
      <c r="S172" s="381"/>
      <c r="T172" s="381"/>
      <c r="U172" s="381"/>
      <c r="V172" s="381"/>
      <c r="W172" s="381"/>
      <c r="X172" s="381"/>
      <c r="Y172" s="381"/>
    </row>
    <row r="173" spans="1:25" s="380" customFormat="1" x14ac:dyDescent="0.2">
      <c r="A173" s="273"/>
      <c r="B173" s="273"/>
      <c r="C173" s="368"/>
      <c r="D173" s="368"/>
      <c r="E173" s="368"/>
      <c r="F173" s="368"/>
      <c r="G173" s="273"/>
      <c r="I173" s="381"/>
      <c r="J173" s="381"/>
      <c r="K173" s="381"/>
      <c r="L173" s="381"/>
      <c r="M173" s="381"/>
      <c r="N173" s="381"/>
      <c r="O173" s="381"/>
      <c r="P173" s="381"/>
      <c r="Q173" s="381"/>
      <c r="R173" s="381"/>
      <c r="S173" s="381"/>
      <c r="T173" s="381"/>
      <c r="U173" s="381"/>
      <c r="V173" s="381"/>
      <c r="W173" s="381"/>
      <c r="X173" s="381"/>
      <c r="Y173" s="381"/>
    </row>
    <row r="174" spans="1:25" s="380" customFormat="1" x14ac:dyDescent="0.2">
      <c r="A174" s="273"/>
      <c r="B174" s="273"/>
      <c r="C174" s="368"/>
      <c r="D174" s="368"/>
      <c r="E174" s="368"/>
      <c r="F174" s="368"/>
      <c r="G174" s="273"/>
      <c r="I174" s="381"/>
      <c r="J174" s="381"/>
      <c r="K174" s="381"/>
      <c r="L174" s="381"/>
      <c r="M174" s="381"/>
      <c r="N174" s="381"/>
      <c r="O174" s="381"/>
      <c r="P174" s="381"/>
      <c r="Q174" s="381"/>
      <c r="R174" s="381"/>
      <c r="S174" s="381"/>
      <c r="T174" s="381"/>
      <c r="U174" s="381"/>
      <c r="V174" s="381"/>
      <c r="W174" s="381"/>
      <c r="X174" s="381"/>
      <c r="Y174" s="381"/>
    </row>
    <row r="175" spans="1:25" s="380" customFormat="1" x14ac:dyDescent="0.2">
      <c r="A175" s="273"/>
      <c r="B175" s="273"/>
      <c r="C175" s="368"/>
      <c r="D175" s="368"/>
      <c r="E175" s="368"/>
      <c r="F175" s="368"/>
      <c r="G175" s="273"/>
      <c r="I175" s="381"/>
      <c r="J175" s="381"/>
      <c r="K175" s="381"/>
      <c r="L175" s="381"/>
      <c r="M175" s="381"/>
      <c r="N175" s="381"/>
      <c r="O175" s="381"/>
      <c r="P175" s="381"/>
      <c r="Q175" s="381"/>
      <c r="R175" s="381"/>
      <c r="S175" s="381"/>
      <c r="T175" s="381"/>
      <c r="U175" s="381"/>
      <c r="V175" s="381"/>
      <c r="W175" s="381"/>
      <c r="X175" s="381"/>
      <c r="Y175" s="381"/>
    </row>
    <row r="176" spans="1:25" s="380" customFormat="1" x14ac:dyDescent="0.2">
      <c r="A176" s="273"/>
      <c r="B176" s="273"/>
      <c r="C176" s="368"/>
      <c r="D176" s="368"/>
      <c r="E176" s="368"/>
      <c r="F176" s="368"/>
      <c r="G176" s="273"/>
      <c r="I176" s="381"/>
      <c r="J176" s="381"/>
      <c r="K176" s="381"/>
      <c r="L176" s="381"/>
      <c r="M176" s="381"/>
      <c r="N176" s="381"/>
      <c r="O176" s="381"/>
      <c r="P176" s="381"/>
      <c r="Q176" s="381"/>
      <c r="R176" s="381"/>
      <c r="S176" s="381"/>
      <c r="T176" s="381"/>
      <c r="U176" s="381"/>
      <c r="V176" s="381"/>
      <c r="W176" s="381"/>
      <c r="X176" s="381"/>
      <c r="Y176" s="381"/>
    </row>
    <row r="177" spans="1:25" s="380" customFormat="1" x14ac:dyDescent="0.2">
      <c r="A177" s="273"/>
      <c r="B177" s="273"/>
      <c r="C177" s="368"/>
      <c r="D177" s="368"/>
      <c r="E177" s="368"/>
      <c r="F177" s="368"/>
      <c r="G177" s="273"/>
      <c r="I177" s="381"/>
      <c r="J177" s="381"/>
      <c r="K177" s="381"/>
      <c r="L177" s="381"/>
      <c r="M177" s="381"/>
      <c r="N177" s="381"/>
      <c r="O177" s="381"/>
      <c r="P177" s="381"/>
      <c r="Q177" s="381"/>
      <c r="R177" s="381"/>
      <c r="S177" s="381"/>
      <c r="T177" s="381"/>
      <c r="U177" s="381"/>
      <c r="V177" s="381"/>
      <c r="W177" s="381"/>
      <c r="X177" s="381"/>
      <c r="Y177" s="381"/>
    </row>
    <row r="178" spans="1:25" s="380" customFormat="1" x14ac:dyDescent="0.2">
      <c r="A178" s="273"/>
      <c r="B178" s="273"/>
      <c r="C178" s="368"/>
      <c r="D178" s="368"/>
      <c r="E178" s="368"/>
      <c r="F178" s="368"/>
      <c r="G178" s="273"/>
      <c r="I178" s="381"/>
      <c r="J178" s="381"/>
      <c r="K178" s="381"/>
      <c r="L178" s="381"/>
      <c r="M178" s="381"/>
      <c r="N178" s="381"/>
      <c r="O178" s="381"/>
      <c r="P178" s="381"/>
      <c r="Q178" s="381"/>
      <c r="R178" s="381"/>
      <c r="S178" s="381"/>
      <c r="T178" s="381"/>
      <c r="U178" s="381"/>
      <c r="V178" s="381"/>
      <c r="W178" s="381"/>
      <c r="X178" s="381"/>
      <c r="Y178" s="381"/>
    </row>
    <row r="179" spans="1:25" s="380" customFormat="1" x14ac:dyDescent="0.2">
      <c r="A179" s="273"/>
      <c r="B179" s="273"/>
      <c r="C179" s="368"/>
      <c r="D179" s="368"/>
      <c r="E179" s="368"/>
      <c r="F179" s="368"/>
      <c r="G179" s="273"/>
      <c r="I179" s="381"/>
      <c r="J179" s="381"/>
      <c r="K179" s="381"/>
      <c r="L179" s="381"/>
      <c r="M179" s="381"/>
      <c r="N179" s="381"/>
      <c r="O179" s="381"/>
      <c r="P179" s="381"/>
      <c r="Q179" s="381"/>
      <c r="R179" s="381"/>
      <c r="S179" s="381"/>
      <c r="T179" s="381"/>
      <c r="U179" s="381"/>
      <c r="V179" s="381"/>
      <c r="W179" s="381"/>
      <c r="X179" s="381"/>
      <c r="Y179" s="381"/>
    </row>
    <row r="180" spans="1:25" s="380" customFormat="1" x14ac:dyDescent="0.2">
      <c r="A180" s="273"/>
      <c r="B180" s="273"/>
      <c r="C180" s="368"/>
      <c r="D180" s="368"/>
      <c r="E180" s="368"/>
      <c r="F180" s="368"/>
      <c r="G180" s="273"/>
      <c r="I180" s="381"/>
      <c r="J180" s="381"/>
      <c r="K180" s="381"/>
      <c r="L180" s="381"/>
      <c r="M180" s="381"/>
      <c r="N180" s="381"/>
      <c r="O180" s="381"/>
      <c r="P180" s="381"/>
      <c r="Q180" s="381"/>
      <c r="R180" s="381"/>
      <c r="S180" s="381"/>
      <c r="T180" s="381"/>
      <c r="U180" s="381"/>
      <c r="V180" s="381"/>
      <c r="W180" s="381"/>
      <c r="X180" s="381"/>
      <c r="Y180" s="381"/>
    </row>
    <row r="181" spans="1:25" s="380" customFormat="1" x14ac:dyDescent="0.2">
      <c r="A181" s="273"/>
      <c r="B181" s="273"/>
      <c r="C181" s="368"/>
      <c r="D181" s="368"/>
      <c r="E181" s="368"/>
      <c r="F181" s="368"/>
      <c r="G181" s="273"/>
      <c r="I181" s="381"/>
      <c r="J181" s="381"/>
      <c r="K181" s="381"/>
      <c r="L181" s="381"/>
      <c r="M181" s="381"/>
      <c r="N181" s="381"/>
      <c r="O181" s="381"/>
      <c r="P181" s="381"/>
      <c r="Q181" s="381"/>
      <c r="R181" s="381"/>
      <c r="S181" s="381"/>
      <c r="T181" s="381"/>
      <c r="U181" s="381"/>
      <c r="V181" s="381"/>
      <c r="W181" s="381"/>
      <c r="X181" s="381"/>
      <c r="Y181" s="381"/>
    </row>
    <row r="182" spans="1:25" s="380" customFormat="1" x14ac:dyDescent="0.2">
      <c r="A182" s="273"/>
      <c r="B182" s="273"/>
      <c r="C182" s="368"/>
      <c r="D182" s="368"/>
      <c r="E182" s="368"/>
      <c r="F182" s="368"/>
      <c r="G182" s="273"/>
      <c r="I182" s="381"/>
      <c r="J182" s="381"/>
      <c r="K182" s="381"/>
      <c r="L182" s="381"/>
      <c r="M182" s="381"/>
      <c r="N182" s="381"/>
      <c r="O182" s="381"/>
      <c r="P182" s="381"/>
      <c r="Q182" s="381"/>
      <c r="R182" s="381"/>
      <c r="S182" s="381"/>
      <c r="T182" s="381"/>
      <c r="U182" s="381"/>
      <c r="V182" s="381"/>
      <c r="W182" s="381"/>
      <c r="X182" s="381"/>
      <c r="Y182" s="381"/>
    </row>
    <row r="183" spans="1:25" s="380" customFormat="1" x14ac:dyDescent="0.2">
      <c r="A183" s="273"/>
      <c r="B183" s="273"/>
      <c r="C183" s="368"/>
      <c r="D183" s="368"/>
      <c r="E183" s="368"/>
      <c r="F183" s="368"/>
      <c r="G183" s="273"/>
      <c r="I183" s="381"/>
      <c r="J183" s="381"/>
      <c r="K183" s="381"/>
      <c r="L183" s="381"/>
      <c r="M183" s="381"/>
      <c r="N183" s="381"/>
      <c r="O183" s="381"/>
      <c r="P183" s="381"/>
      <c r="Q183" s="381"/>
      <c r="R183" s="381"/>
      <c r="S183" s="381"/>
      <c r="T183" s="381"/>
      <c r="U183" s="381"/>
      <c r="V183" s="381"/>
      <c r="W183" s="381"/>
      <c r="X183" s="381"/>
      <c r="Y183" s="381"/>
    </row>
    <row r="184" spans="1:25" s="380" customFormat="1" x14ac:dyDescent="0.2">
      <c r="A184" s="273"/>
      <c r="B184" s="273"/>
      <c r="C184" s="368"/>
      <c r="D184" s="368"/>
      <c r="E184" s="368"/>
      <c r="F184" s="368"/>
      <c r="G184" s="273"/>
      <c r="I184" s="381"/>
      <c r="J184" s="381"/>
      <c r="K184" s="381"/>
      <c r="L184" s="381"/>
      <c r="M184" s="381"/>
      <c r="N184" s="381"/>
      <c r="O184" s="381"/>
      <c r="P184" s="381"/>
      <c r="Q184" s="381"/>
      <c r="R184" s="381"/>
      <c r="S184" s="381"/>
      <c r="T184" s="381"/>
      <c r="U184" s="381"/>
      <c r="V184" s="381"/>
      <c r="W184" s="381"/>
      <c r="X184" s="381"/>
      <c r="Y184" s="381"/>
    </row>
    <row r="185" spans="1:25" s="380" customFormat="1" x14ac:dyDescent="0.2">
      <c r="A185" s="273"/>
      <c r="B185" s="273"/>
      <c r="C185" s="368"/>
      <c r="D185" s="368"/>
      <c r="E185" s="368"/>
      <c r="F185" s="368"/>
      <c r="G185" s="273"/>
      <c r="I185" s="381"/>
      <c r="J185" s="381"/>
      <c r="K185" s="381"/>
      <c r="L185" s="381"/>
      <c r="M185" s="381"/>
      <c r="N185" s="381"/>
      <c r="O185" s="381"/>
      <c r="P185" s="381"/>
      <c r="Q185" s="381"/>
      <c r="R185" s="381"/>
      <c r="S185" s="381"/>
      <c r="T185" s="381"/>
      <c r="U185" s="381"/>
      <c r="V185" s="381"/>
      <c r="W185" s="381"/>
      <c r="X185" s="381"/>
      <c r="Y185" s="381"/>
    </row>
    <row r="186" spans="1:25" s="380" customFormat="1" x14ac:dyDescent="0.2">
      <c r="A186" s="273"/>
      <c r="B186" s="273"/>
      <c r="C186" s="368"/>
      <c r="D186" s="368"/>
      <c r="E186" s="368"/>
      <c r="F186" s="368"/>
      <c r="G186" s="273"/>
      <c r="I186" s="381"/>
      <c r="J186" s="381"/>
      <c r="K186" s="381"/>
      <c r="L186" s="381"/>
      <c r="M186" s="381"/>
      <c r="N186" s="381"/>
      <c r="O186" s="381"/>
      <c r="P186" s="381"/>
      <c r="Q186" s="381"/>
      <c r="R186" s="381"/>
      <c r="S186" s="381"/>
      <c r="T186" s="381"/>
      <c r="U186" s="381"/>
      <c r="V186" s="381"/>
      <c r="W186" s="381"/>
      <c r="X186" s="381"/>
      <c r="Y186" s="381"/>
    </row>
    <row r="187" spans="1:25" s="380" customFormat="1" x14ac:dyDescent="0.2">
      <c r="A187" s="273"/>
      <c r="B187" s="273"/>
      <c r="C187" s="368"/>
      <c r="D187" s="368"/>
      <c r="E187" s="368"/>
      <c r="F187" s="368"/>
      <c r="G187" s="273"/>
      <c r="I187" s="381"/>
      <c r="J187" s="381"/>
      <c r="K187" s="381"/>
      <c r="L187" s="381"/>
      <c r="M187" s="381"/>
      <c r="N187" s="381"/>
      <c r="O187" s="381"/>
      <c r="P187" s="381"/>
      <c r="Q187" s="381"/>
      <c r="R187" s="381"/>
      <c r="S187" s="381"/>
      <c r="T187" s="381"/>
      <c r="U187" s="381"/>
      <c r="V187" s="381"/>
      <c r="W187" s="381"/>
      <c r="X187" s="381"/>
      <c r="Y187" s="381"/>
    </row>
    <row r="188" spans="1:25" s="380" customFormat="1" x14ac:dyDescent="0.2">
      <c r="A188" s="273"/>
      <c r="B188" s="273"/>
      <c r="C188" s="368"/>
      <c r="D188" s="368"/>
      <c r="E188" s="368"/>
      <c r="F188" s="368"/>
      <c r="G188" s="273"/>
      <c r="I188" s="381"/>
      <c r="J188" s="381"/>
      <c r="K188" s="381"/>
      <c r="L188" s="381"/>
      <c r="M188" s="381"/>
      <c r="N188" s="381"/>
      <c r="O188" s="381"/>
      <c r="P188" s="381"/>
      <c r="Q188" s="381"/>
      <c r="R188" s="381"/>
      <c r="S188" s="381"/>
      <c r="T188" s="381"/>
      <c r="U188" s="381"/>
      <c r="V188" s="381"/>
      <c r="W188" s="381"/>
      <c r="X188" s="381"/>
      <c r="Y188" s="381"/>
    </row>
    <row r="189" spans="1:25" s="380" customFormat="1" x14ac:dyDescent="0.2">
      <c r="A189" s="273"/>
      <c r="B189" s="273"/>
      <c r="C189" s="368"/>
      <c r="D189" s="368"/>
      <c r="E189" s="368"/>
      <c r="F189" s="368"/>
      <c r="G189" s="273"/>
      <c r="I189" s="381"/>
      <c r="J189" s="381"/>
      <c r="K189" s="381"/>
      <c r="L189" s="381"/>
      <c r="M189" s="381"/>
      <c r="N189" s="381"/>
      <c r="O189" s="381"/>
      <c r="P189" s="381"/>
      <c r="Q189" s="381"/>
      <c r="R189" s="381"/>
      <c r="S189" s="381"/>
      <c r="T189" s="381"/>
      <c r="U189" s="381"/>
      <c r="V189" s="381"/>
      <c r="W189" s="381"/>
      <c r="X189" s="381"/>
      <c r="Y189" s="381"/>
    </row>
    <row r="190" spans="1:25" s="380" customFormat="1" x14ac:dyDescent="0.2">
      <c r="A190" s="273"/>
      <c r="B190" s="273"/>
      <c r="C190" s="368"/>
      <c r="D190" s="368"/>
      <c r="E190" s="368"/>
      <c r="F190" s="368"/>
      <c r="G190" s="273"/>
      <c r="I190" s="381"/>
      <c r="J190" s="381"/>
      <c r="K190" s="381"/>
      <c r="L190" s="381"/>
      <c r="M190" s="381"/>
      <c r="N190" s="381"/>
      <c r="O190" s="381"/>
      <c r="P190" s="381"/>
      <c r="Q190" s="381"/>
      <c r="R190" s="381"/>
      <c r="S190" s="381"/>
      <c r="T190" s="381"/>
      <c r="U190" s="381"/>
      <c r="V190" s="381"/>
      <c r="W190" s="381"/>
      <c r="X190" s="381"/>
      <c r="Y190" s="381"/>
    </row>
    <row r="191" spans="1:25" s="380" customFormat="1" x14ac:dyDescent="0.2">
      <c r="A191" s="273"/>
      <c r="B191" s="273"/>
      <c r="C191" s="368"/>
      <c r="D191" s="368"/>
      <c r="E191" s="368"/>
      <c r="F191" s="368"/>
      <c r="G191" s="273"/>
      <c r="I191" s="381"/>
      <c r="J191" s="381"/>
      <c r="K191" s="381"/>
      <c r="L191" s="381"/>
      <c r="M191" s="381"/>
      <c r="N191" s="381"/>
      <c r="O191" s="381"/>
      <c r="P191" s="381"/>
      <c r="Q191" s="381"/>
      <c r="R191" s="381"/>
      <c r="S191" s="381"/>
      <c r="T191" s="381"/>
      <c r="U191" s="381"/>
      <c r="V191" s="381"/>
      <c r="W191" s="381"/>
      <c r="X191" s="381"/>
      <c r="Y191" s="381"/>
    </row>
    <row r="192" spans="1:25" s="380" customFormat="1" x14ac:dyDescent="0.2">
      <c r="A192" s="273"/>
      <c r="B192" s="273"/>
      <c r="C192" s="368"/>
      <c r="D192" s="368"/>
      <c r="E192" s="368"/>
      <c r="F192" s="368"/>
      <c r="G192" s="273"/>
      <c r="I192" s="381"/>
      <c r="J192" s="381"/>
      <c r="K192" s="381"/>
      <c r="L192" s="381"/>
      <c r="M192" s="381"/>
      <c r="N192" s="381"/>
      <c r="O192" s="381"/>
      <c r="P192" s="381"/>
      <c r="Q192" s="381"/>
      <c r="R192" s="381"/>
      <c r="S192" s="381"/>
      <c r="T192" s="381"/>
      <c r="U192" s="381"/>
      <c r="V192" s="381"/>
      <c r="W192" s="381"/>
      <c r="X192" s="381"/>
      <c r="Y192" s="381"/>
    </row>
    <row r="193" spans="1:25" s="380" customFormat="1" x14ac:dyDescent="0.2">
      <c r="A193" s="273"/>
      <c r="B193" s="273"/>
      <c r="C193" s="368"/>
      <c r="D193" s="368"/>
      <c r="E193" s="368"/>
      <c r="F193" s="368"/>
      <c r="G193" s="273"/>
      <c r="I193" s="381"/>
      <c r="J193" s="381"/>
      <c r="K193" s="381"/>
      <c r="L193" s="381"/>
      <c r="M193" s="381"/>
      <c r="N193" s="381"/>
      <c r="O193" s="381"/>
      <c r="P193" s="381"/>
      <c r="Q193" s="381"/>
      <c r="R193" s="381"/>
      <c r="S193" s="381"/>
      <c r="T193" s="381"/>
      <c r="U193" s="381"/>
      <c r="V193" s="381"/>
      <c r="W193" s="381"/>
      <c r="X193" s="381"/>
      <c r="Y193" s="381"/>
    </row>
    <row r="194" spans="1:25" s="380" customFormat="1" x14ac:dyDescent="0.2">
      <c r="A194" s="273"/>
      <c r="B194" s="273"/>
      <c r="C194" s="368"/>
      <c r="D194" s="368"/>
      <c r="E194" s="368"/>
      <c r="F194" s="368"/>
      <c r="G194" s="273"/>
      <c r="I194" s="381"/>
      <c r="J194" s="381"/>
      <c r="K194" s="381"/>
      <c r="L194" s="381"/>
      <c r="M194" s="381"/>
      <c r="N194" s="381"/>
      <c r="O194" s="381"/>
      <c r="P194" s="381"/>
      <c r="Q194" s="381"/>
      <c r="R194" s="381"/>
      <c r="S194" s="381"/>
      <c r="T194" s="381"/>
      <c r="U194" s="381"/>
      <c r="V194" s="381"/>
      <c r="W194" s="381"/>
      <c r="X194" s="381"/>
      <c r="Y194" s="381"/>
    </row>
    <row r="195" spans="1:25" s="380" customFormat="1" x14ac:dyDescent="0.2">
      <c r="A195" s="273"/>
      <c r="B195" s="273"/>
      <c r="C195" s="368"/>
      <c r="D195" s="368"/>
      <c r="E195" s="368"/>
      <c r="F195" s="368"/>
      <c r="G195" s="273"/>
      <c r="I195" s="381"/>
      <c r="J195" s="381"/>
      <c r="K195" s="381"/>
      <c r="L195" s="381"/>
      <c r="M195" s="381"/>
      <c r="N195" s="381"/>
      <c r="O195" s="381"/>
      <c r="P195" s="381"/>
      <c r="Q195" s="381"/>
      <c r="R195" s="381"/>
      <c r="S195" s="381"/>
      <c r="T195" s="381"/>
      <c r="U195" s="381"/>
      <c r="V195" s="381"/>
      <c r="W195" s="381"/>
      <c r="X195" s="381"/>
      <c r="Y195" s="381"/>
    </row>
    <row r="196" spans="1:25" s="380" customFormat="1" x14ac:dyDescent="0.2">
      <c r="A196" s="273"/>
      <c r="B196" s="273"/>
      <c r="C196" s="368"/>
      <c r="D196" s="368"/>
      <c r="E196" s="368"/>
      <c r="F196" s="368"/>
      <c r="G196" s="273"/>
      <c r="I196" s="381"/>
      <c r="J196" s="381"/>
      <c r="K196" s="381"/>
      <c r="L196" s="381"/>
      <c r="M196" s="381"/>
      <c r="N196" s="381"/>
      <c r="O196" s="381"/>
      <c r="P196" s="381"/>
      <c r="Q196" s="381"/>
      <c r="R196" s="381"/>
      <c r="S196" s="381"/>
      <c r="T196" s="381"/>
      <c r="U196" s="381"/>
      <c r="V196" s="381"/>
      <c r="W196" s="381"/>
      <c r="X196" s="381"/>
      <c r="Y196" s="381"/>
    </row>
    <row r="197" spans="1:25" s="380" customFormat="1" x14ac:dyDescent="0.2">
      <c r="A197" s="273"/>
      <c r="B197" s="273"/>
      <c r="C197" s="368"/>
      <c r="D197" s="368"/>
      <c r="E197" s="368"/>
      <c r="F197" s="368"/>
      <c r="G197" s="273"/>
      <c r="I197" s="381"/>
      <c r="J197" s="381"/>
      <c r="K197" s="381"/>
      <c r="L197" s="381"/>
      <c r="M197" s="381"/>
      <c r="N197" s="381"/>
      <c r="O197" s="381"/>
      <c r="P197" s="381"/>
      <c r="Q197" s="381"/>
      <c r="R197" s="381"/>
      <c r="S197" s="381"/>
      <c r="T197" s="381"/>
      <c r="U197" s="381"/>
      <c r="V197" s="381"/>
      <c r="W197" s="381"/>
      <c r="X197" s="381"/>
      <c r="Y197" s="381"/>
    </row>
    <row r="198" spans="1:25" s="380" customFormat="1" x14ac:dyDescent="0.2">
      <c r="A198" s="273"/>
      <c r="B198" s="273"/>
      <c r="C198" s="368"/>
      <c r="D198" s="368"/>
      <c r="E198" s="368"/>
      <c r="F198" s="368"/>
      <c r="G198" s="273"/>
      <c r="I198" s="381"/>
      <c r="J198" s="381"/>
      <c r="K198" s="381"/>
      <c r="L198" s="381"/>
      <c r="M198" s="381"/>
      <c r="N198" s="381"/>
      <c r="O198" s="381"/>
      <c r="P198" s="381"/>
      <c r="Q198" s="381"/>
      <c r="R198" s="381"/>
      <c r="S198" s="381"/>
      <c r="T198" s="381"/>
      <c r="U198" s="381"/>
      <c r="V198" s="381"/>
      <c r="W198" s="381"/>
      <c r="X198" s="381"/>
      <c r="Y198" s="381"/>
    </row>
    <row r="199" spans="1:25" s="380" customFormat="1" x14ac:dyDescent="0.2">
      <c r="A199" s="273"/>
      <c r="B199" s="273"/>
      <c r="C199" s="368"/>
      <c r="D199" s="368"/>
      <c r="E199" s="368"/>
      <c r="F199" s="368"/>
      <c r="G199" s="273"/>
      <c r="I199" s="381"/>
      <c r="J199" s="381"/>
      <c r="K199" s="381"/>
      <c r="L199" s="381"/>
      <c r="M199" s="381"/>
      <c r="N199" s="381"/>
      <c r="O199" s="381"/>
      <c r="P199" s="381"/>
      <c r="Q199" s="381"/>
      <c r="R199" s="381"/>
      <c r="S199" s="381"/>
      <c r="T199" s="381"/>
      <c r="U199" s="381"/>
      <c r="V199" s="381"/>
      <c r="W199" s="381"/>
      <c r="X199" s="381"/>
      <c r="Y199" s="381"/>
    </row>
    <row r="200" spans="1:25" s="380" customFormat="1" x14ac:dyDescent="0.2">
      <c r="A200" s="273"/>
      <c r="B200" s="273"/>
      <c r="C200" s="368"/>
      <c r="D200" s="368"/>
      <c r="E200" s="368"/>
      <c r="F200" s="368"/>
      <c r="G200" s="273"/>
      <c r="I200" s="381"/>
      <c r="J200" s="381"/>
      <c r="K200" s="381"/>
      <c r="L200" s="381"/>
      <c r="M200" s="381"/>
      <c r="N200" s="381"/>
      <c r="O200" s="381"/>
      <c r="P200" s="381"/>
      <c r="Q200" s="381"/>
      <c r="R200" s="381"/>
      <c r="S200" s="381"/>
      <c r="T200" s="381"/>
      <c r="U200" s="381"/>
      <c r="V200" s="381"/>
      <c r="W200" s="381"/>
      <c r="X200" s="381"/>
      <c r="Y200" s="381"/>
    </row>
    <row r="201" spans="1:25" s="380" customFormat="1" x14ac:dyDescent="0.2">
      <c r="A201" s="273"/>
      <c r="B201" s="273"/>
      <c r="C201" s="368"/>
      <c r="D201" s="368"/>
      <c r="E201" s="368"/>
      <c r="F201" s="368"/>
      <c r="G201" s="273"/>
      <c r="I201" s="381"/>
      <c r="J201" s="381"/>
      <c r="K201" s="381"/>
      <c r="L201" s="381"/>
      <c r="M201" s="381"/>
      <c r="N201" s="381"/>
      <c r="O201" s="381"/>
      <c r="P201" s="381"/>
      <c r="Q201" s="381"/>
      <c r="R201" s="381"/>
      <c r="S201" s="381"/>
      <c r="T201" s="381"/>
      <c r="U201" s="381"/>
      <c r="V201" s="381"/>
      <c r="W201" s="381"/>
      <c r="X201" s="381"/>
      <c r="Y201" s="381"/>
    </row>
    <row r="202" spans="1:25" s="380" customFormat="1" x14ac:dyDescent="0.2">
      <c r="A202" s="273"/>
      <c r="B202" s="273"/>
      <c r="C202" s="368"/>
      <c r="D202" s="368"/>
      <c r="E202" s="368"/>
      <c r="F202" s="368"/>
      <c r="G202" s="273"/>
      <c r="I202" s="381"/>
      <c r="J202" s="381"/>
      <c r="K202" s="381"/>
      <c r="L202" s="381"/>
      <c r="M202" s="381"/>
      <c r="N202" s="381"/>
      <c r="O202" s="381"/>
      <c r="P202" s="381"/>
      <c r="Q202" s="381"/>
      <c r="R202" s="381"/>
      <c r="S202" s="381"/>
      <c r="T202" s="381"/>
      <c r="U202" s="381"/>
      <c r="V202" s="381"/>
      <c r="W202" s="381"/>
      <c r="X202" s="381"/>
      <c r="Y202" s="381"/>
    </row>
    <row r="203" spans="1:25" s="380" customFormat="1" x14ac:dyDescent="0.2">
      <c r="A203" s="273"/>
      <c r="B203" s="273"/>
      <c r="C203" s="368"/>
      <c r="D203" s="368"/>
      <c r="E203" s="368"/>
      <c r="F203" s="368"/>
      <c r="G203" s="273"/>
      <c r="I203" s="381"/>
      <c r="J203" s="381"/>
      <c r="K203" s="381"/>
      <c r="L203" s="381"/>
      <c r="M203" s="381"/>
      <c r="N203" s="381"/>
      <c r="O203" s="381"/>
      <c r="P203" s="381"/>
      <c r="Q203" s="381"/>
      <c r="R203" s="381"/>
      <c r="S203" s="381"/>
      <c r="T203" s="381"/>
      <c r="U203" s="381"/>
      <c r="V203" s="381"/>
      <c r="W203" s="381"/>
      <c r="X203" s="381"/>
      <c r="Y203" s="381"/>
    </row>
    <row r="204" spans="1:25" s="380" customFormat="1" x14ac:dyDescent="0.2">
      <c r="A204" s="273"/>
      <c r="B204" s="273"/>
      <c r="C204" s="368"/>
      <c r="D204" s="368"/>
      <c r="E204" s="368"/>
      <c r="F204" s="368"/>
      <c r="G204" s="273"/>
      <c r="I204" s="381"/>
      <c r="J204" s="381"/>
      <c r="K204" s="381"/>
      <c r="L204" s="381"/>
      <c r="M204" s="381"/>
      <c r="N204" s="381"/>
      <c r="O204" s="381"/>
      <c r="P204" s="381"/>
      <c r="Q204" s="381"/>
      <c r="R204" s="381"/>
      <c r="S204" s="381"/>
      <c r="T204" s="381"/>
      <c r="U204" s="381"/>
      <c r="V204" s="381"/>
      <c r="W204" s="381"/>
      <c r="X204" s="381"/>
      <c r="Y204" s="381"/>
    </row>
    <row r="205" spans="1:25" s="380" customFormat="1" x14ac:dyDescent="0.2">
      <c r="A205" s="273"/>
      <c r="B205" s="273"/>
      <c r="C205" s="368"/>
      <c r="D205" s="368"/>
      <c r="E205" s="368"/>
      <c r="F205" s="368"/>
      <c r="G205" s="273"/>
      <c r="I205" s="381"/>
      <c r="J205" s="381"/>
      <c r="K205" s="381"/>
      <c r="L205" s="381"/>
      <c r="M205" s="381"/>
      <c r="N205" s="381"/>
      <c r="O205" s="381"/>
      <c r="P205" s="381"/>
      <c r="Q205" s="381"/>
      <c r="R205" s="381"/>
      <c r="S205" s="381"/>
      <c r="T205" s="381"/>
      <c r="U205" s="381"/>
      <c r="V205" s="381"/>
      <c r="W205" s="381"/>
      <c r="X205" s="381"/>
      <c r="Y205" s="381"/>
    </row>
    <row r="206" spans="1:25" s="380" customFormat="1" x14ac:dyDescent="0.2">
      <c r="A206" s="273"/>
      <c r="B206" s="273"/>
      <c r="C206" s="368"/>
      <c r="D206" s="368"/>
      <c r="E206" s="368"/>
      <c r="F206" s="368"/>
      <c r="G206" s="273"/>
      <c r="I206" s="381"/>
      <c r="J206" s="381"/>
      <c r="K206" s="381"/>
      <c r="L206" s="381"/>
      <c r="M206" s="381"/>
      <c r="N206" s="381"/>
      <c r="O206" s="381"/>
      <c r="P206" s="381"/>
      <c r="Q206" s="381"/>
      <c r="R206" s="381"/>
      <c r="S206" s="381"/>
      <c r="T206" s="381"/>
      <c r="U206" s="381"/>
      <c r="V206" s="381"/>
      <c r="W206" s="381"/>
      <c r="X206" s="381"/>
      <c r="Y206" s="381"/>
    </row>
    <row r="207" spans="1:25" s="380" customFormat="1" x14ac:dyDescent="0.2">
      <c r="A207" s="273"/>
      <c r="B207" s="273"/>
      <c r="C207" s="368"/>
      <c r="D207" s="368"/>
      <c r="E207" s="368"/>
      <c r="F207" s="368"/>
      <c r="G207" s="273"/>
      <c r="I207" s="381"/>
      <c r="J207" s="381"/>
      <c r="K207" s="381"/>
      <c r="L207" s="381"/>
      <c r="M207" s="381"/>
      <c r="N207" s="381"/>
      <c r="O207" s="381"/>
      <c r="P207" s="381"/>
      <c r="Q207" s="381"/>
      <c r="R207" s="381"/>
      <c r="S207" s="381"/>
      <c r="T207" s="381"/>
      <c r="U207" s="381"/>
      <c r="V207" s="381"/>
      <c r="W207" s="381"/>
      <c r="X207" s="381"/>
      <c r="Y207" s="381"/>
    </row>
    <row r="208" spans="1:25" s="380" customFormat="1" x14ac:dyDescent="0.2">
      <c r="A208" s="273"/>
      <c r="B208" s="273"/>
      <c r="C208" s="368"/>
      <c r="D208" s="368"/>
      <c r="E208" s="368"/>
      <c r="F208" s="368"/>
      <c r="G208" s="273"/>
      <c r="I208" s="381"/>
      <c r="J208" s="381"/>
      <c r="K208" s="381"/>
      <c r="L208" s="381"/>
      <c r="M208" s="381"/>
      <c r="N208" s="381"/>
      <c r="O208" s="381"/>
      <c r="P208" s="381"/>
      <c r="Q208" s="381"/>
      <c r="R208" s="381"/>
      <c r="S208" s="381"/>
      <c r="T208" s="381"/>
      <c r="U208" s="381"/>
      <c r="V208" s="381"/>
      <c r="W208" s="381"/>
      <c r="X208" s="381"/>
      <c r="Y208" s="381"/>
    </row>
    <row r="209" spans="1:25" s="380" customFormat="1" x14ac:dyDescent="0.2">
      <c r="A209" s="273"/>
      <c r="B209" s="273"/>
      <c r="C209" s="368"/>
      <c r="D209" s="368"/>
      <c r="E209" s="368"/>
      <c r="F209" s="368"/>
      <c r="G209" s="273"/>
      <c r="I209" s="381"/>
      <c r="J209" s="381"/>
      <c r="K209" s="381"/>
      <c r="L209" s="381"/>
      <c r="M209" s="381"/>
      <c r="N209" s="381"/>
      <c r="O209" s="381"/>
      <c r="P209" s="381"/>
      <c r="Q209" s="381"/>
      <c r="R209" s="381"/>
      <c r="S209" s="381"/>
      <c r="T209" s="381"/>
      <c r="U209" s="381"/>
      <c r="V209" s="381"/>
      <c r="W209" s="381"/>
      <c r="X209" s="381"/>
      <c r="Y209" s="381"/>
    </row>
    <row r="210" spans="1:25" s="380" customFormat="1" x14ac:dyDescent="0.2">
      <c r="A210" s="273"/>
      <c r="B210" s="273"/>
      <c r="C210" s="368"/>
      <c r="D210" s="368"/>
      <c r="E210" s="368"/>
      <c r="F210" s="368"/>
      <c r="G210" s="273"/>
      <c r="I210" s="381"/>
      <c r="J210" s="381"/>
      <c r="K210" s="381"/>
      <c r="L210" s="381"/>
      <c r="M210" s="381"/>
      <c r="N210" s="381"/>
      <c r="O210" s="381"/>
      <c r="P210" s="381"/>
      <c r="Q210" s="381"/>
      <c r="R210" s="381"/>
      <c r="S210" s="381"/>
      <c r="T210" s="381"/>
      <c r="U210" s="381"/>
      <c r="V210" s="381"/>
      <c r="W210" s="381"/>
      <c r="X210" s="381"/>
      <c r="Y210" s="381"/>
    </row>
    <row r="211" spans="1:25" s="380" customFormat="1" x14ac:dyDescent="0.2">
      <c r="A211" s="273"/>
      <c r="B211" s="273"/>
      <c r="C211" s="368"/>
      <c r="D211" s="368"/>
      <c r="E211" s="368"/>
      <c r="F211" s="368"/>
      <c r="G211" s="273"/>
      <c r="I211" s="381"/>
      <c r="J211" s="381"/>
      <c r="K211" s="381"/>
      <c r="L211" s="381"/>
      <c r="M211" s="381"/>
      <c r="N211" s="381"/>
      <c r="O211" s="381"/>
      <c r="P211" s="381"/>
      <c r="Q211" s="381"/>
      <c r="R211" s="381"/>
      <c r="S211" s="381"/>
      <c r="T211" s="381"/>
      <c r="U211" s="381"/>
      <c r="V211" s="381"/>
      <c r="W211" s="381"/>
      <c r="X211" s="381"/>
      <c r="Y211" s="381"/>
    </row>
    <row r="212" spans="1:25" s="380" customFormat="1" x14ac:dyDescent="0.2">
      <c r="A212" s="273"/>
      <c r="B212" s="273"/>
      <c r="C212" s="368"/>
      <c r="D212" s="368"/>
      <c r="E212" s="368"/>
      <c r="F212" s="368"/>
      <c r="G212" s="273"/>
      <c r="I212" s="381"/>
      <c r="J212" s="381"/>
      <c r="K212" s="381"/>
      <c r="L212" s="381"/>
      <c r="M212" s="381"/>
      <c r="N212" s="381"/>
      <c r="O212" s="381"/>
      <c r="P212" s="381"/>
      <c r="Q212" s="381"/>
      <c r="R212" s="381"/>
      <c r="S212" s="381"/>
      <c r="T212" s="381"/>
      <c r="U212" s="381"/>
      <c r="V212" s="381"/>
      <c r="W212" s="381"/>
      <c r="X212" s="381"/>
      <c r="Y212" s="381"/>
    </row>
    <row r="213" spans="1:25" s="380" customFormat="1" x14ac:dyDescent="0.2">
      <c r="A213" s="273"/>
      <c r="B213" s="273"/>
      <c r="C213" s="368"/>
      <c r="D213" s="368"/>
      <c r="E213" s="368"/>
      <c r="F213" s="368"/>
      <c r="G213" s="273"/>
      <c r="I213" s="381"/>
      <c r="J213" s="381"/>
      <c r="K213" s="381"/>
      <c r="L213" s="381"/>
      <c r="M213" s="381"/>
      <c r="N213" s="381"/>
      <c r="O213" s="381"/>
      <c r="P213" s="381"/>
      <c r="Q213" s="381"/>
      <c r="R213" s="381"/>
      <c r="S213" s="381"/>
      <c r="T213" s="381"/>
      <c r="U213" s="381"/>
      <c r="V213" s="381"/>
      <c r="W213" s="381"/>
      <c r="X213" s="381"/>
      <c r="Y213" s="381"/>
    </row>
    <row r="214" spans="1:25" s="380" customFormat="1" x14ac:dyDescent="0.2">
      <c r="A214" s="273"/>
      <c r="B214" s="273"/>
      <c r="C214" s="368"/>
      <c r="D214" s="368"/>
      <c r="E214" s="368"/>
      <c r="F214" s="368"/>
      <c r="G214" s="273"/>
      <c r="I214" s="381"/>
      <c r="J214" s="381"/>
      <c r="K214" s="381"/>
      <c r="L214" s="381"/>
      <c r="M214" s="381"/>
      <c r="N214" s="381"/>
      <c r="O214" s="381"/>
      <c r="P214" s="381"/>
      <c r="Q214" s="381"/>
      <c r="R214" s="381"/>
      <c r="S214" s="381"/>
      <c r="T214" s="381"/>
      <c r="U214" s="381"/>
      <c r="V214" s="381"/>
      <c r="W214" s="381"/>
      <c r="X214" s="381"/>
      <c r="Y214" s="381"/>
    </row>
    <row r="215" spans="1:25" s="380" customFormat="1" x14ac:dyDescent="0.2">
      <c r="A215" s="273"/>
      <c r="B215" s="273"/>
      <c r="C215" s="368"/>
      <c r="D215" s="368"/>
      <c r="E215" s="368"/>
      <c r="F215" s="368"/>
      <c r="G215" s="273"/>
      <c r="I215" s="381"/>
      <c r="J215" s="381"/>
      <c r="K215" s="381"/>
      <c r="L215" s="381"/>
      <c r="M215" s="381"/>
      <c r="N215" s="381"/>
      <c r="O215" s="381"/>
      <c r="P215" s="381"/>
      <c r="Q215" s="381"/>
      <c r="R215" s="381"/>
      <c r="S215" s="381"/>
      <c r="T215" s="381"/>
      <c r="U215" s="381"/>
      <c r="V215" s="381"/>
      <c r="W215" s="381"/>
      <c r="X215" s="381"/>
      <c r="Y215" s="381"/>
    </row>
    <row r="216" spans="1:25" s="380" customFormat="1" x14ac:dyDescent="0.2">
      <c r="A216" s="273"/>
      <c r="B216" s="273"/>
      <c r="C216" s="368"/>
      <c r="D216" s="368"/>
      <c r="E216" s="368"/>
      <c r="F216" s="368"/>
      <c r="G216" s="273"/>
      <c r="I216" s="381"/>
      <c r="J216" s="381"/>
      <c r="K216" s="381"/>
      <c r="L216" s="381"/>
      <c r="M216" s="381"/>
      <c r="N216" s="381"/>
      <c r="O216" s="381"/>
      <c r="P216" s="381"/>
      <c r="Q216" s="381"/>
      <c r="R216" s="381"/>
      <c r="S216" s="381"/>
      <c r="T216" s="381"/>
      <c r="U216" s="381"/>
      <c r="V216" s="381"/>
      <c r="W216" s="381"/>
      <c r="X216" s="381"/>
      <c r="Y216" s="381"/>
    </row>
    <row r="217" spans="1:25" s="380" customFormat="1" x14ac:dyDescent="0.2">
      <c r="A217" s="273"/>
      <c r="B217" s="273"/>
      <c r="C217" s="368"/>
      <c r="D217" s="368"/>
      <c r="E217" s="368"/>
      <c r="F217" s="368"/>
      <c r="G217" s="273"/>
      <c r="I217" s="381"/>
      <c r="J217" s="381"/>
      <c r="K217" s="381"/>
      <c r="L217" s="381"/>
      <c r="M217" s="381"/>
      <c r="N217" s="381"/>
      <c r="O217" s="381"/>
      <c r="P217" s="381"/>
      <c r="Q217" s="381"/>
      <c r="R217" s="381"/>
      <c r="S217" s="381"/>
      <c r="T217" s="381"/>
      <c r="U217" s="381"/>
      <c r="V217" s="381"/>
      <c r="W217" s="381"/>
      <c r="X217" s="381"/>
      <c r="Y217" s="381"/>
    </row>
    <row r="218" spans="1:25" s="380" customFormat="1" x14ac:dyDescent="0.2">
      <c r="A218" s="273"/>
      <c r="B218" s="273"/>
      <c r="C218" s="368"/>
      <c r="D218" s="368"/>
      <c r="E218" s="368"/>
      <c r="F218" s="368"/>
      <c r="G218" s="273"/>
      <c r="I218" s="381"/>
      <c r="J218" s="381"/>
      <c r="K218" s="381"/>
      <c r="L218" s="381"/>
      <c r="M218" s="381"/>
      <c r="N218" s="381"/>
      <c r="O218" s="381"/>
      <c r="P218" s="381"/>
      <c r="Q218" s="381"/>
      <c r="R218" s="381"/>
      <c r="S218" s="381"/>
      <c r="T218" s="381"/>
      <c r="U218" s="381"/>
      <c r="V218" s="381"/>
      <c r="W218" s="381"/>
      <c r="X218" s="381"/>
      <c r="Y218" s="381"/>
    </row>
    <row r="219" spans="1:25" s="380" customFormat="1" x14ac:dyDescent="0.2">
      <c r="A219" s="273"/>
      <c r="B219" s="273"/>
      <c r="C219" s="368"/>
      <c r="D219" s="368"/>
      <c r="E219" s="368"/>
      <c r="F219" s="368"/>
      <c r="G219" s="273"/>
      <c r="I219" s="381"/>
      <c r="J219" s="381"/>
      <c r="K219" s="381"/>
      <c r="L219" s="381"/>
      <c r="M219" s="381"/>
      <c r="N219" s="381"/>
      <c r="O219" s="381"/>
      <c r="P219" s="381"/>
      <c r="Q219" s="381"/>
      <c r="R219" s="381"/>
      <c r="S219" s="381"/>
      <c r="T219" s="381"/>
      <c r="U219" s="381"/>
      <c r="V219" s="381"/>
      <c r="W219" s="381"/>
      <c r="X219" s="381"/>
      <c r="Y219" s="381"/>
    </row>
    <row r="220" spans="1:25" s="380" customFormat="1" x14ac:dyDescent="0.2">
      <c r="A220" s="273"/>
      <c r="B220" s="273"/>
      <c r="C220" s="368"/>
      <c r="D220" s="368"/>
      <c r="E220" s="368"/>
      <c r="F220" s="368"/>
      <c r="G220" s="273"/>
      <c r="I220" s="381"/>
      <c r="J220" s="381"/>
      <c r="K220" s="381"/>
      <c r="L220" s="381"/>
      <c r="M220" s="381"/>
      <c r="N220" s="381"/>
      <c r="O220" s="381"/>
      <c r="P220" s="381"/>
      <c r="Q220" s="381"/>
      <c r="R220" s="381"/>
      <c r="S220" s="381"/>
      <c r="T220" s="381"/>
      <c r="U220" s="381"/>
      <c r="V220" s="381"/>
      <c r="W220" s="381"/>
      <c r="X220" s="381"/>
      <c r="Y220" s="381"/>
    </row>
    <row r="221" spans="1:25" s="380" customFormat="1" x14ac:dyDescent="0.2">
      <c r="A221" s="273"/>
      <c r="B221" s="273"/>
      <c r="C221" s="368"/>
      <c r="D221" s="368"/>
      <c r="E221" s="368"/>
      <c r="F221" s="368"/>
      <c r="G221" s="273"/>
      <c r="I221" s="381"/>
      <c r="J221" s="381"/>
      <c r="K221" s="381"/>
      <c r="L221" s="381"/>
      <c r="M221" s="381"/>
      <c r="N221" s="381"/>
      <c r="O221" s="381"/>
      <c r="P221" s="381"/>
      <c r="Q221" s="381"/>
      <c r="R221" s="381"/>
      <c r="S221" s="381"/>
      <c r="T221" s="381"/>
      <c r="U221" s="381"/>
      <c r="V221" s="381"/>
      <c r="W221" s="381"/>
      <c r="X221" s="381"/>
      <c r="Y221" s="381"/>
    </row>
    <row r="222" spans="1:25" s="380" customFormat="1" x14ac:dyDescent="0.2">
      <c r="A222" s="273"/>
      <c r="B222" s="273"/>
      <c r="C222" s="368"/>
      <c r="D222" s="368"/>
      <c r="E222" s="368"/>
      <c r="F222" s="368"/>
      <c r="G222" s="273"/>
      <c r="I222" s="381"/>
      <c r="J222" s="381"/>
      <c r="K222" s="381"/>
      <c r="L222" s="381"/>
      <c r="M222" s="381"/>
      <c r="N222" s="381"/>
      <c r="O222" s="381"/>
      <c r="P222" s="381"/>
      <c r="Q222" s="381"/>
      <c r="R222" s="381"/>
      <c r="S222" s="381"/>
      <c r="T222" s="381"/>
      <c r="U222" s="381"/>
      <c r="V222" s="381"/>
      <c r="W222" s="381"/>
      <c r="X222" s="381"/>
      <c r="Y222" s="381"/>
    </row>
    <row r="223" spans="1:25" s="380" customFormat="1" x14ac:dyDescent="0.2">
      <c r="A223" s="273"/>
      <c r="B223" s="273"/>
      <c r="C223" s="368"/>
      <c r="D223" s="368"/>
      <c r="E223" s="368"/>
      <c r="F223" s="368"/>
      <c r="G223" s="273"/>
      <c r="I223" s="381"/>
      <c r="J223" s="381"/>
      <c r="K223" s="381"/>
      <c r="L223" s="381"/>
      <c r="M223" s="381"/>
      <c r="N223" s="381"/>
      <c r="O223" s="381"/>
      <c r="P223" s="381"/>
      <c r="Q223" s="381"/>
      <c r="R223" s="381"/>
      <c r="S223" s="381"/>
      <c r="T223" s="381"/>
      <c r="U223" s="381"/>
      <c r="V223" s="381"/>
      <c r="W223" s="381"/>
      <c r="X223" s="381"/>
      <c r="Y223" s="381"/>
    </row>
    <row r="224" spans="1:25" s="380" customFormat="1" x14ac:dyDescent="0.2">
      <c r="A224" s="273"/>
      <c r="B224" s="273"/>
      <c r="C224" s="368"/>
      <c r="D224" s="368"/>
      <c r="E224" s="368"/>
      <c r="F224" s="368"/>
      <c r="G224" s="273"/>
      <c r="I224" s="381"/>
      <c r="J224" s="381"/>
      <c r="K224" s="381"/>
      <c r="L224" s="381"/>
      <c r="M224" s="381"/>
      <c r="N224" s="381"/>
      <c r="O224" s="381"/>
      <c r="P224" s="381"/>
      <c r="Q224" s="381"/>
      <c r="R224" s="381"/>
      <c r="S224" s="381"/>
      <c r="T224" s="381"/>
      <c r="U224" s="381"/>
      <c r="V224" s="381"/>
      <c r="W224" s="381"/>
      <c r="X224" s="381"/>
      <c r="Y224" s="381"/>
    </row>
    <row r="225" spans="1:25" s="380" customFormat="1" x14ac:dyDescent="0.2">
      <c r="A225" s="273"/>
      <c r="B225" s="273"/>
      <c r="C225" s="368"/>
      <c r="D225" s="368"/>
      <c r="E225" s="368"/>
      <c r="F225" s="368"/>
      <c r="G225" s="273"/>
      <c r="I225" s="381"/>
      <c r="J225" s="381"/>
      <c r="K225" s="381"/>
      <c r="L225" s="381"/>
      <c r="M225" s="381"/>
      <c r="N225" s="381"/>
      <c r="O225" s="381"/>
      <c r="P225" s="381"/>
      <c r="Q225" s="381"/>
      <c r="R225" s="381"/>
      <c r="S225" s="381"/>
      <c r="T225" s="381"/>
      <c r="U225" s="381"/>
      <c r="V225" s="381"/>
      <c r="W225" s="381"/>
      <c r="X225" s="381"/>
      <c r="Y225" s="381"/>
    </row>
    <row r="226" spans="1:25" s="380" customFormat="1" x14ac:dyDescent="0.2">
      <c r="A226" s="273"/>
      <c r="B226" s="273"/>
      <c r="C226" s="368"/>
      <c r="D226" s="368"/>
      <c r="E226" s="368"/>
      <c r="F226" s="368"/>
      <c r="G226" s="273"/>
      <c r="I226" s="381"/>
      <c r="J226" s="381"/>
      <c r="K226" s="381"/>
      <c r="L226" s="381"/>
      <c r="M226" s="381"/>
      <c r="N226" s="381"/>
      <c r="O226" s="381"/>
      <c r="P226" s="381"/>
      <c r="Q226" s="381"/>
      <c r="R226" s="381"/>
      <c r="S226" s="381"/>
      <c r="T226" s="381"/>
      <c r="U226" s="381"/>
      <c r="V226" s="381"/>
      <c r="W226" s="381"/>
      <c r="X226" s="381"/>
      <c r="Y226" s="381"/>
    </row>
    <row r="227" spans="1:25" s="380" customFormat="1" x14ac:dyDescent="0.2">
      <c r="A227" s="273"/>
      <c r="B227" s="273"/>
      <c r="C227" s="368"/>
      <c r="D227" s="368"/>
      <c r="E227" s="368"/>
      <c r="F227" s="368"/>
      <c r="G227" s="273"/>
      <c r="I227" s="381"/>
      <c r="J227" s="381"/>
      <c r="K227" s="381"/>
      <c r="L227" s="381"/>
      <c r="M227" s="381"/>
      <c r="N227" s="381"/>
      <c r="O227" s="381"/>
      <c r="P227" s="381"/>
      <c r="Q227" s="381"/>
      <c r="R227" s="381"/>
      <c r="S227" s="381"/>
      <c r="T227" s="381"/>
      <c r="U227" s="381"/>
      <c r="V227" s="381"/>
      <c r="W227" s="381"/>
      <c r="X227" s="381"/>
      <c r="Y227" s="381"/>
    </row>
    <row r="228" spans="1:25" s="380" customFormat="1" x14ac:dyDescent="0.2">
      <c r="A228" s="273"/>
      <c r="B228" s="273"/>
      <c r="C228" s="273"/>
      <c r="D228" s="273"/>
      <c r="E228" s="273"/>
      <c r="F228" s="273"/>
      <c r="G228" s="273"/>
      <c r="I228" s="381"/>
      <c r="J228" s="381"/>
      <c r="K228" s="381"/>
      <c r="L228" s="381"/>
      <c r="M228" s="381"/>
      <c r="N228" s="381"/>
      <c r="O228" s="381"/>
      <c r="P228" s="381"/>
      <c r="Q228" s="381"/>
      <c r="R228" s="381"/>
      <c r="S228" s="381"/>
      <c r="T228" s="381"/>
      <c r="U228" s="381"/>
      <c r="V228" s="381"/>
      <c r="W228" s="381"/>
      <c r="X228" s="381"/>
      <c r="Y228" s="381"/>
    </row>
    <row r="229" spans="1:25" s="380" customFormat="1" x14ac:dyDescent="0.2">
      <c r="A229" s="273"/>
      <c r="B229" s="273"/>
      <c r="C229" s="273"/>
      <c r="D229" s="273"/>
      <c r="E229" s="273"/>
      <c r="F229" s="273"/>
      <c r="G229" s="273"/>
      <c r="I229" s="381"/>
      <c r="J229" s="381"/>
      <c r="K229" s="381"/>
      <c r="L229" s="381"/>
      <c r="M229" s="381"/>
      <c r="N229" s="381"/>
      <c r="O229" s="381"/>
      <c r="P229" s="381"/>
      <c r="Q229" s="381"/>
      <c r="R229" s="381"/>
      <c r="S229" s="381"/>
      <c r="T229" s="381"/>
      <c r="U229" s="381"/>
      <c r="V229" s="381"/>
      <c r="W229" s="381"/>
      <c r="X229" s="381"/>
      <c r="Y229" s="381"/>
    </row>
    <row r="230" spans="1:25" s="380" customFormat="1" x14ac:dyDescent="0.2">
      <c r="A230" s="273"/>
      <c r="B230" s="273"/>
      <c r="C230" s="273"/>
      <c r="D230" s="273"/>
      <c r="E230" s="273"/>
      <c r="F230" s="273"/>
      <c r="G230" s="273"/>
      <c r="I230" s="381"/>
      <c r="J230" s="381"/>
      <c r="K230" s="381"/>
      <c r="L230" s="381"/>
      <c r="M230" s="381"/>
      <c r="N230" s="381"/>
      <c r="O230" s="381"/>
      <c r="P230" s="381"/>
      <c r="Q230" s="381"/>
      <c r="R230" s="381"/>
      <c r="S230" s="381"/>
      <c r="T230" s="381"/>
      <c r="U230" s="381"/>
      <c r="V230" s="381"/>
      <c r="W230" s="381"/>
      <c r="X230" s="381"/>
      <c r="Y230" s="381"/>
    </row>
    <row r="231" spans="1:25" s="380" customFormat="1" x14ac:dyDescent="0.2">
      <c r="A231" s="273"/>
      <c r="B231" s="273"/>
      <c r="C231" s="273"/>
      <c r="D231" s="273"/>
      <c r="E231" s="273"/>
      <c r="F231" s="273"/>
      <c r="G231" s="273"/>
      <c r="I231" s="381"/>
      <c r="J231" s="381"/>
      <c r="K231" s="381"/>
      <c r="L231" s="381"/>
      <c r="M231" s="381"/>
      <c r="N231" s="381"/>
      <c r="O231" s="381"/>
      <c r="P231" s="381"/>
      <c r="Q231" s="381"/>
      <c r="R231" s="381"/>
      <c r="S231" s="381"/>
      <c r="T231" s="381"/>
      <c r="U231" s="381"/>
      <c r="V231" s="381"/>
      <c r="W231" s="381"/>
      <c r="X231" s="381"/>
      <c r="Y231" s="381"/>
    </row>
    <row r="232" spans="1:25" s="380" customFormat="1" x14ac:dyDescent="0.2">
      <c r="A232" s="273"/>
      <c r="B232" s="273"/>
      <c r="C232" s="273"/>
      <c r="D232" s="273"/>
      <c r="E232" s="273"/>
      <c r="F232" s="273"/>
      <c r="G232" s="273"/>
      <c r="I232" s="381"/>
      <c r="J232" s="381"/>
      <c r="K232" s="381"/>
      <c r="L232" s="381"/>
      <c r="M232" s="381"/>
      <c r="N232" s="381"/>
      <c r="O232" s="381"/>
      <c r="P232" s="381"/>
      <c r="Q232" s="381"/>
      <c r="R232" s="381"/>
      <c r="S232" s="381"/>
      <c r="T232" s="381"/>
      <c r="U232" s="381"/>
      <c r="V232" s="381"/>
      <c r="W232" s="381"/>
      <c r="X232" s="381"/>
      <c r="Y232" s="381"/>
    </row>
    <row r="233" spans="1:25" s="380" customFormat="1" x14ac:dyDescent="0.2">
      <c r="A233" s="273"/>
      <c r="B233" s="273"/>
      <c r="C233" s="273"/>
      <c r="D233" s="273"/>
      <c r="E233" s="273"/>
      <c r="F233" s="273"/>
      <c r="G233" s="273"/>
      <c r="I233" s="381"/>
      <c r="J233" s="381"/>
      <c r="K233" s="381"/>
      <c r="L233" s="381"/>
      <c r="M233" s="381"/>
      <c r="N233" s="381"/>
      <c r="O233" s="381"/>
      <c r="P233" s="381"/>
      <c r="Q233" s="381"/>
      <c r="R233" s="381"/>
      <c r="S233" s="381"/>
      <c r="T233" s="381"/>
      <c r="U233" s="381"/>
      <c r="V233" s="381"/>
      <c r="W233" s="381"/>
      <c r="X233" s="381"/>
      <c r="Y233" s="381"/>
    </row>
    <row r="234" spans="1:25" s="380" customFormat="1" x14ac:dyDescent="0.2">
      <c r="A234" s="273"/>
      <c r="B234" s="273"/>
      <c r="C234" s="273"/>
      <c r="D234" s="273"/>
      <c r="E234" s="273"/>
      <c r="F234" s="273"/>
      <c r="G234" s="273"/>
      <c r="I234" s="381"/>
      <c r="J234" s="381"/>
      <c r="K234" s="381"/>
      <c r="L234" s="381"/>
      <c r="M234" s="381"/>
      <c r="N234" s="381"/>
      <c r="O234" s="381"/>
      <c r="P234" s="381"/>
      <c r="Q234" s="381"/>
      <c r="R234" s="381"/>
      <c r="S234" s="381"/>
      <c r="T234" s="381"/>
      <c r="U234" s="381"/>
      <c r="V234" s="381"/>
      <c r="W234" s="381"/>
      <c r="X234" s="381"/>
      <c r="Y234" s="381"/>
    </row>
    <row r="235" spans="1:25" s="380" customFormat="1" x14ac:dyDescent="0.2">
      <c r="A235" s="273"/>
      <c r="B235" s="273"/>
      <c r="C235" s="273"/>
      <c r="D235" s="273"/>
      <c r="E235" s="273"/>
      <c r="F235" s="273"/>
      <c r="G235" s="273"/>
      <c r="I235" s="381"/>
      <c r="J235" s="381"/>
      <c r="K235" s="381"/>
      <c r="L235" s="381"/>
      <c r="M235" s="381"/>
      <c r="N235" s="381"/>
      <c r="O235" s="381"/>
      <c r="P235" s="381"/>
      <c r="Q235" s="381"/>
      <c r="R235" s="381"/>
      <c r="S235" s="381"/>
      <c r="T235" s="381"/>
      <c r="U235" s="381"/>
      <c r="V235" s="381"/>
      <c r="W235" s="381"/>
      <c r="X235" s="381"/>
      <c r="Y235" s="381"/>
    </row>
    <row r="236" spans="1:25" s="380" customFormat="1" x14ac:dyDescent="0.2">
      <c r="A236" s="273"/>
      <c r="B236" s="273"/>
      <c r="C236" s="273"/>
      <c r="D236" s="273"/>
      <c r="E236" s="273"/>
      <c r="F236" s="273"/>
      <c r="G236" s="273"/>
      <c r="I236" s="381"/>
      <c r="J236" s="381"/>
      <c r="K236" s="381"/>
      <c r="L236" s="381"/>
      <c r="M236" s="381"/>
      <c r="N236" s="381"/>
      <c r="O236" s="381"/>
      <c r="P236" s="381"/>
      <c r="Q236" s="381"/>
      <c r="R236" s="381"/>
      <c r="S236" s="381"/>
      <c r="T236" s="381"/>
      <c r="U236" s="381"/>
      <c r="V236" s="381"/>
      <c r="W236" s="381"/>
      <c r="X236" s="381"/>
      <c r="Y236" s="381"/>
    </row>
    <row r="237" spans="1:25" s="380" customFormat="1" x14ac:dyDescent="0.2">
      <c r="A237" s="273"/>
      <c r="B237" s="273"/>
      <c r="C237" s="273"/>
      <c r="D237" s="273"/>
      <c r="E237" s="273"/>
      <c r="F237" s="273"/>
      <c r="G237" s="273"/>
      <c r="I237" s="381"/>
      <c r="J237" s="381"/>
      <c r="K237" s="381"/>
      <c r="L237" s="381"/>
      <c r="M237" s="381"/>
      <c r="N237" s="381"/>
      <c r="O237" s="381"/>
      <c r="P237" s="381"/>
      <c r="Q237" s="381"/>
      <c r="R237" s="381"/>
      <c r="S237" s="381"/>
      <c r="T237" s="381"/>
      <c r="U237" s="381"/>
      <c r="V237" s="381"/>
      <c r="W237" s="381"/>
      <c r="X237" s="381"/>
      <c r="Y237" s="381"/>
    </row>
    <row r="238" spans="1:25" s="380" customFormat="1" x14ac:dyDescent="0.2">
      <c r="A238" s="273"/>
      <c r="B238" s="273"/>
      <c r="C238" s="273"/>
      <c r="D238" s="273"/>
      <c r="E238" s="273"/>
      <c r="F238" s="273"/>
      <c r="G238" s="273"/>
      <c r="I238" s="381"/>
      <c r="J238" s="381"/>
      <c r="K238" s="381"/>
      <c r="L238" s="381"/>
      <c r="M238" s="381"/>
      <c r="N238" s="381"/>
      <c r="O238" s="381"/>
      <c r="P238" s="381"/>
      <c r="Q238" s="381"/>
      <c r="R238" s="381"/>
      <c r="S238" s="381"/>
      <c r="T238" s="381"/>
      <c r="U238" s="381"/>
      <c r="V238" s="381"/>
      <c r="W238" s="381"/>
      <c r="X238" s="381"/>
      <c r="Y238" s="381"/>
    </row>
    <row r="239" spans="1:25" s="380" customFormat="1" x14ac:dyDescent="0.2">
      <c r="A239" s="273"/>
      <c r="B239" s="273"/>
      <c r="C239" s="273"/>
      <c r="D239" s="273"/>
      <c r="E239" s="273"/>
      <c r="F239" s="273"/>
      <c r="G239" s="273"/>
      <c r="I239" s="381"/>
      <c r="J239" s="381"/>
      <c r="K239" s="381"/>
      <c r="L239" s="381"/>
      <c r="M239" s="381"/>
      <c r="N239" s="381"/>
      <c r="O239" s="381"/>
      <c r="P239" s="381"/>
      <c r="Q239" s="381"/>
      <c r="R239" s="381"/>
      <c r="S239" s="381"/>
      <c r="T239" s="381"/>
      <c r="U239" s="381"/>
      <c r="V239" s="381"/>
      <c r="W239" s="381"/>
      <c r="X239" s="381"/>
      <c r="Y239" s="381"/>
    </row>
    <row r="240" spans="1:25" s="380" customFormat="1" x14ac:dyDescent="0.2">
      <c r="A240" s="273"/>
      <c r="B240" s="273"/>
      <c r="C240" s="273"/>
      <c r="D240" s="273"/>
      <c r="E240" s="273"/>
      <c r="F240" s="273"/>
      <c r="G240" s="273"/>
      <c r="I240" s="381"/>
      <c r="J240" s="381"/>
      <c r="K240" s="381"/>
      <c r="L240" s="381"/>
      <c r="M240" s="381"/>
      <c r="N240" s="381"/>
      <c r="O240" s="381"/>
      <c r="P240" s="381"/>
      <c r="Q240" s="381"/>
      <c r="R240" s="381"/>
      <c r="S240" s="381"/>
      <c r="T240" s="381"/>
      <c r="U240" s="381"/>
      <c r="V240" s="381"/>
      <c r="W240" s="381"/>
      <c r="X240" s="381"/>
      <c r="Y240" s="381"/>
    </row>
    <row r="241" spans="1:25" s="380" customFormat="1" x14ac:dyDescent="0.2">
      <c r="A241" s="273"/>
      <c r="B241" s="273"/>
      <c r="C241" s="273"/>
      <c r="D241" s="273"/>
      <c r="E241" s="273"/>
      <c r="F241" s="273"/>
      <c r="G241" s="273"/>
      <c r="I241" s="381"/>
      <c r="J241" s="381"/>
      <c r="K241" s="381"/>
      <c r="L241" s="381"/>
      <c r="M241" s="381"/>
      <c r="N241" s="381"/>
      <c r="O241" s="381"/>
      <c r="P241" s="381"/>
      <c r="Q241" s="381"/>
      <c r="R241" s="381"/>
      <c r="S241" s="381"/>
      <c r="T241" s="381"/>
      <c r="U241" s="381"/>
      <c r="V241" s="381"/>
      <c r="W241" s="381"/>
      <c r="X241" s="381"/>
      <c r="Y241" s="381"/>
    </row>
    <row r="242" spans="1:25" s="380" customFormat="1" x14ac:dyDescent="0.2">
      <c r="A242" s="273"/>
      <c r="B242" s="273"/>
      <c r="C242" s="273"/>
      <c r="D242" s="273"/>
      <c r="E242" s="273"/>
      <c r="F242" s="273"/>
      <c r="G242" s="273"/>
      <c r="I242" s="381"/>
      <c r="J242" s="381"/>
      <c r="K242" s="381"/>
      <c r="L242" s="381"/>
      <c r="M242" s="381"/>
      <c r="N242" s="381"/>
      <c r="O242" s="381"/>
      <c r="P242" s="381"/>
      <c r="Q242" s="381"/>
      <c r="R242" s="381"/>
      <c r="S242" s="381"/>
      <c r="T242" s="381"/>
      <c r="U242" s="381"/>
      <c r="V242" s="381"/>
      <c r="W242" s="381"/>
      <c r="X242" s="381"/>
      <c r="Y242" s="381"/>
    </row>
    <row r="243" spans="1:25" s="380" customFormat="1" x14ac:dyDescent="0.2">
      <c r="A243" s="273"/>
      <c r="B243" s="273"/>
      <c r="C243" s="273"/>
      <c r="D243" s="273"/>
      <c r="E243" s="273"/>
      <c r="F243" s="273"/>
      <c r="G243" s="273"/>
      <c r="I243" s="381"/>
      <c r="J243" s="381"/>
      <c r="K243" s="381"/>
      <c r="L243" s="381"/>
      <c r="M243" s="381"/>
      <c r="N243" s="381"/>
      <c r="O243" s="381"/>
      <c r="P243" s="381"/>
      <c r="Q243" s="381"/>
      <c r="R243" s="381"/>
      <c r="S243" s="381"/>
      <c r="T243" s="381"/>
      <c r="U243" s="381"/>
      <c r="V243" s="381"/>
      <c r="W243" s="381"/>
      <c r="X243" s="381"/>
      <c r="Y243" s="381"/>
    </row>
    <row r="244" spans="1:25" s="380" customFormat="1" x14ac:dyDescent="0.2">
      <c r="A244" s="273"/>
      <c r="B244" s="273"/>
      <c r="C244" s="273"/>
      <c r="D244" s="273"/>
      <c r="E244" s="273"/>
      <c r="F244" s="273"/>
      <c r="G244" s="273"/>
      <c r="I244" s="381"/>
      <c r="J244" s="381"/>
      <c r="K244" s="381"/>
      <c r="L244" s="381"/>
      <c r="M244" s="381"/>
      <c r="N244" s="381"/>
      <c r="O244" s="381"/>
      <c r="P244" s="381"/>
      <c r="Q244" s="381"/>
      <c r="R244" s="381"/>
      <c r="S244" s="381"/>
      <c r="T244" s="381"/>
      <c r="U244" s="381"/>
      <c r="V244" s="381"/>
      <c r="W244" s="381"/>
      <c r="X244" s="381"/>
      <c r="Y244" s="381"/>
    </row>
    <row r="245" spans="1:25" s="380" customFormat="1" x14ac:dyDescent="0.2">
      <c r="A245" s="273"/>
      <c r="B245" s="273"/>
      <c r="C245" s="273"/>
      <c r="D245" s="273"/>
      <c r="E245" s="273"/>
      <c r="F245" s="273"/>
      <c r="G245" s="273"/>
      <c r="I245" s="381"/>
      <c r="J245" s="381"/>
      <c r="K245" s="381"/>
      <c r="L245" s="381"/>
      <c r="M245" s="381"/>
      <c r="N245" s="381"/>
      <c r="O245" s="381"/>
      <c r="P245" s="381"/>
      <c r="Q245" s="381"/>
      <c r="R245" s="381"/>
      <c r="S245" s="381"/>
      <c r="T245" s="381"/>
      <c r="U245" s="381"/>
      <c r="V245" s="381"/>
      <c r="W245" s="381"/>
      <c r="X245" s="381"/>
      <c r="Y245" s="381"/>
    </row>
    <row r="246" spans="1:25" s="380" customFormat="1" x14ac:dyDescent="0.2">
      <c r="A246" s="273"/>
      <c r="B246" s="273"/>
      <c r="C246" s="273"/>
      <c r="D246" s="273"/>
      <c r="E246" s="273"/>
      <c r="F246" s="273"/>
      <c r="G246" s="273"/>
      <c r="I246" s="381"/>
      <c r="J246" s="381"/>
      <c r="K246" s="381"/>
      <c r="L246" s="381"/>
      <c r="M246" s="381"/>
      <c r="N246" s="381"/>
      <c r="O246" s="381"/>
      <c r="P246" s="381"/>
      <c r="Q246" s="381"/>
      <c r="R246" s="381"/>
      <c r="S246" s="381"/>
      <c r="T246" s="381"/>
      <c r="U246" s="381"/>
      <c r="V246" s="381"/>
      <c r="W246" s="381"/>
      <c r="X246" s="381"/>
      <c r="Y246" s="381"/>
    </row>
    <row r="247" spans="1:25" s="380" customFormat="1" x14ac:dyDescent="0.2">
      <c r="A247" s="273"/>
      <c r="B247" s="273"/>
      <c r="C247" s="273"/>
      <c r="D247" s="273"/>
      <c r="E247" s="273"/>
      <c r="F247" s="273"/>
      <c r="G247" s="273"/>
      <c r="I247" s="381"/>
      <c r="J247" s="381"/>
      <c r="K247" s="381"/>
      <c r="L247" s="381"/>
      <c r="M247" s="381"/>
      <c r="N247" s="381"/>
      <c r="O247" s="381"/>
      <c r="P247" s="381"/>
      <c r="Q247" s="381"/>
      <c r="R247" s="381"/>
      <c r="S247" s="381"/>
      <c r="T247" s="381"/>
      <c r="U247" s="381"/>
      <c r="V247" s="381"/>
      <c r="W247" s="381"/>
      <c r="X247" s="381"/>
      <c r="Y247" s="381"/>
    </row>
    <row r="248" spans="1:25" s="380" customFormat="1" x14ac:dyDescent="0.2">
      <c r="A248" s="273"/>
      <c r="B248" s="273"/>
      <c r="C248" s="273"/>
      <c r="D248" s="273"/>
      <c r="E248" s="273"/>
      <c r="F248" s="273"/>
      <c r="G248" s="273"/>
      <c r="I248" s="381"/>
      <c r="J248" s="381"/>
      <c r="K248" s="381"/>
      <c r="L248" s="381"/>
      <c r="M248" s="381"/>
      <c r="N248" s="381"/>
      <c r="O248" s="381"/>
      <c r="P248" s="381"/>
      <c r="Q248" s="381"/>
      <c r="R248" s="381"/>
      <c r="S248" s="381"/>
      <c r="T248" s="381"/>
      <c r="U248" s="381"/>
      <c r="V248" s="381"/>
      <c r="W248" s="381"/>
      <c r="X248" s="381"/>
      <c r="Y248" s="381"/>
    </row>
    <row r="249" spans="1:25" s="380" customFormat="1" x14ac:dyDescent="0.2">
      <c r="A249" s="273"/>
      <c r="B249" s="273"/>
      <c r="C249" s="273"/>
      <c r="D249" s="273"/>
      <c r="E249" s="273"/>
      <c r="F249" s="273"/>
      <c r="G249" s="273"/>
      <c r="I249" s="381"/>
      <c r="J249" s="381"/>
      <c r="K249" s="381"/>
      <c r="L249" s="381"/>
      <c r="M249" s="381"/>
      <c r="N249" s="381"/>
      <c r="O249" s="381"/>
      <c r="P249" s="381"/>
      <c r="Q249" s="381"/>
      <c r="R249" s="381"/>
      <c r="S249" s="381"/>
      <c r="T249" s="381"/>
      <c r="U249" s="381"/>
      <c r="V249" s="381"/>
      <c r="W249" s="381"/>
      <c r="X249" s="381"/>
      <c r="Y249" s="381"/>
    </row>
    <row r="250" spans="1:25" s="380" customFormat="1" x14ac:dyDescent="0.2">
      <c r="A250" s="273"/>
      <c r="B250" s="273"/>
      <c r="C250" s="273"/>
      <c r="D250" s="273"/>
      <c r="E250" s="273"/>
      <c r="F250" s="273"/>
      <c r="G250" s="273"/>
      <c r="I250" s="381"/>
      <c r="J250" s="381"/>
      <c r="K250" s="381"/>
      <c r="L250" s="381"/>
      <c r="M250" s="381"/>
      <c r="N250" s="381"/>
      <c r="O250" s="381"/>
      <c r="P250" s="381"/>
      <c r="Q250" s="381"/>
      <c r="R250" s="381"/>
      <c r="S250" s="381"/>
      <c r="T250" s="381"/>
      <c r="U250" s="381"/>
      <c r="V250" s="381"/>
      <c r="W250" s="381"/>
      <c r="X250" s="381"/>
      <c r="Y250" s="381"/>
    </row>
    <row r="251" spans="1:25" s="380" customFormat="1" x14ac:dyDescent="0.2">
      <c r="A251" s="273"/>
      <c r="B251" s="273"/>
      <c r="C251" s="273"/>
      <c r="D251" s="273"/>
      <c r="E251" s="273"/>
      <c r="F251" s="273"/>
      <c r="G251" s="273"/>
      <c r="I251" s="381"/>
      <c r="J251" s="381"/>
      <c r="K251" s="381"/>
      <c r="L251" s="381"/>
      <c r="M251" s="381"/>
      <c r="N251" s="381"/>
      <c r="O251" s="381"/>
      <c r="P251" s="381"/>
      <c r="Q251" s="381"/>
      <c r="R251" s="381"/>
      <c r="S251" s="381"/>
      <c r="T251" s="381"/>
      <c r="U251" s="381"/>
      <c r="V251" s="381"/>
      <c r="W251" s="381"/>
      <c r="X251" s="381"/>
      <c r="Y251" s="381"/>
    </row>
    <row r="252" spans="1:25" s="380" customFormat="1" x14ac:dyDescent="0.2">
      <c r="A252" s="273"/>
      <c r="B252" s="273"/>
      <c r="C252" s="273"/>
      <c r="D252" s="273"/>
      <c r="E252" s="273"/>
      <c r="F252" s="273"/>
      <c r="G252" s="273"/>
      <c r="I252" s="381"/>
      <c r="J252" s="381"/>
      <c r="K252" s="381"/>
      <c r="L252" s="381"/>
      <c r="M252" s="381"/>
      <c r="N252" s="381"/>
      <c r="O252" s="381"/>
      <c r="P252" s="381"/>
      <c r="Q252" s="381"/>
      <c r="R252" s="381"/>
      <c r="S252" s="381"/>
      <c r="T252" s="381"/>
      <c r="U252" s="381"/>
      <c r="V252" s="381"/>
      <c r="W252" s="381"/>
      <c r="X252" s="381"/>
      <c r="Y252" s="381"/>
    </row>
    <row r="253" spans="1:25" s="380" customFormat="1" x14ac:dyDescent="0.2">
      <c r="A253" s="273"/>
      <c r="B253" s="273"/>
      <c r="C253" s="273"/>
      <c r="D253" s="273"/>
      <c r="E253" s="273"/>
      <c r="F253" s="273"/>
      <c r="G253" s="273"/>
      <c r="I253" s="381"/>
      <c r="J253" s="381"/>
      <c r="K253" s="381"/>
      <c r="L253" s="381"/>
      <c r="M253" s="381"/>
      <c r="N253" s="381"/>
      <c r="O253" s="381"/>
      <c r="P253" s="381"/>
      <c r="Q253" s="381"/>
      <c r="R253" s="381"/>
      <c r="S253" s="381"/>
      <c r="T253" s="381"/>
      <c r="U253" s="381"/>
      <c r="V253" s="381"/>
      <c r="W253" s="381"/>
      <c r="X253" s="381"/>
      <c r="Y253" s="381"/>
    </row>
    <row r="254" spans="1:25" s="380" customFormat="1" x14ac:dyDescent="0.2">
      <c r="A254" s="273"/>
      <c r="B254" s="273"/>
      <c r="C254" s="273"/>
      <c r="D254" s="273"/>
      <c r="E254" s="273"/>
      <c r="F254" s="273"/>
      <c r="G254" s="273"/>
      <c r="I254" s="381"/>
      <c r="J254" s="381"/>
      <c r="K254" s="381"/>
      <c r="L254" s="381"/>
      <c r="M254" s="381"/>
      <c r="N254" s="381"/>
      <c r="O254" s="381"/>
      <c r="P254" s="381"/>
      <c r="Q254" s="381"/>
      <c r="R254" s="381"/>
      <c r="S254" s="381"/>
      <c r="T254" s="381"/>
      <c r="U254" s="381"/>
      <c r="V254" s="381"/>
      <c r="W254" s="381"/>
      <c r="X254" s="381"/>
      <c r="Y254" s="381"/>
    </row>
    <row r="255" spans="1:25" s="380" customFormat="1" x14ac:dyDescent="0.2">
      <c r="A255" s="273"/>
      <c r="B255" s="273"/>
      <c r="C255" s="273"/>
      <c r="D255" s="273"/>
      <c r="E255" s="273"/>
      <c r="F255" s="273"/>
      <c r="G255" s="273"/>
      <c r="I255" s="381"/>
      <c r="J255" s="381"/>
      <c r="K255" s="381"/>
      <c r="L255" s="381"/>
      <c r="M255" s="381"/>
      <c r="N255" s="381"/>
      <c r="O255" s="381"/>
      <c r="P255" s="381"/>
      <c r="Q255" s="381"/>
      <c r="R255" s="381"/>
      <c r="S255" s="381"/>
      <c r="T255" s="381"/>
      <c r="U255" s="381"/>
      <c r="V255" s="381"/>
      <c r="W255" s="381"/>
      <c r="X255" s="381"/>
      <c r="Y255" s="381"/>
    </row>
    <row r="256" spans="1:25" s="380" customFormat="1" x14ac:dyDescent="0.2">
      <c r="A256" s="273"/>
      <c r="B256" s="273"/>
      <c r="C256" s="273"/>
      <c r="D256" s="273"/>
      <c r="E256" s="273"/>
      <c r="F256" s="273"/>
      <c r="G256" s="273"/>
      <c r="I256" s="381"/>
      <c r="J256" s="381"/>
      <c r="K256" s="381"/>
      <c r="L256" s="381"/>
      <c r="M256" s="381"/>
      <c r="N256" s="381"/>
      <c r="O256" s="381"/>
      <c r="P256" s="381"/>
      <c r="Q256" s="381"/>
      <c r="R256" s="381"/>
      <c r="S256" s="381"/>
      <c r="T256" s="381"/>
      <c r="U256" s="381"/>
      <c r="V256" s="381"/>
      <c r="W256" s="381"/>
      <c r="X256" s="381"/>
      <c r="Y256" s="381"/>
    </row>
    <row r="257" spans="1:25" s="380" customFormat="1" x14ac:dyDescent="0.2">
      <c r="A257" s="273"/>
      <c r="B257" s="273"/>
      <c r="C257" s="273"/>
      <c r="D257" s="273"/>
      <c r="E257" s="273"/>
      <c r="F257" s="273"/>
      <c r="G257" s="273"/>
      <c r="I257" s="381"/>
      <c r="J257" s="381"/>
      <c r="K257" s="381"/>
      <c r="L257" s="381"/>
      <c r="M257" s="381"/>
      <c r="N257" s="381"/>
      <c r="O257" s="381"/>
      <c r="P257" s="381"/>
      <c r="Q257" s="381"/>
      <c r="R257" s="381"/>
      <c r="S257" s="381"/>
      <c r="T257" s="381"/>
      <c r="U257" s="381"/>
      <c r="V257" s="381"/>
      <c r="W257" s="381"/>
      <c r="X257" s="381"/>
      <c r="Y257" s="381"/>
    </row>
    <row r="258" spans="1:25" s="380" customFormat="1" x14ac:dyDescent="0.2">
      <c r="A258" s="273"/>
      <c r="B258" s="273"/>
      <c r="C258" s="273"/>
      <c r="D258" s="273"/>
      <c r="E258" s="273"/>
      <c r="F258" s="273"/>
      <c r="G258" s="273"/>
      <c r="I258" s="381"/>
      <c r="J258" s="381"/>
      <c r="K258" s="381"/>
      <c r="L258" s="381"/>
      <c r="M258" s="381"/>
      <c r="N258" s="381"/>
      <c r="O258" s="381"/>
      <c r="P258" s="381"/>
      <c r="Q258" s="381"/>
      <c r="R258" s="381"/>
      <c r="S258" s="381"/>
      <c r="T258" s="381"/>
      <c r="U258" s="381"/>
      <c r="V258" s="381"/>
      <c r="W258" s="381"/>
      <c r="X258" s="381"/>
      <c r="Y258" s="381"/>
    </row>
    <row r="259" spans="1:25" s="380" customFormat="1" x14ac:dyDescent="0.2">
      <c r="A259" s="273"/>
      <c r="B259" s="273"/>
      <c r="C259" s="273"/>
      <c r="D259" s="273"/>
      <c r="E259" s="273"/>
      <c r="F259" s="273"/>
      <c r="G259" s="273"/>
      <c r="I259" s="381"/>
      <c r="J259" s="381"/>
      <c r="K259" s="381"/>
      <c r="L259" s="381"/>
      <c r="M259" s="381"/>
      <c r="N259" s="381"/>
      <c r="O259" s="381"/>
      <c r="P259" s="381"/>
      <c r="Q259" s="381"/>
      <c r="R259" s="381"/>
      <c r="S259" s="381"/>
      <c r="T259" s="381"/>
      <c r="U259" s="381"/>
      <c r="V259" s="381"/>
      <c r="W259" s="381"/>
      <c r="X259" s="381"/>
      <c r="Y259" s="381"/>
    </row>
    <row r="260" spans="1:25" s="380" customFormat="1" x14ac:dyDescent="0.2">
      <c r="A260" s="273"/>
      <c r="B260" s="273"/>
      <c r="C260" s="273"/>
      <c r="D260" s="273"/>
      <c r="E260" s="273"/>
      <c r="F260" s="273"/>
      <c r="G260" s="273"/>
      <c r="I260" s="381"/>
      <c r="J260" s="381"/>
      <c r="K260" s="381"/>
      <c r="L260" s="381"/>
      <c r="M260" s="381"/>
      <c r="N260" s="381"/>
      <c r="O260" s="381"/>
      <c r="P260" s="381"/>
      <c r="Q260" s="381"/>
      <c r="R260" s="381"/>
      <c r="S260" s="381"/>
      <c r="T260" s="381"/>
      <c r="U260" s="381"/>
      <c r="V260" s="381"/>
      <c r="W260" s="381"/>
      <c r="X260" s="381"/>
      <c r="Y260" s="381"/>
    </row>
    <row r="261" spans="1:25" s="380" customFormat="1" x14ac:dyDescent="0.2">
      <c r="A261" s="273"/>
      <c r="B261" s="273"/>
      <c r="C261" s="273"/>
      <c r="D261" s="273"/>
      <c r="E261" s="273"/>
      <c r="F261" s="273"/>
      <c r="G261" s="273"/>
      <c r="I261" s="381"/>
      <c r="J261" s="381"/>
      <c r="K261" s="381"/>
      <c r="L261" s="381"/>
      <c r="M261" s="381"/>
      <c r="N261" s="381"/>
      <c r="O261" s="381"/>
      <c r="P261" s="381"/>
      <c r="Q261" s="381"/>
      <c r="R261" s="381"/>
      <c r="S261" s="381"/>
      <c r="T261" s="381"/>
      <c r="U261" s="381"/>
      <c r="V261" s="381"/>
      <c r="W261" s="381"/>
      <c r="X261" s="381"/>
      <c r="Y261" s="381"/>
    </row>
    <row r="262" spans="1:25" s="380" customFormat="1" x14ac:dyDescent="0.2">
      <c r="A262" s="273"/>
      <c r="B262" s="273"/>
      <c r="C262" s="273"/>
      <c r="D262" s="273"/>
      <c r="E262" s="273"/>
      <c r="F262" s="273"/>
      <c r="G262" s="273"/>
      <c r="I262" s="381"/>
      <c r="J262" s="381"/>
      <c r="K262" s="381"/>
      <c r="L262" s="381"/>
      <c r="M262" s="381"/>
      <c r="N262" s="381"/>
      <c r="O262" s="381"/>
      <c r="P262" s="381"/>
      <c r="Q262" s="381"/>
      <c r="R262" s="381"/>
      <c r="S262" s="381"/>
      <c r="T262" s="381"/>
      <c r="U262" s="381"/>
      <c r="V262" s="381"/>
      <c r="W262" s="381"/>
      <c r="X262" s="381"/>
      <c r="Y262" s="381"/>
    </row>
    <row r="263" spans="1:25" s="380" customFormat="1" x14ac:dyDescent="0.2">
      <c r="A263" s="273"/>
      <c r="B263" s="273"/>
      <c r="C263" s="273"/>
      <c r="D263" s="273"/>
      <c r="E263" s="273"/>
      <c r="F263" s="273"/>
      <c r="I263" s="381"/>
      <c r="J263" s="381"/>
      <c r="K263" s="381"/>
      <c r="L263" s="381"/>
      <c r="M263" s="381"/>
      <c r="N263" s="381"/>
      <c r="O263" s="381"/>
      <c r="P263" s="381"/>
      <c r="Q263" s="381"/>
      <c r="R263" s="381"/>
      <c r="S263" s="381"/>
      <c r="T263" s="381"/>
      <c r="U263" s="381"/>
      <c r="V263" s="381"/>
      <c r="W263" s="381"/>
      <c r="X263" s="381"/>
      <c r="Y263" s="381"/>
    </row>
    <row r="264" spans="1:25" s="380" customFormat="1" x14ac:dyDescent="0.2">
      <c r="A264" s="273"/>
      <c r="B264" s="273"/>
      <c r="C264" s="273"/>
      <c r="D264" s="273"/>
      <c r="E264" s="273"/>
      <c r="F264" s="273"/>
      <c r="I264" s="381"/>
      <c r="J264" s="381"/>
      <c r="K264" s="381"/>
      <c r="L264" s="381"/>
      <c r="M264" s="381"/>
      <c r="N264" s="381"/>
      <c r="O264" s="381"/>
      <c r="P264" s="381"/>
      <c r="Q264" s="381"/>
      <c r="R264" s="381"/>
      <c r="S264" s="381"/>
      <c r="T264" s="381"/>
      <c r="U264" s="381"/>
      <c r="V264" s="381"/>
      <c r="W264" s="381"/>
      <c r="X264" s="381"/>
      <c r="Y264" s="381"/>
    </row>
    <row r="265" spans="1:25" s="380" customFormat="1" x14ac:dyDescent="0.2">
      <c r="A265" s="273"/>
      <c r="B265" s="273"/>
      <c r="C265" s="273"/>
      <c r="D265" s="273"/>
      <c r="E265" s="273"/>
      <c r="F265" s="273"/>
      <c r="I265" s="381"/>
      <c r="J265" s="381"/>
      <c r="K265" s="381"/>
      <c r="L265" s="381"/>
      <c r="M265" s="381"/>
      <c r="N265" s="381"/>
      <c r="O265" s="381"/>
      <c r="P265" s="381"/>
      <c r="Q265" s="381"/>
      <c r="R265" s="381"/>
      <c r="S265" s="381"/>
      <c r="T265" s="381"/>
      <c r="U265" s="381"/>
      <c r="V265" s="381"/>
      <c r="W265" s="381"/>
      <c r="X265" s="381"/>
      <c r="Y265" s="381"/>
    </row>
    <row r="266" spans="1:25" s="380" customFormat="1" x14ac:dyDescent="0.2">
      <c r="A266" s="273"/>
      <c r="B266" s="273"/>
      <c r="C266" s="273"/>
      <c r="D266" s="273"/>
      <c r="E266" s="273"/>
      <c r="F266" s="273"/>
      <c r="I266" s="381"/>
      <c r="J266" s="381"/>
      <c r="K266" s="381"/>
      <c r="L266" s="381"/>
      <c r="M266" s="381"/>
      <c r="N266" s="381"/>
      <c r="O266" s="381"/>
      <c r="P266" s="381"/>
      <c r="Q266" s="381"/>
      <c r="R266" s="381"/>
      <c r="S266" s="381"/>
      <c r="T266" s="381"/>
      <c r="U266" s="381"/>
      <c r="V266" s="381"/>
      <c r="W266" s="381"/>
      <c r="X266" s="381"/>
      <c r="Y266" s="381"/>
    </row>
    <row r="267" spans="1:25" s="380" customFormat="1" x14ac:dyDescent="0.2">
      <c r="A267" s="273"/>
      <c r="B267" s="273"/>
      <c r="C267" s="273"/>
      <c r="D267" s="273"/>
      <c r="E267" s="273"/>
      <c r="F267" s="273"/>
      <c r="I267" s="381"/>
      <c r="J267" s="381"/>
      <c r="K267" s="381"/>
      <c r="L267" s="381"/>
      <c r="M267" s="381"/>
      <c r="N267" s="381"/>
      <c r="O267" s="381"/>
      <c r="P267" s="381"/>
      <c r="Q267" s="381"/>
      <c r="R267" s="381"/>
      <c r="S267" s="381"/>
      <c r="T267" s="381"/>
      <c r="U267" s="381"/>
      <c r="V267" s="381"/>
      <c r="W267" s="381"/>
      <c r="X267" s="381"/>
      <c r="Y267" s="381"/>
    </row>
    <row r="268" spans="1:25" s="380" customFormat="1" x14ac:dyDescent="0.2">
      <c r="A268" s="273"/>
      <c r="B268" s="273"/>
      <c r="C268" s="273"/>
      <c r="D268" s="273"/>
      <c r="E268" s="273"/>
      <c r="F268" s="273"/>
      <c r="I268" s="381"/>
      <c r="J268" s="381"/>
      <c r="K268" s="381"/>
      <c r="L268" s="381"/>
      <c r="M268" s="381"/>
      <c r="N268" s="381"/>
      <c r="O268" s="381"/>
      <c r="P268" s="381"/>
      <c r="Q268" s="381"/>
      <c r="R268" s="381"/>
      <c r="S268" s="381"/>
      <c r="T268" s="381"/>
      <c r="U268" s="381"/>
      <c r="V268" s="381"/>
      <c r="W268" s="381"/>
      <c r="X268" s="381"/>
      <c r="Y268" s="381"/>
    </row>
    <row r="269" spans="1:25" s="380" customFormat="1" x14ac:dyDescent="0.2">
      <c r="A269" s="273"/>
      <c r="B269" s="273"/>
      <c r="C269" s="273"/>
      <c r="D269" s="273"/>
      <c r="E269" s="273"/>
      <c r="F269" s="273"/>
      <c r="I269" s="381"/>
      <c r="J269" s="381"/>
      <c r="K269" s="381"/>
      <c r="L269" s="381"/>
      <c r="M269" s="381"/>
      <c r="N269" s="381"/>
      <c r="O269" s="381"/>
      <c r="P269" s="381"/>
      <c r="Q269" s="381"/>
      <c r="R269" s="381"/>
      <c r="S269" s="381"/>
      <c r="T269" s="381"/>
      <c r="U269" s="381"/>
      <c r="V269" s="381"/>
      <c r="W269" s="381"/>
      <c r="X269" s="381"/>
      <c r="Y269" s="381"/>
    </row>
    <row r="270" spans="1:25" s="380" customFormat="1" x14ac:dyDescent="0.2">
      <c r="A270" s="273"/>
      <c r="B270" s="273"/>
      <c r="C270" s="273"/>
      <c r="D270" s="273"/>
      <c r="E270" s="273"/>
      <c r="F270" s="273"/>
      <c r="I270" s="381"/>
      <c r="J270" s="381"/>
      <c r="K270" s="381"/>
      <c r="L270" s="381"/>
      <c r="M270" s="381"/>
      <c r="N270" s="381"/>
      <c r="O270" s="381"/>
      <c r="P270" s="381"/>
      <c r="Q270" s="381"/>
      <c r="R270" s="381"/>
      <c r="S270" s="381"/>
      <c r="T270" s="381"/>
      <c r="U270" s="381"/>
      <c r="V270" s="381"/>
      <c r="W270" s="381"/>
      <c r="X270" s="381"/>
      <c r="Y270" s="381"/>
    </row>
    <row r="271" spans="1:25" s="380" customFormat="1" x14ac:dyDescent="0.2">
      <c r="A271" s="273"/>
      <c r="B271" s="273"/>
      <c r="C271" s="273"/>
      <c r="D271" s="273"/>
      <c r="E271" s="273"/>
      <c r="F271" s="273"/>
      <c r="I271" s="381"/>
      <c r="J271" s="381"/>
      <c r="K271" s="381"/>
      <c r="L271" s="381"/>
      <c r="M271" s="381"/>
      <c r="N271" s="381"/>
      <c r="O271" s="381"/>
      <c r="P271" s="381"/>
      <c r="Q271" s="381"/>
      <c r="R271" s="381"/>
      <c r="S271" s="381"/>
      <c r="T271" s="381"/>
      <c r="U271" s="381"/>
      <c r="V271" s="381"/>
      <c r="W271" s="381"/>
      <c r="X271" s="381"/>
      <c r="Y271" s="381"/>
    </row>
    <row r="272" spans="1:25" s="380" customFormat="1" x14ac:dyDescent="0.2">
      <c r="A272" s="273"/>
      <c r="B272" s="273"/>
      <c r="C272" s="273"/>
      <c r="D272" s="273"/>
      <c r="E272" s="273"/>
      <c r="F272" s="273"/>
      <c r="I272" s="381"/>
      <c r="J272" s="381"/>
      <c r="K272" s="381"/>
      <c r="L272" s="381"/>
      <c r="M272" s="381"/>
      <c r="N272" s="381"/>
      <c r="O272" s="381"/>
      <c r="P272" s="381"/>
      <c r="Q272" s="381"/>
      <c r="R272" s="381"/>
      <c r="S272" s="381"/>
      <c r="T272" s="381"/>
      <c r="U272" s="381"/>
      <c r="V272" s="381"/>
      <c r="W272" s="381"/>
      <c r="X272" s="381"/>
      <c r="Y272" s="381"/>
    </row>
    <row r="273" spans="1:25" s="380" customFormat="1" x14ac:dyDescent="0.2">
      <c r="A273" s="273"/>
      <c r="B273" s="273"/>
      <c r="C273" s="273"/>
      <c r="D273" s="273"/>
      <c r="E273" s="273"/>
      <c r="F273" s="273"/>
      <c r="I273" s="381"/>
      <c r="J273" s="381"/>
      <c r="K273" s="381"/>
      <c r="L273" s="381"/>
      <c r="M273" s="381"/>
      <c r="N273" s="381"/>
      <c r="O273" s="381"/>
      <c r="P273" s="381"/>
      <c r="Q273" s="381"/>
      <c r="R273" s="381"/>
      <c r="S273" s="381"/>
      <c r="T273" s="381"/>
      <c r="U273" s="381"/>
      <c r="V273" s="381"/>
      <c r="W273" s="381"/>
      <c r="X273" s="381"/>
      <c r="Y273" s="381"/>
    </row>
    <row r="274" spans="1:25" s="380" customFormat="1" x14ac:dyDescent="0.2">
      <c r="A274" s="273"/>
      <c r="B274" s="273"/>
      <c r="C274" s="273"/>
      <c r="D274" s="273"/>
      <c r="E274" s="273"/>
      <c r="F274" s="273"/>
      <c r="I274" s="381"/>
      <c r="J274" s="381"/>
      <c r="K274" s="381"/>
      <c r="L274" s="381"/>
      <c r="M274" s="381"/>
      <c r="N274" s="381"/>
      <c r="O274" s="381"/>
      <c r="P274" s="381"/>
      <c r="Q274" s="381"/>
      <c r="R274" s="381"/>
      <c r="S274" s="381"/>
      <c r="T274" s="381"/>
      <c r="U274" s="381"/>
      <c r="V274" s="381"/>
      <c r="W274" s="381"/>
      <c r="X274" s="381"/>
      <c r="Y274" s="381"/>
    </row>
    <row r="275" spans="1:25" s="380" customFormat="1" x14ac:dyDescent="0.2">
      <c r="A275" s="273"/>
      <c r="B275" s="273"/>
      <c r="C275" s="273"/>
      <c r="D275" s="273"/>
      <c r="E275" s="273"/>
      <c r="F275" s="273"/>
      <c r="I275" s="381"/>
      <c r="J275" s="381"/>
      <c r="K275" s="381"/>
      <c r="L275" s="381"/>
      <c r="M275" s="381"/>
      <c r="N275" s="381"/>
      <c r="O275" s="381"/>
      <c r="P275" s="381"/>
      <c r="Q275" s="381"/>
      <c r="R275" s="381"/>
      <c r="S275" s="381"/>
      <c r="T275" s="381"/>
      <c r="U275" s="381"/>
      <c r="V275" s="381"/>
      <c r="W275" s="381"/>
      <c r="X275" s="381"/>
      <c r="Y275" s="381"/>
    </row>
    <row r="276" spans="1:25" s="380" customFormat="1" x14ac:dyDescent="0.2">
      <c r="A276" s="273"/>
      <c r="B276" s="273"/>
      <c r="C276" s="273"/>
      <c r="D276" s="273"/>
      <c r="E276" s="273"/>
      <c r="F276" s="273"/>
      <c r="I276" s="381"/>
      <c r="J276" s="381"/>
      <c r="K276" s="381"/>
      <c r="L276" s="381"/>
      <c r="M276" s="381"/>
      <c r="N276" s="381"/>
      <c r="O276" s="381"/>
      <c r="P276" s="381"/>
      <c r="Q276" s="381"/>
      <c r="R276" s="381"/>
      <c r="S276" s="381"/>
      <c r="T276" s="381"/>
      <c r="U276" s="381"/>
      <c r="V276" s="381"/>
      <c r="W276" s="381"/>
      <c r="X276" s="381"/>
      <c r="Y276" s="381"/>
    </row>
    <row r="277" spans="1:25" s="380" customFormat="1" x14ac:dyDescent="0.2">
      <c r="A277" s="273"/>
      <c r="B277" s="273"/>
      <c r="C277" s="273"/>
      <c r="D277" s="273"/>
      <c r="E277" s="273"/>
      <c r="F277" s="273"/>
      <c r="I277" s="381"/>
      <c r="J277" s="381"/>
      <c r="K277" s="381"/>
      <c r="L277" s="381"/>
      <c r="M277" s="381"/>
      <c r="N277" s="381"/>
      <c r="O277" s="381"/>
      <c r="P277" s="381"/>
      <c r="Q277" s="381"/>
      <c r="R277" s="381"/>
      <c r="S277" s="381"/>
      <c r="T277" s="381"/>
      <c r="U277" s="381"/>
      <c r="V277" s="381"/>
      <c r="W277" s="381"/>
      <c r="X277" s="381"/>
      <c r="Y277" s="381"/>
    </row>
    <row r="278" spans="1:25" s="380" customFormat="1" x14ac:dyDescent="0.2">
      <c r="A278" s="273"/>
      <c r="B278" s="273"/>
      <c r="C278" s="273"/>
      <c r="D278" s="273"/>
      <c r="E278" s="273"/>
      <c r="F278" s="273"/>
      <c r="I278" s="381"/>
      <c r="J278" s="381"/>
      <c r="K278" s="381"/>
      <c r="L278" s="381"/>
      <c r="M278" s="381"/>
      <c r="N278" s="381"/>
      <c r="O278" s="381"/>
      <c r="P278" s="381"/>
      <c r="Q278" s="381"/>
      <c r="R278" s="381"/>
      <c r="S278" s="381"/>
      <c r="T278" s="381"/>
      <c r="U278" s="381"/>
      <c r="V278" s="381"/>
      <c r="W278" s="381"/>
      <c r="X278" s="381"/>
      <c r="Y278" s="381"/>
    </row>
    <row r="279" spans="1:25" s="380" customFormat="1" x14ac:dyDescent="0.2">
      <c r="A279" s="273"/>
      <c r="B279" s="273"/>
      <c r="C279" s="273"/>
      <c r="D279" s="273"/>
      <c r="E279" s="273"/>
      <c r="F279" s="273"/>
      <c r="I279" s="381"/>
      <c r="J279" s="381"/>
      <c r="K279" s="381"/>
      <c r="L279" s="381"/>
      <c r="M279" s="381"/>
      <c r="N279" s="381"/>
      <c r="O279" s="381"/>
      <c r="P279" s="381"/>
      <c r="Q279" s="381"/>
      <c r="R279" s="381"/>
      <c r="S279" s="381"/>
      <c r="T279" s="381"/>
      <c r="U279" s="381"/>
      <c r="V279" s="381"/>
      <c r="W279" s="381"/>
      <c r="X279" s="381"/>
      <c r="Y279" s="381"/>
    </row>
    <row r="280" spans="1:25" s="380" customFormat="1" x14ac:dyDescent="0.2">
      <c r="A280" s="273"/>
      <c r="B280" s="273"/>
      <c r="C280" s="273"/>
      <c r="D280" s="273"/>
      <c r="E280" s="273"/>
      <c r="F280" s="273"/>
      <c r="I280" s="381"/>
      <c r="J280" s="381"/>
      <c r="K280" s="381"/>
      <c r="L280" s="381"/>
      <c r="M280" s="381"/>
      <c r="N280" s="381"/>
      <c r="O280" s="381"/>
      <c r="P280" s="381"/>
      <c r="Q280" s="381"/>
      <c r="R280" s="381"/>
      <c r="S280" s="381"/>
      <c r="T280" s="381"/>
      <c r="U280" s="381"/>
      <c r="V280" s="381"/>
      <c r="W280" s="381"/>
      <c r="X280" s="381"/>
      <c r="Y280" s="381"/>
    </row>
    <row r="281" spans="1:25" s="380" customFormat="1" x14ac:dyDescent="0.2">
      <c r="A281" s="273"/>
      <c r="B281" s="273"/>
      <c r="C281" s="273"/>
      <c r="D281" s="273"/>
      <c r="E281" s="273"/>
      <c r="F281" s="273"/>
      <c r="I281" s="381"/>
      <c r="J281" s="381"/>
      <c r="K281" s="381"/>
      <c r="L281" s="381"/>
      <c r="M281" s="381"/>
      <c r="N281" s="381"/>
      <c r="O281" s="381"/>
      <c r="P281" s="381"/>
      <c r="Q281" s="381"/>
      <c r="R281" s="381"/>
      <c r="S281" s="381"/>
      <c r="T281" s="381"/>
      <c r="U281" s="381"/>
      <c r="V281" s="381"/>
      <c r="W281" s="381"/>
      <c r="X281" s="381"/>
      <c r="Y281" s="381"/>
    </row>
    <row r="282" spans="1:25" s="380" customFormat="1" x14ac:dyDescent="0.2">
      <c r="A282" s="273"/>
      <c r="B282" s="273"/>
      <c r="C282" s="273"/>
      <c r="D282" s="273"/>
      <c r="E282" s="273"/>
      <c r="F282" s="273"/>
      <c r="I282" s="381"/>
      <c r="J282" s="381"/>
      <c r="K282" s="381"/>
      <c r="L282" s="381"/>
      <c r="M282" s="381"/>
      <c r="N282" s="381"/>
      <c r="O282" s="381"/>
      <c r="P282" s="381"/>
      <c r="Q282" s="381"/>
      <c r="R282" s="381"/>
      <c r="S282" s="381"/>
      <c r="T282" s="381"/>
      <c r="U282" s="381"/>
      <c r="V282" s="381"/>
      <c r="W282" s="381"/>
      <c r="X282" s="381"/>
      <c r="Y282" s="381"/>
    </row>
    <row r="283" spans="1:25" s="380" customFormat="1" x14ac:dyDescent="0.2">
      <c r="A283" s="273"/>
      <c r="B283" s="273"/>
      <c r="C283" s="273"/>
      <c r="D283" s="273"/>
      <c r="E283" s="273"/>
      <c r="F283" s="273"/>
      <c r="I283" s="381"/>
      <c r="J283" s="381"/>
      <c r="K283" s="381"/>
      <c r="L283" s="381"/>
      <c r="M283" s="381"/>
      <c r="N283" s="381"/>
      <c r="O283" s="381"/>
      <c r="P283" s="381"/>
      <c r="Q283" s="381"/>
      <c r="R283" s="381"/>
      <c r="S283" s="381"/>
      <c r="T283" s="381"/>
      <c r="U283" s="381"/>
      <c r="V283" s="381"/>
      <c r="W283" s="381"/>
      <c r="X283" s="381"/>
      <c r="Y283" s="381"/>
    </row>
    <row r="284" spans="1:25" s="380" customFormat="1" x14ac:dyDescent="0.2">
      <c r="A284" s="273"/>
      <c r="B284" s="273"/>
      <c r="C284" s="273"/>
      <c r="D284" s="273"/>
      <c r="E284" s="273"/>
      <c r="F284" s="273"/>
      <c r="I284" s="381"/>
      <c r="J284" s="381"/>
      <c r="K284" s="381"/>
      <c r="L284" s="381"/>
      <c r="M284" s="381"/>
      <c r="N284" s="381"/>
      <c r="O284" s="381"/>
      <c r="P284" s="381"/>
      <c r="Q284" s="381"/>
      <c r="R284" s="381"/>
      <c r="S284" s="381"/>
      <c r="T284" s="381"/>
      <c r="U284" s="381"/>
      <c r="V284" s="381"/>
      <c r="W284" s="381"/>
      <c r="X284" s="381"/>
      <c r="Y284" s="381"/>
    </row>
    <row r="285" spans="1:25" s="380" customFormat="1" x14ac:dyDescent="0.2">
      <c r="A285" s="273"/>
      <c r="B285" s="273"/>
      <c r="C285" s="273"/>
      <c r="D285" s="273"/>
      <c r="E285" s="273"/>
      <c r="F285" s="273"/>
      <c r="I285" s="381"/>
      <c r="J285" s="381"/>
      <c r="K285" s="381"/>
      <c r="L285" s="381"/>
      <c r="M285" s="381"/>
      <c r="N285" s="381"/>
      <c r="O285" s="381"/>
      <c r="P285" s="381"/>
      <c r="Q285" s="381"/>
      <c r="R285" s="381"/>
      <c r="S285" s="381"/>
      <c r="T285" s="381"/>
      <c r="U285" s="381"/>
      <c r="V285" s="381"/>
      <c r="W285" s="381"/>
      <c r="X285" s="381"/>
      <c r="Y285" s="381"/>
    </row>
    <row r="286" spans="1:25" s="380" customFormat="1" x14ac:dyDescent="0.2">
      <c r="A286" s="273"/>
      <c r="B286" s="273"/>
      <c r="C286" s="273"/>
      <c r="D286" s="273"/>
      <c r="E286" s="273"/>
      <c r="F286" s="273"/>
      <c r="I286" s="381"/>
      <c r="J286" s="381"/>
      <c r="K286" s="381"/>
      <c r="L286" s="381"/>
      <c r="M286" s="381"/>
      <c r="N286" s="381"/>
      <c r="O286" s="381"/>
      <c r="P286" s="381"/>
      <c r="Q286" s="381"/>
      <c r="R286" s="381"/>
      <c r="S286" s="381"/>
      <c r="T286" s="381"/>
      <c r="U286" s="381"/>
      <c r="V286" s="381"/>
      <c r="W286" s="381"/>
      <c r="X286" s="381"/>
      <c r="Y286" s="381"/>
    </row>
    <row r="287" spans="1:25" s="380" customFormat="1" x14ac:dyDescent="0.2">
      <c r="A287" s="273"/>
      <c r="B287" s="273"/>
      <c r="C287" s="273"/>
      <c r="D287" s="273"/>
      <c r="E287" s="273"/>
      <c r="F287" s="273"/>
      <c r="I287" s="381"/>
      <c r="J287" s="381"/>
      <c r="K287" s="381"/>
      <c r="L287" s="381"/>
      <c r="M287" s="381"/>
      <c r="N287" s="381"/>
      <c r="O287" s="381"/>
      <c r="P287" s="381"/>
      <c r="Q287" s="381"/>
      <c r="R287" s="381"/>
      <c r="S287" s="381"/>
      <c r="T287" s="381"/>
      <c r="U287" s="381"/>
      <c r="V287" s="381"/>
      <c r="W287" s="381"/>
      <c r="X287" s="381"/>
      <c r="Y287" s="381"/>
    </row>
    <row r="288" spans="1:25" s="380" customFormat="1" x14ac:dyDescent="0.2">
      <c r="A288" s="273"/>
      <c r="B288" s="273"/>
      <c r="C288" s="273"/>
      <c r="D288" s="273"/>
      <c r="E288" s="273"/>
      <c r="F288" s="273"/>
      <c r="I288" s="381"/>
      <c r="J288" s="381"/>
      <c r="K288" s="381"/>
      <c r="L288" s="381"/>
      <c r="M288" s="381"/>
      <c r="N288" s="381"/>
      <c r="O288" s="381"/>
      <c r="P288" s="381"/>
      <c r="Q288" s="381"/>
      <c r="R288" s="381"/>
      <c r="S288" s="381"/>
      <c r="T288" s="381"/>
      <c r="U288" s="381"/>
      <c r="V288" s="381"/>
      <c r="W288" s="381"/>
      <c r="X288" s="381"/>
      <c r="Y288" s="381"/>
    </row>
    <row r="289" spans="1:25" s="380" customFormat="1" x14ac:dyDescent="0.2">
      <c r="A289" s="273"/>
      <c r="B289" s="273"/>
      <c r="C289" s="273"/>
      <c r="D289" s="273"/>
      <c r="E289" s="273"/>
      <c r="F289" s="273"/>
      <c r="I289" s="381"/>
      <c r="J289" s="381"/>
      <c r="K289" s="381"/>
      <c r="L289" s="381"/>
      <c r="M289" s="381"/>
      <c r="N289" s="381"/>
      <c r="O289" s="381"/>
      <c r="P289" s="381"/>
      <c r="Q289" s="381"/>
      <c r="R289" s="381"/>
      <c r="S289" s="381"/>
      <c r="T289" s="381"/>
      <c r="U289" s="381"/>
      <c r="V289" s="381"/>
      <c r="W289" s="381"/>
      <c r="X289" s="381"/>
      <c r="Y289" s="381"/>
    </row>
    <row r="290" spans="1:25" s="380" customFormat="1" x14ac:dyDescent="0.2">
      <c r="A290" s="273"/>
      <c r="B290" s="273"/>
      <c r="C290" s="273"/>
      <c r="D290" s="273"/>
      <c r="E290" s="273"/>
      <c r="F290" s="273"/>
      <c r="I290" s="381"/>
      <c r="J290" s="381"/>
      <c r="K290" s="381"/>
      <c r="L290" s="381"/>
      <c r="M290" s="381"/>
      <c r="N290" s="381"/>
      <c r="O290" s="381"/>
      <c r="P290" s="381"/>
      <c r="Q290" s="381"/>
      <c r="R290" s="381"/>
      <c r="S290" s="381"/>
      <c r="T290" s="381"/>
      <c r="U290" s="381"/>
      <c r="V290" s="381"/>
      <c r="W290" s="381"/>
      <c r="X290" s="381"/>
      <c r="Y290" s="381"/>
    </row>
    <row r="291" spans="1:25" s="380" customFormat="1" x14ac:dyDescent="0.2">
      <c r="A291" s="273"/>
      <c r="B291" s="273"/>
      <c r="C291" s="273"/>
      <c r="D291" s="273"/>
      <c r="E291" s="273"/>
      <c r="F291" s="273"/>
      <c r="I291" s="381"/>
      <c r="J291" s="381"/>
      <c r="K291" s="381"/>
      <c r="L291" s="381"/>
      <c r="M291" s="381"/>
      <c r="N291" s="381"/>
      <c r="O291" s="381"/>
      <c r="P291" s="381"/>
      <c r="Q291" s="381"/>
      <c r="R291" s="381"/>
      <c r="S291" s="381"/>
      <c r="T291" s="381"/>
      <c r="U291" s="381"/>
      <c r="V291" s="381"/>
      <c r="W291" s="381"/>
      <c r="X291" s="381"/>
      <c r="Y291" s="381"/>
    </row>
    <row r="292" spans="1:25" s="380" customFormat="1" x14ac:dyDescent="0.2">
      <c r="A292" s="273"/>
      <c r="B292" s="273"/>
      <c r="C292" s="273"/>
      <c r="D292" s="273"/>
      <c r="E292" s="273"/>
      <c r="F292" s="273"/>
      <c r="I292" s="381"/>
      <c r="J292" s="381"/>
      <c r="K292" s="381"/>
      <c r="L292" s="381"/>
      <c r="M292" s="381"/>
      <c r="N292" s="381"/>
      <c r="O292" s="381"/>
      <c r="P292" s="381"/>
      <c r="Q292" s="381"/>
      <c r="R292" s="381"/>
      <c r="S292" s="381"/>
      <c r="T292" s="381"/>
      <c r="U292" s="381"/>
      <c r="V292" s="381"/>
      <c r="W292" s="381"/>
      <c r="X292" s="381"/>
      <c r="Y292" s="381"/>
    </row>
    <row r="293" spans="1:25" s="380" customFormat="1" x14ac:dyDescent="0.2">
      <c r="A293" s="273"/>
      <c r="B293" s="273"/>
      <c r="C293" s="273"/>
      <c r="D293" s="273"/>
      <c r="E293" s="273"/>
      <c r="F293" s="273"/>
      <c r="I293" s="381"/>
      <c r="J293" s="381"/>
      <c r="K293" s="381"/>
      <c r="L293" s="381"/>
      <c r="M293" s="381"/>
      <c r="N293" s="381"/>
      <c r="O293" s="381"/>
      <c r="P293" s="381"/>
      <c r="Q293" s="381"/>
      <c r="R293" s="381"/>
      <c r="S293" s="381"/>
      <c r="T293" s="381"/>
      <c r="U293" s="381"/>
      <c r="V293" s="381"/>
      <c r="W293" s="381"/>
      <c r="X293" s="381"/>
      <c r="Y293" s="381"/>
    </row>
    <row r="294" spans="1:25" s="380" customFormat="1" x14ac:dyDescent="0.2">
      <c r="A294" s="273"/>
      <c r="B294" s="273"/>
      <c r="C294" s="273"/>
      <c r="D294" s="273"/>
      <c r="E294" s="273"/>
      <c r="F294" s="273"/>
      <c r="I294" s="381"/>
      <c r="J294" s="381"/>
      <c r="K294" s="381"/>
      <c r="L294" s="381"/>
      <c r="M294" s="381"/>
      <c r="N294" s="381"/>
      <c r="O294" s="381"/>
      <c r="P294" s="381"/>
      <c r="Q294" s="381"/>
      <c r="R294" s="381"/>
      <c r="S294" s="381"/>
      <c r="T294" s="381"/>
      <c r="U294" s="381"/>
      <c r="V294" s="381"/>
      <c r="W294" s="381"/>
      <c r="X294" s="381"/>
      <c r="Y294" s="381"/>
    </row>
    <row r="295" spans="1:25" s="380" customFormat="1" x14ac:dyDescent="0.2">
      <c r="A295" s="273"/>
      <c r="B295" s="273"/>
      <c r="C295" s="273"/>
      <c r="D295" s="273"/>
      <c r="E295" s="273"/>
      <c r="F295" s="273"/>
      <c r="I295" s="381"/>
      <c r="J295" s="381"/>
      <c r="K295" s="381"/>
      <c r="L295" s="381"/>
      <c r="M295" s="381"/>
      <c r="N295" s="381"/>
      <c r="O295" s="381"/>
      <c r="P295" s="381"/>
      <c r="Q295" s="381"/>
      <c r="R295" s="381"/>
      <c r="S295" s="381"/>
      <c r="T295" s="381"/>
      <c r="U295" s="381"/>
      <c r="V295" s="381"/>
      <c r="W295" s="381"/>
      <c r="X295" s="381"/>
      <c r="Y295" s="381"/>
    </row>
    <row r="296" spans="1:25" s="380" customFormat="1" x14ac:dyDescent="0.2">
      <c r="A296" s="273"/>
      <c r="B296" s="273"/>
      <c r="C296" s="273"/>
      <c r="D296" s="273"/>
      <c r="E296" s="273"/>
      <c r="F296" s="273"/>
      <c r="I296" s="381"/>
      <c r="J296" s="381"/>
      <c r="K296" s="381"/>
      <c r="L296" s="381"/>
      <c r="M296" s="381"/>
      <c r="N296" s="381"/>
      <c r="O296" s="381"/>
      <c r="P296" s="381"/>
      <c r="Q296" s="381"/>
      <c r="R296" s="381"/>
      <c r="S296" s="381"/>
      <c r="T296" s="381"/>
      <c r="U296" s="381"/>
      <c r="V296" s="381"/>
      <c r="W296" s="381"/>
      <c r="X296" s="381"/>
      <c r="Y296" s="381"/>
    </row>
    <row r="297" spans="1:25" s="380" customFormat="1" x14ac:dyDescent="0.2">
      <c r="A297" s="273"/>
      <c r="B297" s="273"/>
      <c r="C297" s="273"/>
      <c r="D297" s="273"/>
      <c r="E297" s="273"/>
      <c r="F297" s="273"/>
      <c r="I297" s="381"/>
      <c r="J297" s="381"/>
      <c r="K297" s="381"/>
      <c r="L297" s="381"/>
      <c r="M297" s="381"/>
      <c r="N297" s="381"/>
      <c r="O297" s="381"/>
      <c r="P297" s="381"/>
      <c r="Q297" s="381"/>
      <c r="R297" s="381"/>
      <c r="S297" s="381"/>
      <c r="T297" s="381"/>
      <c r="U297" s="381"/>
      <c r="V297" s="381"/>
      <c r="W297" s="381"/>
      <c r="X297" s="381"/>
      <c r="Y297" s="381"/>
    </row>
    <row r="298" spans="1:25" s="380" customFormat="1" x14ac:dyDescent="0.2">
      <c r="A298" s="273"/>
      <c r="B298" s="273"/>
      <c r="C298" s="273"/>
      <c r="D298" s="273"/>
      <c r="E298" s="273"/>
      <c r="F298" s="273"/>
      <c r="I298" s="381"/>
      <c r="J298" s="381"/>
      <c r="K298" s="381"/>
      <c r="L298" s="381"/>
      <c r="M298" s="381"/>
      <c r="N298" s="381"/>
      <c r="O298" s="381"/>
      <c r="P298" s="381"/>
      <c r="Q298" s="381"/>
      <c r="R298" s="381"/>
      <c r="S298" s="381"/>
      <c r="T298" s="381"/>
      <c r="U298" s="381"/>
      <c r="V298" s="381"/>
      <c r="W298" s="381"/>
      <c r="X298" s="381"/>
      <c r="Y298" s="381"/>
    </row>
    <row r="299" spans="1:25" s="380" customFormat="1" x14ac:dyDescent="0.2">
      <c r="A299" s="273"/>
      <c r="B299" s="273"/>
      <c r="C299" s="273"/>
      <c r="D299" s="273"/>
      <c r="E299" s="273"/>
      <c r="F299" s="273"/>
      <c r="I299" s="381"/>
      <c r="J299" s="381"/>
      <c r="K299" s="381"/>
      <c r="L299" s="381"/>
      <c r="M299" s="381"/>
      <c r="N299" s="381"/>
      <c r="O299" s="381"/>
      <c r="P299" s="381"/>
      <c r="Q299" s="381"/>
      <c r="R299" s="381"/>
      <c r="S299" s="381"/>
      <c r="T299" s="381"/>
      <c r="U299" s="381"/>
      <c r="V299" s="381"/>
      <c r="W299" s="381"/>
      <c r="X299" s="381"/>
      <c r="Y299" s="381"/>
    </row>
    <row r="300" spans="1:25" s="380" customFormat="1" x14ac:dyDescent="0.2">
      <c r="A300" s="273"/>
      <c r="B300" s="273"/>
      <c r="C300" s="273"/>
      <c r="D300" s="273"/>
      <c r="E300" s="273"/>
      <c r="F300" s="273"/>
      <c r="I300" s="381"/>
      <c r="J300" s="381"/>
      <c r="K300" s="381"/>
      <c r="L300" s="381"/>
      <c r="M300" s="381"/>
      <c r="N300" s="381"/>
      <c r="O300" s="381"/>
      <c r="P300" s="381"/>
      <c r="Q300" s="381"/>
      <c r="R300" s="381"/>
      <c r="S300" s="381"/>
      <c r="T300" s="381"/>
      <c r="U300" s="381"/>
      <c r="V300" s="381"/>
      <c r="W300" s="381"/>
      <c r="X300" s="381"/>
      <c r="Y300" s="381"/>
    </row>
    <row r="301" spans="1:25" x14ac:dyDescent="0.2">
      <c r="A301" s="273"/>
      <c r="B301" s="273"/>
      <c r="C301" s="273"/>
      <c r="D301" s="273"/>
      <c r="E301" s="273"/>
      <c r="F301" s="273"/>
    </row>
    <row r="302" spans="1:25" x14ac:dyDescent="0.2">
      <c r="A302" s="273"/>
      <c r="B302" s="273"/>
      <c r="C302" s="273"/>
      <c r="D302" s="273"/>
      <c r="E302" s="273"/>
      <c r="F302" s="273"/>
    </row>
    <row r="303" spans="1:25" x14ac:dyDescent="0.2">
      <c r="A303" s="273"/>
      <c r="B303" s="273"/>
      <c r="C303" s="273"/>
      <c r="D303" s="273"/>
      <c r="E303" s="273"/>
      <c r="F303" s="273"/>
    </row>
    <row r="304" spans="1:25" x14ac:dyDescent="0.2">
      <c r="A304" s="273"/>
      <c r="B304" s="273"/>
      <c r="C304" s="273"/>
      <c r="D304" s="273"/>
      <c r="E304" s="273"/>
      <c r="F304" s="273"/>
    </row>
    <row r="305" spans="1:25" s="380" customFormat="1" x14ac:dyDescent="0.2">
      <c r="A305" s="273"/>
      <c r="B305" s="273"/>
      <c r="C305" s="273"/>
      <c r="D305" s="273"/>
      <c r="E305" s="273"/>
      <c r="F305" s="273"/>
      <c r="I305" s="381"/>
      <c r="J305" s="381"/>
      <c r="K305" s="381"/>
      <c r="L305" s="381"/>
      <c r="M305" s="381"/>
      <c r="N305" s="381"/>
      <c r="O305" s="381"/>
      <c r="P305" s="381"/>
      <c r="Q305" s="381"/>
      <c r="R305" s="381"/>
      <c r="S305" s="381"/>
      <c r="T305" s="381"/>
      <c r="U305" s="381"/>
      <c r="V305" s="381"/>
      <c r="W305" s="381"/>
      <c r="X305" s="381"/>
      <c r="Y305" s="381"/>
    </row>
    <row r="306" spans="1:25" s="380" customFormat="1" x14ac:dyDescent="0.2">
      <c r="A306" s="273"/>
      <c r="B306" s="273"/>
      <c r="C306" s="273"/>
      <c r="D306" s="273"/>
      <c r="E306" s="273"/>
      <c r="F306" s="273"/>
      <c r="I306" s="381"/>
      <c r="J306" s="381"/>
      <c r="K306" s="381"/>
      <c r="L306" s="381"/>
      <c r="M306" s="381"/>
      <c r="N306" s="381"/>
      <c r="O306" s="381"/>
      <c r="P306" s="381"/>
      <c r="Q306" s="381"/>
      <c r="R306" s="381"/>
      <c r="S306" s="381"/>
      <c r="T306" s="381"/>
      <c r="U306" s="381"/>
      <c r="V306" s="381"/>
      <c r="W306" s="381"/>
      <c r="X306" s="381"/>
      <c r="Y306" s="381"/>
    </row>
    <row r="307" spans="1:25" s="380" customFormat="1" x14ac:dyDescent="0.2">
      <c r="A307" s="273"/>
      <c r="B307" s="273"/>
      <c r="C307" s="273"/>
      <c r="D307" s="273"/>
      <c r="E307" s="273"/>
      <c r="F307" s="273"/>
      <c r="I307" s="381"/>
      <c r="J307" s="381"/>
      <c r="K307" s="381"/>
      <c r="L307" s="381"/>
      <c r="M307" s="381"/>
      <c r="N307" s="381"/>
      <c r="O307" s="381"/>
      <c r="P307" s="381"/>
      <c r="Q307" s="381"/>
      <c r="R307" s="381"/>
      <c r="S307" s="381"/>
      <c r="T307" s="381"/>
      <c r="U307" s="381"/>
      <c r="V307" s="381"/>
      <c r="W307" s="381"/>
      <c r="X307" s="381"/>
      <c r="Y307" s="381"/>
    </row>
    <row r="308" spans="1:25" s="380" customFormat="1" x14ac:dyDescent="0.2">
      <c r="A308" s="273"/>
      <c r="B308" s="273"/>
      <c r="C308" s="273"/>
      <c r="D308" s="273"/>
      <c r="E308" s="273"/>
      <c r="F308" s="273"/>
      <c r="I308" s="381"/>
      <c r="J308" s="381"/>
      <c r="K308" s="381"/>
      <c r="L308" s="381"/>
      <c r="M308" s="381"/>
      <c r="N308" s="381"/>
      <c r="O308" s="381"/>
      <c r="P308" s="381"/>
      <c r="Q308" s="381"/>
      <c r="R308" s="381"/>
      <c r="S308" s="381"/>
      <c r="T308" s="381"/>
      <c r="U308" s="381"/>
      <c r="V308" s="381"/>
      <c r="W308" s="381"/>
      <c r="X308" s="381"/>
      <c r="Y308" s="381"/>
    </row>
    <row r="309" spans="1:25" s="380" customFormat="1" x14ac:dyDescent="0.2">
      <c r="A309" s="273"/>
      <c r="B309" s="273"/>
      <c r="C309" s="273"/>
      <c r="D309" s="273"/>
      <c r="E309" s="273"/>
      <c r="F309" s="273"/>
      <c r="I309" s="381"/>
      <c r="J309" s="381"/>
      <c r="K309" s="381"/>
      <c r="L309" s="381"/>
      <c r="M309" s="381"/>
      <c r="N309" s="381"/>
      <c r="O309" s="381"/>
      <c r="P309" s="381"/>
      <c r="Q309" s="381"/>
      <c r="R309" s="381"/>
      <c r="S309" s="381"/>
      <c r="T309" s="381"/>
      <c r="U309" s="381"/>
      <c r="V309" s="381"/>
      <c r="W309" s="381"/>
      <c r="X309" s="381"/>
      <c r="Y309" s="381"/>
    </row>
    <row r="310" spans="1:25" s="380" customFormat="1" x14ac:dyDescent="0.2">
      <c r="A310" s="273"/>
      <c r="B310" s="273"/>
      <c r="C310" s="273"/>
      <c r="D310" s="273"/>
      <c r="E310" s="273"/>
      <c r="F310" s="273"/>
      <c r="I310" s="381"/>
      <c r="J310" s="381"/>
      <c r="K310" s="381"/>
      <c r="L310" s="381"/>
      <c r="M310" s="381"/>
      <c r="N310" s="381"/>
      <c r="O310" s="381"/>
      <c r="P310" s="381"/>
      <c r="Q310" s="381"/>
      <c r="R310" s="381"/>
      <c r="S310" s="381"/>
      <c r="T310" s="381"/>
      <c r="U310" s="381"/>
      <c r="V310" s="381"/>
      <c r="W310" s="381"/>
      <c r="X310" s="381"/>
      <c r="Y310" s="381"/>
    </row>
    <row r="311" spans="1:25" s="380" customFormat="1" x14ac:dyDescent="0.2">
      <c r="A311" s="273"/>
      <c r="B311" s="273"/>
      <c r="C311" s="273"/>
      <c r="D311" s="273"/>
      <c r="E311" s="273"/>
      <c r="F311" s="273"/>
      <c r="I311" s="381"/>
      <c r="J311" s="381"/>
      <c r="K311" s="381"/>
      <c r="L311" s="381"/>
      <c r="M311" s="381"/>
      <c r="N311" s="381"/>
      <c r="O311" s="381"/>
      <c r="P311" s="381"/>
      <c r="Q311" s="381"/>
      <c r="R311" s="381"/>
      <c r="S311" s="381"/>
      <c r="T311" s="381"/>
      <c r="U311" s="381"/>
      <c r="V311" s="381"/>
      <c r="W311" s="381"/>
      <c r="X311" s="381"/>
      <c r="Y311" s="381"/>
    </row>
    <row r="312" spans="1:25" s="380" customFormat="1" x14ac:dyDescent="0.2">
      <c r="A312" s="273"/>
      <c r="B312" s="273"/>
      <c r="C312" s="273"/>
      <c r="D312" s="273"/>
      <c r="E312" s="273"/>
      <c r="F312" s="273"/>
      <c r="I312" s="381"/>
      <c r="J312" s="381"/>
      <c r="K312" s="381"/>
      <c r="L312" s="381"/>
      <c r="M312" s="381"/>
      <c r="N312" s="381"/>
      <c r="O312" s="381"/>
      <c r="P312" s="381"/>
      <c r="Q312" s="381"/>
      <c r="R312" s="381"/>
      <c r="S312" s="381"/>
      <c r="T312" s="381"/>
      <c r="U312" s="381"/>
      <c r="V312" s="381"/>
      <c r="W312" s="381"/>
      <c r="X312" s="381"/>
      <c r="Y312" s="381"/>
    </row>
    <row r="313" spans="1:25" s="380" customFormat="1" x14ac:dyDescent="0.2">
      <c r="A313" s="273"/>
      <c r="B313" s="273"/>
      <c r="C313" s="273"/>
      <c r="D313" s="273"/>
      <c r="E313" s="273"/>
      <c r="F313" s="273"/>
      <c r="I313" s="381"/>
      <c r="J313" s="381"/>
      <c r="K313" s="381"/>
      <c r="L313" s="381"/>
      <c r="M313" s="381"/>
      <c r="N313" s="381"/>
      <c r="O313" s="381"/>
      <c r="P313" s="381"/>
      <c r="Q313" s="381"/>
      <c r="R313" s="381"/>
      <c r="S313" s="381"/>
      <c r="T313" s="381"/>
      <c r="U313" s="381"/>
      <c r="V313" s="381"/>
      <c r="W313" s="381"/>
      <c r="X313" s="381"/>
      <c r="Y313" s="381"/>
    </row>
    <row r="314" spans="1:25" s="380" customFormat="1" x14ac:dyDescent="0.2">
      <c r="A314" s="273"/>
      <c r="B314" s="273"/>
      <c r="C314" s="273"/>
      <c r="D314" s="273"/>
      <c r="E314" s="273"/>
      <c r="F314" s="273"/>
      <c r="I314" s="381"/>
      <c r="J314" s="381"/>
      <c r="K314" s="381"/>
      <c r="L314" s="381"/>
      <c r="M314" s="381"/>
      <c r="N314" s="381"/>
      <c r="O314" s="381"/>
      <c r="P314" s="381"/>
      <c r="Q314" s="381"/>
      <c r="R314" s="381"/>
      <c r="S314" s="381"/>
      <c r="T314" s="381"/>
      <c r="U314" s="381"/>
      <c r="V314" s="381"/>
      <c r="W314" s="381"/>
      <c r="X314" s="381"/>
      <c r="Y314" s="381"/>
    </row>
    <row r="315" spans="1:25" s="380" customFormat="1" x14ac:dyDescent="0.2">
      <c r="A315" s="273"/>
      <c r="B315" s="273"/>
      <c r="C315" s="273"/>
      <c r="D315" s="273"/>
      <c r="E315" s="273"/>
      <c r="F315" s="273"/>
      <c r="I315" s="381"/>
      <c r="J315" s="381"/>
      <c r="K315" s="381"/>
      <c r="L315" s="381"/>
      <c r="M315" s="381"/>
      <c r="N315" s="381"/>
      <c r="O315" s="381"/>
      <c r="P315" s="381"/>
      <c r="Q315" s="381"/>
      <c r="R315" s="381"/>
      <c r="S315" s="381"/>
      <c r="T315" s="381"/>
      <c r="U315" s="381"/>
      <c r="V315" s="381"/>
      <c r="W315" s="381"/>
      <c r="X315" s="381"/>
      <c r="Y315" s="381"/>
    </row>
    <row r="316" spans="1:25" s="380" customFormat="1" x14ac:dyDescent="0.2">
      <c r="A316" s="273"/>
      <c r="B316" s="273"/>
      <c r="C316" s="273"/>
      <c r="D316" s="273"/>
      <c r="E316" s="273"/>
      <c r="F316" s="273"/>
      <c r="I316" s="381"/>
      <c r="J316" s="381"/>
      <c r="K316" s="381"/>
      <c r="L316" s="381"/>
      <c r="M316" s="381"/>
      <c r="N316" s="381"/>
      <c r="O316" s="381"/>
      <c r="P316" s="381"/>
      <c r="Q316" s="381"/>
      <c r="R316" s="381"/>
      <c r="S316" s="381"/>
      <c r="T316" s="381"/>
      <c r="U316" s="381"/>
      <c r="V316" s="381"/>
      <c r="W316" s="381"/>
      <c r="X316" s="381"/>
      <c r="Y316" s="381"/>
    </row>
    <row r="317" spans="1:25" s="380" customFormat="1" x14ac:dyDescent="0.2">
      <c r="A317" s="273"/>
      <c r="B317" s="273"/>
      <c r="C317" s="273"/>
      <c r="D317" s="273"/>
      <c r="E317" s="273"/>
      <c r="F317" s="273"/>
      <c r="I317" s="381"/>
      <c r="J317" s="381"/>
      <c r="K317" s="381"/>
      <c r="L317" s="381"/>
      <c r="M317" s="381"/>
      <c r="N317" s="381"/>
      <c r="O317" s="381"/>
      <c r="P317" s="381"/>
      <c r="Q317" s="381"/>
      <c r="R317" s="381"/>
      <c r="S317" s="381"/>
      <c r="T317" s="381"/>
      <c r="U317" s="381"/>
      <c r="V317" s="381"/>
      <c r="W317" s="381"/>
      <c r="X317" s="381"/>
      <c r="Y317" s="381"/>
    </row>
    <row r="318" spans="1:25" s="380" customFormat="1" x14ac:dyDescent="0.2">
      <c r="A318" s="273"/>
      <c r="B318" s="273"/>
      <c r="C318" s="273"/>
      <c r="D318" s="273"/>
      <c r="E318" s="273"/>
      <c r="F318" s="273"/>
      <c r="I318" s="381"/>
      <c r="J318" s="381"/>
      <c r="K318" s="381"/>
      <c r="L318" s="381"/>
      <c r="M318" s="381"/>
      <c r="N318" s="381"/>
      <c r="O318" s="381"/>
      <c r="P318" s="381"/>
      <c r="Q318" s="381"/>
      <c r="R318" s="381"/>
      <c r="S318" s="381"/>
      <c r="T318" s="381"/>
      <c r="U318" s="381"/>
      <c r="V318" s="381"/>
      <c r="W318" s="381"/>
      <c r="X318" s="381"/>
      <c r="Y318" s="381"/>
    </row>
    <row r="319" spans="1:25" s="380" customFormat="1" x14ac:dyDescent="0.2">
      <c r="A319" s="273"/>
      <c r="B319" s="273"/>
      <c r="C319" s="273"/>
      <c r="D319" s="273"/>
      <c r="E319" s="273"/>
      <c r="F319" s="273"/>
      <c r="I319" s="381"/>
      <c r="J319" s="381"/>
      <c r="K319" s="381"/>
      <c r="L319" s="381"/>
      <c r="M319" s="381"/>
      <c r="N319" s="381"/>
      <c r="O319" s="381"/>
      <c r="P319" s="381"/>
      <c r="Q319" s="381"/>
      <c r="R319" s="381"/>
      <c r="S319" s="381"/>
      <c r="T319" s="381"/>
      <c r="U319" s="381"/>
      <c r="V319" s="381"/>
      <c r="W319" s="381"/>
      <c r="X319" s="381"/>
      <c r="Y319" s="381"/>
    </row>
  </sheetData>
  <printOptions horizontalCentered="1"/>
  <pageMargins left="0.19685039370078741" right="0.19685039370078741" top="0.78740157480314965" bottom="0.47244094488188981" header="0.19685039370078741" footer="0.23622047244094491"/>
  <pageSetup paperSize="9" scale="80" orientation="portrait" r:id="rId1"/>
  <headerFooter alignWithMargins="0">
    <oddHeader>&amp;L&amp;"Times New Roman CE,Pogrubiona kursywa"&amp;12Departament Rynków Rolnych&amp;C&amp;"Cambria,Pogrubiony"&amp;14
Polski handel zagraniczny towarami rolno-spożywczymi w 2021 r. 
- dane ostateczne</oddHeader>
    <oddFooter>&amp;L&amp;"Times New Roman CE,Pogrubiona kursywa"&amp;12Źródło: Min. Finansów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185"/>
  <sheetViews>
    <sheetView showGridLines="0" zoomScale="90" zoomScaleNormal="90" workbookViewId="0">
      <selection activeCell="G12" sqref="G12"/>
    </sheetView>
  </sheetViews>
  <sheetFormatPr defaultRowHeight="12.75" x14ac:dyDescent="0.2"/>
  <cols>
    <col min="1" max="1" width="18.5703125" style="380" customWidth="1"/>
    <col min="2" max="2" width="11.28515625" style="380" customWidth="1"/>
    <col min="3" max="3" width="10.5703125" style="380" bestFit="1" customWidth="1"/>
    <col min="4" max="4" width="1.42578125" style="380" customWidth="1"/>
    <col min="5" max="5" width="17.28515625" style="380" customWidth="1"/>
    <col min="6" max="6" width="12.140625" style="380" customWidth="1"/>
    <col min="7" max="7" width="11.140625" style="380" customWidth="1"/>
    <col min="8" max="8" width="0.5703125" style="380" customWidth="1"/>
    <col min="9" max="9" width="3.140625" style="380" customWidth="1"/>
    <col min="10" max="10" width="3.28515625" style="380" customWidth="1"/>
    <col min="11" max="11" width="16.140625" style="380" customWidth="1"/>
    <col min="12" max="12" width="11.28515625" style="382" bestFit="1" customWidth="1"/>
    <col min="13" max="13" width="10.5703125" style="382" bestFit="1" customWidth="1"/>
    <col min="14" max="14" width="0.85546875" style="382" customWidth="1"/>
    <col min="15" max="15" width="15.85546875" style="382" customWidth="1"/>
    <col min="16" max="16" width="11.28515625" style="382" bestFit="1" customWidth="1"/>
    <col min="17" max="17" width="11.5703125" style="382" customWidth="1"/>
    <col min="18" max="256" width="9.140625" style="382"/>
    <col min="257" max="257" width="18.5703125" style="382" customWidth="1"/>
    <col min="258" max="258" width="11.28515625" style="382" customWidth="1"/>
    <col min="259" max="259" width="10.5703125" style="382" bestFit="1" customWidth="1"/>
    <col min="260" max="260" width="1.42578125" style="382" customWidth="1"/>
    <col min="261" max="261" width="17.28515625" style="382" customWidth="1"/>
    <col min="262" max="262" width="12.140625" style="382" customWidth="1"/>
    <col min="263" max="263" width="11.140625" style="382" customWidth="1"/>
    <col min="264" max="264" width="0.5703125" style="382" customWidth="1"/>
    <col min="265" max="265" width="3.140625" style="382" customWidth="1"/>
    <col min="266" max="266" width="3.28515625" style="382" customWidth="1"/>
    <col min="267" max="267" width="17.7109375" style="382" customWidth="1"/>
    <col min="268" max="268" width="11.28515625" style="382" bestFit="1" customWidth="1"/>
    <col min="269" max="269" width="10.5703125" style="382" bestFit="1" customWidth="1"/>
    <col min="270" max="270" width="0.85546875" style="382" customWidth="1"/>
    <col min="271" max="271" width="17.42578125" style="382" customWidth="1"/>
    <col min="272" max="272" width="11.28515625" style="382" bestFit="1" customWidth="1"/>
    <col min="273" max="273" width="11.5703125" style="382" customWidth="1"/>
    <col min="274" max="512" width="9.140625" style="382"/>
    <col min="513" max="513" width="18.5703125" style="382" customWidth="1"/>
    <col min="514" max="514" width="11.28515625" style="382" customWidth="1"/>
    <col min="515" max="515" width="10.5703125" style="382" bestFit="1" customWidth="1"/>
    <col min="516" max="516" width="1.42578125" style="382" customWidth="1"/>
    <col min="517" max="517" width="17.28515625" style="382" customWidth="1"/>
    <col min="518" max="518" width="12.140625" style="382" customWidth="1"/>
    <col min="519" max="519" width="11.140625" style="382" customWidth="1"/>
    <col min="520" max="520" width="0.5703125" style="382" customWidth="1"/>
    <col min="521" max="521" width="3.140625" style="382" customWidth="1"/>
    <col min="522" max="522" width="3.28515625" style="382" customWidth="1"/>
    <col min="523" max="523" width="17.7109375" style="382" customWidth="1"/>
    <col min="524" max="524" width="11.28515625" style="382" bestFit="1" customWidth="1"/>
    <col min="525" max="525" width="10.5703125" style="382" bestFit="1" customWidth="1"/>
    <col min="526" max="526" width="0.85546875" style="382" customWidth="1"/>
    <col min="527" max="527" width="17.42578125" style="382" customWidth="1"/>
    <col min="528" max="528" width="11.28515625" style="382" bestFit="1" customWidth="1"/>
    <col min="529" max="529" width="11.5703125" style="382" customWidth="1"/>
    <col min="530" max="768" width="9.140625" style="382"/>
    <col min="769" max="769" width="18.5703125" style="382" customWidth="1"/>
    <col min="770" max="770" width="11.28515625" style="382" customWidth="1"/>
    <col min="771" max="771" width="10.5703125" style="382" bestFit="1" customWidth="1"/>
    <col min="772" max="772" width="1.42578125" style="382" customWidth="1"/>
    <col min="773" max="773" width="17.28515625" style="382" customWidth="1"/>
    <col min="774" max="774" width="12.140625" style="382" customWidth="1"/>
    <col min="775" max="775" width="11.140625" style="382" customWidth="1"/>
    <col min="776" max="776" width="0.5703125" style="382" customWidth="1"/>
    <col min="777" max="777" width="3.140625" style="382" customWidth="1"/>
    <col min="778" max="778" width="3.28515625" style="382" customWidth="1"/>
    <col min="779" max="779" width="17.7109375" style="382" customWidth="1"/>
    <col min="780" max="780" width="11.28515625" style="382" bestFit="1" customWidth="1"/>
    <col min="781" max="781" width="10.5703125" style="382" bestFit="1" customWidth="1"/>
    <col min="782" max="782" width="0.85546875" style="382" customWidth="1"/>
    <col min="783" max="783" width="17.42578125" style="382" customWidth="1"/>
    <col min="784" max="784" width="11.28515625" style="382" bestFit="1" customWidth="1"/>
    <col min="785" max="785" width="11.5703125" style="382" customWidth="1"/>
    <col min="786" max="1024" width="9.140625" style="382"/>
    <col min="1025" max="1025" width="18.5703125" style="382" customWidth="1"/>
    <col min="1026" max="1026" width="11.28515625" style="382" customWidth="1"/>
    <col min="1027" max="1027" width="10.5703125" style="382" bestFit="1" customWidth="1"/>
    <col min="1028" max="1028" width="1.42578125" style="382" customWidth="1"/>
    <col min="1029" max="1029" width="17.28515625" style="382" customWidth="1"/>
    <col min="1030" max="1030" width="12.140625" style="382" customWidth="1"/>
    <col min="1031" max="1031" width="11.140625" style="382" customWidth="1"/>
    <col min="1032" max="1032" width="0.5703125" style="382" customWidth="1"/>
    <col min="1033" max="1033" width="3.140625" style="382" customWidth="1"/>
    <col min="1034" max="1034" width="3.28515625" style="382" customWidth="1"/>
    <col min="1035" max="1035" width="17.7109375" style="382" customWidth="1"/>
    <col min="1036" max="1036" width="11.28515625" style="382" bestFit="1" customWidth="1"/>
    <col min="1037" max="1037" width="10.5703125" style="382" bestFit="1" customWidth="1"/>
    <col min="1038" max="1038" width="0.85546875" style="382" customWidth="1"/>
    <col min="1039" max="1039" width="17.42578125" style="382" customWidth="1"/>
    <col min="1040" max="1040" width="11.28515625" style="382" bestFit="1" customWidth="1"/>
    <col min="1041" max="1041" width="11.5703125" style="382" customWidth="1"/>
    <col min="1042" max="1280" width="9.140625" style="382"/>
    <col min="1281" max="1281" width="18.5703125" style="382" customWidth="1"/>
    <col min="1282" max="1282" width="11.28515625" style="382" customWidth="1"/>
    <col min="1283" max="1283" width="10.5703125" style="382" bestFit="1" customWidth="1"/>
    <col min="1284" max="1284" width="1.42578125" style="382" customWidth="1"/>
    <col min="1285" max="1285" width="17.28515625" style="382" customWidth="1"/>
    <col min="1286" max="1286" width="12.140625" style="382" customWidth="1"/>
    <col min="1287" max="1287" width="11.140625" style="382" customWidth="1"/>
    <col min="1288" max="1288" width="0.5703125" style="382" customWidth="1"/>
    <col min="1289" max="1289" width="3.140625" style="382" customWidth="1"/>
    <col min="1290" max="1290" width="3.28515625" style="382" customWidth="1"/>
    <col min="1291" max="1291" width="17.7109375" style="382" customWidth="1"/>
    <col min="1292" max="1292" width="11.28515625" style="382" bestFit="1" customWidth="1"/>
    <col min="1293" max="1293" width="10.5703125" style="382" bestFit="1" customWidth="1"/>
    <col min="1294" max="1294" width="0.85546875" style="382" customWidth="1"/>
    <col min="1295" max="1295" width="17.42578125" style="382" customWidth="1"/>
    <col min="1296" max="1296" width="11.28515625" style="382" bestFit="1" customWidth="1"/>
    <col min="1297" max="1297" width="11.5703125" style="382" customWidth="1"/>
    <col min="1298" max="1536" width="9.140625" style="382"/>
    <col min="1537" max="1537" width="18.5703125" style="382" customWidth="1"/>
    <col min="1538" max="1538" width="11.28515625" style="382" customWidth="1"/>
    <col min="1539" max="1539" width="10.5703125" style="382" bestFit="1" customWidth="1"/>
    <col min="1540" max="1540" width="1.42578125" style="382" customWidth="1"/>
    <col min="1541" max="1541" width="17.28515625" style="382" customWidth="1"/>
    <col min="1542" max="1542" width="12.140625" style="382" customWidth="1"/>
    <col min="1543" max="1543" width="11.140625" style="382" customWidth="1"/>
    <col min="1544" max="1544" width="0.5703125" style="382" customWidth="1"/>
    <col min="1545" max="1545" width="3.140625" style="382" customWidth="1"/>
    <col min="1546" max="1546" width="3.28515625" style="382" customWidth="1"/>
    <col min="1547" max="1547" width="17.7109375" style="382" customWidth="1"/>
    <col min="1548" max="1548" width="11.28515625" style="382" bestFit="1" customWidth="1"/>
    <col min="1549" max="1549" width="10.5703125" style="382" bestFit="1" customWidth="1"/>
    <col min="1550" max="1550" width="0.85546875" style="382" customWidth="1"/>
    <col min="1551" max="1551" width="17.42578125" style="382" customWidth="1"/>
    <col min="1552" max="1552" width="11.28515625" style="382" bestFit="1" customWidth="1"/>
    <col min="1553" max="1553" width="11.5703125" style="382" customWidth="1"/>
    <col min="1554" max="1792" width="9.140625" style="382"/>
    <col min="1793" max="1793" width="18.5703125" style="382" customWidth="1"/>
    <col min="1794" max="1794" width="11.28515625" style="382" customWidth="1"/>
    <col min="1795" max="1795" width="10.5703125" style="382" bestFit="1" customWidth="1"/>
    <col min="1796" max="1796" width="1.42578125" style="382" customWidth="1"/>
    <col min="1797" max="1797" width="17.28515625" style="382" customWidth="1"/>
    <col min="1798" max="1798" width="12.140625" style="382" customWidth="1"/>
    <col min="1799" max="1799" width="11.140625" style="382" customWidth="1"/>
    <col min="1800" max="1800" width="0.5703125" style="382" customWidth="1"/>
    <col min="1801" max="1801" width="3.140625" style="382" customWidth="1"/>
    <col min="1802" max="1802" width="3.28515625" style="382" customWidth="1"/>
    <col min="1803" max="1803" width="17.7109375" style="382" customWidth="1"/>
    <col min="1804" max="1804" width="11.28515625" style="382" bestFit="1" customWidth="1"/>
    <col min="1805" max="1805" width="10.5703125" style="382" bestFit="1" customWidth="1"/>
    <col min="1806" max="1806" width="0.85546875" style="382" customWidth="1"/>
    <col min="1807" max="1807" width="17.42578125" style="382" customWidth="1"/>
    <col min="1808" max="1808" width="11.28515625" style="382" bestFit="1" customWidth="1"/>
    <col min="1809" max="1809" width="11.5703125" style="382" customWidth="1"/>
    <col min="1810" max="2048" width="9.140625" style="382"/>
    <col min="2049" max="2049" width="18.5703125" style="382" customWidth="1"/>
    <col min="2050" max="2050" width="11.28515625" style="382" customWidth="1"/>
    <col min="2051" max="2051" width="10.5703125" style="382" bestFit="1" customWidth="1"/>
    <col min="2052" max="2052" width="1.42578125" style="382" customWidth="1"/>
    <col min="2053" max="2053" width="17.28515625" style="382" customWidth="1"/>
    <col min="2054" max="2054" width="12.140625" style="382" customWidth="1"/>
    <col min="2055" max="2055" width="11.140625" style="382" customWidth="1"/>
    <col min="2056" max="2056" width="0.5703125" style="382" customWidth="1"/>
    <col min="2057" max="2057" width="3.140625" style="382" customWidth="1"/>
    <col min="2058" max="2058" width="3.28515625" style="382" customWidth="1"/>
    <col min="2059" max="2059" width="17.7109375" style="382" customWidth="1"/>
    <col min="2060" max="2060" width="11.28515625" style="382" bestFit="1" customWidth="1"/>
    <col min="2061" max="2061" width="10.5703125" style="382" bestFit="1" customWidth="1"/>
    <col min="2062" max="2062" width="0.85546875" style="382" customWidth="1"/>
    <col min="2063" max="2063" width="17.42578125" style="382" customWidth="1"/>
    <col min="2064" max="2064" width="11.28515625" style="382" bestFit="1" customWidth="1"/>
    <col min="2065" max="2065" width="11.5703125" style="382" customWidth="1"/>
    <col min="2066" max="2304" width="9.140625" style="382"/>
    <col min="2305" max="2305" width="18.5703125" style="382" customWidth="1"/>
    <col min="2306" max="2306" width="11.28515625" style="382" customWidth="1"/>
    <col min="2307" max="2307" width="10.5703125" style="382" bestFit="1" customWidth="1"/>
    <col min="2308" max="2308" width="1.42578125" style="382" customWidth="1"/>
    <col min="2309" max="2309" width="17.28515625" style="382" customWidth="1"/>
    <col min="2310" max="2310" width="12.140625" style="382" customWidth="1"/>
    <col min="2311" max="2311" width="11.140625" style="382" customWidth="1"/>
    <col min="2312" max="2312" width="0.5703125" style="382" customWidth="1"/>
    <col min="2313" max="2313" width="3.140625" style="382" customWidth="1"/>
    <col min="2314" max="2314" width="3.28515625" style="382" customWidth="1"/>
    <col min="2315" max="2315" width="17.7109375" style="382" customWidth="1"/>
    <col min="2316" max="2316" width="11.28515625" style="382" bestFit="1" customWidth="1"/>
    <col min="2317" max="2317" width="10.5703125" style="382" bestFit="1" customWidth="1"/>
    <col min="2318" max="2318" width="0.85546875" style="382" customWidth="1"/>
    <col min="2319" max="2319" width="17.42578125" style="382" customWidth="1"/>
    <col min="2320" max="2320" width="11.28515625" style="382" bestFit="1" customWidth="1"/>
    <col min="2321" max="2321" width="11.5703125" style="382" customWidth="1"/>
    <col min="2322" max="2560" width="9.140625" style="382"/>
    <col min="2561" max="2561" width="18.5703125" style="382" customWidth="1"/>
    <col min="2562" max="2562" width="11.28515625" style="382" customWidth="1"/>
    <col min="2563" max="2563" width="10.5703125" style="382" bestFit="1" customWidth="1"/>
    <col min="2564" max="2564" width="1.42578125" style="382" customWidth="1"/>
    <col min="2565" max="2565" width="17.28515625" style="382" customWidth="1"/>
    <col min="2566" max="2566" width="12.140625" style="382" customWidth="1"/>
    <col min="2567" max="2567" width="11.140625" style="382" customWidth="1"/>
    <col min="2568" max="2568" width="0.5703125" style="382" customWidth="1"/>
    <col min="2569" max="2569" width="3.140625" style="382" customWidth="1"/>
    <col min="2570" max="2570" width="3.28515625" style="382" customWidth="1"/>
    <col min="2571" max="2571" width="17.7109375" style="382" customWidth="1"/>
    <col min="2572" max="2572" width="11.28515625" style="382" bestFit="1" customWidth="1"/>
    <col min="2573" max="2573" width="10.5703125" style="382" bestFit="1" customWidth="1"/>
    <col min="2574" max="2574" width="0.85546875" style="382" customWidth="1"/>
    <col min="2575" max="2575" width="17.42578125" style="382" customWidth="1"/>
    <col min="2576" max="2576" width="11.28515625" style="382" bestFit="1" customWidth="1"/>
    <col min="2577" max="2577" width="11.5703125" style="382" customWidth="1"/>
    <col min="2578" max="2816" width="9.140625" style="382"/>
    <col min="2817" max="2817" width="18.5703125" style="382" customWidth="1"/>
    <col min="2818" max="2818" width="11.28515625" style="382" customWidth="1"/>
    <col min="2819" max="2819" width="10.5703125" style="382" bestFit="1" customWidth="1"/>
    <col min="2820" max="2820" width="1.42578125" style="382" customWidth="1"/>
    <col min="2821" max="2821" width="17.28515625" style="382" customWidth="1"/>
    <col min="2822" max="2822" width="12.140625" style="382" customWidth="1"/>
    <col min="2823" max="2823" width="11.140625" style="382" customWidth="1"/>
    <col min="2824" max="2824" width="0.5703125" style="382" customWidth="1"/>
    <col min="2825" max="2825" width="3.140625" style="382" customWidth="1"/>
    <col min="2826" max="2826" width="3.28515625" style="382" customWidth="1"/>
    <col min="2827" max="2827" width="17.7109375" style="382" customWidth="1"/>
    <col min="2828" max="2828" width="11.28515625" style="382" bestFit="1" customWidth="1"/>
    <col min="2829" max="2829" width="10.5703125" style="382" bestFit="1" customWidth="1"/>
    <col min="2830" max="2830" width="0.85546875" style="382" customWidth="1"/>
    <col min="2831" max="2831" width="17.42578125" style="382" customWidth="1"/>
    <col min="2832" max="2832" width="11.28515625" style="382" bestFit="1" customWidth="1"/>
    <col min="2833" max="2833" width="11.5703125" style="382" customWidth="1"/>
    <col min="2834" max="3072" width="9.140625" style="382"/>
    <col min="3073" max="3073" width="18.5703125" style="382" customWidth="1"/>
    <col min="3074" max="3074" width="11.28515625" style="382" customWidth="1"/>
    <col min="3075" max="3075" width="10.5703125" style="382" bestFit="1" customWidth="1"/>
    <col min="3076" max="3076" width="1.42578125" style="382" customWidth="1"/>
    <col min="3077" max="3077" width="17.28515625" style="382" customWidth="1"/>
    <col min="3078" max="3078" width="12.140625" style="382" customWidth="1"/>
    <col min="3079" max="3079" width="11.140625" style="382" customWidth="1"/>
    <col min="3080" max="3080" width="0.5703125" style="382" customWidth="1"/>
    <col min="3081" max="3081" width="3.140625" style="382" customWidth="1"/>
    <col min="3082" max="3082" width="3.28515625" style="382" customWidth="1"/>
    <col min="3083" max="3083" width="17.7109375" style="382" customWidth="1"/>
    <col min="3084" max="3084" width="11.28515625" style="382" bestFit="1" customWidth="1"/>
    <col min="3085" max="3085" width="10.5703125" style="382" bestFit="1" customWidth="1"/>
    <col min="3086" max="3086" width="0.85546875" style="382" customWidth="1"/>
    <col min="3087" max="3087" width="17.42578125" style="382" customWidth="1"/>
    <col min="3088" max="3088" width="11.28515625" style="382" bestFit="1" customWidth="1"/>
    <col min="3089" max="3089" width="11.5703125" style="382" customWidth="1"/>
    <col min="3090" max="3328" width="9.140625" style="382"/>
    <col min="3329" max="3329" width="18.5703125" style="382" customWidth="1"/>
    <col min="3330" max="3330" width="11.28515625" style="382" customWidth="1"/>
    <col min="3331" max="3331" width="10.5703125" style="382" bestFit="1" customWidth="1"/>
    <col min="3332" max="3332" width="1.42578125" style="382" customWidth="1"/>
    <col min="3333" max="3333" width="17.28515625" style="382" customWidth="1"/>
    <col min="3334" max="3334" width="12.140625" style="382" customWidth="1"/>
    <col min="3335" max="3335" width="11.140625" style="382" customWidth="1"/>
    <col min="3336" max="3336" width="0.5703125" style="382" customWidth="1"/>
    <col min="3337" max="3337" width="3.140625" style="382" customWidth="1"/>
    <col min="3338" max="3338" width="3.28515625" style="382" customWidth="1"/>
    <col min="3339" max="3339" width="17.7109375" style="382" customWidth="1"/>
    <col min="3340" max="3340" width="11.28515625" style="382" bestFit="1" customWidth="1"/>
    <col min="3341" max="3341" width="10.5703125" style="382" bestFit="1" customWidth="1"/>
    <col min="3342" max="3342" width="0.85546875" style="382" customWidth="1"/>
    <col min="3343" max="3343" width="17.42578125" style="382" customWidth="1"/>
    <col min="3344" max="3344" width="11.28515625" style="382" bestFit="1" customWidth="1"/>
    <col min="3345" max="3345" width="11.5703125" style="382" customWidth="1"/>
    <col min="3346" max="3584" width="9.140625" style="382"/>
    <col min="3585" max="3585" width="18.5703125" style="382" customWidth="1"/>
    <col min="3586" max="3586" width="11.28515625" style="382" customWidth="1"/>
    <col min="3587" max="3587" width="10.5703125" style="382" bestFit="1" customWidth="1"/>
    <col min="3588" max="3588" width="1.42578125" style="382" customWidth="1"/>
    <col min="3589" max="3589" width="17.28515625" style="382" customWidth="1"/>
    <col min="3590" max="3590" width="12.140625" style="382" customWidth="1"/>
    <col min="3591" max="3591" width="11.140625" style="382" customWidth="1"/>
    <col min="3592" max="3592" width="0.5703125" style="382" customWidth="1"/>
    <col min="3593" max="3593" width="3.140625" style="382" customWidth="1"/>
    <col min="3594" max="3594" width="3.28515625" style="382" customWidth="1"/>
    <col min="3595" max="3595" width="17.7109375" style="382" customWidth="1"/>
    <col min="3596" max="3596" width="11.28515625" style="382" bestFit="1" customWidth="1"/>
    <col min="3597" max="3597" width="10.5703125" style="382" bestFit="1" customWidth="1"/>
    <col min="3598" max="3598" width="0.85546875" style="382" customWidth="1"/>
    <col min="3599" max="3599" width="17.42578125" style="382" customWidth="1"/>
    <col min="3600" max="3600" width="11.28515625" style="382" bestFit="1" customWidth="1"/>
    <col min="3601" max="3601" width="11.5703125" style="382" customWidth="1"/>
    <col min="3602" max="3840" width="9.140625" style="382"/>
    <col min="3841" max="3841" width="18.5703125" style="382" customWidth="1"/>
    <col min="3842" max="3842" width="11.28515625" style="382" customWidth="1"/>
    <col min="3843" max="3843" width="10.5703125" style="382" bestFit="1" customWidth="1"/>
    <col min="3844" max="3844" width="1.42578125" style="382" customWidth="1"/>
    <col min="3845" max="3845" width="17.28515625" style="382" customWidth="1"/>
    <col min="3846" max="3846" width="12.140625" style="382" customWidth="1"/>
    <col min="3847" max="3847" width="11.140625" style="382" customWidth="1"/>
    <col min="3848" max="3848" width="0.5703125" style="382" customWidth="1"/>
    <col min="3849" max="3849" width="3.140625" style="382" customWidth="1"/>
    <col min="3850" max="3850" width="3.28515625" style="382" customWidth="1"/>
    <col min="3851" max="3851" width="17.7109375" style="382" customWidth="1"/>
    <col min="3852" max="3852" width="11.28515625" style="382" bestFit="1" customWidth="1"/>
    <col min="3853" max="3853" width="10.5703125" style="382" bestFit="1" customWidth="1"/>
    <col min="3854" max="3854" width="0.85546875" style="382" customWidth="1"/>
    <col min="3855" max="3855" width="17.42578125" style="382" customWidth="1"/>
    <col min="3856" max="3856" width="11.28515625" style="382" bestFit="1" customWidth="1"/>
    <col min="3857" max="3857" width="11.5703125" style="382" customWidth="1"/>
    <col min="3858" max="4096" width="9.140625" style="382"/>
    <col min="4097" max="4097" width="18.5703125" style="382" customWidth="1"/>
    <col min="4098" max="4098" width="11.28515625" style="382" customWidth="1"/>
    <col min="4099" max="4099" width="10.5703125" style="382" bestFit="1" customWidth="1"/>
    <col min="4100" max="4100" width="1.42578125" style="382" customWidth="1"/>
    <col min="4101" max="4101" width="17.28515625" style="382" customWidth="1"/>
    <col min="4102" max="4102" width="12.140625" style="382" customWidth="1"/>
    <col min="4103" max="4103" width="11.140625" style="382" customWidth="1"/>
    <col min="4104" max="4104" width="0.5703125" style="382" customWidth="1"/>
    <col min="4105" max="4105" width="3.140625" style="382" customWidth="1"/>
    <col min="4106" max="4106" width="3.28515625" style="382" customWidth="1"/>
    <col min="4107" max="4107" width="17.7109375" style="382" customWidth="1"/>
    <col min="4108" max="4108" width="11.28515625" style="382" bestFit="1" customWidth="1"/>
    <col min="4109" max="4109" width="10.5703125" style="382" bestFit="1" customWidth="1"/>
    <col min="4110" max="4110" width="0.85546875" style="382" customWidth="1"/>
    <col min="4111" max="4111" width="17.42578125" style="382" customWidth="1"/>
    <col min="4112" max="4112" width="11.28515625" style="382" bestFit="1" customWidth="1"/>
    <col min="4113" max="4113" width="11.5703125" style="382" customWidth="1"/>
    <col min="4114" max="4352" width="9.140625" style="382"/>
    <col min="4353" max="4353" width="18.5703125" style="382" customWidth="1"/>
    <col min="4354" max="4354" width="11.28515625" style="382" customWidth="1"/>
    <col min="4355" max="4355" width="10.5703125" style="382" bestFit="1" customWidth="1"/>
    <col min="4356" max="4356" width="1.42578125" style="382" customWidth="1"/>
    <col min="4357" max="4357" width="17.28515625" style="382" customWidth="1"/>
    <col min="4358" max="4358" width="12.140625" style="382" customWidth="1"/>
    <col min="4359" max="4359" width="11.140625" style="382" customWidth="1"/>
    <col min="4360" max="4360" width="0.5703125" style="382" customWidth="1"/>
    <col min="4361" max="4361" width="3.140625" style="382" customWidth="1"/>
    <col min="4362" max="4362" width="3.28515625" style="382" customWidth="1"/>
    <col min="4363" max="4363" width="17.7109375" style="382" customWidth="1"/>
    <col min="4364" max="4364" width="11.28515625" style="382" bestFit="1" customWidth="1"/>
    <col min="4365" max="4365" width="10.5703125" style="382" bestFit="1" customWidth="1"/>
    <col min="4366" max="4366" width="0.85546875" style="382" customWidth="1"/>
    <col min="4367" max="4367" width="17.42578125" style="382" customWidth="1"/>
    <col min="4368" max="4368" width="11.28515625" style="382" bestFit="1" customWidth="1"/>
    <col min="4369" max="4369" width="11.5703125" style="382" customWidth="1"/>
    <col min="4370" max="4608" width="9.140625" style="382"/>
    <col min="4609" max="4609" width="18.5703125" style="382" customWidth="1"/>
    <col min="4610" max="4610" width="11.28515625" style="382" customWidth="1"/>
    <col min="4611" max="4611" width="10.5703125" style="382" bestFit="1" customWidth="1"/>
    <col min="4612" max="4612" width="1.42578125" style="382" customWidth="1"/>
    <col min="4613" max="4613" width="17.28515625" style="382" customWidth="1"/>
    <col min="4614" max="4614" width="12.140625" style="382" customWidth="1"/>
    <col min="4615" max="4615" width="11.140625" style="382" customWidth="1"/>
    <col min="4616" max="4616" width="0.5703125" style="382" customWidth="1"/>
    <col min="4617" max="4617" width="3.140625" style="382" customWidth="1"/>
    <col min="4618" max="4618" width="3.28515625" style="382" customWidth="1"/>
    <col min="4619" max="4619" width="17.7109375" style="382" customWidth="1"/>
    <col min="4620" max="4620" width="11.28515625" style="382" bestFit="1" customWidth="1"/>
    <col min="4621" max="4621" width="10.5703125" style="382" bestFit="1" customWidth="1"/>
    <col min="4622" max="4622" width="0.85546875" style="382" customWidth="1"/>
    <col min="4623" max="4623" width="17.42578125" style="382" customWidth="1"/>
    <col min="4624" max="4624" width="11.28515625" style="382" bestFit="1" customWidth="1"/>
    <col min="4625" max="4625" width="11.5703125" style="382" customWidth="1"/>
    <col min="4626" max="4864" width="9.140625" style="382"/>
    <col min="4865" max="4865" width="18.5703125" style="382" customWidth="1"/>
    <col min="4866" max="4866" width="11.28515625" style="382" customWidth="1"/>
    <col min="4867" max="4867" width="10.5703125" style="382" bestFit="1" customWidth="1"/>
    <col min="4868" max="4868" width="1.42578125" style="382" customWidth="1"/>
    <col min="4869" max="4869" width="17.28515625" style="382" customWidth="1"/>
    <col min="4870" max="4870" width="12.140625" style="382" customWidth="1"/>
    <col min="4871" max="4871" width="11.140625" style="382" customWidth="1"/>
    <col min="4872" max="4872" width="0.5703125" style="382" customWidth="1"/>
    <col min="4873" max="4873" width="3.140625" style="382" customWidth="1"/>
    <col min="4874" max="4874" width="3.28515625" style="382" customWidth="1"/>
    <col min="4875" max="4875" width="17.7109375" style="382" customWidth="1"/>
    <col min="4876" max="4876" width="11.28515625" style="382" bestFit="1" customWidth="1"/>
    <col min="4877" max="4877" width="10.5703125" style="382" bestFit="1" customWidth="1"/>
    <col min="4878" max="4878" width="0.85546875" style="382" customWidth="1"/>
    <col min="4879" max="4879" width="17.42578125" style="382" customWidth="1"/>
    <col min="4880" max="4880" width="11.28515625" style="382" bestFit="1" customWidth="1"/>
    <col min="4881" max="4881" width="11.5703125" style="382" customWidth="1"/>
    <col min="4882" max="5120" width="9.140625" style="382"/>
    <col min="5121" max="5121" width="18.5703125" style="382" customWidth="1"/>
    <col min="5122" max="5122" width="11.28515625" style="382" customWidth="1"/>
    <col min="5123" max="5123" width="10.5703125" style="382" bestFit="1" customWidth="1"/>
    <col min="5124" max="5124" width="1.42578125" style="382" customWidth="1"/>
    <col min="5125" max="5125" width="17.28515625" style="382" customWidth="1"/>
    <col min="5126" max="5126" width="12.140625" style="382" customWidth="1"/>
    <col min="5127" max="5127" width="11.140625" style="382" customWidth="1"/>
    <col min="5128" max="5128" width="0.5703125" style="382" customWidth="1"/>
    <col min="5129" max="5129" width="3.140625" style="382" customWidth="1"/>
    <col min="5130" max="5130" width="3.28515625" style="382" customWidth="1"/>
    <col min="5131" max="5131" width="17.7109375" style="382" customWidth="1"/>
    <col min="5132" max="5132" width="11.28515625" style="382" bestFit="1" customWidth="1"/>
    <col min="5133" max="5133" width="10.5703125" style="382" bestFit="1" customWidth="1"/>
    <col min="5134" max="5134" width="0.85546875" style="382" customWidth="1"/>
    <col min="5135" max="5135" width="17.42578125" style="382" customWidth="1"/>
    <col min="5136" max="5136" width="11.28515625" style="382" bestFit="1" customWidth="1"/>
    <col min="5137" max="5137" width="11.5703125" style="382" customWidth="1"/>
    <col min="5138" max="5376" width="9.140625" style="382"/>
    <col min="5377" max="5377" width="18.5703125" style="382" customWidth="1"/>
    <col min="5378" max="5378" width="11.28515625" style="382" customWidth="1"/>
    <col min="5379" max="5379" width="10.5703125" style="382" bestFit="1" customWidth="1"/>
    <col min="5380" max="5380" width="1.42578125" style="382" customWidth="1"/>
    <col min="5381" max="5381" width="17.28515625" style="382" customWidth="1"/>
    <col min="5382" max="5382" width="12.140625" style="382" customWidth="1"/>
    <col min="5383" max="5383" width="11.140625" style="382" customWidth="1"/>
    <col min="5384" max="5384" width="0.5703125" style="382" customWidth="1"/>
    <col min="5385" max="5385" width="3.140625" style="382" customWidth="1"/>
    <col min="5386" max="5386" width="3.28515625" style="382" customWidth="1"/>
    <col min="5387" max="5387" width="17.7109375" style="382" customWidth="1"/>
    <col min="5388" max="5388" width="11.28515625" style="382" bestFit="1" customWidth="1"/>
    <col min="5389" max="5389" width="10.5703125" style="382" bestFit="1" customWidth="1"/>
    <col min="5390" max="5390" width="0.85546875" style="382" customWidth="1"/>
    <col min="5391" max="5391" width="17.42578125" style="382" customWidth="1"/>
    <col min="5392" max="5392" width="11.28515625" style="382" bestFit="1" customWidth="1"/>
    <col min="5393" max="5393" width="11.5703125" style="382" customWidth="1"/>
    <col min="5394" max="5632" width="9.140625" style="382"/>
    <col min="5633" max="5633" width="18.5703125" style="382" customWidth="1"/>
    <col min="5634" max="5634" width="11.28515625" style="382" customWidth="1"/>
    <col min="5635" max="5635" width="10.5703125" style="382" bestFit="1" customWidth="1"/>
    <col min="5636" max="5636" width="1.42578125" style="382" customWidth="1"/>
    <col min="5637" max="5637" width="17.28515625" style="382" customWidth="1"/>
    <col min="5638" max="5638" width="12.140625" style="382" customWidth="1"/>
    <col min="5639" max="5639" width="11.140625" style="382" customWidth="1"/>
    <col min="5640" max="5640" width="0.5703125" style="382" customWidth="1"/>
    <col min="5641" max="5641" width="3.140625" style="382" customWidth="1"/>
    <col min="5642" max="5642" width="3.28515625" style="382" customWidth="1"/>
    <col min="5643" max="5643" width="17.7109375" style="382" customWidth="1"/>
    <col min="5644" max="5644" width="11.28515625" style="382" bestFit="1" customWidth="1"/>
    <col min="5645" max="5645" width="10.5703125" style="382" bestFit="1" customWidth="1"/>
    <col min="5646" max="5646" width="0.85546875" style="382" customWidth="1"/>
    <col min="5647" max="5647" width="17.42578125" style="382" customWidth="1"/>
    <col min="5648" max="5648" width="11.28515625" style="382" bestFit="1" customWidth="1"/>
    <col min="5649" max="5649" width="11.5703125" style="382" customWidth="1"/>
    <col min="5650" max="5888" width="9.140625" style="382"/>
    <col min="5889" max="5889" width="18.5703125" style="382" customWidth="1"/>
    <col min="5890" max="5890" width="11.28515625" style="382" customWidth="1"/>
    <col min="5891" max="5891" width="10.5703125" style="382" bestFit="1" customWidth="1"/>
    <col min="5892" max="5892" width="1.42578125" style="382" customWidth="1"/>
    <col min="5893" max="5893" width="17.28515625" style="382" customWidth="1"/>
    <col min="5894" max="5894" width="12.140625" style="382" customWidth="1"/>
    <col min="5895" max="5895" width="11.140625" style="382" customWidth="1"/>
    <col min="5896" max="5896" width="0.5703125" style="382" customWidth="1"/>
    <col min="5897" max="5897" width="3.140625" style="382" customWidth="1"/>
    <col min="5898" max="5898" width="3.28515625" style="382" customWidth="1"/>
    <col min="5899" max="5899" width="17.7109375" style="382" customWidth="1"/>
    <col min="5900" max="5900" width="11.28515625" style="382" bestFit="1" customWidth="1"/>
    <col min="5901" max="5901" width="10.5703125" style="382" bestFit="1" customWidth="1"/>
    <col min="5902" max="5902" width="0.85546875" style="382" customWidth="1"/>
    <col min="5903" max="5903" width="17.42578125" style="382" customWidth="1"/>
    <col min="5904" max="5904" width="11.28515625" style="382" bestFit="1" customWidth="1"/>
    <col min="5905" max="5905" width="11.5703125" style="382" customWidth="1"/>
    <col min="5906" max="6144" width="9.140625" style="382"/>
    <col min="6145" max="6145" width="18.5703125" style="382" customWidth="1"/>
    <col min="6146" max="6146" width="11.28515625" style="382" customWidth="1"/>
    <col min="6147" max="6147" width="10.5703125" style="382" bestFit="1" customWidth="1"/>
    <col min="6148" max="6148" width="1.42578125" style="382" customWidth="1"/>
    <col min="6149" max="6149" width="17.28515625" style="382" customWidth="1"/>
    <col min="6150" max="6150" width="12.140625" style="382" customWidth="1"/>
    <col min="6151" max="6151" width="11.140625" style="382" customWidth="1"/>
    <col min="6152" max="6152" width="0.5703125" style="382" customWidth="1"/>
    <col min="6153" max="6153" width="3.140625" style="382" customWidth="1"/>
    <col min="6154" max="6154" width="3.28515625" style="382" customWidth="1"/>
    <col min="6155" max="6155" width="17.7109375" style="382" customWidth="1"/>
    <col min="6156" max="6156" width="11.28515625" style="382" bestFit="1" customWidth="1"/>
    <col min="6157" max="6157" width="10.5703125" style="382" bestFit="1" customWidth="1"/>
    <col min="6158" max="6158" width="0.85546875" style="382" customWidth="1"/>
    <col min="6159" max="6159" width="17.42578125" style="382" customWidth="1"/>
    <col min="6160" max="6160" width="11.28515625" style="382" bestFit="1" customWidth="1"/>
    <col min="6161" max="6161" width="11.5703125" style="382" customWidth="1"/>
    <col min="6162" max="6400" width="9.140625" style="382"/>
    <col min="6401" max="6401" width="18.5703125" style="382" customWidth="1"/>
    <col min="6402" max="6402" width="11.28515625" style="382" customWidth="1"/>
    <col min="6403" max="6403" width="10.5703125" style="382" bestFit="1" customWidth="1"/>
    <col min="6404" max="6404" width="1.42578125" style="382" customWidth="1"/>
    <col min="6405" max="6405" width="17.28515625" style="382" customWidth="1"/>
    <col min="6406" max="6406" width="12.140625" style="382" customWidth="1"/>
    <col min="6407" max="6407" width="11.140625" style="382" customWidth="1"/>
    <col min="6408" max="6408" width="0.5703125" style="382" customWidth="1"/>
    <col min="6409" max="6409" width="3.140625" style="382" customWidth="1"/>
    <col min="6410" max="6410" width="3.28515625" style="382" customWidth="1"/>
    <col min="6411" max="6411" width="17.7109375" style="382" customWidth="1"/>
    <col min="6412" max="6412" width="11.28515625" style="382" bestFit="1" customWidth="1"/>
    <col min="6413" max="6413" width="10.5703125" style="382" bestFit="1" customWidth="1"/>
    <col min="6414" max="6414" width="0.85546875" style="382" customWidth="1"/>
    <col min="6415" max="6415" width="17.42578125" style="382" customWidth="1"/>
    <col min="6416" max="6416" width="11.28515625" style="382" bestFit="1" customWidth="1"/>
    <col min="6417" max="6417" width="11.5703125" style="382" customWidth="1"/>
    <col min="6418" max="6656" width="9.140625" style="382"/>
    <col min="6657" max="6657" width="18.5703125" style="382" customWidth="1"/>
    <col min="6658" max="6658" width="11.28515625" style="382" customWidth="1"/>
    <col min="6659" max="6659" width="10.5703125" style="382" bestFit="1" customWidth="1"/>
    <col min="6660" max="6660" width="1.42578125" style="382" customWidth="1"/>
    <col min="6661" max="6661" width="17.28515625" style="382" customWidth="1"/>
    <col min="6662" max="6662" width="12.140625" style="382" customWidth="1"/>
    <col min="6663" max="6663" width="11.140625" style="382" customWidth="1"/>
    <col min="6664" max="6664" width="0.5703125" style="382" customWidth="1"/>
    <col min="6665" max="6665" width="3.140625" style="382" customWidth="1"/>
    <col min="6666" max="6666" width="3.28515625" style="382" customWidth="1"/>
    <col min="6667" max="6667" width="17.7109375" style="382" customWidth="1"/>
    <col min="6668" max="6668" width="11.28515625" style="382" bestFit="1" customWidth="1"/>
    <col min="6669" max="6669" width="10.5703125" style="382" bestFit="1" customWidth="1"/>
    <col min="6670" max="6670" width="0.85546875" style="382" customWidth="1"/>
    <col min="6671" max="6671" width="17.42578125" style="382" customWidth="1"/>
    <col min="6672" max="6672" width="11.28515625" style="382" bestFit="1" customWidth="1"/>
    <col min="6673" max="6673" width="11.5703125" style="382" customWidth="1"/>
    <col min="6674" max="6912" width="9.140625" style="382"/>
    <col min="6913" max="6913" width="18.5703125" style="382" customWidth="1"/>
    <col min="6914" max="6914" width="11.28515625" style="382" customWidth="1"/>
    <col min="6915" max="6915" width="10.5703125" style="382" bestFit="1" customWidth="1"/>
    <col min="6916" max="6916" width="1.42578125" style="382" customWidth="1"/>
    <col min="6917" max="6917" width="17.28515625" style="382" customWidth="1"/>
    <col min="6918" max="6918" width="12.140625" style="382" customWidth="1"/>
    <col min="6919" max="6919" width="11.140625" style="382" customWidth="1"/>
    <col min="6920" max="6920" width="0.5703125" style="382" customWidth="1"/>
    <col min="6921" max="6921" width="3.140625" style="382" customWidth="1"/>
    <col min="6922" max="6922" width="3.28515625" style="382" customWidth="1"/>
    <col min="6923" max="6923" width="17.7109375" style="382" customWidth="1"/>
    <col min="6924" max="6924" width="11.28515625" style="382" bestFit="1" customWidth="1"/>
    <col min="6925" max="6925" width="10.5703125" style="382" bestFit="1" customWidth="1"/>
    <col min="6926" max="6926" width="0.85546875" style="382" customWidth="1"/>
    <col min="6927" max="6927" width="17.42578125" style="382" customWidth="1"/>
    <col min="6928" max="6928" width="11.28515625" style="382" bestFit="1" customWidth="1"/>
    <col min="6929" max="6929" width="11.5703125" style="382" customWidth="1"/>
    <col min="6930" max="7168" width="9.140625" style="382"/>
    <col min="7169" max="7169" width="18.5703125" style="382" customWidth="1"/>
    <col min="7170" max="7170" width="11.28515625" style="382" customWidth="1"/>
    <col min="7171" max="7171" width="10.5703125" style="382" bestFit="1" customWidth="1"/>
    <col min="7172" max="7172" width="1.42578125" style="382" customWidth="1"/>
    <col min="7173" max="7173" width="17.28515625" style="382" customWidth="1"/>
    <col min="7174" max="7174" width="12.140625" style="382" customWidth="1"/>
    <col min="7175" max="7175" width="11.140625" style="382" customWidth="1"/>
    <col min="7176" max="7176" width="0.5703125" style="382" customWidth="1"/>
    <col min="7177" max="7177" width="3.140625" style="382" customWidth="1"/>
    <col min="7178" max="7178" width="3.28515625" style="382" customWidth="1"/>
    <col min="7179" max="7179" width="17.7109375" style="382" customWidth="1"/>
    <col min="7180" max="7180" width="11.28515625" style="382" bestFit="1" customWidth="1"/>
    <col min="7181" max="7181" width="10.5703125" style="382" bestFit="1" customWidth="1"/>
    <col min="7182" max="7182" width="0.85546875" style="382" customWidth="1"/>
    <col min="7183" max="7183" width="17.42578125" style="382" customWidth="1"/>
    <col min="7184" max="7184" width="11.28515625" style="382" bestFit="1" customWidth="1"/>
    <col min="7185" max="7185" width="11.5703125" style="382" customWidth="1"/>
    <col min="7186" max="7424" width="9.140625" style="382"/>
    <col min="7425" max="7425" width="18.5703125" style="382" customWidth="1"/>
    <col min="7426" max="7426" width="11.28515625" style="382" customWidth="1"/>
    <col min="7427" max="7427" width="10.5703125" style="382" bestFit="1" customWidth="1"/>
    <col min="7428" max="7428" width="1.42578125" style="382" customWidth="1"/>
    <col min="7429" max="7429" width="17.28515625" style="382" customWidth="1"/>
    <col min="7430" max="7430" width="12.140625" style="382" customWidth="1"/>
    <col min="7431" max="7431" width="11.140625" style="382" customWidth="1"/>
    <col min="7432" max="7432" width="0.5703125" style="382" customWidth="1"/>
    <col min="7433" max="7433" width="3.140625" style="382" customWidth="1"/>
    <col min="7434" max="7434" width="3.28515625" style="382" customWidth="1"/>
    <col min="7435" max="7435" width="17.7109375" style="382" customWidth="1"/>
    <col min="7436" max="7436" width="11.28515625" style="382" bestFit="1" customWidth="1"/>
    <col min="7437" max="7437" width="10.5703125" style="382" bestFit="1" customWidth="1"/>
    <col min="7438" max="7438" width="0.85546875" style="382" customWidth="1"/>
    <col min="7439" max="7439" width="17.42578125" style="382" customWidth="1"/>
    <col min="7440" max="7440" width="11.28515625" style="382" bestFit="1" customWidth="1"/>
    <col min="7441" max="7441" width="11.5703125" style="382" customWidth="1"/>
    <col min="7442" max="7680" width="9.140625" style="382"/>
    <col min="7681" max="7681" width="18.5703125" style="382" customWidth="1"/>
    <col min="7682" max="7682" width="11.28515625" style="382" customWidth="1"/>
    <col min="7683" max="7683" width="10.5703125" style="382" bestFit="1" customWidth="1"/>
    <col min="7684" max="7684" width="1.42578125" style="382" customWidth="1"/>
    <col min="7685" max="7685" width="17.28515625" style="382" customWidth="1"/>
    <col min="7686" max="7686" width="12.140625" style="382" customWidth="1"/>
    <col min="7687" max="7687" width="11.140625" style="382" customWidth="1"/>
    <col min="7688" max="7688" width="0.5703125" style="382" customWidth="1"/>
    <col min="7689" max="7689" width="3.140625" style="382" customWidth="1"/>
    <col min="7690" max="7690" width="3.28515625" style="382" customWidth="1"/>
    <col min="7691" max="7691" width="17.7109375" style="382" customWidth="1"/>
    <col min="7692" max="7692" width="11.28515625" style="382" bestFit="1" customWidth="1"/>
    <col min="7693" max="7693" width="10.5703125" style="382" bestFit="1" customWidth="1"/>
    <col min="7694" max="7694" width="0.85546875" style="382" customWidth="1"/>
    <col min="7695" max="7695" width="17.42578125" style="382" customWidth="1"/>
    <col min="7696" max="7696" width="11.28515625" style="382" bestFit="1" customWidth="1"/>
    <col min="7697" max="7697" width="11.5703125" style="382" customWidth="1"/>
    <col min="7698" max="7936" width="9.140625" style="382"/>
    <col min="7937" max="7937" width="18.5703125" style="382" customWidth="1"/>
    <col min="7938" max="7938" width="11.28515625" style="382" customWidth="1"/>
    <col min="7939" max="7939" width="10.5703125" style="382" bestFit="1" customWidth="1"/>
    <col min="7940" max="7940" width="1.42578125" style="382" customWidth="1"/>
    <col min="7941" max="7941" width="17.28515625" style="382" customWidth="1"/>
    <col min="7942" max="7942" width="12.140625" style="382" customWidth="1"/>
    <col min="7943" max="7943" width="11.140625" style="382" customWidth="1"/>
    <col min="7944" max="7944" width="0.5703125" style="382" customWidth="1"/>
    <col min="7945" max="7945" width="3.140625" style="382" customWidth="1"/>
    <col min="7946" max="7946" width="3.28515625" style="382" customWidth="1"/>
    <col min="7947" max="7947" width="17.7109375" style="382" customWidth="1"/>
    <col min="7948" max="7948" width="11.28515625" style="382" bestFit="1" customWidth="1"/>
    <col min="7949" max="7949" width="10.5703125" style="382" bestFit="1" customWidth="1"/>
    <col min="7950" max="7950" width="0.85546875" style="382" customWidth="1"/>
    <col min="7951" max="7951" width="17.42578125" style="382" customWidth="1"/>
    <col min="7952" max="7952" width="11.28515625" style="382" bestFit="1" customWidth="1"/>
    <col min="7953" max="7953" width="11.5703125" style="382" customWidth="1"/>
    <col min="7954" max="8192" width="9.140625" style="382"/>
    <col min="8193" max="8193" width="18.5703125" style="382" customWidth="1"/>
    <col min="8194" max="8194" width="11.28515625" style="382" customWidth="1"/>
    <col min="8195" max="8195" width="10.5703125" style="382" bestFit="1" customWidth="1"/>
    <col min="8196" max="8196" width="1.42578125" style="382" customWidth="1"/>
    <col min="8197" max="8197" width="17.28515625" style="382" customWidth="1"/>
    <col min="8198" max="8198" width="12.140625" style="382" customWidth="1"/>
    <col min="8199" max="8199" width="11.140625" style="382" customWidth="1"/>
    <col min="8200" max="8200" width="0.5703125" style="382" customWidth="1"/>
    <col min="8201" max="8201" width="3.140625" style="382" customWidth="1"/>
    <col min="8202" max="8202" width="3.28515625" style="382" customWidth="1"/>
    <col min="8203" max="8203" width="17.7109375" style="382" customWidth="1"/>
    <col min="8204" max="8204" width="11.28515625" style="382" bestFit="1" customWidth="1"/>
    <col min="8205" max="8205" width="10.5703125" style="382" bestFit="1" customWidth="1"/>
    <col min="8206" max="8206" width="0.85546875" style="382" customWidth="1"/>
    <col min="8207" max="8207" width="17.42578125" style="382" customWidth="1"/>
    <col min="8208" max="8208" width="11.28515625" style="382" bestFit="1" customWidth="1"/>
    <col min="8209" max="8209" width="11.5703125" style="382" customWidth="1"/>
    <col min="8210" max="8448" width="9.140625" style="382"/>
    <col min="8449" max="8449" width="18.5703125" style="382" customWidth="1"/>
    <col min="8450" max="8450" width="11.28515625" style="382" customWidth="1"/>
    <col min="8451" max="8451" width="10.5703125" style="382" bestFit="1" customWidth="1"/>
    <col min="8452" max="8452" width="1.42578125" style="382" customWidth="1"/>
    <col min="8453" max="8453" width="17.28515625" style="382" customWidth="1"/>
    <col min="8454" max="8454" width="12.140625" style="382" customWidth="1"/>
    <col min="8455" max="8455" width="11.140625" style="382" customWidth="1"/>
    <col min="8456" max="8456" width="0.5703125" style="382" customWidth="1"/>
    <col min="8457" max="8457" width="3.140625" style="382" customWidth="1"/>
    <col min="8458" max="8458" width="3.28515625" style="382" customWidth="1"/>
    <col min="8459" max="8459" width="17.7109375" style="382" customWidth="1"/>
    <col min="8460" max="8460" width="11.28515625" style="382" bestFit="1" customWidth="1"/>
    <col min="8461" max="8461" width="10.5703125" style="382" bestFit="1" customWidth="1"/>
    <col min="8462" max="8462" width="0.85546875" style="382" customWidth="1"/>
    <col min="8463" max="8463" width="17.42578125" style="382" customWidth="1"/>
    <col min="8464" max="8464" width="11.28515625" style="382" bestFit="1" customWidth="1"/>
    <col min="8465" max="8465" width="11.5703125" style="382" customWidth="1"/>
    <col min="8466" max="8704" width="9.140625" style="382"/>
    <col min="8705" max="8705" width="18.5703125" style="382" customWidth="1"/>
    <col min="8706" max="8706" width="11.28515625" style="382" customWidth="1"/>
    <col min="8707" max="8707" width="10.5703125" style="382" bestFit="1" customWidth="1"/>
    <col min="8708" max="8708" width="1.42578125" style="382" customWidth="1"/>
    <col min="8709" max="8709" width="17.28515625" style="382" customWidth="1"/>
    <col min="8710" max="8710" width="12.140625" style="382" customWidth="1"/>
    <col min="8711" max="8711" width="11.140625" style="382" customWidth="1"/>
    <col min="8712" max="8712" width="0.5703125" style="382" customWidth="1"/>
    <col min="8713" max="8713" width="3.140625" style="382" customWidth="1"/>
    <col min="8714" max="8714" width="3.28515625" style="382" customWidth="1"/>
    <col min="8715" max="8715" width="17.7109375" style="382" customWidth="1"/>
    <col min="8716" max="8716" width="11.28515625" style="382" bestFit="1" customWidth="1"/>
    <col min="8717" max="8717" width="10.5703125" style="382" bestFit="1" customWidth="1"/>
    <col min="8718" max="8718" width="0.85546875" style="382" customWidth="1"/>
    <col min="8719" max="8719" width="17.42578125" style="382" customWidth="1"/>
    <col min="8720" max="8720" width="11.28515625" style="382" bestFit="1" customWidth="1"/>
    <col min="8721" max="8721" width="11.5703125" style="382" customWidth="1"/>
    <col min="8722" max="8960" width="9.140625" style="382"/>
    <col min="8961" max="8961" width="18.5703125" style="382" customWidth="1"/>
    <col min="8962" max="8962" width="11.28515625" style="382" customWidth="1"/>
    <col min="8963" max="8963" width="10.5703125" style="382" bestFit="1" customWidth="1"/>
    <col min="8964" max="8964" width="1.42578125" style="382" customWidth="1"/>
    <col min="8965" max="8965" width="17.28515625" style="382" customWidth="1"/>
    <col min="8966" max="8966" width="12.140625" style="382" customWidth="1"/>
    <col min="8967" max="8967" width="11.140625" style="382" customWidth="1"/>
    <col min="8968" max="8968" width="0.5703125" style="382" customWidth="1"/>
    <col min="8969" max="8969" width="3.140625" style="382" customWidth="1"/>
    <col min="8970" max="8970" width="3.28515625" style="382" customWidth="1"/>
    <col min="8971" max="8971" width="17.7109375" style="382" customWidth="1"/>
    <col min="8972" max="8972" width="11.28515625" style="382" bestFit="1" customWidth="1"/>
    <col min="8973" max="8973" width="10.5703125" style="382" bestFit="1" customWidth="1"/>
    <col min="8974" max="8974" width="0.85546875" style="382" customWidth="1"/>
    <col min="8975" max="8975" width="17.42578125" style="382" customWidth="1"/>
    <col min="8976" max="8976" width="11.28515625" style="382" bestFit="1" customWidth="1"/>
    <col min="8977" max="8977" width="11.5703125" style="382" customWidth="1"/>
    <col min="8978" max="9216" width="9.140625" style="382"/>
    <col min="9217" max="9217" width="18.5703125" style="382" customWidth="1"/>
    <col min="9218" max="9218" width="11.28515625" style="382" customWidth="1"/>
    <col min="9219" max="9219" width="10.5703125" style="382" bestFit="1" customWidth="1"/>
    <col min="9220" max="9220" width="1.42578125" style="382" customWidth="1"/>
    <col min="9221" max="9221" width="17.28515625" style="382" customWidth="1"/>
    <col min="9222" max="9222" width="12.140625" style="382" customWidth="1"/>
    <col min="9223" max="9223" width="11.140625" style="382" customWidth="1"/>
    <col min="9224" max="9224" width="0.5703125" style="382" customWidth="1"/>
    <col min="9225" max="9225" width="3.140625" style="382" customWidth="1"/>
    <col min="9226" max="9226" width="3.28515625" style="382" customWidth="1"/>
    <col min="9227" max="9227" width="17.7109375" style="382" customWidth="1"/>
    <col min="9228" max="9228" width="11.28515625" style="382" bestFit="1" customWidth="1"/>
    <col min="9229" max="9229" width="10.5703125" style="382" bestFit="1" customWidth="1"/>
    <col min="9230" max="9230" width="0.85546875" style="382" customWidth="1"/>
    <col min="9231" max="9231" width="17.42578125" style="382" customWidth="1"/>
    <col min="9232" max="9232" width="11.28515625" style="382" bestFit="1" customWidth="1"/>
    <col min="9233" max="9233" width="11.5703125" style="382" customWidth="1"/>
    <col min="9234" max="9472" width="9.140625" style="382"/>
    <col min="9473" max="9473" width="18.5703125" style="382" customWidth="1"/>
    <col min="9474" max="9474" width="11.28515625" style="382" customWidth="1"/>
    <col min="9475" max="9475" width="10.5703125" style="382" bestFit="1" customWidth="1"/>
    <col min="9476" max="9476" width="1.42578125" style="382" customWidth="1"/>
    <col min="9477" max="9477" width="17.28515625" style="382" customWidth="1"/>
    <col min="9478" max="9478" width="12.140625" style="382" customWidth="1"/>
    <col min="9479" max="9479" width="11.140625" style="382" customWidth="1"/>
    <col min="9480" max="9480" width="0.5703125" style="382" customWidth="1"/>
    <col min="9481" max="9481" width="3.140625" style="382" customWidth="1"/>
    <col min="9482" max="9482" width="3.28515625" style="382" customWidth="1"/>
    <col min="9483" max="9483" width="17.7109375" style="382" customWidth="1"/>
    <col min="9484" max="9484" width="11.28515625" style="382" bestFit="1" customWidth="1"/>
    <col min="9485" max="9485" width="10.5703125" style="382" bestFit="1" customWidth="1"/>
    <col min="9486" max="9486" width="0.85546875" style="382" customWidth="1"/>
    <col min="9487" max="9487" width="17.42578125" style="382" customWidth="1"/>
    <col min="9488" max="9488" width="11.28515625" style="382" bestFit="1" customWidth="1"/>
    <col min="9489" max="9489" width="11.5703125" style="382" customWidth="1"/>
    <col min="9490" max="9728" width="9.140625" style="382"/>
    <col min="9729" max="9729" width="18.5703125" style="382" customWidth="1"/>
    <col min="9730" max="9730" width="11.28515625" style="382" customWidth="1"/>
    <col min="9731" max="9731" width="10.5703125" style="382" bestFit="1" customWidth="1"/>
    <col min="9732" max="9732" width="1.42578125" style="382" customWidth="1"/>
    <col min="9733" max="9733" width="17.28515625" style="382" customWidth="1"/>
    <col min="9734" max="9734" width="12.140625" style="382" customWidth="1"/>
    <col min="9735" max="9735" width="11.140625" style="382" customWidth="1"/>
    <col min="9736" max="9736" width="0.5703125" style="382" customWidth="1"/>
    <col min="9737" max="9737" width="3.140625" style="382" customWidth="1"/>
    <col min="9738" max="9738" width="3.28515625" style="382" customWidth="1"/>
    <col min="9739" max="9739" width="17.7109375" style="382" customWidth="1"/>
    <col min="9740" max="9740" width="11.28515625" style="382" bestFit="1" customWidth="1"/>
    <col min="9741" max="9741" width="10.5703125" style="382" bestFit="1" customWidth="1"/>
    <col min="9742" max="9742" width="0.85546875" style="382" customWidth="1"/>
    <col min="9743" max="9743" width="17.42578125" style="382" customWidth="1"/>
    <col min="9744" max="9744" width="11.28515625" style="382" bestFit="1" customWidth="1"/>
    <col min="9745" max="9745" width="11.5703125" style="382" customWidth="1"/>
    <col min="9746" max="9984" width="9.140625" style="382"/>
    <col min="9985" max="9985" width="18.5703125" style="382" customWidth="1"/>
    <col min="9986" max="9986" width="11.28515625" style="382" customWidth="1"/>
    <col min="9987" max="9987" width="10.5703125" style="382" bestFit="1" customWidth="1"/>
    <col min="9988" max="9988" width="1.42578125" style="382" customWidth="1"/>
    <col min="9989" max="9989" width="17.28515625" style="382" customWidth="1"/>
    <col min="9990" max="9990" width="12.140625" style="382" customWidth="1"/>
    <col min="9991" max="9991" width="11.140625" style="382" customWidth="1"/>
    <col min="9992" max="9992" width="0.5703125" style="382" customWidth="1"/>
    <col min="9993" max="9993" width="3.140625" style="382" customWidth="1"/>
    <col min="9994" max="9994" width="3.28515625" style="382" customWidth="1"/>
    <col min="9995" max="9995" width="17.7109375" style="382" customWidth="1"/>
    <col min="9996" max="9996" width="11.28515625" style="382" bestFit="1" customWidth="1"/>
    <col min="9997" max="9997" width="10.5703125" style="382" bestFit="1" customWidth="1"/>
    <col min="9998" max="9998" width="0.85546875" style="382" customWidth="1"/>
    <col min="9999" max="9999" width="17.42578125" style="382" customWidth="1"/>
    <col min="10000" max="10000" width="11.28515625" style="382" bestFit="1" customWidth="1"/>
    <col min="10001" max="10001" width="11.5703125" style="382" customWidth="1"/>
    <col min="10002" max="10240" width="9.140625" style="382"/>
    <col min="10241" max="10241" width="18.5703125" style="382" customWidth="1"/>
    <col min="10242" max="10242" width="11.28515625" style="382" customWidth="1"/>
    <col min="10243" max="10243" width="10.5703125" style="382" bestFit="1" customWidth="1"/>
    <col min="10244" max="10244" width="1.42578125" style="382" customWidth="1"/>
    <col min="10245" max="10245" width="17.28515625" style="382" customWidth="1"/>
    <col min="10246" max="10246" width="12.140625" style="382" customWidth="1"/>
    <col min="10247" max="10247" width="11.140625" style="382" customWidth="1"/>
    <col min="10248" max="10248" width="0.5703125" style="382" customWidth="1"/>
    <col min="10249" max="10249" width="3.140625" style="382" customWidth="1"/>
    <col min="10250" max="10250" width="3.28515625" style="382" customWidth="1"/>
    <col min="10251" max="10251" width="17.7109375" style="382" customWidth="1"/>
    <col min="10252" max="10252" width="11.28515625" style="382" bestFit="1" customWidth="1"/>
    <col min="10253" max="10253" width="10.5703125" style="382" bestFit="1" customWidth="1"/>
    <col min="10254" max="10254" width="0.85546875" style="382" customWidth="1"/>
    <col min="10255" max="10255" width="17.42578125" style="382" customWidth="1"/>
    <col min="10256" max="10256" width="11.28515625" style="382" bestFit="1" customWidth="1"/>
    <col min="10257" max="10257" width="11.5703125" style="382" customWidth="1"/>
    <col min="10258" max="10496" width="9.140625" style="382"/>
    <col min="10497" max="10497" width="18.5703125" style="382" customWidth="1"/>
    <col min="10498" max="10498" width="11.28515625" style="382" customWidth="1"/>
    <col min="10499" max="10499" width="10.5703125" style="382" bestFit="1" customWidth="1"/>
    <col min="10500" max="10500" width="1.42578125" style="382" customWidth="1"/>
    <col min="10501" max="10501" width="17.28515625" style="382" customWidth="1"/>
    <col min="10502" max="10502" width="12.140625" style="382" customWidth="1"/>
    <col min="10503" max="10503" width="11.140625" style="382" customWidth="1"/>
    <col min="10504" max="10504" width="0.5703125" style="382" customWidth="1"/>
    <col min="10505" max="10505" width="3.140625" style="382" customWidth="1"/>
    <col min="10506" max="10506" width="3.28515625" style="382" customWidth="1"/>
    <col min="10507" max="10507" width="17.7109375" style="382" customWidth="1"/>
    <col min="10508" max="10508" width="11.28515625" style="382" bestFit="1" customWidth="1"/>
    <col min="10509" max="10509" width="10.5703125" style="382" bestFit="1" customWidth="1"/>
    <col min="10510" max="10510" width="0.85546875" style="382" customWidth="1"/>
    <col min="10511" max="10511" width="17.42578125" style="382" customWidth="1"/>
    <col min="10512" max="10512" width="11.28515625" style="382" bestFit="1" customWidth="1"/>
    <col min="10513" max="10513" width="11.5703125" style="382" customWidth="1"/>
    <col min="10514" max="10752" width="9.140625" style="382"/>
    <col min="10753" max="10753" width="18.5703125" style="382" customWidth="1"/>
    <col min="10754" max="10754" width="11.28515625" style="382" customWidth="1"/>
    <col min="10755" max="10755" width="10.5703125" style="382" bestFit="1" customWidth="1"/>
    <col min="10756" max="10756" width="1.42578125" style="382" customWidth="1"/>
    <col min="10757" max="10757" width="17.28515625" style="382" customWidth="1"/>
    <col min="10758" max="10758" width="12.140625" style="382" customWidth="1"/>
    <col min="10759" max="10759" width="11.140625" style="382" customWidth="1"/>
    <col min="10760" max="10760" width="0.5703125" style="382" customWidth="1"/>
    <col min="10761" max="10761" width="3.140625" style="382" customWidth="1"/>
    <col min="10762" max="10762" width="3.28515625" style="382" customWidth="1"/>
    <col min="10763" max="10763" width="17.7109375" style="382" customWidth="1"/>
    <col min="10764" max="10764" width="11.28515625" style="382" bestFit="1" customWidth="1"/>
    <col min="10765" max="10765" width="10.5703125" style="382" bestFit="1" customWidth="1"/>
    <col min="10766" max="10766" width="0.85546875" style="382" customWidth="1"/>
    <col min="10767" max="10767" width="17.42578125" style="382" customWidth="1"/>
    <col min="10768" max="10768" width="11.28515625" style="382" bestFit="1" customWidth="1"/>
    <col min="10769" max="10769" width="11.5703125" style="382" customWidth="1"/>
    <col min="10770" max="11008" width="9.140625" style="382"/>
    <col min="11009" max="11009" width="18.5703125" style="382" customWidth="1"/>
    <col min="11010" max="11010" width="11.28515625" style="382" customWidth="1"/>
    <col min="11011" max="11011" width="10.5703125" style="382" bestFit="1" customWidth="1"/>
    <col min="11012" max="11012" width="1.42578125" style="382" customWidth="1"/>
    <col min="11013" max="11013" width="17.28515625" style="382" customWidth="1"/>
    <col min="11014" max="11014" width="12.140625" style="382" customWidth="1"/>
    <col min="11015" max="11015" width="11.140625" style="382" customWidth="1"/>
    <col min="11016" max="11016" width="0.5703125" style="382" customWidth="1"/>
    <col min="11017" max="11017" width="3.140625" style="382" customWidth="1"/>
    <col min="11018" max="11018" width="3.28515625" style="382" customWidth="1"/>
    <col min="11019" max="11019" width="17.7109375" style="382" customWidth="1"/>
    <col min="11020" max="11020" width="11.28515625" style="382" bestFit="1" customWidth="1"/>
    <col min="11021" max="11021" width="10.5703125" style="382" bestFit="1" customWidth="1"/>
    <col min="11022" max="11022" width="0.85546875" style="382" customWidth="1"/>
    <col min="11023" max="11023" width="17.42578125" style="382" customWidth="1"/>
    <col min="11024" max="11024" width="11.28515625" style="382" bestFit="1" customWidth="1"/>
    <col min="11025" max="11025" width="11.5703125" style="382" customWidth="1"/>
    <col min="11026" max="11264" width="9.140625" style="382"/>
    <col min="11265" max="11265" width="18.5703125" style="382" customWidth="1"/>
    <col min="11266" max="11266" width="11.28515625" style="382" customWidth="1"/>
    <col min="11267" max="11267" width="10.5703125" style="382" bestFit="1" customWidth="1"/>
    <col min="11268" max="11268" width="1.42578125" style="382" customWidth="1"/>
    <col min="11269" max="11269" width="17.28515625" style="382" customWidth="1"/>
    <col min="11270" max="11270" width="12.140625" style="382" customWidth="1"/>
    <col min="11271" max="11271" width="11.140625" style="382" customWidth="1"/>
    <col min="11272" max="11272" width="0.5703125" style="382" customWidth="1"/>
    <col min="11273" max="11273" width="3.140625" style="382" customWidth="1"/>
    <col min="11274" max="11274" width="3.28515625" style="382" customWidth="1"/>
    <col min="11275" max="11275" width="17.7109375" style="382" customWidth="1"/>
    <col min="11276" max="11276" width="11.28515625" style="382" bestFit="1" customWidth="1"/>
    <col min="11277" max="11277" width="10.5703125" style="382" bestFit="1" customWidth="1"/>
    <col min="11278" max="11278" width="0.85546875" style="382" customWidth="1"/>
    <col min="11279" max="11279" width="17.42578125" style="382" customWidth="1"/>
    <col min="11280" max="11280" width="11.28515625" style="382" bestFit="1" customWidth="1"/>
    <col min="11281" max="11281" width="11.5703125" style="382" customWidth="1"/>
    <col min="11282" max="11520" width="9.140625" style="382"/>
    <col min="11521" max="11521" width="18.5703125" style="382" customWidth="1"/>
    <col min="11522" max="11522" width="11.28515625" style="382" customWidth="1"/>
    <col min="11523" max="11523" width="10.5703125" style="382" bestFit="1" customWidth="1"/>
    <col min="11524" max="11524" width="1.42578125" style="382" customWidth="1"/>
    <col min="11525" max="11525" width="17.28515625" style="382" customWidth="1"/>
    <col min="11526" max="11526" width="12.140625" style="382" customWidth="1"/>
    <col min="11527" max="11527" width="11.140625" style="382" customWidth="1"/>
    <col min="11528" max="11528" width="0.5703125" style="382" customWidth="1"/>
    <col min="11529" max="11529" width="3.140625" style="382" customWidth="1"/>
    <col min="11530" max="11530" width="3.28515625" style="382" customWidth="1"/>
    <col min="11531" max="11531" width="17.7109375" style="382" customWidth="1"/>
    <col min="11532" max="11532" width="11.28515625" style="382" bestFit="1" customWidth="1"/>
    <col min="11533" max="11533" width="10.5703125" style="382" bestFit="1" customWidth="1"/>
    <col min="11534" max="11534" width="0.85546875" style="382" customWidth="1"/>
    <col min="11535" max="11535" width="17.42578125" style="382" customWidth="1"/>
    <col min="11536" max="11536" width="11.28515625" style="382" bestFit="1" customWidth="1"/>
    <col min="11537" max="11537" width="11.5703125" style="382" customWidth="1"/>
    <col min="11538" max="11776" width="9.140625" style="382"/>
    <col min="11777" max="11777" width="18.5703125" style="382" customWidth="1"/>
    <col min="11778" max="11778" width="11.28515625" style="382" customWidth="1"/>
    <col min="11779" max="11779" width="10.5703125" style="382" bestFit="1" customWidth="1"/>
    <col min="11780" max="11780" width="1.42578125" style="382" customWidth="1"/>
    <col min="11781" max="11781" width="17.28515625" style="382" customWidth="1"/>
    <col min="11782" max="11782" width="12.140625" style="382" customWidth="1"/>
    <col min="11783" max="11783" width="11.140625" style="382" customWidth="1"/>
    <col min="11784" max="11784" width="0.5703125" style="382" customWidth="1"/>
    <col min="11785" max="11785" width="3.140625" style="382" customWidth="1"/>
    <col min="11786" max="11786" width="3.28515625" style="382" customWidth="1"/>
    <col min="11787" max="11787" width="17.7109375" style="382" customWidth="1"/>
    <col min="11788" max="11788" width="11.28515625" style="382" bestFit="1" customWidth="1"/>
    <col min="11789" max="11789" width="10.5703125" style="382" bestFit="1" customWidth="1"/>
    <col min="11790" max="11790" width="0.85546875" style="382" customWidth="1"/>
    <col min="11791" max="11791" width="17.42578125" style="382" customWidth="1"/>
    <col min="11792" max="11792" width="11.28515625" style="382" bestFit="1" customWidth="1"/>
    <col min="11793" max="11793" width="11.5703125" style="382" customWidth="1"/>
    <col min="11794" max="12032" width="9.140625" style="382"/>
    <col min="12033" max="12033" width="18.5703125" style="382" customWidth="1"/>
    <col min="12034" max="12034" width="11.28515625" style="382" customWidth="1"/>
    <col min="12035" max="12035" width="10.5703125" style="382" bestFit="1" customWidth="1"/>
    <col min="12036" max="12036" width="1.42578125" style="382" customWidth="1"/>
    <col min="12037" max="12037" width="17.28515625" style="382" customWidth="1"/>
    <col min="12038" max="12038" width="12.140625" style="382" customWidth="1"/>
    <col min="12039" max="12039" width="11.140625" style="382" customWidth="1"/>
    <col min="12040" max="12040" width="0.5703125" style="382" customWidth="1"/>
    <col min="12041" max="12041" width="3.140625" style="382" customWidth="1"/>
    <col min="12042" max="12042" width="3.28515625" style="382" customWidth="1"/>
    <col min="12043" max="12043" width="17.7109375" style="382" customWidth="1"/>
    <col min="12044" max="12044" width="11.28515625" style="382" bestFit="1" customWidth="1"/>
    <col min="12045" max="12045" width="10.5703125" style="382" bestFit="1" customWidth="1"/>
    <col min="12046" max="12046" width="0.85546875" style="382" customWidth="1"/>
    <col min="12047" max="12047" width="17.42578125" style="382" customWidth="1"/>
    <col min="12048" max="12048" width="11.28515625" style="382" bestFit="1" customWidth="1"/>
    <col min="12049" max="12049" width="11.5703125" style="382" customWidth="1"/>
    <col min="12050" max="12288" width="9.140625" style="382"/>
    <col min="12289" max="12289" width="18.5703125" style="382" customWidth="1"/>
    <col min="12290" max="12290" width="11.28515625" style="382" customWidth="1"/>
    <col min="12291" max="12291" width="10.5703125" style="382" bestFit="1" customWidth="1"/>
    <col min="12292" max="12292" width="1.42578125" style="382" customWidth="1"/>
    <col min="12293" max="12293" width="17.28515625" style="382" customWidth="1"/>
    <col min="12294" max="12294" width="12.140625" style="382" customWidth="1"/>
    <col min="12295" max="12295" width="11.140625" style="382" customWidth="1"/>
    <col min="12296" max="12296" width="0.5703125" style="382" customWidth="1"/>
    <col min="12297" max="12297" width="3.140625" style="382" customWidth="1"/>
    <col min="12298" max="12298" width="3.28515625" style="382" customWidth="1"/>
    <col min="12299" max="12299" width="17.7109375" style="382" customWidth="1"/>
    <col min="12300" max="12300" width="11.28515625" style="382" bestFit="1" customWidth="1"/>
    <col min="12301" max="12301" width="10.5703125" style="382" bestFit="1" customWidth="1"/>
    <col min="12302" max="12302" width="0.85546875" style="382" customWidth="1"/>
    <col min="12303" max="12303" width="17.42578125" style="382" customWidth="1"/>
    <col min="12304" max="12304" width="11.28515625" style="382" bestFit="1" customWidth="1"/>
    <col min="12305" max="12305" width="11.5703125" style="382" customWidth="1"/>
    <col min="12306" max="12544" width="9.140625" style="382"/>
    <col min="12545" max="12545" width="18.5703125" style="382" customWidth="1"/>
    <col min="12546" max="12546" width="11.28515625" style="382" customWidth="1"/>
    <col min="12547" max="12547" width="10.5703125" style="382" bestFit="1" customWidth="1"/>
    <col min="12548" max="12548" width="1.42578125" style="382" customWidth="1"/>
    <col min="12549" max="12549" width="17.28515625" style="382" customWidth="1"/>
    <col min="12550" max="12550" width="12.140625" style="382" customWidth="1"/>
    <col min="12551" max="12551" width="11.140625" style="382" customWidth="1"/>
    <col min="12552" max="12552" width="0.5703125" style="382" customWidth="1"/>
    <col min="12553" max="12553" width="3.140625" style="382" customWidth="1"/>
    <col min="12554" max="12554" width="3.28515625" style="382" customWidth="1"/>
    <col min="12555" max="12555" width="17.7109375" style="382" customWidth="1"/>
    <col min="12556" max="12556" width="11.28515625" style="382" bestFit="1" customWidth="1"/>
    <col min="12557" max="12557" width="10.5703125" style="382" bestFit="1" customWidth="1"/>
    <col min="12558" max="12558" width="0.85546875" style="382" customWidth="1"/>
    <col min="12559" max="12559" width="17.42578125" style="382" customWidth="1"/>
    <col min="12560" max="12560" width="11.28515625" style="382" bestFit="1" customWidth="1"/>
    <col min="12561" max="12561" width="11.5703125" style="382" customWidth="1"/>
    <col min="12562" max="12800" width="9.140625" style="382"/>
    <col min="12801" max="12801" width="18.5703125" style="382" customWidth="1"/>
    <col min="12802" max="12802" width="11.28515625" style="382" customWidth="1"/>
    <col min="12803" max="12803" width="10.5703125" style="382" bestFit="1" customWidth="1"/>
    <col min="12804" max="12804" width="1.42578125" style="382" customWidth="1"/>
    <col min="12805" max="12805" width="17.28515625" style="382" customWidth="1"/>
    <col min="12806" max="12806" width="12.140625" style="382" customWidth="1"/>
    <col min="12807" max="12807" width="11.140625" style="382" customWidth="1"/>
    <col min="12808" max="12808" width="0.5703125" style="382" customWidth="1"/>
    <col min="12809" max="12809" width="3.140625" style="382" customWidth="1"/>
    <col min="12810" max="12810" width="3.28515625" style="382" customWidth="1"/>
    <col min="12811" max="12811" width="17.7109375" style="382" customWidth="1"/>
    <col min="12812" max="12812" width="11.28515625" style="382" bestFit="1" customWidth="1"/>
    <col min="12813" max="12813" width="10.5703125" style="382" bestFit="1" customWidth="1"/>
    <col min="12814" max="12814" width="0.85546875" style="382" customWidth="1"/>
    <col min="12815" max="12815" width="17.42578125" style="382" customWidth="1"/>
    <col min="12816" max="12816" width="11.28515625" style="382" bestFit="1" customWidth="1"/>
    <col min="12817" max="12817" width="11.5703125" style="382" customWidth="1"/>
    <col min="12818" max="13056" width="9.140625" style="382"/>
    <col min="13057" max="13057" width="18.5703125" style="382" customWidth="1"/>
    <col min="13058" max="13058" width="11.28515625" style="382" customWidth="1"/>
    <col min="13059" max="13059" width="10.5703125" style="382" bestFit="1" customWidth="1"/>
    <col min="13060" max="13060" width="1.42578125" style="382" customWidth="1"/>
    <col min="13061" max="13061" width="17.28515625" style="382" customWidth="1"/>
    <col min="13062" max="13062" width="12.140625" style="382" customWidth="1"/>
    <col min="13063" max="13063" width="11.140625" style="382" customWidth="1"/>
    <col min="13064" max="13064" width="0.5703125" style="382" customWidth="1"/>
    <col min="13065" max="13065" width="3.140625" style="382" customWidth="1"/>
    <col min="13066" max="13066" width="3.28515625" style="382" customWidth="1"/>
    <col min="13067" max="13067" width="17.7109375" style="382" customWidth="1"/>
    <col min="13068" max="13068" width="11.28515625" style="382" bestFit="1" customWidth="1"/>
    <col min="13069" max="13069" width="10.5703125" style="382" bestFit="1" customWidth="1"/>
    <col min="13070" max="13070" width="0.85546875" style="382" customWidth="1"/>
    <col min="13071" max="13071" width="17.42578125" style="382" customWidth="1"/>
    <col min="13072" max="13072" width="11.28515625" style="382" bestFit="1" customWidth="1"/>
    <col min="13073" max="13073" width="11.5703125" style="382" customWidth="1"/>
    <col min="13074" max="13312" width="9.140625" style="382"/>
    <col min="13313" max="13313" width="18.5703125" style="382" customWidth="1"/>
    <col min="13314" max="13314" width="11.28515625" style="382" customWidth="1"/>
    <col min="13315" max="13315" width="10.5703125" style="382" bestFit="1" customWidth="1"/>
    <col min="13316" max="13316" width="1.42578125" style="382" customWidth="1"/>
    <col min="13317" max="13317" width="17.28515625" style="382" customWidth="1"/>
    <col min="13318" max="13318" width="12.140625" style="382" customWidth="1"/>
    <col min="13319" max="13319" width="11.140625" style="382" customWidth="1"/>
    <col min="13320" max="13320" width="0.5703125" style="382" customWidth="1"/>
    <col min="13321" max="13321" width="3.140625" style="382" customWidth="1"/>
    <col min="13322" max="13322" width="3.28515625" style="382" customWidth="1"/>
    <col min="13323" max="13323" width="17.7109375" style="382" customWidth="1"/>
    <col min="13324" max="13324" width="11.28515625" style="382" bestFit="1" customWidth="1"/>
    <col min="13325" max="13325" width="10.5703125" style="382" bestFit="1" customWidth="1"/>
    <col min="13326" max="13326" width="0.85546875" style="382" customWidth="1"/>
    <col min="13327" max="13327" width="17.42578125" style="382" customWidth="1"/>
    <col min="13328" max="13328" width="11.28515625" style="382" bestFit="1" customWidth="1"/>
    <col min="13329" max="13329" width="11.5703125" style="382" customWidth="1"/>
    <col min="13330" max="13568" width="9.140625" style="382"/>
    <col min="13569" max="13569" width="18.5703125" style="382" customWidth="1"/>
    <col min="13570" max="13570" width="11.28515625" style="382" customWidth="1"/>
    <col min="13571" max="13571" width="10.5703125" style="382" bestFit="1" customWidth="1"/>
    <col min="13572" max="13572" width="1.42578125" style="382" customWidth="1"/>
    <col min="13573" max="13573" width="17.28515625" style="382" customWidth="1"/>
    <col min="13574" max="13574" width="12.140625" style="382" customWidth="1"/>
    <col min="13575" max="13575" width="11.140625" style="382" customWidth="1"/>
    <col min="13576" max="13576" width="0.5703125" style="382" customWidth="1"/>
    <col min="13577" max="13577" width="3.140625" style="382" customWidth="1"/>
    <col min="13578" max="13578" width="3.28515625" style="382" customWidth="1"/>
    <col min="13579" max="13579" width="17.7109375" style="382" customWidth="1"/>
    <col min="13580" max="13580" width="11.28515625" style="382" bestFit="1" customWidth="1"/>
    <col min="13581" max="13581" width="10.5703125" style="382" bestFit="1" customWidth="1"/>
    <col min="13582" max="13582" width="0.85546875" style="382" customWidth="1"/>
    <col min="13583" max="13583" width="17.42578125" style="382" customWidth="1"/>
    <col min="13584" max="13584" width="11.28515625" style="382" bestFit="1" customWidth="1"/>
    <col min="13585" max="13585" width="11.5703125" style="382" customWidth="1"/>
    <col min="13586" max="13824" width="9.140625" style="382"/>
    <col min="13825" max="13825" width="18.5703125" style="382" customWidth="1"/>
    <col min="13826" max="13826" width="11.28515625" style="382" customWidth="1"/>
    <col min="13827" max="13827" width="10.5703125" style="382" bestFit="1" customWidth="1"/>
    <col min="13828" max="13828" width="1.42578125" style="382" customWidth="1"/>
    <col min="13829" max="13829" width="17.28515625" style="382" customWidth="1"/>
    <col min="13830" max="13830" width="12.140625" style="382" customWidth="1"/>
    <col min="13831" max="13831" width="11.140625" style="382" customWidth="1"/>
    <col min="13832" max="13832" width="0.5703125" style="382" customWidth="1"/>
    <col min="13833" max="13833" width="3.140625" style="382" customWidth="1"/>
    <col min="13834" max="13834" width="3.28515625" style="382" customWidth="1"/>
    <col min="13835" max="13835" width="17.7109375" style="382" customWidth="1"/>
    <col min="13836" max="13836" width="11.28515625" style="382" bestFit="1" customWidth="1"/>
    <col min="13837" max="13837" width="10.5703125" style="382" bestFit="1" customWidth="1"/>
    <col min="13838" max="13838" width="0.85546875" style="382" customWidth="1"/>
    <col min="13839" max="13839" width="17.42578125" style="382" customWidth="1"/>
    <col min="13840" max="13840" width="11.28515625" style="382" bestFit="1" customWidth="1"/>
    <col min="13841" max="13841" width="11.5703125" style="382" customWidth="1"/>
    <col min="13842" max="14080" width="9.140625" style="382"/>
    <col min="14081" max="14081" width="18.5703125" style="382" customWidth="1"/>
    <col min="14082" max="14082" width="11.28515625" style="382" customWidth="1"/>
    <col min="14083" max="14083" width="10.5703125" style="382" bestFit="1" customWidth="1"/>
    <col min="14084" max="14084" width="1.42578125" style="382" customWidth="1"/>
    <col min="14085" max="14085" width="17.28515625" style="382" customWidth="1"/>
    <col min="14086" max="14086" width="12.140625" style="382" customWidth="1"/>
    <col min="14087" max="14087" width="11.140625" style="382" customWidth="1"/>
    <col min="14088" max="14088" width="0.5703125" style="382" customWidth="1"/>
    <col min="14089" max="14089" width="3.140625" style="382" customWidth="1"/>
    <col min="14090" max="14090" width="3.28515625" style="382" customWidth="1"/>
    <col min="14091" max="14091" width="17.7109375" style="382" customWidth="1"/>
    <col min="14092" max="14092" width="11.28515625" style="382" bestFit="1" customWidth="1"/>
    <col min="14093" max="14093" width="10.5703125" style="382" bestFit="1" customWidth="1"/>
    <col min="14094" max="14094" width="0.85546875" style="382" customWidth="1"/>
    <col min="14095" max="14095" width="17.42578125" style="382" customWidth="1"/>
    <col min="14096" max="14096" width="11.28515625" style="382" bestFit="1" customWidth="1"/>
    <col min="14097" max="14097" width="11.5703125" style="382" customWidth="1"/>
    <col min="14098" max="14336" width="9.140625" style="382"/>
    <col min="14337" max="14337" width="18.5703125" style="382" customWidth="1"/>
    <col min="14338" max="14338" width="11.28515625" style="382" customWidth="1"/>
    <col min="14339" max="14339" width="10.5703125" style="382" bestFit="1" customWidth="1"/>
    <col min="14340" max="14340" width="1.42578125" style="382" customWidth="1"/>
    <col min="14341" max="14341" width="17.28515625" style="382" customWidth="1"/>
    <col min="14342" max="14342" width="12.140625" style="382" customWidth="1"/>
    <col min="14343" max="14343" width="11.140625" style="382" customWidth="1"/>
    <col min="14344" max="14344" width="0.5703125" style="382" customWidth="1"/>
    <col min="14345" max="14345" width="3.140625" style="382" customWidth="1"/>
    <col min="14346" max="14346" width="3.28515625" style="382" customWidth="1"/>
    <col min="14347" max="14347" width="17.7109375" style="382" customWidth="1"/>
    <col min="14348" max="14348" width="11.28515625" style="382" bestFit="1" customWidth="1"/>
    <col min="14349" max="14349" width="10.5703125" style="382" bestFit="1" customWidth="1"/>
    <col min="14350" max="14350" width="0.85546875" style="382" customWidth="1"/>
    <col min="14351" max="14351" width="17.42578125" style="382" customWidth="1"/>
    <col min="14352" max="14352" width="11.28515625" style="382" bestFit="1" customWidth="1"/>
    <col min="14353" max="14353" width="11.5703125" style="382" customWidth="1"/>
    <col min="14354" max="14592" width="9.140625" style="382"/>
    <col min="14593" max="14593" width="18.5703125" style="382" customWidth="1"/>
    <col min="14594" max="14594" width="11.28515625" style="382" customWidth="1"/>
    <col min="14595" max="14595" width="10.5703125" style="382" bestFit="1" customWidth="1"/>
    <col min="14596" max="14596" width="1.42578125" style="382" customWidth="1"/>
    <col min="14597" max="14597" width="17.28515625" style="382" customWidth="1"/>
    <col min="14598" max="14598" width="12.140625" style="382" customWidth="1"/>
    <col min="14599" max="14599" width="11.140625" style="382" customWidth="1"/>
    <col min="14600" max="14600" width="0.5703125" style="382" customWidth="1"/>
    <col min="14601" max="14601" width="3.140625" style="382" customWidth="1"/>
    <col min="14602" max="14602" width="3.28515625" style="382" customWidth="1"/>
    <col min="14603" max="14603" width="17.7109375" style="382" customWidth="1"/>
    <col min="14604" max="14604" width="11.28515625" style="382" bestFit="1" customWidth="1"/>
    <col min="14605" max="14605" width="10.5703125" style="382" bestFit="1" customWidth="1"/>
    <col min="14606" max="14606" width="0.85546875" style="382" customWidth="1"/>
    <col min="14607" max="14607" width="17.42578125" style="382" customWidth="1"/>
    <col min="14608" max="14608" width="11.28515625" style="382" bestFit="1" customWidth="1"/>
    <col min="14609" max="14609" width="11.5703125" style="382" customWidth="1"/>
    <col min="14610" max="14848" width="9.140625" style="382"/>
    <col min="14849" max="14849" width="18.5703125" style="382" customWidth="1"/>
    <col min="14850" max="14850" width="11.28515625" style="382" customWidth="1"/>
    <col min="14851" max="14851" width="10.5703125" style="382" bestFit="1" customWidth="1"/>
    <col min="14852" max="14852" width="1.42578125" style="382" customWidth="1"/>
    <col min="14853" max="14853" width="17.28515625" style="382" customWidth="1"/>
    <col min="14854" max="14854" width="12.140625" style="382" customWidth="1"/>
    <col min="14855" max="14855" width="11.140625" style="382" customWidth="1"/>
    <col min="14856" max="14856" width="0.5703125" style="382" customWidth="1"/>
    <col min="14857" max="14857" width="3.140625" style="382" customWidth="1"/>
    <col min="14858" max="14858" width="3.28515625" style="382" customWidth="1"/>
    <col min="14859" max="14859" width="17.7109375" style="382" customWidth="1"/>
    <col min="14860" max="14860" width="11.28515625" style="382" bestFit="1" customWidth="1"/>
    <col min="14861" max="14861" width="10.5703125" style="382" bestFit="1" customWidth="1"/>
    <col min="14862" max="14862" width="0.85546875" style="382" customWidth="1"/>
    <col min="14863" max="14863" width="17.42578125" style="382" customWidth="1"/>
    <col min="14864" max="14864" width="11.28515625" style="382" bestFit="1" customWidth="1"/>
    <col min="14865" max="14865" width="11.5703125" style="382" customWidth="1"/>
    <col min="14866" max="15104" width="9.140625" style="382"/>
    <col min="15105" max="15105" width="18.5703125" style="382" customWidth="1"/>
    <col min="15106" max="15106" width="11.28515625" style="382" customWidth="1"/>
    <col min="15107" max="15107" width="10.5703125" style="382" bestFit="1" customWidth="1"/>
    <col min="15108" max="15108" width="1.42578125" style="382" customWidth="1"/>
    <col min="15109" max="15109" width="17.28515625" style="382" customWidth="1"/>
    <col min="15110" max="15110" width="12.140625" style="382" customWidth="1"/>
    <col min="15111" max="15111" width="11.140625" style="382" customWidth="1"/>
    <col min="15112" max="15112" width="0.5703125" style="382" customWidth="1"/>
    <col min="15113" max="15113" width="3.140625" style="382" customWidth="1"/>
    <col min="15114" max="15114" width="3.28515625" style="382" customWidth="1"/>
    <col min="15115" max="15115" width="17.7109375" style="382" customWidth="1"/>
    <col min="15116" max="15116" width="11.28515625" style="382" bestFit="1" customWidth="1"/>
    <col min="15117" max="15117" width="10.5703125" style="382" bestFit="1" customWidth="1"/>
    <col min="15118" max="15118" width="0.85546875" style="382" customWidth="1"/>
    <col min="15119" max="15119" width="17.42578125" style="382" customWidth="1"/>
    <col min="15120" max="15120" width="11.28515625" style="382" bestFit="1" customWidth="1"/>
    <col min="15121" max="15121" width="11.5703125" style="382" customWidth="1"/>
    <col min="15122" max="15360" width="9.140625" style="382"/>
    <col min="15361" max="15361" width="18.5703125" style="382" customWidth="1"/>
    <col min="15362" max="15362" width="11.28515625" style="382" customWidth="1"/>
    <col min="15363" max="15363" width="10.5703125" style="382" bestFit="1" customWidth="1"/>
    <col min="15364" max="15364" width="1.42578125" style="382" customWidth="1"/>
    <col min="15365" max="15365" width="17.28515625" style="382" customWidth="1"/>
    <col min="15366" max="15366" width="12.140625" style="382" customWidth="1"/>
    <col min="15367" max="15367" width="11.140625" style="382" customWidth="1"/>
    <col min="15368" max="15368" width="0.5703125" style="382" customWidth="1"/>
    <col min="15369" max="15369" width="3.140625" style="382" customWidth="1"/>
    <col min="15370" max="15370" width="3.28515625" style="382" customWidth="1"/>
    <col min="15371" max="15371" width="17.7109375" style="382" customWidth="1"/>
    <col min="15372" max="15372" width="11.28515625" style="382" bestFit="1" customWidth="1"/>
    <col min="15373" max="15373" width="10.5703125" style="382" bestFit="1" customWidth="1"/>
    <col min="15374" max="15374" width="0.85546875" style="382" customWidth="1"/>
    <col min="15375" max="15375" width="17.42578125" style="382" customWidth="1"/>
    <col min="15376" max="15376" width="11.28515625" style="382" bestFit="1" customWidth="1"/>
    <col min="15377" max="15377" width="11.5703125" style="382" customWidth="1"/>
    <col min="15378" max="15616" width="9.140625" style="382"/>
    <col min="15617" max="15617" width="18.5703125" style="382" customWidth="1"/>
    <col min="15618" max="15618" width="11.28515625" style="382" customWidth="1"/>
    <col min="15619" max="15619" width="10.5703125" style="382" bestFit="1" customWidth="1"/>
    <col min="15620" max="15620" width="1.42578125" style="382" customWidth="1"/>
    <col min="15621" max="15621" width="17.28515625" style="382" customWidth="1"/>
    <col min="15622" max="15622" width="12.140625" style="382" customWidth="1"/>
    <col min="15623" max="15623" width="11.140625" style="382" customWidth="1"/>
    <col min="15624" max="15624" width="0.5703125" style="382" customWidth="1"/>
    <col min="15625" max="15625" width="3.140625" style="382" customWidth="1"/>
    <col min="15626" max="15626" width="3.28515625" style="382" customWidth="1"/>
    <col min="15627" max="15627" width="17.7109375" style="382" customWidth="1"/>
    <col min="15628" max="15628" width="11.28515625" style="382" bestFit="1" customWidth="1"/>
    <col min="15629" max="15629" width="10.5703125" style="382" bestFit="1" customWidth="1"/>
    <col min="15630" max="15630" width="0.85546875" style="382" customWidth="1"/>
    <col min="15631" max="15631" width="17.42578125" style="382" customWidth="1"/>
    <col min="15632" max="15632" width="11.28515625" style="382" bestFit="1" customWidth="1"/>
    <col min="15633" max="15633" width="11.5703125" style="382" customWidth="1"/>
    <col min="15634" max="15872" width="9.140625" style="382"/>
    <col min="15873" max="15873" width="18.5703125" style="382" customWidth="1"/>
    <col min="15874" max="15874" width="11.28515625" style="382" customWidth="1"/>
    <col min="15875" max="15875" width="10.5703125" style="382" bestFit="1" customWidth="1"/>
    <col min="15876" max="15876" width="1.42578125" style="382" customWidth="1"/>
    <col min="15877" max="15877" width="17.28515625" style="382" customWidth="1"/>
    <col min="15878" max="15878" width="12.140625" style="382" customWidth="1"/>
    <col min="15879" max="15879" width="11.140625" style="382" customWidth="1"/>
    <col min="15880" max="15880" width="0.5703125" style="382" customWidth="1"/>
    <col min="15881" max="15881" width="3.140625" style="382" customWidth="1"/>
    <col min="15882" max="15882" width="3.28515625" style="382" customWidth="1"/>
    <col min="15883" max="15883" width="17.7109375" style="382" customWidth="1"/>
    <col min="15884" max="15884" width="11.28515625" style="382" bestFit="1" customWidth="1"/>
    <col min="15885" max="15885" width="10.5703125" style="382" bestFit="1" customWidth="1"/>
    <col min="15886" max="15886" width="0.85546875" style="382" customWidth="1"/>
    <col min="15887" max="15887" width="17.42578125" style="382" customWidth="1"/>
    <col min="15888" max="15888" width="11.28515625" style="382" bestFit="1" customWidth="1"/>
    <col min="15889" max="15889" width="11.5703125" style="382" customWidth="1"/>
    <col min="15890" max="16128" width="9.140625" style="382"/>
    <col min="16129" max="16129" width="18.5703125" style="382" customWidth="1"/>
    <col min="16130" max="16130" width="11.28515625" style="382" customWidth="1"/>
    <col min="16131" max="16131" width="10.5703125" style="382" bestFit="1" customWidth="1"/>
    <col min="16132" max="16132" width="1.42578125" style="382" customWidth="1"/>
    <col min="16133" max="16133" width="17.28515625" style="382" customWidth="1"/>
    <col min="16134" max="16134" width="12.140625" style="382" customWidth="1"/>
    <col min="16135" max="16135" width="11.140625" style="382" customWidth="1"/>
    <col min="16136" max="16136" width="0.5703125" style="382" customWidth="1"/>
    <col min="16137" max="16137" width="3.140625" style="382" customWidth="1"/>
    <col min="16138" max="16138" width="3.28515625" style="382" customWidth="1"/>
    <col min="16139" max="16139" width="17.7109375" style="382" customWidth="1"/>
    <col min="16140" max="16140" width="11.28515625" style="382" bestFit="1" customWidth="1"/>
    <col min="16141" max="16141" width="10.5703125" style="382" bestFit="1" customWidth="1"/>
    <col min="16142" max="16142" width="0.85546875" style="382" customWidth="1"/>
    <col min="16143" max="16143" width="17.42578125" style="382" customWidth="1"/>
    <col min="16144" max="16144" width="11.28515625" style="382" bestFit="1" customWidth="1"/>
    <col min="16145" max="16145" width="11.5703125" style="382" customWidth="1"/>
    <col min="16146" max="16384" width="9.140625" style="382"/>
  </cols>
  <sheetData>
    <row r="1" spans="1:20" ht="20.25" x14ac:dyDescent="0.3">
      <c r="A1" s="240" t="s">
        <v>612</v>
      </c>
    </row>
    <row r="2" spans="1:20" ht="20.25" x14ac:dyDescent="0.3">
      <c r="A2" s="240" t="s">
        <v>613</v>
      </c>
      <c r="K2" s="240" t="s">
        <v>614</v>
      </c>
      <c r="L2" s="380"/>
      <c r="M2" s="380"/>
      <c r="N2" s="380"/>
      <c r="O2" s="380"/>
      <c r="P2" s="380"/>
      <c r="Q2" s="380"/>
    </row>
    <row r="3" spans="1:20" ht="16.5" thickBot="1" x14ac:dyDescent="0.25">
      <c r="A3" s="241" t="s">
        <v>615</v>
      </c>
      <c r="K3" s="241" t="s">
        <v>615</v>
      </c>
      <c r="L3" s="380"/>
      <c r="M3" s="380"/>
      <c r="N3" s="380"/>
      <c r="O3" s="380"/>
      <c r="P3" s="380"/>
      <c r="Q3" s="380"/>
    </row>
    <row r="4" spans="1:20" s="246" customFormat="1" ht="21" thickBot="1" x14ac:dyDescent="0.35">
      <c r="A4" s="242" t="s">
        <v>432</v>
      </c>
      <c r="B4" s="243"/>
      <c r="C4" s="243"/>
      <c r="D4" s="243"/>
      <c r="E4" s="243"/>
      <c r="F4" s="243"/>
      <c r="G4" s="244"/>
      <c r="H4" s="380"/>
      <c r="I4" s="380"/>
      <c r="J4" s="245"/>
      <c r="K4" s="242" t="s">
        <v>432</v>
      </c>
      <c r="L4" s="243"/>
      <c r="M4" s="243"/>
      <c r="N4" s="243"/>
      <c r="O4" s="243"/>
      <c r="P4" s="243"/>
      <c r="Q4" s="244"/>
    </row>
    <row r="5" spans="1:20" ht="21" thickBot="1" x14ac:dyDescent="0.35">
      <c r="A5" s="247" t="s">
        <v>649</v>
      </c>
      <c r="B5" s="248"/>
      <c r="C5" s="249"/>
      <c r="D5" s="250"/>
      <c r="E5" s="247" t="s">
        <v>657</v>
      </c>
      <c r="F5" s="248"/>
      <c r="G5" s="249"/>
      <c r="H5" s="383"/>
      <c r="I5" s="245"/>
      <c r="K5" s="247" t="s">
        <v>649</v>
      </c>
      <c r="L5" s="248"/>
      <c r="M5" s="249"/>
      <c r="N5" s="250"/>
      <c r="O5" s="247" t="s">
        <v>657</v>
      </c>
      <c r="P5" s="248"/>
      <c r="Q5" s="249"/>
    </row>
    <row r="6" spans="1:20" ht="28.5" x14ac:dyDescent="0.25">
      <c r="A6" s="251" t="s">
        <v>616</v>
      </c>
      <c r="B6" s="252" t="s">
        <v>35</v>
      </c>
      <c r="C6" s="253" t="s">
        <v>617</v>
      </c>
      <c r="D6" s="254"/>
      <c r="E6" s="251" t="s">
        <v>616</v>
      </c>
      <c r="F6" s="252" t="s">
        <v>35</v>
      </c>
      <c r="G6" s="253" t="s">
        <v>617</v>
      </c>
      <c r="H6" s="386"/>
      <c r="I6" s="255"/>
      <c r="K6" s="251" t="s">
        <v>616</v>
      </c>
      <c r="L6" s="252" t="s">
        <v>35</v>
      </c>
      <c r="M6" s="253" t="s">
        <v>617</v>
      </c>
      <c r="N6" s="254"/>
      <c r="O6" s="251" t="s">
        <v>616</v>
      </c>
      <c r="P6" s="252" t="s">
        <v>35</v>
      </c>
      <c r="Q6" s="253" t="s">
        <v>617</v>
      </c>
    </row>
    <row r="7" spans="1:20" ht="15.75" x14ac:dyDescent="0.2">
      <c r="A7" s="256" t="s">
        <v>618</v>
      </c>
      <c r="B7" s="257">
        <v>2359050.0989999999</v>
      </c>
      <c r="C7" s="258">
        <v>1494580.08</v>
      </c>
      <c r="D7" s="394"/>
      <c r="E7" s="256" t="s">
        <v>618</v>
      </c>
      <c r="F7" s="257">
        <v>2731952.6710000001</v>
      </c>
      <c r="G7" s="258">
        <v>1481531.14</v>
      </c>
      <c r="H7" s="395"/>
      <c r="I7" s="259"/>
      <c r="J7" s="396"/>
      <c r="K7" s="256" t="s">
        <v>618</v>
      </c>
      <c r="L7" s="257">
        <v>779038.84100000001</v>
      </c>
      <c r="M7" s="258">
        <v>394170.91399999999</v>
      </c>
      <c r="N7" s="394"/>
      <c r="O7" s="256" t="s">
        <v>618</v>
      </c>
      <c r="P7" s="257">
        <v>756607.87600000005</v>
      </c>
      <c r="Q7" s="258">
        <v>413493.43400000001</v>
      </c>
    </row>
    <row r="8" spans="1:20" ht="15.75" x14ac:dyDescent="0.25">
      <c r="A8" s="313" t="s">
        <v>437</v>
      </c>
      <c r="B8" s="261">
        <v>514683.04</v>
      </c>
      <c r="C8" s="262">
        <v>247756.875</v>
      </c>
      <c r="D8" s="397"/>
      <c r="E8" s="313" t="s">
        <v>437</v>
      </c>
      <c r="F8" s="261">
        <v>595597.83100000001</v>
      </c>
      <c r="G8" s="262">
        <v>247329.111</v>
      </c>
      <c r="H8" s="398"/>
      <c r="I8" s="259"/>
      <c r="J8" s="396"/>
      <c r="K8" s="260" t="s">
        <v>444</v>
      </c>
      <c r="L8" s="261">
        <v>80395.89</v>
      </c>
      <c r="M8" s="262">
        <v>29021.522000000001</v>
      </c>
      <c r="N8" s="397"/>
      <c r="O8" s="260" t="s">
        <v>658</v>
      </c>
      <c r="P8" s="261">
        <v>76429.316000000006</v>
      </c>
      <c r="Q8" s="262">
        <v>25529.294000000002</v>
      </c>
    </row>
    <row r="9" spans="1:20" ht="15.75" x14ac:dyDescent="0.25">
      <c r="A9" s="313" t="s">
        <v>438</v>
      </c>
      <c r="B9" s="261">
        <v>330515.58199999999</v>
      </c>
      <c r="C9" s="262">
        <v>137605.74400000001</v>
      </c>
      <c r="D9" s="397"/>
      <c r="E9" s="313" t="s">
        <v>438</v>
      </c>
      <c r="F9" s="261">
        <v>378880.098</v>
      </c>
      <c r="G9" s="262">
        <v>141131.76699999999</v>
      </c>
      <c r="H9" s="398"/>
      <c r="I9" s="259"/>
      <c r="J9" s="396"/>
      <c r="K9" s="260" t="s">
        <v>452</v>
      </c>
      <c r="L9" s="261">
        <v>72402.145999999993</v>
      </c>
      <c r="M9" s="262">
        <v>33132.160000000003</v>
      </c>
      <c r="N9" s="397"/>
      <c r="O9" s="260" t="s">
        <v>444</v>
      </c>
      <c r="P9" s="261">
        <v>68134.824999999997</v>
      </c>
      <c r="Q9" s="262">
        <v>27093.55</v>
      </c>
    </row>
    <row r="10" spans="1:20" ht="15.75" x14ac:dyDescent="0.25">
      <c r="A10" s="313" t="s">
        <v>442</v>
      </c>
      <c r="B10" s="261">
        <v>222549.196</v>
      </c>
      <c r="C10" s="262">
        <v>105214.599</v>
      </c>
      <c r="D10" s="397"/>
      <c r="E10" s="313" t="s">
        <v>442</v>
      </c>
      <c r="F10" s="261">
        <v>294783.07799999998</v>
      </c>
      <c r="G10" s="262">
        <v>122090.719</v>
      </c>
      <c r="H10" s="398"/>
      <c r="I10" s="259"/>
      <c r="J10" s="396"/>
      <c r="K10" s="260" t="s">
        <v>658</v>
      </c>
      <c r="L10" s="261">
        <v>57525.262000000002</v>
      </c>
      <c r="M10" s="262">
        <v>20598.937000000002</v>
      </c>
      <c r="N10" s="397"/>
      <c r="O10" s="260" t="s">
        <v>452</v>
      </c>
      <c r="P10" s="261">
        <v>67304.414000000004</v>
      </c>
      <c r="Q10" s="262">
        <v>37502.224999999999</v>
      </c>
    </row>
    <row r="11" spans="1:20" ht="15.75" x14ac:dyDescent="0.25">
      <c r="A11" s="313" t="s">
        <v>439</v>
      </c>
      <c r="B11" s="261">
        <v>176941.04699999999</v>
      </c>
      <c r="C11" s="262">
        <v>127692.151</v>
      </c>
      <c r="D11" s="397"/>
      <c r="E11" s="313" t="s">
        <v>439</v>
      </c>
      <c r="F11" s="261">
        <v>271532.68800000002</v>
      </c>
      <c r="G11" s="262">
        <v>141476.236</v>
      </c>
      <c r="H11" s="398"/>
      <c r="I11" s="259"/>
      <c r="J11" s="396"/>
      <c r="K11" s="260" t="s">
        <v>438</v>
      </c>
      <c r="L11" s="261">
        <v>57130.552000000003</v>
      </c>
      <c r="M11" s="262">
        <v>20597.79</v>
      </c>
      <c r="N11" s="397"/>
      <c r="O11" s="260" t="s">
        <v>438</v>
      </c>
      <c r="P11" s="261">
        <v>62990.423999999999</v>
      </c>
      <c r="Q11" s="262">
        <v>23313.404999999999</v>
      </c>
    </row>
    <row r="12" spans="1:20" ht="15.75" x14ac:dyDescent="0.25">
      <c r="A12" s="313" t="s">
        <v>444</v>
      </c>
      <c r="B12" s="261">
        <v>144167.84</v>
      </c>
      <c r="C12" s="262">
        <v>83401.991999999998</v>
      </c>
      <c r="D12" s="397"/>
      <c r="E12" s="313" t="s">
        <v>444</v>
      </c>
      <c r="F12" s="261">
        <v>149311.08300000001</v>
      </c>
      <c r="G12" s="262">
        <v>70702.142999999996</v>
      </c>
      <c r="H12" s="398"/>
      <c r="I12" s="259"/>
      <c r="J12" s="396"/>
      <c r="K12" s="260" t="s">
        <v>437</v>
      </c>
      <c r="L12" s="261">
        <v>53583.307999999997</v>
      </c>
      <c r="M12" s="262">
        <v>41075.233999999997</v>
      </c>
      <c r="N12" s="397"/>
      <c r="O12" s="260" t="s">
        <v>437</v>
      </c>
      <c r="P12" s="261">
        <v>44281.4</v>
      </c>
      <c r="Q12" s="262">
        <v>35514.487999999998</v>
      </c>
    </row>
    <row r="13" spans="1:20" ht="15.75" x14ac:dyDescent="0.25">
      <c r="A13" s="313" t="s">
        <v>441</v>
      </c>
      <c r="B13" s="261">
        <v>106668.64200000001</v>
      </c>
      <c r="C13" s="262">
        <v>46051.828999999998</v>
      </c>
      <c r="D13" s="397"/>
      <c r="E13" s="313" t="s">
        <v>441</v>
      </c>
      <c r="F13" s="261">
        <v>101849.30100000001</v>
      </c>
      <c r="G13" s="262">
        <v>42920.981</v>
      </c>
      <c r="H13" s="398"/>
      <c r="I13" s="259"/>
      <c r="J13" s="396"/>
      <c r="K13" s="260" t="s">
        <v>439</v>
      </c>
      <c r="L13" s="261">
        <v>46860.042999999998</v>
      </c>
      <c r="M13" s="262">
        <v>20976.091</v>
      </c>
      <c r="N13" s="397"/>
      <c r="O13" s="260" t="s">
        <v>448</v>
      </c>
      <c r="P13" s="261">
        <v>43095.091</v>
      </c>
      <c r="Q13" s="262">
        <v>27609.773000000001</v>
      </c>
    </row>
    <row r="14" spans="1:20" ht="15.75" x14ac:dyDescent="0.25">
      <c r="A14" s="313" t="s">
        <v>452</v>
      </c>
      <c r="B14" s="261">
        <v>88651.615999999995</v>
      </c>
      <c r="C14" s="262">
        <v>53710.468999999997</v>
      </c>
      <c r="D14" s="397"/>
      <c r="E14" s="313" t="s">
        <v>452</v>
      </c>
      <c r="F14" s="261">
        <v>86562.501999999993</v>
      </c>
      <c r="G14" s="262">
        <v>45610.464999999997</v>
      </c>
      <c r="H14" s="398"/>
      <c r="I14" s="259"/>
      <c r="J14" s="396"/>
      <c r="K14" s="260" t="s">
        <v>440</v>
      </c>
      <c r="L14" s="261">
        <v>46014.993999999999</v>
      </c>
      <c r="M14" s="262">
        <v>29344.611000000001</v>
      </c>
      <c r="N14" s="397"/>
      <c r="O14" s="260" t="s">
        <v>440</v>
      </c>
      <c r="P14" s="261">
        <v>40896.190999999999</v>
      </c>
      <c r="Q14" s="262">
        <v>30278.914000000001</v>
      </c>
      <c r="T14" s="382" t="s">
        <v>25</v>
      </c>
    </row>
    <row r="15" spans="1:20" ht="15.75" x14ac:dyDescent="0.25">
      <c r="A15" s="313" t="s">
        <v>445</v>
      </c>
      <c r="B15" s="261">
        <v>63690.362999999998</v>
      </c>
      <c r="C15" s="262">
        <v>33665.610999999997</v>
      </c>
      <c r="D15" s="397"/>
      <c r="E15" s="313" t="s">
        <v>445</v>
      </c>
      <c r="F15" s="261">
        <v>84121.966</v>
      </c>
      <c r="G15" s="262">
        <v>43361.499000000003</v>
      </c>
      <c r="H15" s="398"/>
      <c r="I15" s="259"/>
      <c r="J15" s="396"/>
      <c r="K15" s="260" t="s">
        <v>448</v>
      </c>
      <c r="L15" s="261">
        <v>43305.394999999997</v>
      </c>
      <c r="M15" s="262">
        <v>22792.482</v>
      </c>
      <c r="N15" s="397"/>
      <c r="O15" s="260" t="s">
        <v>439</v>
      </c>
      <c r="P15" s="261">
        <v>36288.305999999997</v>
      </c>
      <c r="Q15" s="262">
        <v>17320.003000000001</v>
      </c>
    </row>
    <row r="16" spans="1:20" ht="15.75" x14ac:dyDescent="0.25">
      <c r="A16" s="313" t="s">
        <v>448</v>
      </c>
      <c r="B16" s="261">
        <v>57859.421000000002</v>
      </c>
      <c r="C16" s="262">
        <v>46331.249000000003</v>
      </c>
      <c r="D16" s="397"/>
      <c r="E16" s="313" t="s">
        <v>529</v>
      </c>
      <c r="F16" s="261">
        <v>71679.824999999997</v>
      </c>
      <c r="G16" s="262">
        <v>73947.713000000003</v>
      </c>
      <c r="H16" s="398"/>
      <c r="I16" s="259"/>
      <c r="J16" s="396"/>
      <c r="K16" s="260" t="s">
        <v>450</v>
      </c>
      <c r="L16" s="261">
        <v>43135.095000000001</v>
      </c>
      <c r="M16" s="262">
        <v>18131.183000000001</v>
      </c>
      <c r="N16" s="397"/>
      <c r="O16" s="260" t="s">
        <v>450</v>
      </c>
      <c r="P16" s="261">
        <v>33042.557999999997</v>
      </c>
      <c r="Q16" s="262">
        <v>17605.204000000002</v>
      </c>
    </row>
    <row r="17" spans="1:19" ht="15.75" x14ac:dyDescent="0.25">
      <c r="A17" s="313" t="s">
        <v>468</v>
      </c>
      <c r="B17" s="261">
        <v>52448.873</v>
      </c>
      <c r="C17" s="262">
        <v>38766.478000000003</v>
      </c>
      <c r="D17" s="397"/>
      <c r="E17" s="313" t="s">
        <v>450</v>
      </c>
      <c r="F17" s="261">
        <v>64407.277999999998</v>
      </c>
      <c r="G17" s="262">
        <v>28621.995999999999</v>
      </c>
      <c r="H17" s="398"/>
      <c r="I17" s="259"/>
      <c r="J17" s="396"/>
      <c r="K17" s="260" t="s">
        <v>512</v>
      </c>
      <c r="L17" s="261">
        <v>36582.44</v>
      </c>
      <c r="M17" s="262">
        <v>21082.337</v>
      </c>
      <c r="N17" s="397"/>
      <c r="O17" s="260" t="s">
        <v>512</v>
      </c>
      <c r="P17" s="261">
        <v>32142.260999999999</v>
      </c>
      <c r="Q17" s="262">
        <v>19306.444</v>
      </c>
    </row>
    <row r="18" spans="1:19" ht="15.75" x14ac:dyDescent="0.25">
      <c r="A18" s="313" t="s">
        <v>450</v>
      </c>
      <c r="B18" s="261">
        <v>49269.904999999999</v>
      </c>
      <c r="C18" s="262">
        <v>29986.227999999999</v>
      </c>
      <c r="D18" s="397"/>
      <c r="E18" s="313" t="s">
        <v>467</v>
      </c>
      <c r="F18" s="261">
        <v>61834.974000000002</v>
      </c>
      <c r="G18" s="262">
        <v>19999.233</v>
      </c>
      <c r="H18" s="398"/>
      <c r="I18" s="259"/>
      <c r="J18" s="396"/>
      <c r="K18" s="260" t="s">
        <v>468</v>
      </c>
      <c r="L18" s="261">
        <v>34911.953000000001</v>
      </c>
      <c r="M18" s="262">
        <v>17774.466</v>
      </c>
      <c r="N18" s="397"/>
      <c r="O18" s="260" t="s">
        <v>468</v>
      </c>
      <c r="P18" s="261">
        <v>27648.519</v>
      </c>
      <c r="Q18" s="262">
        <v>15638.78</v>
      </c>
    </row>
    <row r="19" spans="1:19" ht="16.5" thickBot="1" x14ac:dyDescent="0.3">
      <c r="A19" s="314" t="s">
        <v>529</v>
      </c>
      <c r="B19" s="263">
        <v>47464.44</v>
      </c>
      <c r="C19" s="399">
        <v>61492.31</v>
      </c>
      <c r="D19" s="264"/>
      <c r="E19" s="314" t="s">
        <v>448</v>
      </c>
      <c r="F19" s="263">
        <v>60662.127999999997</v>
      </c>
      <c r="G19" s="399">
        <v>35937.885999999999</v>
      </c>
      <c r="H19" s="398"/>
      <c r="I19" s="259"/>
      <c r="J19" s="396"/>
      <c r="K19" s="314" t="s">
        <v>511</v>
      </c>
      <c r="L19" s="263">
        <v>25932.81</v>
      </c>
      <c r="M19" s="399">
        <v>21611.612000000001</v>
      </c>
      <c r="N19" s="264"/>
      <c r="O19" s="314" t="s">
        <v>654</v>
      </c>
      <c r="P19" s="263">
        <v>23201.55</v>
      </c>
      <c r="Q19" s="399">
        <v>8362.1190000000006</v>
      </c>
    </row>
    <row r="20" spans="1:19" ht="15.75" x14ac:dyDescent="0.25">
      <c r="A20" s="400" t="s">
        <v>454</v>
      </c>
      <c r="B20" s="265"/>
      <c r="C20" s="265"/>
      <c r="D20" s="265"/>
      <c r="E20" s="265"/>
      <c r="F20" s="265"/>
      <c r="G20" s="265"/>
      <c r="H20" s="265"/>
      <c r="I20" s="266"/>
      <c r="J20" s="401"/>
      <c r="K20" s="400" t="s">
        <v>454</v>
      </c>
      <c r="L20" s="402"/>
      <c r="M20" s="402"/>
      <c r="N20" s="402"/>
      <c r="O20" s="402"/>
      <c r="P20" s="402"/>
      <c r="Q20" s="402"/>
    </row>
    <row r="21" spans="1:19" ht="15" x14ac:dyDescent="0.2">
      <c r="A21" s="267"/>
      <c r="B21" s="265"/>
      <c r="C21" s="265"/>
      <c r="D21" s="265"/>
      <c r="E21" s="265"/>
      <c r="F21" s="265"/>
      <c r="G21" s="401"/>
      <c r="H21" s="265"/>
      <c r="I21" s="265"/>
      <c r="J21" s="401"/>
      <c r="K21" s="401"/>
      <c r="L21" s="402"/>
      <c r="M21" s="402"/>
      <c r="N21" s="402"/>
      <c r="O21" s="402"/>
      <c r="P21" s="402"/>
      <c r="Q21" s="402"/>
    </row>
    <row r="22" spans="1:19" ht="21.75" customHeight="1" x14ac:dyDescent="0.3">
      <c r="A22" s="240" t="s">
        <v>619</v>
      </c>
      <c r="B22" s="401"/>
      <c r="C22" s="401"/>
      <c r="D22" s="401"/>
      <c r="E22" s="401"/>
      <c r="F22" s="401"/>
      <c r="G22" s="401"/>
      <c r="H22" s="265"/>
      <c r="I22" s="265"/>
      <c r="J22" s="403"/>
      <c r="K22" s="268" t="s">
        <v>620</v>
      </c>
      <c r="L22" s="401"/>
      <c r="M22" s="401"/>
      <c r="N22" s="401"/>
      <c r="O22" s="401"/>
      <c r="P22" s="401"/>
    </row>
    <row r="23" spans="1:19" ht="16.5" thickBot="1" x14ac:dyDescent="0.25">
      <c r="A23" s="241" t="s">
        <v>615</v>
      </c>
      <c r="B23" s="401"/>
      <c r="C23" s="401"/>
      <c r="D23" s="401"/>
      <c r="E23" s="401"/>
      <c r="F23" s="401"/>
      <c r="G23" s="401"/>
      <c r="H23" s="403"/>
      <c r="I23" s="403"/>
      <c r="J23" s="403"/>
      <c r="K23" s="269" t="s">
        <v>615</v>
      </c>
      <c r="L23" s="401"/>
      <c r="M23" s="401"/>
      <c r="N23" s="401"/>
      <c r="O23" s="401"/>
      <c r="P23" s="401"/>
      <c r="Q23" s="401"/>
    </row>
    <row r="24" spans="1:19" ht="21" thickBot="1" x14ac:dyDescent="0.35">
      <c r="A24" s="242" t="s">
        <v>432</v>
      </c>
      <c r="B24" s="243"/>
      <c r="C24" s="243"/>
      <c r="D24" s="243"/>
      <c r="E24" s="243"/>
      <c r="F24" s="243"/>
      <c r="G24" s="244"/>
      <c r="H24" s="403"/>
      <c r="I24" s="403"/>
      <c r="J24" s="403"/>
      <c r="K24" s="242" t="s">
        <v>432</v>
      </c>
      <c r="L24" s="243"/>
      <c r="M24" s="243"/>
      <c r="N24" s="243"/>
      <c r="O24" s="243"/>
      <c r="P24" s="243"/>
      <c r="Q24" s="244"/>
      <c r="S24" s="246"/>
    </row>
    <row r="25" spans="1:19" ht="19.5" thickBot="1" x14ac:dyDescent="0.35">
      <c r="A25" s="247" t="s">
        <v>649</v>
      </c>
      <c r="B25" s="248"/>
      <c r="C25" s="249"/>
      <c r="D25" s="250"/>
      <c r="E25" s="247" t="s">
        <v>657</v>
      </c>
      <c r="F25" s="248"/>
      <c r="G25" s="249"/>
      <c r="H25" s="404"/>
      <c r="I25" s="270"/>
      <c r="J25" s="270"/>
      <c r="K25" s="247" t="s">
        <v>649</v>
      </c>
      <c r="L25" s="248"/>
      <c r="M25" s="249"/>
      <c r="N25" s="250"/>
      <c r="O25" s="247" t="s">
        <v>657</v>
      </c>
      <c r="P25" s="248"/>
      <c r="Q25" s="249"/>
    </row>
    <row r="26" spans="1:19" ht="28.5" x14ac:dyDescent="0.25">
      <c r="A26" s="251" t="s">
        <v>616</v>
      </c>
      <c r="B26" s="252" t="s">
        <v>35</v>
      </c>
      <c r="C26" s="253" t="s">
        <v>617</v>
      </c>
      <c r="D26" s="254"/>
      <c r="E26" s="251" t="s">
        <v>616</v>
      </c>
      <c r="F26" s="252" t="s">
        <v>35</v>
      </c>
      <c r="G26" s="253" t="s">
        <v>617</v>
      </c>
      <c r="H26" s="403"/>
      <c r="I26" s="403"/>
      <c r="J26" s="403"/>
      <c r="K26" s="251" t="s">
        <v>616</v>
      </c>
      <c r="L26" s="252" t="s">
        <v>35</v>
      </c>
      <c r="M26" s="253" t="s">
        <v>617</v>
      </c>
      <c r="N26" s="254"/>
      <c r="O26" s="251" t="s">
        <v>616</v>
      </c>
      <c r="P26" s="252" t="s">
        <v>35</v>
      </c>
      <c r="Q26" s="253" t="s">
        <v>617</v>
      </c>
    </row>
    <row r="27" spans="1:19" ht="15.75" x14ac:dyDescent="0.2">
      <c r="A27" s="256" t="s">
        <v>618</v>
      </c>
      <c r="B27" s="257">
        <v>1388022.673</v>
      </c>
      <c r="C27" s="258">
        <v>380636.34100000001</v>
      </c>
      <c r="D27" s="394"/>
      <c r="E27" s="256" t="s">
        <v>618</v>
      </c>
      <c r="F27" s="257">
        <v>1596830.4339999999</v>
      </c>
      <c r="G27" s="258">
        <v>374919.81699999998</v>
      </c>
      <c r="H27" s="403"/>
      <c r="I27" s="403"/>
      <c r="J27" s="403"/>
      <c r="K27" s="256" t="s">
        <v>618</v>
      </c>
      <c r="L27" s="257">
        <v>2088780.737</v>
      </c>
      <c r="M27" s="258">
        <v>1649479.216</v>
      </c>
      <c r="N27" s="394"/>
      <c r="O27" s="256" t="s">
        <v>618</v>
      </c>
      <c r="P27" s="257">
        <v>2350521.9989999998</v>
      </c>
      <c r="Q27" s="258">
        <v>1704281.652</v>
      </c>
    </row>
    <row r="28" spans="1:19" ht="15.75" x14ac:dyDescent="0.25">
      <c r="A28" s="313" t="s">
        <v>440</v>
      </c>
      <c r="B28" s="261">
        <v>300398.49900000001</v>
      </c>
      <c r="C28" s="262">
        <v>79882.667000000001</v>
      </c>
      <c r="D28" s="397"/>
      <c r="E28" s="313" t="s">
        <v>440</v>
      </c>
      <c r="F28" s="261">
        <v>335360.12800000003</v>
      </c>
      <c r="G28" s="262">
        <v>74678.05</v>
      </c>
      <c r="H28" s="403"/>
      <c r="I28" s="403"/>
      <c r="J28" s="403"/>
      <c r="K28" s="313" t="s">
        <v>458</v>
      </c>
      <c r="L28" s="261">
        <v>2088780.737</v>
      </c>
      <c r="M28" s="262">
        <v>1649479.216</v>
      </c>
      <c r="N28" s="397"/>
      <c r="O28" s="313" t="s">
        <v>437</v>
      </c>
      <c r="P28" s="261">
        <v>439247.88900000002</v>
      </c>
      <c r="Q28" s="262">
        <v>588693.321</v>
      </c>
    </row>
    <row r="29" spans="1:19" ht="15.75" x14ac:dyDescent="0.25">
      <c r="A29" s="313" t="s">
        <v>437</v>
      </c>
      <c r="B29" s="261">
        <v>251477.318</v>
      </c>
      <c r="C29" s="262">
        <v>70314.221999999994</v>
      </c>
      <c r="D29" s="397"/>
      <c r="E29" s="313" t="s">
        <v>437</v>
      </c>
      <c r="F29" s="261">
        <v>283564.13099999999</v>
      </c>
      <c r="G29" s="262">
        <v>70556.607000000004</v>
      </c>
      <c r="H29" s="403"/>
      <c r="I29" s="403"/>
      <c r="J29" s="402"/>
      <c r="K29" s="313" t="s">
        <v>437</v>
      </c>
      <c r="L29" s="261">
        <v>367613.935</v>
      </c>
      <c r="M29" s="262">
        <v>594334.22900000005</v>
      </c>
      <c r="N29" s="397"/>
      <c r="O29" s="313" t="s">
        <v>444</v>
      </c>
      <c r="P29" s="261">
        <v>168366.34</v>
      </c>
      <c r="Q29" s="262">
        <v>53889.485999999997</v>
      </c>
    </row>
    <row r="30" spans="1:19" ht="15.75" x14ac:dyDescent="0.25">
      <c r="A30" s="313" t="s">
        <v>439</v>
      </c>
      <c r="B30" s="261">
        <v>117074.423</v>
      </c>
      <c r="C30" s="262">
        <v>41568.968999999997</v>
      </c>
      <c r="D30" s="397"/>
      <c r="E30" s="313" t="s">
        <v>441</v>
      </c>
      <c r="F30" s="261">
        <v>113486.53</v>
      </c>
      <c r="G30" s="262">
        <v>23901.985000000001</v>
      </c>
      <c r="H30" s="403"/>
      <c r="I30" s="403"/>
      <c r="J30" s="403"/>
      <c r="K30" s="313" t="s">
        <v>444</v>
      </c>
      <c r="L30" s="261">
        <v>147492.27600000001</v>
      </c>
      <c r="M30" s="262">
        <v>53671.63</v>
      </c>
      <c r="N30" s="397"/>
      <c r="O30" s="313" t="s">
        <v>449</v>
      </c>
      <c r="P30" s="261">
        <v>123138.473</v>
      </c>
      <c r="Q30" s="262">
        <v>51205.894</v>
      </c>
    </row>
    <row r="31" spans="1:19" ht="15.75" x14ac:dyDescent="0.25">
      <c r="A31" s="313" t="s">
        <v>441</v>
      </c>
      <c r="B31" s="261">
        <v>98197.159</v>
      </c>
      <c r="C31" s="262">
        <v>26354.198</v>
      </c>
      <c r="D31" s="397"/>
      <c r="E31" s="313" t="s">
        <v>439</v>
      </c>
      <c r="F31" s="261">
        <v>109719.753</v>
      </c>
      <c r="G31" s="262">
        <v>33230.430999999997</v>
      </c>
      <c r="H31" s="403"/>
      <c r="I31" s="403"/>
      <c r="J31" s="403"/>
      <c r="K31" s="313" t="s">
        <v>453</v>
      </c>
      <c r="L31" s="261">
        <v>118595.37300000001</v>
      </c>
      <c r="M31" s="262">
        <v>184981.59599999999</v>
      </c>
      <c r="N31" s="397"/>
      <c r="O31" s="313" t="s">
        <v>439</v>
      </c>
      <c r="P31" s="261">
        <v>119390.74</v>
      </c>
      <c r="Q31" s="262">
        <v>85728.532999999996</v>
      </c>
    </row>
    <row r="32" spans="1:19" ht="15.75" x14ac:dyDescent="0.25">
      <c r="A32" s="313" t="s">
        <v>442</v>
      </c>
      <c r="B32" s="261">
        <v>87152.993000000002</v>
      </c>
      <c r="C32" s="262">
        <v>22338.712</v>
      </c>
      <c r="D32" s="397"/>
      <c r="E32" s="313" t="s">
        <v>442</v>
      </c>
      <c r="F32" s="261">
        <v>106994.683</v>
      </c>
      <c r="G32" s="262">
        <v>24016.835999999999</v>
      </c>
      <c r="H32" s="403"/>
      <c r="I32" s="403"/>
      <c r="J32" s="403"/>
      <c r="K32" s="313" t="s">
        <v>449</v>
      </c>
      <c r="L32" s="261">
        <v>118044.531</v>
      </c>
      <c r="M32" s="262">
        <v>47298.788</v>
      </c>
      <c r="N32" s="397"/>
      <c r="O32" s="313" t="s">
        <v>453</v>
      </c>
      <c r="P32" s="261">
        <v>117841.64599999999</v>
      </c>
      <c r="Q32" s="262">
        <v>181361.057</v>
      </c>
    </row>
    <row r="33" spans="1:20" ht="15.75" x14ac:dyDescent="0.25">
      <c r="A33" s="313" t="s">
        <v>438</v>
      </c>
      <c r="B33" s="261">
        <v>83793.623999999996</v>
      </c>
      <c r="C33" s="262">
        <v>18629.98</v>
      </c>
      <c r="D33" s="397"/>
      <c r="E33" s="313" t="s">
        <v>438</v>
      </c>
      <c r="F33" s="261">
        <v>101144.264</v>
      </c>
      <c r="G33" s="262">
        <v>18831.746999999999</v>
      </c>
      <c r="H33" s="403"/>
      <c r="I33" s="403"/>
      <c r="J33" s="403"/>
      <c r="K33" s="313" t="s">
        <v>439</v>
      </c>
      <c r="L33" s="261">
        <v>99568.577999999994</v>
      </c>
      <c r="M33" s="262">
        <v>65281.27</v>
      </c>
      <c r="N33" s="397"/>
      <c r="O33" s="313" t="s">
        <v>440</v>
      </c>
      <c r="P33" s="261">
        <v>114902.423</v>
      </c>
      <c r="Q33" s="262">
        <v>39368.453999999998</v>
      </c>
    </row>
    <row r="34" spans="1:20" ht="15.75" x14ac:dyDescent="0.25">
      <c r="A34" s="313" t="s">
        <v>502</v>
      </c>
      <c r="B34" s="261">
        <v>76930.365000000005</v>
      </c>
      <c r="C34" s="262">
        <v>12939.816000000001</v>
      </c>
      <c r="D34" s="397"/>
      <c r="E34" s="313" t="s">
        <v>502</v>
      </c>
      <c r="F34" s="261">
        <v>79437.679000000004</v>
      </c>
      <c r="G34" s="262">
        <v>12537.717000000001</v>
      </c>
      <c r="H34" s="403"/>
      <c r="I34" s="403"/>
      <c r="J34" s="403"/>
      <c r="K34" s="313" t="s">
        <v>438</v>
      </c>
      <c r="L34" s="261">
        <v>97936.986999999994</v>
      </c>
      <c r="M34" s="262">
        <v>56361.675999999999</v>
      </c>
      <c r="N34" s="397"/>
      <c r="O34" s="313" t="s">
        <v>438</v>
      </c>
      <c r="P34" s="261">
        <v>105756.954</v>
      </c>
      <c r="Q34" s="262">
        <v>52176.625999999997</v>
      </c>
    </row>
    <row r="35" spans="1:20" ht="15.75" x14ac:dyDescent="0.25">
      <c r="A35" s="313" t="s">
        <v>466</v>
      </c>
      <c r="B35" s="261">
        <v>46096.796999999999</v>
      </c>
      <c r="C35" s="262">
        <v>13026.823</v>
      </c>
      <c r="D35" s="397"/>
      <c r="E35" s="313" t="s">
        <v>444</v>
      </c>
      <c r="F35" s="261">
        <v>51748.95</v>
      </c>
      <c r="G35" s="262">
        <v>11743.166999999999</v>
      </c>
      <c r="H35" s="403"/>
      <c r="I35" s="403"/>
      <c r="J35" s="403"/>
      <c r="K35" s="313" t="s">
        <v>440</v>
      </c>
      <c r="L35" s="261">
        <v>87008.922999999995</v>
      </c>
      <c r="M35" s="262">
        <v>35464.648999999998</v>
      </c>
      <c r="N35" s="397"/>
      <c r="O35" s="313" t="s">
        <v>525</v>
      </c>
      <c r="P35" s="261">
        <v>103248.573</v>
      </c>
      <c r="Q35" s="262">
        <v>40859</v>
      </c>
    </row>
    <row r="36" spans="1:20" ht="15.75" x14ac:dyDescent="0.25">
      <c r="A36" s="313" t="s">
        <v>444</v>
      </c>
      <c r="B36" s="261">
        <v>36821.769</v>
      </c>
      <c r="C36" s="262">
        <v>9149.9040000000005</v>
      </c>
      <c r="D36" s="397"/>
      <c r="E36" s="313" t="s">
        <v>466</v>
      </c>
      <c r="F36" s="261">
        <v>44008.442000000003</v>
      </c>
      <c r="G36" s="262">
        <v>10396.249</v>
      </c>
      <c r="H36" s="403"/>
      <c r="I36" s="403"/>
      <c r="J36" s="403"/>
      <c r="K36" s="313" t="s">
        <v>525</v>
      </c>
      <c r="L36" s="261">
        <v>85943.495999999999</v>
      </c>
      <c r="M36" s="262">
        <v>37269.021000000001</v>
      </c>
      <c r="N36" s="397"/>
      <c r="O36" s="313" t="s">
        <v>448</v>
      </c>
      <c r="P36" s="261">
        <v>100231.931</v>
      </c>
      <c r="Q36" s="262">
        <v>46159.133000000002</v>
      </c>
    </row>
    <row r="37" spans="1:20" ht="15.75" x14ac:dyDescent="0.25">
      <c r="A37" s="313" t="s">
        <v>474</v>
      </c>
      <c r="B37" s="261">
        <v>33797.889000000003</v>
      </c>
      <c r="C37" s="262">
        <v>8007.3609999999999</v>
      </c>
      <c r="D37" s="397"/>
      <c r="E37" s="313" t="s">
        <v>474</v>
      </c>
      <c r="F37" s="261">
        <v>43259.974000000002</v>
      </c>
      <c r="G37" s="262">
        <v>8924.9470000000001</v>
      </c>
      <c r="H37" s="403"/>
      <c r="I37" s="403"/>
      <c r="J37" s="403"/>
      <c r="K37" s="313" t="s">
        <v>448</v>
      </c>
      <c r="L37" s="261">
        <v>83687.485000000001</v>
      </c>
      <c r="M37" s="262">
        <v>39512.794000000002</v>
      </c>
      <c r="N37" s="397"/>
      <c r="O37" s="313" t="s">
        <v>452</v>
      </c>
      <c r="P37" s="261">
        <v>90566.494999999995</v>
      </c>
      <c r="Q37" s="262">
        <v>30479.952000000001</v>
      </c>
    </row>
    <row r="38" spans="1:20" ht="15.75" x14ac:dyDescent="0.25">
      <c r="A38" s="313" t="s">
        <v>472</v>
      </c>
      <c r="B38" s="261">
        <v>31242.613000000001</v>
      </c>
      <c r="C38" s="262">
        <v>6127.41</v>
      </c>
      <c r="D38" s="397"/>
      <c r="E38" s="313" t="s">
        <v>513</v>
      </c>
      <c r="F38" s="261">
        <v>36763.54</v>
      </c>
      <c r="G38" s="262">
        <v>9300.5470000000005</v>
      </c>
      <c r="H38" s="403"/>
      <c r="I38" s="403"/>
      <c r="J38" s="403"/>
      <c r="K38" s="313" t="s">
        <v>452</v>
      </c>
      <c r="L38" s="261">
        <v>79826.167000000001</v>
      </c>
      <c r="M38" s="262">
        <v>29524.057000000001</v>
      </c>
      <c r="N38" s="397"/>
      <c r="O38" s="313" t="s">
        <v>468</v>
      </c>
      <c r="P38" s="261">
        <v>86008.164000000004</v>
      </c>
      <c r="Q38" s="262">
        <v>78676.159</v>
      </c>
    </row>
    <row r="39" spans="1:20" ht="16.5" thickBot="1" x14ac:dyDescent="0.3">
      <c r="A39" s="314" t="s">
        <v>460</v>
      </c>
      <c r="B39" s="263">
        <v>30439.074000000001</v>
      </c>
      <c r="C39" s="399">
        <v>10108.041999999999</v>
      </c>
      <c r="D39" s="264"/>
      <c r="E39" s="314" t="s">
        <v>472</v>
      </c>
      <c r="F39" s="263">
        <v>35965.923999999999</v>
      </c>
      <c r="G39" s="399">
        <v>5764.5249999999996</v>
      </c>
      <c r="H39" s="403"/>
      <c r="I39" s="403"/>
      <c r="J39" s="403"/>
      <c r="K39" s="314" t="s">
        <v>468</v>
      </c>
      <c r="L39" s="263">
        <v>76704.558000000005</v>
      </c>
      <c r="M39" s="399">
        <v>72691.452999999994</v>
      </c>
      <c r="N39" s="264"/>
      <c r="O39" s="314" t="s">
        <v>450</v>
      </c>
      <c r="P39" s="263">
        <v>66381.411999999997</v>
      </c>
      <c r="Q39" s="399">
        <v>34315.752</v>
      </c>
    </row>
    <row r="40" spans="1:20" ht="15.75" x14ac:dyDescent="0.25">
      <c r="A40" s="400" t="s">
        <v>454</v>
      </c>
      <c r="B40" s="403"/>
      <c r="C40" s="403"/>
      <c r="D40" s="403"/>
      <c r="E40" s="403"/>
      <c r="F40" s="403"/>
      <c r="G40" s="403"/>
      <c r="H40" s="403"/>
      <c r="I40" s="403"/>
      <c r="J40" s="403"/>
      <c r="K40" s="400" t="s">
        <v>454</v>
      </c>
      <c r="L40" s="403"/>
      <c r="M40" s="402"/>
      <c r="N40" s="402"/>
      <c r="O40" s="402"/>
      <c r="P40" s="402"/>
      <c r="Q40" s="402"/>
    </row>
    <row r="41" spans="1:20" ht="18" customHeight="1" x14ac:dyDescent="0.2">
      <c r="B41" s="403"/>
      <c r="C41" s="403"/>
      <c r="D41" s="403"/>
      <c r="E41" s="403"/>
      <c r="F41" s="401"/>
      <c r="G41" s="403"/>
      <c r="H41" s="403"/>
      <c r="I41" s="403"/>
      <c r="J41" s="403"/>
      <c r="K41" s="403"/>
      <c r="L41" s="403"/>
      <c r="M41" s="402"/>
      <c r="N41" s="402"/>
      <c r="O41" s="402"/>
      <c r="Q41" s="402"/>
    </row>
    <row r="42" spans="1:20" ht="20.25" x14ac:dyDescent="0.3">
      <c r="A42" s="240" t="s">
        <v>621</v>
      </c>
      <c r="B42" s="401"/>
      <c r="C42" s="401"/>
      <c r="D42" s="401"/>
      <c r="E42" s="401"/>
      <c r="F42" s="401"/>
      <c r="G42" s="401"/>
      <c r="H42" s="271"/>
      <c r="I42" s="271"/>
      <c r="J42" s="271"/>
      <c r="K42" s="268" t="s">
        <v>622</v>
      </c>
      <c r="L42" s="401"/>
      <c r="M42" s="401"/>
      <c r="N42" s="401"/>
      <c r="O42" s="401"/>
      <c r="P42" s="401"/>
      <c r="T42" s="246"/>
    </row>
    <row r="43" spans="1:20" ht="16.5" thickBot="1" x14ac:dyDescent="0.25">
      <c r="A43" s="241" t="s">
        <v>615</v>
      </c>
      <c r="B43" s="401"/>
      <c r="C43" s="401"/>
      <c r="D43" s="401"/>
      <c r="E43" s="401"/>
      <c r="F43" s="401"/>
      <c r="G43" s="401"/>
      <c r="H43" s="271"/>
      <c r="I43" s="271"/>
      <c r="J43" s="271"/>
      <c r="K43" s="269" t="s">
        <v>615</v>
      </c>
      <c r="L43" s="401"/>
      <c r="M43" s="401"/>
      <c r="N43" s="401"/>
      <c r="O43" s="401"/>
      <c r="P43" s="401"/>
      <c r="Q43" s="401"/>
    </row>
    <row r="44" spans="1:20" ht="21" thickBot="1" x14ac:dyDescent="0.35">
      <c r="A44" s="242" t="s">
        <v>432</v>
      </c>
      <c r="B44" s="243"/>
      <c r="C44" s="243"/>
      <c r="D44" s="243"/>
      <c r="E44" s="243"/>
      <c r="F44" s="243"/>
      <c r="G44" s="244"/>
      <c r="H44" s="271"/>
      <c r="I44" s="271"/>
      <c r="J44" s="271"/>
      <c r="K44" s="242" t="s">
        <v>432</v>
      </c>
      <c r="L44" s="243"/>
      <c r="M44" s="243"/>
      <c r="N44" s="243"/>
      <c r="O44" s="243"/>
      <c r="P44" s="243"/>
      <c r="Q44" s="244"/>
    </row>
    <row r="45" spans="1:20" ht="19.5" thickBot="1" x14ac:dyDescent="0.35">
      <c r="A45" s="247" t="s">
        <v>649</v>
      </c>
      <c r="B45" s="248"/>
      <c r="C45" s="249"/>
      <c r="D45" s="250"/>
      <c r="E45" s="247" t="s">
        <v>657</v>
      </c>
      <c r="F45" s="248"/>
      <c r="G45" s="249"/>
      <c r="H45" s="404"/>
      <c r="I45" s="270"/>
      <c r="J45" s="270"/>
      <c r="K45" s="247" t="s">
        <v>649</v>
      </c>
      <c r="L45" s="248"/>
      <c r="M45" s="249"/>
      <c r="N45" s="250"/>
      <c r="O45" s="247" t="s">
        <v>657</v>
      </c>
      <c r="P45" s="248"/>
      <c r="Q45" s="272"/>
    </row>
    <row r="46" spans="1:20" ht="28.5" x14ac:dyDescent="0.25">
      <c r="A46" s="251" t="s">
        <v>616</v>
      </c>
      <c r="B46" s="252" t="s">
        <v>35</v>
      </c>
      <c r="C46" s="253" t="s">
        <v>617</v>
      </c>
      <c r="D46" s="254"/>
      <c r="E46" s="251" t="s">
        <v>616</v>
      </c>
      <c r="F46" s="252" t="s">
        <v>35</v>
      </c>
      <c r="G46" s="253" t="s">
        <v>617</v>
      </c>
      <c r="H46" s="271"/>
      <c r="I46" s="271"/>
      <c r="J46" s="271"/>
      <c r="K46" s="251" t="s">
        <v>616</v>
      </c>
      <c r="L46" s="252" t="s">
        <v>35</v>
      </c>
      <c r="M46" s="253" t="s">
        <v>617</v>
      </c>
      <c r="N46" s="254"/>
      <c r="O46" s="251" t="s">
        <v>616</v>
      </c>
      <c r="P46" s="252" t="s">
        <v>35</v>
      </c>
      <c r="Q46" s="253" t="s">
        <v>617</v>
      </c>
    </row>
    <row r="47" spans="1:20" ht="15.75" x14ac:dyDescent="0.2">
      <c r="A47" s="256" t="s">
        <v>618</v>
      </c>
      <c r="B47" s="257">
        <v>303087.05599999998</v>
      </c>
      <c r="C47" s="258">
        <v>659693.06000000006</v>
      </c>
      <c r="D47" s="394"/>
      <c r="E47" s="256" t="s">
        <v>618</v>
      </c>
      <c r="F47" s="257">
        <v>358991.55599999998</v>
      </c>
      <c r="G47" s="258">
        <v>939422.772</v>
      </c>
      <c r="H47" s="271"/>
      <c r="I47" s="271"/>
      <c r="J47" s="271"/>
      <c r="K47" s="256" t="s">
        <v>618</v>
      </c>
      <c r="L47" s="257">
        <v>923508.897</v>
      </c>
      <c r="M47" s="258">
        <v>4688542.6890000002</v>
      </c>
      <c r="N47" s="394"/>
      <c r="O47" s="256" t="s">
        <v>618</v>
      </c>
      <c r="P47" s="257">
        <v>838611.90700000001</v>
      </c>
      <c r="Q47" s="258">
        <v>3594948.9780000001</v>
      </c>
    </row>
    <row r="48" spans="1:20" ht="15.75" x14ac:dyDescent="0.25">
      <c r="A48" s="313" t="s">
        <v>478</v>
      </c>
      <c r="B48" s="261">
        <v>46468.442999999999</v>
      </c>
      <c r="C48" s="262">
        <v>121544.07</v>
      </c>
      <c r="D48" s="397">
        <v>0</v>
      </c>
      <c r="E48" s="313" t="s">
        <v>528</v>
      </c>
      <c r="F48" s="261">
        <v>67926.381999999998</v>
      </c>
      <c r="G48" s="262">
        <v>154169.17000000001</v>
      </c>
      <c r="H48" s="271">
        <v>132980483</v>
      </c>
      <c r="I48" s="271"/>
      <c r="J48" s="271"/>
      <c r="K48" s="313" t="s">
        <v>447</v>
      </c>
      <c r="L48" s="261">
        <v>333054.66800000001</v>
      </c>
      <c r="M48" s="262">
        <v>1680829.4909999999</v>
      </c>
      <c r="N48" s="397"/>
      <c r="O48" s="313" t="s">
        <v>525</v>
      </c>
      <c r="P48" s="261">
        <v>230814.962</v>
      </c>
      <c r="Q48" s="262">
        <v>997720.40599999996</v>
      </c>
    </row>
    <row r="49" spans="1:17" ht="15.75" x14ac:dyDescent="0.25">
      <c r="A49" s="313" t="s">
        <v>528</v>
      </c>
      <c r="B49" s="261">
        <v>35328.017999999996</v>
      </c>
      <c r="C49" s="262">
        <v>74629.513000000006</v>
      </c>
      <c r="D49" s="397">
        <v>0</v>
      </c>
      <c r="E49" s="313" t="s">
        <v>478</v>
      </c>
      <c r="F49" s="261">
        <v>37356.483999999997</v>
      </c>
      <c r="G49" s="262">
        <v>118490.37300000001</v>
      </c>
      <c r="H49" s="271">
        <v>33106251</v>
      </c>
      <c r="I49" s="271"/>
      <c r="J49" s="271"/>
      <c r="K49" s="313" t="s">
        <v>527</v>
      </c>
      <c r="L49" s="261">
        <v>152816.44899999999</v>
      </c>
      <c r="M49" s="262">
        <v>773156.90099999995</v>
      </c>
      <c r="N49" s="397"/>
      <c r="O49" s="313" t="s">
        <v>437</v>
      </c>
      <c r="P49" s="261">
        <v>165113.807</v>
      </c>
      <c r="Q49" s="262">
        <v>704452.92700000003</v>
      </c>
    </row>
    <row r="50" spans="1:17" ht="15.75" x14ac:dyDescent="0.25">
      <c r="A50" s="313" t="s">
        <v>448</v>
      </c>
      <c r="B50" s="261">
        <v>32876.313999999998</v>
      </c>
      <c r="C50" s="262">
        <v>56283.944000000003</v>
      </c>
      <c r="D50" s="397">
        <v>0</v>
      </c>
      <c r="E50" s="313" t="s">
        <v>448</v>
      </c>
      <c r="F50" s="261">
        <v>32659.683000000001</v>
      </c>
      <c r="G50" s="262">
        <v>70581.725000000006</v>
      </c>
      <c r="H50" s="271">
        <v>28752280</v>
      </c>
      <c r="I50" s="271"/>
      <c r="J50" s="271"/>
      <c r="K50" s="313" t="s">
        <v>437</v>
      </c>
      <c r="L50" s="261">
        <v>127554.47500000001</v>
      </c>
      <c r="M50" s="262">
        <v>675569.39899999998</v>
      </c>
      <c r="N50" s="397"/>
      <c r="O50" s="313" t="s">
        <v>447</v>
      </c>
      <c r="P50" s="261">
        <v>157590.11600000001</v>
      </c>
      <c r="Q50" s="262">
        <v>705299.76800000004</v>
      </c>
    </row>
    <row r="51" spans="1:17" ht="15.75" x14ac:dyDescent="0.25">
      <c r="A51" s="313" t="s">
        <v>437</v>
      </c>
      <c r="B51" s="261">
        <v>22997.273000000001</v>
      </c>
      <c r="C51" s="262">
        <v>76405.59</v>
      </c>
      <c r="D51" s="397">
        <v>0</v>
      </c>
      <c r="E51" s="313" t="s">
        <v>437</v>
      </c>
      <c r="F51" s="261">
        <v>30422.701000000001</v>
      </c>
      <c r="G51" s="262">
        <v>128540.17600000001</v>
      </c>
      <c r="H51" s="271"/>
      <c r="I51" s="271"/>
      <c r="J51" s="271"/>
      <c r="K51" s="313" t="s">
        <v>525</v>
      </c>
      <c r="L51" s="261">
        <v>79066.945000000007</v>
      </c>
      <c r="M51" s="262">
        <v>401697.41899999999</v>
      </c>
      <c r="N51" s="397"/>
      <c r="O51" s="313" t="s">
        <v>526</v>
      </c>
      <c r="P51" s="261">
        <v>106642.008</v>
      </c>
      <c r="Q51" s="262">
        <v>452069.511</v>
      </c>
    </row>
    <row r="52" spans="1:17" ht="15.75" x14ac:dyDescent="0.25">
      <c r="A52" s="313" t="s">
        <v>479</v>
      </c>
      <c r="B52" s="261">
        <v>21063.642</v>
      </c>
      <c r="C52" s="262">
        <v>48604.572</v>
      </c>
      <c r="D52" s="397">
        <v>0</v>
      </c>
      <c r="E52" s="313" t="s">
        <v>439</v>
      </c>
      <c r="F52" s="261">
        <v>19902.310000000001</v>
      </c>
      <c r="G52" s="262">
        <v>55179.743000000002</v>
      </c>
      <c r="H52" s="271"/>
      <c r="I52" s="271"/>
      <c r="J52" s="271"/>
      <c r="K52" s="313" t="s">
        <v>648</v>
      </c>
      <c r="L52" s="261">
        <v>32663.77</v>
      </c>
      <c r="M52" s="262">
        <v>165997.07500000001</v>
      </c>
      <c r="N52" s="397"/>
      <c r="O52" s="313" t="s">
        <v>527</v>
      </c>
      <c r="P52" s="261">
        <v>47783.874000000003</v>
      </c>
      <c r="Q52" s="262">
        <v>204411.46299999999</v>
      </c>
    </row>
    <row r="53" spans="1:17" ht="15.75" x14ac:dyDescent="0.25">
      <c r="A53" s="313" t="s">
        <v>444</v>
      </c>
      <c r="B53" s="261">
        <v>16523.072</v>
      </c>
      <c r="C53" s="262">
        <v>26764.100999999999</v>
      </c>
      <c r="D53" s="397">
        <v>0</v>
      </c>
      <c r="E53" s="313" t="s">
        <v>479</v>
      </c>
      <c r="F53" s="261">
        <v>18387.241000000002</v>
      </c>
      <c r="G53" s="262">
        <v>54798.254999999997</v>
      </c>
      <c r="H53" s="271"/>
      <c r="I53" s="271"/>
      <c r="J53" s="271"/>
      <c r="K53" s="313" t="s">
        <v>503</v>
      </c>
      <c r="L53" s="261">
        <v>31790.525000000001</v>
      </c>
      <c r="M53" s="262">
        <v>174111.416</v>
      </c>
      <c r="N53" s="397"/>
      <c r="O53" s="313" t="s">
        <v>441</v>
      </c>
      <c r="P53" s="261">
        <v>33871.85</v>
      </c>
      <c r="Q53" s="262">
        <v>149377.14799999999</v>
      </c>
    </row>
    <row r="54" spans="1:17" ht="15.75" x14ac:dyDescent="0.25">
      <c r="A54" s="313" t="s">
        <v>468</v>
      </c>
      <c r="B54" s="261">
        <v>11653.816999999999</v>
      </c>
      <c r="C54" s="262">
        <v>21386.600999999999</v>
      </c>
      <c r="D54" s="397">
        <v>0</v>
      </c>
      <c r="E54" s="313" t="s">
        <v>442</v>
      </c>
      <c r="F54" s="261">
        <v>14195.118</v>
      </c>
      <c r="G54" s="262">
        <v>46317.771000000001</v>
      </c>
      <c r="H54" s="271"/>
      <c r="I54" s="271"/>
      <c r="J54" s="271"/>
      <c r="K54" s="313" t="s">
        <v>526</v>
      </c>
      <c r="L54" s="261">
        <v>24789.42</v>
      </c>
      <c r="M54" s="262">
        <v>121077.283</v>
      </c>
      <c r="N54" s="397"/>
      <c r="O54" s="313" t="s">
        <v>439</v>
      </c>
      <c r="P54" s="261">
        <v>25475.044999999998</v>
      </c>
      <c r="Q54" s="262">
        <v>90428.635999999999</v>
      </c>
    </row>
    <row r="55" spans="1:17" ht="15.75" x14ac:dyDescent="0.25">
      <c r="A55" s="313" t="s">
        <v>474</v>
      </c>
      <c r="B55" s="261">
        <v>10674.727000000001</v>
      </c>
      <c r="C55" s="262">
        <v>18755.266</v>
      </c>
      <c r="D55" s="397">
        <v>0</v>
      </c>
      <c r="E55" s="313" t="s">
        <v>444</v>
      </c>
      <c r="F55" s="261">
        <v>14113.127</v>
      </c>
      <c r="G55" s="262">
        <v>30120.455000000002</v>
      </c>
      <c r="H55" s="271"/>
      <c r="I55" s="271"/>
      <c r="J55" s="271"/>
      <c r="K55" s="313" t="s">
        <v>531</v>
      </c>
      <c r="L55" s="261">
        <v>22973.081999999999</v>
      </c>
      <c r="M55" s="262">
        <v>113968.145</v>
      </c>
      <c r="N55" s="397"/>
      <c r="O55" s="313" t="s">
        <v>531</v>
      </c>
      <c r="P55" s="261">
        <v>22378.738000000001</v>
      </c>
      <c r="Q55" s="262">
        <v>101349.75999999999</v>
      </c>
    </row>
    <row r="56" spans="1:17" ht="15.75" x14ac:dyDescent="0.25">
      <c r="A56" s="313" t="s">
        <v>439</v>
      </c>
      <c r="B56" s="261">
        <v>10029.481</v>
      </c>
      <c r="C56" s="262">
        <v>31692.51</v>
      </c>
      <c r="D56" s="397">
        <v>0</v>
      </c>
      <c r="E56" s="313" t="s">
        <v>441</v>
      </c>
      <c r="F56" s="261">
        <v>13465.683999999999</v>
      </c>
      <c r="G56" s="262">
        <v>25951.9</v>
      </c>
      <c r="H56" s="271"/>
      <c r="I56" s="271"/>
      <c r="J56" s="271"/>
      <c r="K56" s="313" t="s">
        <v>553</v>
      </c>
      <c r="L56" s="261">
        <v>20507.812000000002</v>
      </c>
      <c r="M56" s="262">
        <v>99960.002999999997</v>
      </c>
      <c r="N56" s="397"/>
      <c r="O56" s="313" t="s">
        <v>472</v>
      </c>
      <c r="P56" s="261">
        <v>16188.764999999999</v>
      </c>
      <c r="Q56" s="262">
        <v>59844.065999999999</v>
      </c>
    </row>
    <row r="57" spans="1:17" ht="15.75" x14ac:dyDescent="0.25">
      <c r="A57" s="313" t="s">
        <v>505</v>
      </c>
      <c r="B57" s="261">
        <v>9489.5139999999992</v>
      </c>
      <c r="C57" s="262">
        <v>17887.850999999999</v>
      </c>
      <c r="D57" s="397">
        <v>0</v>
      </c>
      <c r="E57" s="313" t="s">
        <v>474</v>
      </c>
      <c r="F57" s="261">
        <v>9922.875</v>
      </c>
      <c r="G57" s="262">
        <v>20685.929</v>
      </c>
      <c r="H57" s="271"/>
      <c r="I57" s="271"/>
      <c r="J57" s="271"/>
      <c r="K57" s="313" t="s">
        <v>655</v>
      </c>
      <c r="L57" s="261">
        <v>20108.682000000001</v>
      </c>
      <c r="M57" s="262">
        <v>102460.501</v>
      </c>
      <c r="N57" s="397"/>
      <c r="O57" s="313" t="s">
        <v>443</v>
      </c>
      <c r="P57" s="261">
        <v>14178.791999999999</v>
      </c>
      <c r="Q57" s="262">
        <v>61736.510999999999</v>
      </c>
    </row>
    <row r="58" spans="1:17" ht="16.5" thickBot="1" x14ac:dyDescent="0.3">
      <c r="A58" s="314" t="s">
        <v>452</v>
      </c>
      <c r="B58" s="263">
        <v>8505.5390000000007</v>
      </c>
      <c r="C58" s="399">
        <v>14381.754999999999</v>
      </c>
      <c r="D58" s="264">
        <v>0</v>
      </c>
      <c r="E58" s="314" t="s">
        <v>438</v>
      </c>
      <c r="F58" s="263">
        <v>9232.9840000000004</v>
      </c>
      <c r="G58" s="399">
        <v>15038.692999999999</v>
      </c>
      <c r="H58" s="403"/>
      <c r="I58" s="403"/>
      <c r="J58" s="403"/>
      <c r="K58" s="314" t="s">
        <v>443</v>
      </c>
      <c r="L58" s="263">
        <v>13864.194</v>
      </c>
      <c r="M58" s="399">
        <v>70626.481</v>
      </c>
      <c r="N58" s="264"/>
      <c r="O58" s="314" t="s">
        <v>656</v>
      </c>
      <c r="P58" s="263">
        <v>2758.6</v>
      </c>
      <c r="Q58" s="399">
        <v>10000</v>
      </c>
    </row>
    <row r="59" spans="1:17" ht="15.75" x14ac:dyDescent="0.25">
      <c r="A59" s="400"/>
      <c r="B59" s="273"/>
      <c r="C59" s="273"/>
      <c r="D59" s="273"/>
      <c r="E59" s="273"/>
      <c r="F59" s="273"/>
      <c r="G59" s="273"/>
      <c r="H59" s="273"/>
      <c r="I59" s="273"/>
      <c r="J59" s="273"/>
      <c r="K59" s="400"/>
      <c r="L59" s="273"/>
      <c r="M59" s="273"/>
      <c r="N59" s="273"/>
      <c r="O59" s="273"/>
      <c r="P59" s="273"/>
      <c r="Q59" s="273"/>
    </row>
    <row r="60" spans="1:17" x14ac:dyDescent="0.2">
      <c r="A60" s="273"/>
      <c r="B60" s="273"/>
      <c r="C60" s="273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3"/>
    </row>
    <row r="61" spans="1:17" x14ac:dyDescent="0.2">
      <c r="A61" s="273"/>
      <c r="B61" s="273"/>
      <c r="C61" s="273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</row>
    <row r="62" spans="1:17" x14ac:dyDescent="0.2">
      <c r="A62" s="273"/>
      <c r="B62" s="273"/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</row>
    <row r="63" spans="1:17" x14ac:dyDescent="0.2">
      <c r="A63" s="273"/>
      <c r="B63" s="273"/>
      <c r="C63" s="273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3"/>
      <c r="Q63" s="273"/>
    </row>
    <row r="64" spans="1:17" x14ac:dyDescent="0.2">
      <c r="A64" s="273"/>
      <c r="B64" s="273"/>
      <c r="C64" s="273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</row>
    <row r="65" spans="1:17" x14ac:dyDescent="0.2">
      <c r="A65" s="273"/>
      <c r="B65" s="273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</row>
    <row r="66" spans="1:17" x14ac:dyDescent="0.2">
      <c r="A66" s="273"/>
      <c r="B66" s="273"/>
      <c r="C66" s="273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273"/>
      <c r="P66" s="273"/>
      <c r="Q66" s="273"/>
    </row>
    <row r="67" spans="1:17" x14ac:dyDescent="0.2">
      <c r="A67" s="273"/>
      <c r="B67" s="273"/>
      <c r="C67" s="273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273"/>
      <c r="P67" s="273"/>
      <c r="Q67" s="273"/>
    </row>
    <row r="68" spans="1:17" x14ac:dyDescent="0.2">
      <c r="A68" s="273"/>
      <c r="B68" s="273"/>
      <c r="C68" s="273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3"/>
      <c r="Q68" s="273"/>
    </row>
    <row r="69" spans="1:17" x14ac:dyDescent="0.2">
      <c r="A69" s="273"/>
      <c r="B69" s="273"/>
      <c r="C69" s="273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273"/>
      <c r="P69" s="273"/>
      <c r="Q69" s="273"/>
    </row>
    <row r="70" spans="1:17" x14ac:dyDescent="0.2">
      <c r="A70" s="273"/>
      <c r="B70" s="273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</row>
    <row r="71" spans="1:17" x14ac:dyDescent="0.2">
      <c r="A71" s="273"/>
      <c r="B71" s="273"/>
      <c r="C71" s="273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273"/>
    </row>
    <row r="72" spans="1:17" x14ac:dyDescent="0.2">
      <c r="A72" s="273"/>
      <c r="B72" s="273"/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</row>
    <row r="73" spans="1:17" x14ac:dyDescent="0.2">
      <c r="A73" s="273"/>
      <c r="B73" s="273"/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</row>
    <row r="74" spans="1:17" x14ac:dyDescent="0.2">
      <c r="A74" s="273"/>
      <c r="B74" s="273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</row>
    <row r="75" spans="1:17" x14ac:dyDescent="0.2">
      <c r="A75" s="273"/>
      <c r="B75" s="273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</row>
    <row r="76" spans="1:17" x14ac:dyDescent="0.2">
      <c r="A76" s="273"/>
      <c r="B76" s="273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</row>
    <row r="77" spans="1:17" x14ac:dyDescent="0.2">
      <c r="A77" s="273"/>
      <c r="B77" s="273"/>
      <c r="C77" s="273"/>
      <c r="D77" s="27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273"/>
    </row>
    <row r="78" spans="1:17" x14ac:dyDescent="0.2">
      <c r="A78" s="273"/>
      <c r="B78" s="273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</row>
    <row r="79" spans="1:17" x14ac:dyDescent="0.2">
      <c r="A79" s="273"/>
      <c r="B79" s="273"/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</row>
    <row r="80" spans="1:17" x14ac:dyDescent="0.2">
      <c r="A80" s="273"/>
      <c r="B80" s="273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273"/>
      <c r="Q80" s="273"/>
    </row>
    <row r="81" spans="1:17" x14ac:dyDescent="0.2">
      <c r="A81" s="273"/>
      <c r="B81" s="273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3"/>
      <c r="Q81" s="273"/>
    </row>
    <row r="82" spans="1:17" x14ac:dyDescent="0.2">
      <c r="A82" s="273"/>
      <c r="B82" s="273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</row>
    <row r="83" spans="1:17" x14ac:dyDescent="0.2">
      <c r="A83" s="273"/>
      <c r="B83" s="273"/>
      <c r="C83" s="273"/>
      <c r="D83" s="273"/>
      <c r="E83" s="273"/>
      <c r="F83" s="273"/>
      <c r="G83" s="273"/>
      <c r="H83" s="273"/>
      <c r="I83" s="273"/>
      <c r="J83" s="273"/>
      <c r="K83" s="273"/>
      <c r="L83" s="273"/>
      <c r="M83" s="273"/>
      <c r="N83" s="273"/>
      <c r="O83" s="273"/>
      <c r="P83" s="273"/>
      <c r="Q83" s="273"/>
    </row>
    <row r="84" spans="1:17" x14ac:dyDescent="0.2">
      <c r="A84" s="273"/>
      <c r="B84" s="273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</row>
    <row r="85" spans="1:17" x14ac:dyDescent="0.2">
      <c r="A85" s="273"/>
      <c r="B85" s="273"/>
      <c r="C85" s="273"/>
      <c r="D85" s="273"/>
      <c r="E85" s="273"/>
      <c r="F85" s="273"/>
      <c r="G85" s="273"/>
      <c r="H85" s="273"/>
      <c r="I85" s="273"/>
      <c r="J85" s="273"/>
      <c r="K85" s="273"/>
      <c r="L85" s="273"/>
      <c r="M85" s="273"/>
      <c r="N85" s="273"/>
      <c r="O85" s="273"/>
      <c r="P85" s="273"/>
      <c r="Q85" s="273"/>
    </row>
    <row r="86" spans="1:17" x14ac:dyDescent="0.2">
      <c r="A86" s="273"/>
      <c r="B86" s="273"/>
      <c r="C86" s="273"/>
      <c r="D86" s="273"/>
      <c r="E86" s="273"/>
      <c r="F86" s="273"/>
      <c r="G86" s="273"/>
      <c r="H86" s="273"/>
      <c r="I86" s="273"/>
      <c r="J86" s="273"/>
      <c r="K86" s="273"/>
      <c r="L86" s="273"/>
      <c r="M86" s="273"/>
      <c r="N86" s="273"/>
      <c r="O86" s="273"/>
      <c r="P86" s="273"/>
      <c r="Q86" s="273"/>
    </row>
    <row r="87" spans="1:17" x14ac:dyDescent="0.2">
      <c r="A87" s="273"/>
      <c r="B87" s="273"/>
      <c r="C87" s="273"/>
      <c r="D87" s="273"/>
      <c r="E87" s="273"/>
      <c r="F87" s="273"/>
      <c r="G87" s="273"/>
      <c r="H87" s="273"/>
      <c r="I87" s="273"/>
      <c r="J87" s="273"/>
      <c r="K87" s="273"/>
      <c r="L87" s="273"/>
      <c r="M87" s="273"/>
      <c r="N87" s="273"/>
      <c r="O87" s="273"/>
      <c r="P87" s="273"/>
      <c r="Q87" s="273"/>
    </row>
    <row r="88" spans="1:17" x14ac:dyDescent="0.2">
      <c r="A88" s="273"/>
      <c r="B88" s="273"/>
      <c r="C88" s="273"/>
      <c r="D88" s="273"/>
      <c r="E88" s="273"/>
      <c r="F88" s="273"/>
      <c r="G88" s="273"/>
      <c r="H88" s="273"/>
      <c r="I88" s="273"/>
      <c r="J88" s="273"/>
      <c r="K88" s="273"/>
      <c r="L88" s="273"/>
      <c r="M88" s="273"/>
      <c r="N88" s="273"/>
      <c r="O88" s="273"/>
      <c r="P88" s="273"/>
      <c r="Q88" s="273"/>
    </row>
    <row r="89" spans="1:17" x14ac:dyDescent="0.2">
      <c r="A89" s="273"/>
      <c r="B89" s="273"/>
      <c r="C89" s="273"/>
      <c r="D89" s="273"/>
      <c r="E89" s="273"/>
      <c r="F89" s="273"/>
      <c r="G89" s="273"/>
      <c r="H89" s="273"/>
      <c r="I89" s="273"/>
      <c r="J89" s="273"/>
      <c r="K89" s="273"/>
      <c r="L89" s="273"/>
      <c r="M89" s="273"/>
      <c r="N89" s="273"/>
      <c r="O89" s="273"/>
      <c r="P89" s="273"/>
      <c r="Q89" s="273"/>
    </row>
    <row r="90" spans="1:17" x14ac:dyDescent="0.2">
      <c r="A90" s="273"/>
      <c r="B90" s="273"/>
      <c r="C90" s="273"/>
      <c r="D90" s="273"/>
      <c r="E90" s="273"/>
      <c r="F90" s="273"/>
      <c r="G90" s="273"/>
      <c r="H90" s="273"/>
      <c r="I90" s="273"/>
      <c r="J90" s="273"/>
      <c r="K90" s="273"/>
      <c r="L90" s="273"/>
      <c r="M90" s="273"/>
      <c r="N90" s="273"/>
      <c r="O90" s="273"/>
      <c r="P90" s="273"/>
      <c r="Q90" s="273"/>
    </row>
    <row r="91" spans="1:17" x14ac:dyDescent="0.2">
      <c r="A91" s="273"/>
      <c r="B91" s="273"/>
      <c r="C91" s="273"/>
      <c r="D91" s="273"/>
      <c r="E91" s="273"/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</row>
    <row r="92" spans="1:17" x14ac:dyDescent="0.2">
      <c r="A92" s="273"/>
      <c r="B92" s="273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</row>
    <row r="93" spans="1:17" x14ac:dyDescent="0.2">
      <c r="A93" s="273"/>
      <c r="B93" s="273"/>
      <c r="C93" s="273"/>
      <c r="D93" s="273"/>
      <c r="E93" s="273"/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/>
      <c r="Q93" s="273"/>
    </row>
    <row r="94" spans="1:17" x14ac:dyDescent="0.2">
      <c r="A94" s="273"/>
      <c r="B94" s="273"/>
      <c r="C94" s="273"/>
      <c r="D94" s="273"/>
      <c r="E94" s="273"/>
      <c r="F94" s="273"/>
      <c r="G94" s="273"/>
      <c r="H94" s="273"/>
      <c r="I94" s="273"/>
      <c r="J94" s="273"/>
      <c r="K94" s="273"/>
      <c r="L94" s="273"/>
      <c r="M94" s="273"/>
      <c r="N94" s="273"/>
      <c r="O94" s="273"/>
      <c r="P94" s="273"/>
      <c r="Q94" s="273"/>
    </row>
    <row r="95" spans="1:17" x14ac:dyDescent="0.2">
      <c r="A95" s="273"/>
      <c r="B95" s="273"/>
      <c r="C95" s="273"/>
      <c r="D95" s="273"/>
      <c r="E95" s="273"/>
      <c r="F95" s="273"/>
      <c r="G95" s="273"/>
      <c r="H95" s="273"/>
      <c r="I95" s="273"/>
      <c r="J95" s="273"/>
      <c r="K95" s="273"/>
      <c r="L95" s="273"/>
      <c r="M95" s="273"/>
      <c r="N95" s="273"/>
      <c r="O95" s="273"/>
      <c r="P95" s="273"/>
      <c r="Q95" s="273"/>
    </row>
    <row r="96" spans="1:17" x14ac:dyDescent="0.2">
      <c r="A96" s="273"/>
      <c r="B96" s="273"/>
      <c r="C96" s="273"/>
      <c r="D96" s="273"/>
      <c r="E96" s="273"/>
      <c r="F96" s="273"/>
      <c r="G96" s="273"/>
      <c r="H96" s="273"/>
      <c r="I96" s="273"/>
      <c r="J96" s="273"/>
      <c r="K96" s="273"/>
      <c r="L96" s="273"/>
      <c r="M96" s="273"/>
      <c r="N96" s="273"/>
      <c r="O96" s="273"/>
      <c r="P96" s="273"/>
      <c r="Q96" s="273"/>
    </row>
    <row r="97" spans="1:17" x14ac:dyDescent="0.2">
      <c r="A97" s="273"/>
      <c r="B97" s="273"/>
      <c r="C97" s="273"/>
      <c r="D97" s="273"/>
      <c r="E97" s="273"/>
      <c r="F97" s="273"/>
      <c r="G97" s="273"/>
      <c r="H97" s="273"/>
      <c r="I97" s="273"/>
      <c r="J97" s="273"/>
      <c r="K97" s="273"/>
      <c r="L97" s="273"/>
      <c r="M97" s="273"/>
      <c r="N97" s="273"/>
      <c r="O97" s="273"/>
      <c r="P97" s="273"/>
      <c r="Q97" s="273"/>
    </row>
    <row r="98" spans="1:17" x14ac:dyDescent="0.2">
      <c r="A98" s="273"/>
      <c r="B98" s="273"/>
      <c r="C98" s="273"/>
      <c r="D98" s="273"/>
      <c r="E98" s="273"/>
      <c r="F98" s="273"/>
      <c r="G98" s="273"/>
      <c r="H98" s="273"/>
      <c r="I98" s="273"/>
      <c r="J98" s="273"/>
      <c r="K98" s="273"/>
      <c r="L98" s="273"/>
      <c r="M98" s="273"/>
      <c r="N98" s="273"/>
      <c r="O98" s="273"/>
      <c r="P98" s="273"/>
      <c r="Q98" s="273"/>
    </row>
    <row r="99" spans="1:17" x14ac:dyDescent="0.2">
      <c r="A99" s="273"/>
      <c r="B99" s="273"/>
      <c r="C99" s="273"/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</row>
    <row r="100" spans="1:17" x14ac:dyDescent="0.2">
      <c r="A100" s="273"/>
      <c r="B100" s="273"/>
      <c r="C100" s="273"/>
      <c r="D100" s="273"/>
      <c r="E100" s="273"/>
      <c r="F100" s="273"/>
      <c r="G100" s="273"/>
      <c r="H100" s="273"/>
      <c r="I100" s="273"/>
      <c r="J100" s="273"/>
      <c r="K100" s="273"/>
      <c r="L100" s="273"/>
      <c r="M100" s="273"/>
      <c r="N100" s="273"/>
      <c r="O100" s="273"/>
      <c r="P100" s="273"/>
      <c r="Q100" s="273"/>
    </row>
    <row r="101" spans="1:17" x14ac:dyDescent="0.2">
      <c r="A101" s="273"/>
      <c r="B101" s="273"/>
      <c r="C101" s="273"/>
      <c r="D101" s="273"/>
      <c r="E101" s="273"/>
      <c r="F101" s="273"/>
      <c r="G101" s="273"/>
      <c r="H101" s="273"/>
      <c r="I101" s="273"/>
      <c r="J101" s="273"/>
      <c r="K101" s="273"/>
      <c r="L101" s="273"/>
      <c r="M101" s="273"/>
      <c r="N101" s="273"/>
      <c r="O101" s="273"/>
      <c r="P101" s="273"/>
      <c r="Q101" s="273"/>
    </row>
    <row r="102" spans="1:17" x14ac:dyDescent="0.2">
      <c r="A102" s="273"/>
      <c r="B102" s="273"/>
      <c r="C102" s="273"/>
      <c r="D102" s="273"/>
      <c r="E102" s="273"/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</row>
    <row r="103" spans="1:17" x14ac:dyDescent="0.2">
      <c r="A103" s="273"/>
      <c r="B103" s="273"/>
      <c r="C103" s="273"/>
      <c r="D103" s="273"/>
      <c r="E103" s="273"/>
      <c r="F103" s="273"/>
      <c r="G103" s="273"/>
      <c r="H103" s="273"/>
      <c r="I103" s="273"/>
      <c r="J103" s="273"/>
      <c r="K103" s="273"/>
      <c r="L103" s="273"/>
      <c r="M103" s="273"/>
      <c r="N103" s="273"/>
      <c r="O103" s="273"/>
      <c r="P103" s="273"/>
      <c r="Q103" s="273"/>
    </row>
    <row r="104" spans="1:17" x14ac:dyDescent="0.2">
      <c r="A104" s="273"/>
      <c r="B104" s="273"/>
      <c r="C104" s="273"/>
      <c r="D104" s="273"/>
      <c r="E104" s="273"/>
      <c r="F104" s="273"/>
      <c r="G104" s="273"/>
      <c r="H104" s="273"/>
      <c r="I104" s="273"/>
      <c r="J104" s="273"/>
      <c r="K104" s="273"/>
      <c r="L104" s="273"/>
      <c r="M104" s="273"/>
      <c r="N104" s="273"/>
      <c r="O104" s="273"/>
      <c r="P104" s="273"/>
      <c r="Q104" s="273"/>
    </row>
    <row r="105" spans="1:17" x14ac:dyDescent="0.2">
      <c r="A105" s="273"/>
      <c r="B105" s="273"/>
      <c r="C105" s="273"/>
      <c r="D105" s="273"/>
      <c r="E105" s="273"/>
      <c r="F105" s="273"/>
      <c r="G105" s="273"/>
      <c r="H105" s="273"/>
      <c r="I105" s="273"/>
      <c r="J105" s="273"/>
      <c r="K105" s="273"/>
      <c r="L105" s="273"/>
      <c r="M105" s="273"/>
      <c r="N105" s="273"/>
      <c r="O105" s="273"/>
      <c r="P105" s="273"/>
      <c r="Q105" s="273"/>
    </row>
    <row r="106" spans="1:17" x14ac:dyDescent="0.2">
      <c r="A106" s="273"/>
      <c r="B106" s="273"/>
      <c r="C106" s="273"/>
      <c r="D106" s="273"/>
      <c r="E106" s="273"/>
      <c r="F106" s="273"/>
      <c r="G106" s="273"/>
      <c r="H106" s="273"/>
      <c r="I106" s="273"/>
      <c r="J106" s="273"/>
      <c r="K106" s="273"/>
      <c r="L106" s="273"/>
      <c r="M106" s="273"/>
      <c r="N106" s="273"/>
      <c r="O106" s="273"/>
      <c r="P106" s="273"/>
      <c r="Q106" s="273"/>
    </row>
    <row r="107" spans="1:17" x14ac:dyDescent="0.2">
      <c r="A107" s="273"/>
      <c r="B107" s="273"/>
      <c r="C107" s="273"/>
      <c r="D107" s="273"/>
      <c r="E107" s="273"/>
      <c r="F107" s="273"/>
      <c r="G107" s="273"/>
      <c r="H107" s="273"/>
      <c r="I107" s="273"/>
      <c r="J107" s="273"/>
      <c r="K107" s="273"/>
      <c r="L107" s="273"/>
      <c r="M107" s="273"/>
      <c r="N107" s="273"/>
      <c r="O107" s="273"/>
      <c r="P107" s="273"/>
      <c r="Q107" s="273"/>
    </row>
    <row r="108" spans="1:17" x14ac:dyDescent="0.2">
      <c r="A108" s="273"/>
      <c r="B108" s="273"/>
      <c r="C108" s="273"/>
      <c r="D108" s="273"/>
      <c r="E108" s="273"/>
      <c r="F108" s="273"/>
      <c r="G108" s="273"/>
      <c r="H108" s="273"/>
      <c r="I108" s="273"/>
      <c r="J108" s="273"/>
      <c r="K108" s="273"/>
      <c r="L108" s="273"/>
      <c r="M108" s="273"/>
      <c r="N108" s="273"/>
      <c r="O108" s="273"/>
      <c r="P108" s="273"/>
      <c r="Q108" s="273"/>
    </row>
    <row r="109" spans="1:17" x14ac:dyDescent="0.2">
      <c r="A109" s="273"/>
      <c r="B109" s="273"/>
      <c r="C109" s="273"/>
      <c r="D109" s="273"/>
      <c r="E109" s="273"/>
      <c r="F109" s="273"/>
      <c r="G109" s="273"/>
      <c r="H109" s="273"/>
      <c r="I109" s="273"/>
      <c r="J109" s="273"/>
      <c r="K109" s="273"/>
      <c r="L109" s="273"/>
      <c r="M109" s="273"/>
      <c r="N109" s="273"/>
      <c r="O109" s="273"/>
      <c r="P109" s="273"/>
      <c r="Q109" s="273"/>
    </row>
    <row r="110" spans="1:17" x14ac:dyDescent="0.2">
      <c r="A110" s="273"/>
      <c r="B110" s="273"/>
      <c r="C110" s="273"/>
      <c r="D110" s="273"/>
      <c r="E110" s="273"/>
      <c r="F110" s="273"/>
      <c r="G110" s="273"/>
      <c r="H110" s="273"/>
      <c r="I110" s="273"/>
      <c r="J110" s="273"/>
      <c r="K110" s="273"/>
      <c r="L110" s="273"/>
      <c r="M110" s="273"/>
      <c r="N110" s="273"/>
      <c r="O110" s="273"/>
      <c r="P110" s="273"/>
      <c r="Q110" s="273"/>
    </row>
    <row r="111" spans="1:17" x14ac:dyDescent="0.2">
      <c r="A111" s="273"/>
      <c r="B111" s="273"/>
      <c r="C111" s="273"/>
      <c r="D111" s="273"/>
      <c r="E111" s="273"/>
      <c r="F111" s="273"/>
      <c r="G111" s="273"/>
      <c r="H111" s="273"/>
      <c r="I111" s="273"/>
      <c r="J111" s="273"/>
      <c r="K111" s="273"/>
      <c r="L111" s="273"/>
      <c r="M111" s="273"/>
      <c r="N111" s="273"/>
      <c r="O111" s="273"/>
      <c r="P111" s="273"/>
      <c r="Q111" s="273"/>
    </row>
    <row r="112" spans="1:17" x14ac:dyDescent="0.2">
      <c r="A112" s="273"/>
      <c r="B112" s="273"/>
      <c r="C112" s="273"/>
      <c r="D112" s="273"/>
      <c r="E112" s="273"/>
      <c r="F112" s="273"/>
      <c r="G112" s="273"/>
      <c r="H112" s="273"/>
      <c r="I112" s="273"/>
      <c r="J112" s="273"/>
      <c r="K112" s="273"/>
      <c r="L112" s="273"/>
      <c r="M112" s="273"/>
      <c r="N112" s="273"/>
      <c r="O112" s="273"/>
      <c r="P112" s="273"/>
      <c r="Q112" s="273"/>
    </row>
    <row r="113" spans="1:17" x14ac:dyDescent="0.2">
      <c r="A113" s="273"/>
      <c r="B113" s="273"/>
      <c r="C113" s="273"/>
      <c r="D113" s="273"/>
      <c r="E113" s="273"/>
      <c r="F113" s="273"/>
      <c r="G113" s="273"/>
      <c r="H113" s="273"/>
      <c r="I113" s="273"/>
      <c r="J113" s="273"/>
      <c r="K113" s="273"/>
      <c r="L113" s="273"/>
      <c r="M113" s="273"/>
      <c r="N113" s="273"/>
      <c r="O113" s="273"/>
      <c r="P113" s="273"/>
      <c r="Q113" s="273"/>
    </row>
    <row r="114" spans="1:17" x14ac:dyDescent="0.2">
      <c r="A114" s="273"/>
      <c r="B114" s="273"/>
      <c r="C114" s="273"/>
      <c r="D114" s="273"/>
      <c r="E114" s="273"/>
      <c r="F114" s="273"/>
      <c r="G114" s="273"/>
      <c r="H114" s="273"/>
      <c r="I114" s="273"/>
      <c r="J114" s="273"/>
      <c r="K114" s="273"/>
      <c r="L114" s="273"/>
      <c r="M114" s="273"/>
      <c r="N114" s="273"/>
      <c r="O114" s="273"/>
      <c r="P114" s="273"/>
      <c r="Q114" s="273"/>
    </row>
    <row r="115" spans="1:17" x14ac:dyDescent="0.2">
      <c r="A115" s="273"/>
      <c r="B115" s="273"/>
      <c r="C115" s="273"/>
      <c r="D115" s="273"/>
      <c r="E115" s="273"/>
      <c r="F115" s="273"/>
      <c r="G115" s="273"/>
      <c r="H115" s="273"/>
      <c r="I115" s="273"/>
      <c r="J115" s="273"/>
      <c r="K115" s="273"/>
      <c r="L115" s="273"/>
      <c r="M115" s="273"/>
      <c r="N115" s="273"/>
      <c r="O115" s="273"/>
      <c r="P115" s="273"/>
      <c r="Q115" s="273"/>
    </row>
    <row r="116" spans="1:17" x14ac:dyDescent="0.2">
      <c r="A116" s="273"/>
      <c r="B116" s="273"/>
      <c r="C116" s="273"/>
      <c r="D116" s="273"/>
      <c r="E116" s="273"/>
      <c r="F116" s="273"/>
      <c r="G116" s="273"/>
      <c r="H116" s="273"/>
      <c r="I116" s="273"/>
      <c r="J116" s="273"/>
      <c r="K116" s="273"/>
      <c r="L116" s="273"/>
      <c r="M116" s="273"/>
      <c r="N116" s="273"/>
      <c r="O116" s="273"/>
      <c r="P116" s="273"/>
      <c r="Q116" s="273"/>
    </row>
    <row r="117" spans="1:17" x14ac:dyDescent="0.2">
      <c r="A117" s="273"/>
      <c r="B117" s="273"/>
      <c r="C117" s="273"/>
      <c r="D117" s="273"/>
      <c r="E117" s="273"/>
      <c r="F117" s="273"/>
      <c r="G117" s="273"/>
      <c r="H117" s="273"/>
      <c r="I117" s="273"/>
      <c r="J117" s="273"/>
      <c r="K117" s="273"/>
      <c r="L117" s="273"/>
      <c r="M117" s="273"/>
      <c r="N117" s="273"/>
      <c r="O117" s="273"/>
      <c r="P117" s="273"/>
      <c r="Q117" s="273"/>
    </row>
    <row r="118" spans="1:17" x14ac:dyDescent="0.2">
      <c r="A118" s="273"/>
      <c r="B118" s="273"/>
      <c r="C118" s="273"/>
      <c r="D118" s="273"/>
      <c r="E118" s="273"/>
      <c r="F118" s="273"/>
      <c r="G118" s="273"/>
      <c r="H118" s="273"/>
      <c r="I118" s="273"/>
      <c r="J118" s="273"/>
      <c r="K118" s="273"/>
      <c r="L118" s="273"/>
      <c r="M118" s="273"/>
      <c r="N118" s="273"/>
      <c r="O118" s="273"/>
      <c r="P118" s="273"/>
      <c r="Q118" s="273"/>
    </row>
    <row r="119" spans="1:17" x14ac:dyDescent="0.2">
      <c r="A119" s="273"/>
      <c r="B119" s="273"/>
      <c r="C119" s="273"/>
      <c r="D119" s="273"/>
      <c r="E119" s="273"/>
      <c r="F119" s="273"/>
      <c r="G119" s="273"/>
      <c r="H119" s="273"/>
      <c r="I119" s="273"/>
      <c r="J119" s="273"/>
      <c r="K119" s="273"/>
      <c r="L119" s="273"/>
      <c r="M119" s="273"/>
      <c r="N119" s="273"/>
      <c r="O119" s="273"/>
      <c r="P119" s="273"/>
      <c r="Q119" s="273"/>
    </row>
    <row r="120" spans="1:17" x14ac:dyDescent="0.2">
      <c r="A120" s="273"/>
      <c r="B120" s="273"/>
      <c r="C120" s="273"/>
      <c r="D120" s="273"/>
      <c r="E120" s="273"/>
      <c r="F120" s="273"/>
      <c r="G120" s="273"/>
      <c r="H120" s="273"/>
      <c r="I120" s="273"/>
      <c r="J120" s="273"/>
      <c r="K120" s="273"/>
      <c r="L120" s="273"/>
      <c r="M120" s="273"/>
      <c r="N120" s="273"/>
      <c r="O120" s="273"/>
      <c r="P120" s="273"/>
      <c r="Q120" s="273"/>
    </row>
    <row r="121" spans="1:17" x14ac:dyDescent="0.2">
      <c r="A121" s="273"/>
      <c r="B121" s="273"/>
      <c r="C121" s="273"/>
      <c r="D121" s="273"/>
      <c r="E121" s="273"/>
      <c r="F121" s="273"/>
      <c r="G121" s="273"/>
      <c r="H121" s="273"/>
      <c r="I121" s="273"/>
      <c r="J121" s="273"/>
      <c r="K121" s="273"/>
      <c r="L121" s="273"/>
      <c r="M121" s="273"/>
      <c r="N121" s="273"/>
      <c r="O121" s="273"/>
      <c r="P121" s="273"/>
      <c r="Q121" s="273"/>
    </row>
    <row r="122" spans="1:17" x14ac:dyDescent="0.2">
      <c r="A122" s="273"/>
      <c r="B122" s="273"/>
      <c r="C122" s="273"/>
      <c r="D122" s="273"/>
      <c r="E122" s="273"/>
      <c r="F122" s="273"/>
      <c r="G122" s="273"/>
      <c r="H122" s="273"/>
      <c r="I122" s="273"/>
      <c r="J122" s="273"/>
      <c r="K122" s="273"/>
      <c r="L122" s="273"/>
      <c r="M122" s="273"/>
      <c r="N122" s="273"/>
      <c r="O122" s="273"/>
      <c r="P122" s="273"/>
      <c r="Q122" s="273"/>
    </row>
    <row r="123" spans="1:17" x14ac:dyDescent="0.2">
      <c r="A123" s="273"/>
      <c r="B123" s="273"/>
      <c r="C123" s="273"/>
      <c r="D123" s="273"/>
      <c r="E123" s="273"/>
      <c r="F123" s="273"/>
      <c r="G123" s="273"/>
      <c r="H123" s="273"/>
      <c r="I123" s="273"/>
      <c r="J123" s="273"/>
      <c r="K123" s="273"/>
      <c r="L123" s="273"/>
      <c r="M123" s="273"/>
      <c r="N123" s="273"/>
      <c r="O123" s="273"/>
      <c r="P123" s="273"/>
      <c r="Q123" s="273"/>
    </row>
    <row r="124" spans="1:17" x14ac:dyDescent="0.2">
      <c r="A124" s="273"/>
      <c r="B124" s="273"/>
      <c r="C124" s="273"/>
      <c r="D124" s="273"/>
      <c r="E124" s="273"/>
      <c r="F124" s="273"/>
      <c r="G124" s="273"/>
      <c r="H124" s="273"/>
      <c r="I124" s="273"/>
      <c r="J124" s="273"/>
      <c r="K124" s="273"/>
      <c r="L124" s="273"/>
      <c r="M124" s="273"/>
      <c r="N124" s="273"/>
      <c r="O124" s="273"/>
      <c r="P124" s="273"/>
      <c r="Q124" s="273"/>
    </row>
    <row r="125" spans="1:17" x14ac:dyDescent="0.2">
      <c r="A125" s="273"/>
      <c r="B125" s="273"/>
      <c r="C125" s="273"/>
      <c r="D125" s="273"/>
      <c r="E125" s="273"/>
      <c r="F125" s="273"/>
      <c r="G125" s="273"/>
      <c r="H125" s="273"/>
      <c r="I125" s="273"/>
      <c r="J125" s="273"/>
      <c r="K125" s="273"/>
      <c r="L125" s="273"/>
      <c r="M125" s="273"/>
      <c r="N125" s="273"/>
      <c r="O125" s="273"/>
      <c r="P125" s="273"/>
      <c r="Q125" s="273"/>
    </row>
    <row r="126" spans="1:17" x14ac:dyDescent="0.2">
      <c r="A126" s="273"/>
      <c r="B126" s="273"/>
      <c r="C126" s="273"/>
      <c r="D126" s="273"/>
      <c r="E126" s="273"/>
      <c r="F126" s="273"/>
      <c r="G126" s="273"/>
      <c r="H126" s="273"/>
      <c r="I126" s="273"/>
      <c r="J126" s="273"/>
      <c r="K126" s="273"/>
      <c r="L126" s="273"/>
      <c r="M126" s="273"/>
      <c r="N126" s="273"/>
      <c r="O126" s="273"/>
      <c r="P126" s="273"/>
      <c r="Q126" s="273"/>
    </row>
    <row r="127" spans="1:17" x14ac:dyDescent="0.2">
      <c r="A127" s="273"/>
      <c r="B127" s="273"/>
      <c r="C127" s="273"/>
      <c r="D127" s="273"/>
      <c r="E127" s="273"/>
      <c r="F127" s="273"/>
      <c r="G127" s="273"/>
      <c r="H127" s="273"/>
      <c r="I127" s="273"/>
      <c r="J127" s="273"/>
      <c r="K127" s="273"/>
      <c r="L127" s="273"/>
      <c r="M127" s="273"/>
      <c r="N127" s="273"/>
      <c r="O127" s="273"/>
      <c r="P127" s="273"/>
      <c r="Q127" s="273"/>
    </row>
    <row r="128" spans="1:17" x14ac:dyDescent="0.2">
      <c r="A128" s="273"/>
      <c r="B128" s="273"/>
      <c r="C128" s="273"/>
      <c r="D128" s="273"/>
      <c r="E128" s="273"/>
      <c r="F128" s="273"/>
      <c r="G128" s="273"/>
      <c r="H128" s="273"/>
      <c r="I128" s="273"/>
      <c r="J128" s="273"/>
      <c r="K128" s="273"/>
      <c r="L128" s="273"/>
      <c r="M128" s="273"/>
      <c r="N128" s="273"/>
      <c r="O128" s="273"/>
      <c r="P128" s="273"/>
      <c r="Q128" s="273"/>
    </row>
    <row r="129" spans="1:17" x14ac:dyDescent="0.2">
      <c r="A129" s="273"/>
      <c r="B129" s="273"/>
      <c r="C129" s="273"/>
      <c r="D129" s="273"/>
      <c r="E129" s="273"/>
      <c r="F129" s="273"/>
      <c r="G129" s="273"/>
      <c r="H129" s="273"/>
      <c r="I129" s="273"/>
      <c r="J129" s="273"/>
      <c r="K129" s="273"/>
      <c r="L129" s="273"/>
      <c r="M129" s="273"/>
      <c r="N129" s="273"/>
      <c r="O129" s="273"/>
      <c r="P129" s="273"/>
      <c r="Q129" s="273"/>
    </row>
    <row r="130" spans="1:17" x14ac:dyDescent="0.2">
      <c r="A130" s="273"/>
      <c r="B130" s="273"/>
      <c r="C130" s="273"/>
      <c r="D130" s="273"/>
      <c r="E130" s="273"/>
      <c r="F130" s="273"/>
      <c r="G130" s="273"/>
      <c r="H130" s="273"/>
      <c r="I130" s="273"/>
      <c r="J130" s="273"/>
      <c r="K130" s="273"/>
      <c r="L130" s="273"/>
      <c r="M130" s="273"/>
      <c r="N130" s="273"/>
      <c r="O130" s="273"/>
      <c r="P130" s="273"/>
      <c r="Q130" s="273"/>
    </row>
    <row r="131" spans="1:17" x14ac:dyDescent="0.2">
      <c r="A131" s="273"/>
      <c r="B131" s="273"/>
      <c r="C131" s="273"/>
      <c r="D131" s="273"/>
      <c r="E131" s="273"/>
      <c r="F131" s="273"/>
      <c r="G131" s="273"/>
      <c r="H131" s="273"/>
      <c r="I131" s="273"/>
      <c r="J131" s="273"/>
      <c r="K131" s="273"/>
      <c r="L131" s="273"/>
      <c r="M131" s="273"/>
      <c r="N131" s="273"/>
      <c r="O131" s="273"/>
      <c r="P131" s="273"/>
      <c r="Q131" s="273"/>
    </row>
    <row r="132" spans="1:17" x14ac:dyDescent="0.2">
      <c r="A132" s="273"/>
      <c r="B132" s="273"/>
      <c r="C132" s="273"/>
      <c r="D132" s="273"/>
      <c r="E132" s="273"/>
      <c r="F132" s="273"/>
      <c r="G132" s="273"/>
      <c r="H132" s="273"/>
      <c r="I132" s="273"/>
      <c r="J132" s="273"/>
      <c r="K132" s="273"/>
      <c r="L132" s="273"/>
      <c r="M132" s="273"/>
      <c r="N132" s="273"/>
      <c r="O132" s="273"/>
      <c r="P132" s="273"/>
      <c r="Q132" s="273"/>
    </row>
    <row r="133" spans="1:17" x14ac:dyDescent="0.2">
      <c r="A133" s="273"/>
      <c r="B133" s="273"/>
      <c r="C133" s="273"/>
      <c r="D133" s="273"/>
      <c r="E133" s="273"/>
      <c r="F133" s="273"/>
      <c r="G133" s="273"/>
      <c r="H133" s="273"/>
      <c r="I133" s="273"/>
      <c r="J133" s="273"/>
      <c r="K133" s="273"/>
      <c r="L133" s="273"/>
      <c r="M133" s="273"/>
      <c r="N133" s="273"/>
      <c r="O133" s="273"/>
      <c r="P133" s="273"/>
      <c r="Q133" s="273"/>
    </row>
    <row r="134" spans="1:17" x14ac:dyDescent="0.2">
      <c r="A134" s="273"/>
      <c r="B134" s="273"/>
      <c r="C134" s="273"/>
      <c r="D134" s="273"/>
      <c r="E134" s="273"/>
      <c r="F134" s="273"/>
      <c r="G134" s="273"/>
      <c r="H134" s="273"/>
      <c r="I134" s="273"/>
      <c r="J134" s="273"/>
      <c r="K134" s="273"/>
      <c r="L134" s="273"/>
      <c r="M134" s="273"/>
      <c r="N134" s="273"/>
      <c r="O134" s="273"/>
      <c r="P134" s="273"/>
      <c r="Q134" s="273"/>
    </row>
    <row r="135" spans="1:17" x14ac:dyDescent="0.2">
      <c r="A135" s="273"/>
      <c r="B135" s="273"/>
      <c r="C135" s="273"/>
      <c r="D135" s="273"/>
      <c r="E135" s="273"/>
      <c r="F135" s="273"/>
      <c r="G135" s="273"/>
      <c r="H135" s="273"/>
      <c r="I135" s="273"/>
      <c r="J135" s="273"/>
      <c r="K135" s="273"/>
      <c r="L135" s="273"/>
      <c r="M135" s="273"/>
      <c r="N135" s="273"/>
      <c r="O135" s="273"/>
      <c r="P135" s="273"/>
      <c r="Q135" s="273"/>
    </row>
    <row r="136" spans="1:17" x14ac:dyDescent="0.2">
      <c r="A136" s="273"/>
      <c r="B136" s="273"/>
      <c r="C136" s="273"/>
      <c r="D136" s="273"/>
      <c r="E136" s="273"/>
      <c r="F136" s="273"/>
      <c r="G136" s="273"/>
      <c r="H136" s="273"/>
      <c r="I136" s="273"/>
      <c r="J136" s="273"/>
      <c r="K136" s="273"/>
      <c r="L136" s="273"/>
      <c r="M136" s="273"/>
      <c r="N136" s="273"/>
      <c r="O136" s="273"/>
      <c r="P136" s="273"/>
      <c r="Q136" s="273"/>
    </row>
    <row r="137" spans="1:17" x14ac:dyDescent="0.2">
      <c r="A137" s="273"/>
      <c r="B137" s="273"/>
      <c r="C137" s="273"/>
      <c r="D137" s="273"/>
      <c r="E137" s="273"/>
      <c r="F137" s="273"/>
      <c r="G137" s="273"/>
      <c r="H137" s="273"/>
      <c r="I137" s="273"/>
      <c r="J137" s="273"/>
      <c r="K137" s="273"/>
      <c r="L137" s="273"/>
      <c r="M137" s="273"/>
      <c r="N137" s="273"/>
      <c r="O137" s="273"/>
      <c r="P137" s="273"/>
      <c r="Q137" s="273"/>
    </row>
    <row r="138" spans="1:17" x14ac:dyDescent="0.2">
      <c r="A138" s="273"/>
      <c r="B138" s="273"/>
      <c r="C138" s="273"/>
      <c r="D138" s="273"/>
      <c r="E138" s="273"/>
      <c r="F138" s="273"/>
      <c r="G138" s="273"/>
      <c r="H138" s="273"/>
      <c r="I138" s="273"/>
      <c r="J138" s="273"/>
      <c r="K138" s="273"/>
      <c r="L138" s="273"/>
      <c r="M138" s="273"/>
      <c r="N138" s="273"/>
      <c r="O138" s="273"/>
      <c r="P138" s="273"/>
      <c r="Q138" s="273"/>
    </row>
    <row r="139" spans="1:17" x14ac:dyDescent="0.2">
      <c r="A139" s="273"/>
      <c r="B139" s="273"/>
      <c r="C139" s="273"/>
      <c r="D139" s="273"/>
      <c r="E139" s="273"/>
      <c r="F139" s="273"/>
      <c r="G139" s="273"/>
      <c r="H139" s="273"/>
      <c r="I139" s="273"/>
      <c r="J139" s="273"/>
      <c r="K139" s="273"/>
      <c r="L139" s="273"/>
      <c r="M139" s="273"/>
      <c r="N139" s="273"/>
      <c r="O139" s="273"/>
      <c r="P139" s="273"/>
      <c r="Q139" s="273"/>
    </row>
    <row r="140" spans="1:17" x14ac:dyDescent="0.2">
      <c r="A140" s="273"/>
      <c r="B140" s="273"/>
      <c r="C140" s="273"/>
      <c r="D140" s="273"/>
      <c r="E140" s="273"/>
      <c r="F140" s="273"/>
      <c r="G140" s="273"/>
      <c r="H140" s="273"/>
      <c r="I140" s="273"/>
      <c r="J140" s="273"/>
      <c r="K140" s="273"/>
      <c r="L140" s="273"/>
      <c r="M140" s="273"/>
      <c r="N140" s="273"/>
      <c r="O140" s="273"/>
      <c r="P140" s="273"/>
      <c r="Q140" s="273"/>
    </row>
    <row r="141" spans="1:17" x14ac:dyDescent="0.2">
      <c r="A141" s="273"/>
      <c r="B141" s="273"/>
      <c r="C141" s="273"/>
      <c r="D141" s="273"/>
      <c r="E141" s="273"/>
      <c r="F141" s="273"/>
      <c r="G141" s="273"/>
      <c r="H141" s="273"/>
      <c r="I141" s="273"/>
      <c r="J141" s="273"/>
      <c r="K141" s="273"/>
      <c r="L141" s="273"/>
      <c r="M141" s="273"/>
      <c r="N141" s="273"/>
      <c r="O141" s="273"/>
      <c r="P141" s="273"/>
      <c r="Q141" s="273"/>
    </row>
    <row r="142" spans="1:17" x14ac:dyDescent="0.2">
      <c r="A142" s="273"/>
      <c r="B142" s="273"/>
      <c r="C142" s="273"/>
      <c r="D142" s="273"/>
      <c r="E142" s="273"/>
      <c r="F142" s="273"/>
      <c r="G142" s="273"/>
      <c r="H142" s="273"/>
      <c r="I142" s="273"/>
      <c r="J142" s="273"/>
      <c r="K142" s="273"/>
      <c r="L142" s="273"/>
      <c r="M142" s="273"/>
      <c r="N142" s="273"/>
      <c r="O142" s="273"/>
      <c r="P142" s="273"/>
      <c r="Q142" s="273"/>
    </row>
    <row r="143" spans="1:17" x14ac:dyDescent="0.2">
      <c r="A143" s="273"/>
      <c r="B143" s="273"/>
      <c r="C143" s="273"/>
      <c r="D143" s="273"/>
      <c r="E143" s="273"/>
      <c r="F143" s="273"/>
      <c r="G143" s="273"/>
      <c r="H143" s="273"/>
      <c r="I143" s="273"/>
      <c r="J143" s="273"/>
      <c r="K143" s="273"/>
      <c r="L143" s="273"/>
      <c r="M143" s="273"/>
      <c r="N143" s="273"/>
      <c r="O143" s="273"/>
      <c r="P143" s="273"/>
      <c r="Q143" s="273"/>
    </row>
    <row r="144" spans="1:17" x14ac:dyDescent="0.2">
      <c r="A144" s="273"/>
      <c r="B144" s="273"/>
      <c r="C144" s="273"/>
      <c r="D144" s="273"/>
      <c r="E144" s="273"/>
      <c r="F144" s="273"/>
      <c r="G144" s="273"/>
      <c r="H144" s="273"/>
      <c r="I144" s="273"/>
      <c r="J144" s="273"/>
      <c r="K144" s="273"/>
      <c r="L144" s="273"/>
      <c r="M144" s="273"/>
      <c r="N144" s="273"/>
      <c r="O144" s="273"/>
      <c r="P144" s="273"/>
      <c r="Q144" s="273"/>
    </row>
    <row r="145" spans="1:17" x14ac:dyDescent="0.2">
      <c r="A145" s="273"/>
      <c r="B145" s="273"/>
      <c r="C145" s="273"/>
      <c r="D145" s="273"/>
      <c r="E145" s="273"/>
      <c r="F145" s="273"/>
      <c r="G145" s="273"/>
      <c r="H145" s="273"/>
      <c r="I145" s="273"/>
      <c r="J145" s="273"/>
      <c r="K145" s="273"/>
      <c r="L145" s="273"/>
      <c r="M145" s="273"/>
      <c r="N145" s="273"/>
      <c r="O145" s="273"/>
      <c r="P145" s="273"/>
      <c r="Q145" s="273"/>
    </row>
    <row r="146" spans="1:17" x14ac:dyDescent="0.2">
      <c r="A146" s="273"/>
      <c r="B146" s="273"/>
      <c r="C146" s="273"/>
      <c r="D146" s="273"/>
      <c r="E146" s="273"/>
      <c r="F146" s="273"/>
      <c r="G146" s="273"/>
      <c r="H146" s="273"/>
      <c r="I146" s="273"/>
      <c r="J146" s="273"/>
      <c r="K146" s="273"/>
      <c r="L146" s="273"/>
      <c r="M146" s="273"/>
      <c r="N146" s="273"/>
      <c r="O146" s="273"/>
      <c r="P146" s="273"/>
      <c r="Q146" s="273"/>
    </row>
    <row r="147" spans="1:17" x14ac:dyDescent="0.2">
      <c r="A147" s="273"/>
      <c r="B147" s="273"/>
      <c r="C147" s="273"/>
      <c r="D147" s="273"/>
      <c r="E147" s="273"/>
      <c r="F147" s="273"/>
      <c r="G147" s="273"/>
      <c r="H147" s="273"/>
      <c r="I147" s="273"/>
      <c r="J147" s="273"/>
      <c r="K147" s="273"/>
      <c r="L147" s="273"/>
      <c r="M147" s="273"/>
      <c r="N147" s="273"/>
      <c r="O147" s="273"/>
      <c r="P147" s="273"/>
      <c r="Q147" s="273"/>
    </row>
    <row r="148" spans="1:17" x14ac:dyDescent="0.2">
      <c r="A148" s="273"/>
      <c r="B148" s="273"/>
      <c r="C148" s="273"/>
      <c r="D148" s="273"/>
      <c r="E148" s="273"/>
      <c r="F148" s="273"/>
      <c r="G148" s="273"/>
      <c r="H148" s="273"/>
      <c r="I148" s="273"/>
      <c r="J148" s="273"/>
      <c r="K148" s="273"/>
      <c r="L148" s="273"/>
      <c r="M148" s="273"/>
      <c r="N148" s="273"/>
      <c r="O148" s="273"/>
      <c r="P148" s="273"/>
      <c r="Q148" s="273"/>
    </row>
    <row r="149" spans="1:17" x14ac:dyDescent="0.2">
      <c r="A149" s="273"/>
      <c r="B149" s="273"/>
      <c r="C149" s="273"/>
      <c r="D149" s="273"/>
      <c r="E149" s="273"/>
      <c r="F149" s="273"/>
      <c r="G149" s="273"/>
      <c r="H149" s="273"/>
      <c r="I149" s="273"/>
      <c r="J149" s="273"/>
      <c r="K149" s="273"/>
      <c r="L149" s="273"/>
      <c r="M149" s="273"/>
      <c r="N149" s="273"/>
      <c r="O149" s="273"/>
      <c r="P149" s="273"/>
      <c r="Q149" s="273"/>
    </row>
    <row r="150" spans="1:17" x14ac:dyDescent="0.2">
      <c r="A150" s="273"/>
      <c r="B150" s="273"/>
      <c r="C150" s="273"/>
      <c r="D150" s="273"/>
      <c r="E150" s="273"/>
      <c r="F150" s="273"/>
      <c r="G150" s="273"/>
      <c r="H150" s="273"/>
      <c r="I150" s="273"/>
      <c r="J150" s="273"/>
      <c r="K150" s="273"/>
      <c r="L150" s="273"/>
      <c r="M150" s="273"/>
      <c r="N150" s="273"/>
      <c r="O150" s="273"/>
      <c r="P150" s="273"/>
      <c r="Q150" s="273"/>
    </row>
    <row r="151" spans="1:17" x14ac:dyDescent="0.2">
      <c r="A151" s="273"/>
      <c r="B151" s="273"/>
      <c r="C151" s="273"/>
      <c r="D151" s="273"/>
      <c r="E151" s="273"/>
      <c r="F151" s="273"/>
      <c r="G151" s="273"/>
      <c r="H151" s="273"/>
      <c r="I151" s="273"/>
      <c r="J151" s="273"/>
      <c r="K151" s="273"/>
      <c r="L151" s="273"/>
      <c r="M151" s="273"/>
      <c r="N151" s="273"/>
      <c r="O151" s="273"/>
      <c r="P151" s="273"/>
      <c r="Q151" s="273"/>
    </row>
    <row r="152" spans="1:17" x14ac:dyDescent="0.2">
      <c r="A152" s="273"/>
      <c r="B152" s="273"/>
      <c r="C152" s="273"/>
      <c r="D152" s="273"/>
      <c r="E152" s="273"/>
      <c r="F152" s="273"/>
      <c r="G152" s="273"/>
      <c r="H152" s="273"/>
      <c r="I152" s="273"/>
      <c r="J152" s="273"/>
      <c r="K152" s="273"/>
      <c r="L152" s="273"/>
      <c r="M152" s="273"/>
      <c r="N152" s="273"/>
      <c r="O152" s="273"/>
      <c r="P152" s="273"/>
      <c r="Q152" s="273"/>
    </row>
    <row r="153" spans="1:17" x14ac:dyDescent="0.2">
      <c r="A153" s="273"/>
      <c r="B153" s="273"/>
      <c r="C153" s="273"/>
      <c r="D153" s="273"/>
      <c r="E153" s="273"/>
      <c r="F153" s="273"/>
      <c r="G153" s="273"/>
      <c r="H153" s="273"/>
      <c r="I153" s="273"/>
      <c r="J153" s="273"/>
      <c r="K153" s="273"/>
      <c r="L153" s="273"/>
      <c r="M153" s="273"/>
      <c r="N153" s="273"/>
      <c r="O153" s="273"/>
      <c r="P153" s="273"/>
      <c r="Q153" s="273"/>
    </row>
    <row r="154" spans="1:17" x14ac:dyDescent="0.2">
      <c r="A154" s="273"/>
      <c r="B154" s="273"/>
      <c r="C154" s="273"/>
      <c r="D154" s="273"/>
      <c r="E154" s="273"/>
      <c r="F154" s="273"/>
      <c r="G154" s="273"/>
      <c r="H154" s="273"/>
      <c r="I154" s="273"/>
      <c r="J154" s="273"/>
      <c r="K154" s="273"/>
      <c r="L154" s="273"/>
      <c r="M154" s="273"/>
      <c r="N154" s="273"/>
      <c r="O154" s="273"/>
      <c r="P154" s="273"/>
      <c r="Q154" s="273"/>
    </row>
    <row r="155" spans="1:17" x14ac:dyDescent="0.2">
      <c r="A155" s="273"/>
      <c r="B155" s="273"/>
      <c r="C155" s="273"/>
      <c r="D155" s="273"/>
      <c r="E155" s="273"/>
      <c r="F155" s="273"/>
      <c r="G155" s="273"/>
      <c r="H155" s="273"/>
      <c r="I155" s="273"/>
      <c r="J155" s="273"/>
      <c r="K155" s="273"/>
      <c r="L155" s="273"/>
      <c r="M155" s="273"/>
      <c r="N155" s="273"/>
      <c r="O155" s="273"/>
      <c r="P155" s="273"/>
      <c r="Q155" s="273"/>
    </row>
    <row r="156" spans="1:17" x14ac:dyDescent="0.2">
      <c r="A156" s="273"/>
      <c r="B156" s="273"/>
      <c r="C156" s="273"/>
      <c r="D156" s="273"/>
      <c r="E156" s="273"/>
      <c r="F156" s="273"/>
      <c r="G156" s="273"/>
      <c r="H156" s="273"/>
      <c r="I156" s="273"/>
      <c r="J156" s="273"/>
      <c r="K156" s="273"/>
      <c r="L156" s="273"/>
      <c r="M156" s="273"/>
      <c r="N156" s="273"/>
      <c r="O156" s="273"/>
      <c r="P156" s="273"/>
      <c r="Q156" s="273"/>
    </row>
    <row r="157" spans="1:17" x14ac:dyDescent="0.2">
      <c r="A157" s="273"/>
      <c r="B157" s="273"/>
      <c r="C157" s="273"/>
      <c r="D157" s="273"/>
      <c r="E157" s="273"/>
      <c r="F157" s="273"/>
      <c r="G157" s="273"/>
      <c r="H157" s="273"/>
      <c r="I157" s="273"/>
      <c r="J157" s="273"/>
      <c r="K157" s="273"/>
      <c r="L157" s="273"/>
      <c r="M157" s="273"/>
      <c r="N157" s="273"/>
      <c r="O157" s="273"/>
      <c r="P157" s="273"/>
      <c r="Q157" s="273"/>
    </row>
    <row r="158" spans="1:17" x14ac:dyDescent="0.2">
      <c r="A158" s="273"/>
      <c r="B158" s="273"/>
      <c r="C158" s="273"/>
      <c r="D158" s="273"/>
      <c r="E158" s="273"/>
      <c r="F158" s="273"/>
      <c r="G158" s="273"/>
      <c r="H158" s="273"/>
      <c r="I158" s="273"/>
      <c r="J158" s="273"/>
      <c r="K158" s="273"/>
      <c r="L158" s="273"/>
      <c r="M158" s="273"/>
      <c r="N158" s="273"/>
      <c r="O158" s="273"/>
      <c r="P158" s="273"/>
      <c r="Q158" s="273"/>
    </row>
    <row r="159" spans="1:17" x14ac:dyDescent="0.2">
      <c r="A159" s="273"/>
      <c r="B159" s="273"/>
      <c r="C159" s="273"/>
      <c r="D159" s="273"/>
      <c r="E159" s="273"/>
      <c r="F159" s="273"/>
      <c r="G159" s="273"/>
      <c r="H159" s="273"/>
      <c r="I159" s="273"/>
      <c r="J159" s="273"/>
      <c r="K159" s="273"/>
      <c r="L159" s="273"/>
      <c r="M159" s="273"/>
      <c r="N159" s="273"/>
      <c r="O159" s="273"/>
      <c r="P159" s="273"/>
      <c r="Q159" s="273"/>
    </row>
    <row r="160" spans="1:17" x14ac:dyDescent="0.2">
      <c r="A160" s="273"/>
      <c r="B160" s="273"/>
      <c r="C160" s="273"/>
      <c r="D160" s="273"/>
      <c r="E160" s="273"/>
      <c r="F160" s="273"/>
      <c r="G160" s="273"/>
      <c r="H160" s="273"/>
      <c r="I160" s="273"/>
      <c r="J160" s="273"/>
      <c r="K160" s="273"/>
      <c r="L160" s="273"/>
      <c r="M160" s="273"/>
      <c r="N160" s="273"/>
      <c r="O160" s="273"/>
      <c r="P160" s="273"/>
      <c r="Q160" s="273"/>
    </row>
    <row r="161" spans="1:17" x14ac:dyDescent="0.2">
      <c r="A161" s="273"/>
      <c r="B161" s="273"/>
      <c r="C161" s="273"/>
      <c r="D161" s="273"/>
      <c r="E161" s="273"/>
      <c r="F161" s="273"/>
      <c r="G161" s="273"/>
      <c r="H161" s="273"/>
      <c r="I161" s="273"/>
      <c r="J161" s="273"/>
      <c r="K161" s="273"/>
      <c r="L161" s="273"/>
      <c r="M161" s="273"/>
      <c r="N161" s="273"/>
      <c r="O161" s="273"/>
      <c r="P161" s="273"/>
      <c r="Q161" s="273"/>
    </row>
    <row r="162" spans="1:17" x14ac:dyDescent="0.2">
      <c r="A162" s="273"/>
      <c r="B162" s="273"/>
      <c r="C162" s="273"/>
      <c r="D162" s="273"/>
      <c r="E162" s="273"/>
      <c r="F162" s="273"/>
      <c r="G162" s="273"/>
      <c r="H162" s="273"/>
      <c r="I162" s="273"/>
      <c r="J162" s="273"/>
      <c r="K162" s="273"/>
      <c r="L162" s="273"/>
      <c r="M162" s="273"/>
      <c r="N162" s="273"/>
      <c r="O162" s="273"/>
      <c r="P162" s="273"/>
      <c r="Q162" s="273"/>
    </row>
    <row r="163" spans="1:17" x14ac:dyDescent="0.2">
      <c r="A163" s="273"/>
      <c r="B163" s="273"/>
      <c r="C163" s="273"/>
      <c r="D163" s="273"/>
      <c r="E163" s="273"/>
      <c r="F163" s="273"/>
      <c r="G163" s="273"/>
      <c r="H163" s="273"/>
      <c r="I163" s="273"/>
      <c r="J163" s="273"/>
      <c r="K163" s="273"/>
      <c r="L163" s="273"/>
      <c r="M163" s="273"/>
      <c r="N163" s="273"/>
      <c r="O163" s="273"/>
      <c r="P163" s="273"/>
      <c r="Q163" s="273"/>
    </row>
    <row r="164" spans="1:17" x14ac:dyDescent="0.2">
      <c r="A164" s="273"/>
      <c r="B164" s="273"/>
      <c r="C164" s="273"/>
      <c r="D164" s="273"/>
      <c r="E164" s="273"/>
      <c r="F164" s="273"/>
      <c r="G164" s="273"/>
      <c r="H164" s="273"/>
      <c r="I164" s="273"/>
      <c r="J164" s="273"/>
      <c r="K164" s="273"/>
      <c r="L164" s="273"/>
      <c r="M164" s="273"/>
      <c r="N164" s="273"/>
      <c r="O164" s="273"/>
      <c r="P164" s="273"/>
      <c r="Q164" s="273"/>
    </row>
    <row r="165" spans="1:17" x14ac:dyDescent="0.2">
      <c r="A165" s="273"/>
      <c r="B165" s="273"/>
      <c r="C165" s="273"/>
      <c r="D165" s="273"/>
      <c r="E165" s="273"/>
      <c r="F165" s="273"/>
      <c r="G165" s="273"/>
      <c r="H165" s="273"/>
      <c r="I165" s="273"/>
      <c r="J165" s="273"/>
      <c r="K165" s="273"/>
      <c r="L165" s="273"/>
      <c r="M165" s="273"/>
      <c r="N165" s="273"/>
      <c r="O165" s="273"/>
      <c r="P165" s="273"/>
      <c r="Q165" s="273"/>
    </row>
    <row r="166" spans="1:17" x14ac:dyDescent="0.2">
      <c r="A166" s="273"/>
      <c r="B166" s="273"/>
      <c r="C166" s="273"/>
      <c r="D166" s="273"/>
      <c r="E166" s="273"/>
      <c r="F166" s="273"/>
      <c r="G166" s="273"/>
      <c r="H166" s="273"/>
      <c r="I166" s="273"/>
      <c r="J166" s="273"/>
      <c r="K166" s="273"/>
      <c r="L166" s="273"/>
      <c r="M166" s="273"/>
      <c r="N166" s="273"/>
      <c r="O166" s="273"/>
      <c r="P166" s="273"/>
      <c r="Q166" s="273"/>
    </row>
    <row r="167" spans="1:17" x14ac:dyDescent="0.2">
      <c r="A167" s="273"/>
      <c r="B167" s="273"/>
      <c r="C167" s="273"/>
      <c r="D167" s="273"/>
      <c r="E167" s="273"/>
      <c r="F167" s="273"/>
      <c r="G167" s="273"/>
      <c r="H167" s="273"/>
      <c r="I167" s="273"/>
      <c r="J167" s="273"/>
      <c r="K167" s="273"/>
      <c r="L167" s="273"/>
      <c r="M167" s="273"/>
      <c r="N167" s="273"/>
      <c r="O167" s="273"/>
      <c r="P167" s="273"/>
      <c r="Q167" s="273"/>
    </row>
    <row r="168" spans="1:17" x14ac:dyDescent="0.2">
      <c r="A168" s="273"/>
      <c r="B168" s="273"/>
      <c r="C168" s="273"/>
      <c r="D168" s="273"/>
      <c r="E168" s="273"/>
      <c r="F168" s="273"/>
      <c r="G168" s="273"/>
      <c r="H168" s="273"/>
      <c r="I168" s="273"/>
      <c r="J168" s="273"/>
      <c r="K168" s="273"/>
      <c r="L168" s="273"/>
      <c r="M168" s="273"/>
      <c r="N168" s="273"/>
      <c r="O168" s="273"/>
      <c r="P168" s="273"/>
      <c r="Q168" s="273"/>
    </row>
    <row r="169" spans="1:17" x14ac:dyDescent="0.2">
      <c r="A169" s="273"/>
      <c r="B169" s="273"/>
      <c r="C169" s="273"/>
      <c r="D169" s="273"/>
      <c r="E169" s="273"/>
      <c r="F169" s="273"/>
      <c r="G169" s="273"/>
      <c r="H169" s="273"/>
      <c r="I169" s="273"/>
      <c r="J169" s="273"/>
      <c r="K169" s="273"/>
      <c r="L169" s="273"/>
      <c r="M169" s="273"/>
      <c r="N169" s="273"/>
      <c r="O169" s="273"/>
      <c r="P169" s="273"/>
      <c r="Q169" s="273"/>
    </row>
    <row r="170" spans="1:17" x14ac:dyDescent="0.2">
      <c r="A170" s="273"/>
      <c r="B170" s="273"/>
      <c r="C170" s="273"/>
      <c r="D170" s="273"/>
      <c r="E170" s="273"/>
      <c r="F170" s="273"/>
      <c r="G170" s="273"/>
      <c r="H170" s="273"/>
      <c r="I170" s="273"/>
      <c r="J170" s="273"/>
      <c r="K170" s="273"/>
      <c r="L170" s="273"/>
      <c r="M170" s="273"/>
      <c r="N170" s="273"/>
      <c r="O170" s="273"/>
      <c r="P170" s="273"/>
      <c r="Q170" s="273"/>
    </row>
    <row r="171" spans="1:17" x14ac:dyDescent="0.2">
      <c r="A171" s="273"/>
      <c r="B171" s="273"/>
      <c r="C171" s="273"/>
      <c r="D171" s="273"/>
      <c r="E171" s="273"/>
      <c r="F171" s="273"/>
      <c r="G171" s="273"/>
      <c r="H171" s="273"/>
      <c r="I171" s="273"/>
      <c r="J171" s="273"/>
      <c r="K171" s="273"/>
      <c r="L171" s="273"/>
      <c r="M171" s="273"/>
      <c r="N171" s="273"/>
      <c r="O171" s="273"/>
      <c r="P171" s="273"/>
      <c r="Q171" s="273"/>
    </row>
    <row r="172" spans="1:17" x14ac:dyDescent="0.2">
      <c r="A172" s="273"/>
      <c r="B172" s="273"/>
      <c r="C172" s="273"/>
      <c r="D172" s="273"/>
      <c r="E172" s="273"/>
      <c r="F172" s="273"/>
      <c r="G172" s="273"/>
      <c r="H172" s="273"/>
      <c r="I172" s="273"/>
      <c r="J172" s="273"/>
      <c r="K172" s="273"/>
      <c r="L172" s="273"/>
      <c r="M172" s="273"/>
      <c r="N172" s="273"/>
      <c r="O172" s="273"/>
      <c r="P172" s="273"/>
      <c r="Q172" s="273"/>
    </row>
    <row r="173" spans="1:17" x14ac:dyDescent="0.2">
      <c r="A173" s="273"/>
      <c r="B173" s="273"/>
      <c r="C173" s="273"/>
      <c r="D173" s="273"/>
      <c r="E173" s="273"/>
      <c r="F173" s="273"/>
      <c r="G173" s="273"/>
      <c r="H173" s="273"/>
      <c r="I173" s="273"/>
      <c r="J173" s="273"/>
      <c r="K173" s="273"/>
      <c r="L173" s="273"/>
      <c r="M173" s="273"/>
      <c r="N173" s="273"/>
      <c r="O173" s="273"/>
      <c r="P173" s="273"/>
      <c r="Q173" s="273"/>
    </row>
    <row r="174" spans="1:17" x14ac:dyDescent="0.2">
      <c r="A174" s="273"/>
      <c r="B174" s="273"/>
      <c r="C174" s="273"/>
      <c r="D174" s="273"/>
      <c r="E174" s="273"/>
      <c r="F174" s="273"/>
      <c r="G174" s="273"/>
      <c r="H174" s="273"/>
      <c r="I174" s="273"/>
      <c r="J174" s="273"/>
      <c r="K174" s="273"/>
      <c r="L174" s="273"/>
      <c r="M174" s="273"/>
      <c r="N174" s="273"/>
      <c r="O174" s="273"/>
      <c r="P174" s="273"/>
      <c r="Q174" s="273"/>
    </row>
    <row r="175" spans="1:17" x14ac:dyDescent="0.2">
      <c r="A175" s="273"/>
      <c r="B175" s="273"/>
      <c r="C175" s="273"/>
      <c r="D175" s="273"/>
      <c r="E175" s="273"/>
      <c r="F175" s="273"/>
      <c r="G175" s="273"/>
      <c r="H175" s="273"/>
      <c r="I175" s="273"/>
      <c r="J175" s="273"/>
      <c r="K175" s="273"/>
      <c r="L175" s="273"/>
      <c r="M175" s="273"/>
      <c r="N175" s="273"/>
      <c r="O175" s="273"/>
      <c r="P175" s="273"/>
      <c r="Q175" s="273"/>
    </row>
    <row r="176" spans="1:17" x14ac:dyDescent="0.2">
      <c r="A176" s="273"/>
      <c r="B176" s="273"/>
      <c r="C176" s="273"/>
      <c r="D176" s="273"/>
      <c r="E176" s="273"/>
      <c r="F176" s="273"/>
      <c r="G176" s="273"/>
      <c r="H176" s="273"/>
      <c r="I176" s="273"/>
      <c r="J176" s="273"/>
      <c r="K176" s="273"/>
      <c r="L176" s="273"/>
      <c r="M176" s="273"/>
      <c r="N176" s="273"/>
      <c r="O176" s="273"/>
      <c r="P176" s="273"/>
      <c r="Q176" s="273"/>
    </row>
    <row r="177" spans="1:17" x14ac:dyDescent="0.2">
      <c r="A177" s="273"/>
      <c r="B177" s="273"/>
      <c r="C177" s="273"/>
      <c r="D177" s="273"/>
      <c r="E177" s="273"/>
      <c r="F177" s="273"/>
      <c r="G177" s="273"/>
      <c r="H177" s="273"/>
      <c r="I177" s="273"/>
      <c r="J177" s="273"/>
      <c r="K177" s="273"/>
      <c r="L177" s="273"/>
      <c r="M177" s="273"/>
      <c r="N177" s="273"/>
      <c r="O177" s="273"/>
      <c r="P177" s="273"/>
      <c r="Q177" s="273"/>
    </row>
    <row r="178" spans="1:17" x14ac:dyDescent="0.2">
      <c r="A178" s="273"/>
      <c r="B178" s="273"/>
      <c r="C178" s="273"/>
      <c r="D178" s="273"/>
      <c r="E178" s="273"/>
      <c r="F178" s="273"/>
      <c r="G178" s="273"/>
      <c r="H178" s="273"/>
      <c r="I178" s="273"/>
      <c r="J178" s="273"/>
      <c r="K178" s="273"/>
      <c r="L178" s="273"/>
      <c r="M178" s="273"/>
      <c r="N178" s="273"/>
      <c r="O178" s="273"/>
      <c r="P178" s="273"/>
      <c r="Q178" s="273"/>
    </row>
    <row r="179" spans="1:17" x14ac:dyDescent="0.2">
      <c r="A179" s="273"/>
      <c r="B179" s="273"/>
      <c r="C179" s="273"/>
      <c r="D179" s="273"/>
      <c r="E179" s="273"/>
      <c r="F179" s="273"/>
      <c r="G179" s="273"/>
      <c r="H179" s="273"/>
      <c r="I179" s="273"/>
      <c r="J179" s="273"/>
      <c r="K179" s="273"/>
      <c r="L179" s="273"/>
      <c r="M179" s="273"/>
      <c r="N179" s="273"/>
      <c r="O179" s="273"/>
      <c r="P179" s="273"/>
      <c r="Q179" s="273"/>
    </row>
    <row r="180" spans="1:17" x14ac:dyDescent="0.2">
      <c r="A180" s="273"/>
      <c r="B180" s="273"/>
      <c r="C180" s="273"/>
      <c r="D180" s="273"/>
      <c r="E180" s="273"/>
      <c r="F180" s="273"/>
      <c r="G180" s="273"/>
      <c r="H180" s="273"/>
      <c r="I180" s="273"/>
      <c r="J180" s="273"/>
      <c r="K180" s="273"/>
      <c r="L180" s="273"/>
      <c r="M180" s="273"/>
      <c r="N180" s="273"/>
      <c r="O180" s="273"/>
      <c r="P180" s="273"/>
      <c r="Q180" s="273"/>
    </row>
    <row r="181" spans="1:17" x14ac:dyDescent="0.2">
      <c r="A181" s="273"/>
      <c r="B181" s="273"/>
      <c r="C181" s="273"/>
      <c r="D181" s="273"/>
      <c r="E181" s="273"/>
      <c r="F181" s="273"/>
      <c r="G181" s="273"/>
      <c r="H181" s="273"/>
      <c r="I181" s="273"/>
      <c r="J181" s="273"/>
      <c r="K181" s="273"/>
      <c r="L181" s="273"/>
      <c r="M181" s="273"/>
      <c r="N181" s="273"/>
      <c r="O181" s="273"/>
      <c r="P181" s="273"/>
      <c r="Q181" s="273"/>
    </row>
    <row r="182" spans="1:17" x14ac:dyDescent="0.2">
      <c r="A182" s="273"/>
      <c r="B182" s="273"/>
      <c r="C182" s="273"/>
      <c r="D182" s="273"/>
      <c r="E182" s="273"/>
      <c r="F182" s="273"/>
      <c r="G182" s="273"/>
      <c r="H182" s="273"/>
      <c r="I182" s="273"/>
      <c r="J182" s="273"/>
      <c r="K182" s="273"/>
      <c r="L182" s="273"/>
      <c r="M182" s="273"/>
      <c r="N182" s="273"/>
      <c r="O182" s="273"/>
      <c r="P182" s="273"/>
      <c r="Q182" s="273"/>
    </row>
    <row r="183" spans="1:17" x14ac:dyDescent="0.2">
      <c r="A183" s="273"/>
      <c r="B183" s="273"/>
      <c r="C183" s="273"/>
      <c r="D183" s="273"/>
      <c r="E183" s="273"/>
      <c r="F183" s="273"/>
      <c r="G183" s="273"/>
      <c r="H183" s="273"/>
      <c r="I183" s="273"/>
      <c r="J183" s="273"/>
      <c r="K183" s="273"/>
      <c r="L183" s="273"/>
      <c r="M183" s="273"/>
      <c r="N183" s="273"/>
      <c r="O183" s="273"/>
      <c r="P183" s="273"/>
      <c r="Q183" s="273"/>
    </row>
    <row r="184" spans="1:17" x14ac:dyDescent="0.2">
      <c r="A184" s="273"/>
      <c r="B184" s="273"/>
      <c r="C184" s="273"/>
      <c r="D184" s="273"/>
      <c r="E184" s="273"/>
      <c r="F184" s="273"/>
      <c r="G184" s="273"/>
      <c r="H184" s="273"/>
      <c r="I184" s="273"/>
      <c r="J184" s="273"/>
      <c r="K184" s="273"/>
      <c r="L184" s="273"/>
      <c r="M184" s="273"/>
      <c r="N184" s="273"/>
      <c r="O184" s="273"/>
      <c r="P184" s="273"/>
      <c r="Q184" s="273"/>
    </row>
    <row r="185" spans="1:17" x14ac:dyDescent="0.2">
      <c r="A185" s="273"/>
      <c r="B185" s="273"/>
      <c r="C185" s="273"/>
      <c r="D185" s="273"/>
      <c r="E185" s="273"/>
      <c r="F185" s="273"/>
      <c r="G185" s="273"/>
      <c r="H185" s="273"/>
      <c r="I185" s="273"/>
      <c r="J185" s="273"/>
      <c r="K185" s="273"/>
      <c r="L185" s="273"/>
      <c r="M185" s="273"/>
      <c r="N185" s="273"/>
      <c r="O185" s="273"/>
      <c r="P185" s="273"/>
      <c r="Q185" s="273"/>
    </row>
  </sheetData>
  <pageMargins left="0.19685039370078741" right="0.19685039370078741" top="0.74803149606299213" bottom="0.35433070866141736" header="0.23622047244094491" footer="0.15748031496062992"/>
  <pageSetup paperSize="9" scale="75" orientation="landscape" r:id="rId1"/>
  <headerFooter alignWithMargins="0">
    <oddHeader>&amp;L&amp;"Times New Roman CE,Pogrubiona kursywa"&amp;12Departament Rynków Rolnych&amp;C&amp;"Times New Roman,Pogrubiona"&amp;14
Eksport wybranych produktów i grup towarowych według kraju przeznaczenia w 2021 r. - dane ostateczne</oddHeader>
    <oddFooter>&amp;L&amp;"Times New Roman CE,Pogrubiona kursywa"&amp;12Źródło: Min. Finansów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9"/>
  <sheetViews>
    <sheetView showGridLines="0" showZeros="0" zoomScale="90" zoomScaleNormal="90" workbookViewId="0">
      <selection activeCell="B14" sqref="B14"/>
    </sheetView>
  </sheetViews>
  <sheetFormatPr defaultColWidth="8.7109375" defaultRowHeight="12.75" x14ac:dyDescent="0.2"/>
  <cols>
    <col min="1" max="1" width="4.85546875" bestFit="1" customWidth="1"/>
    <col min="2" max="2" width="53" bestFit="1" customWidth="1"/>
    <col min="3" max="3" width="9.7109375" customWidth="1"/>
    <col min="4" max="4" width="11" customWidth="1"/>
    <col min="5" max="5" width="9.28515625" bestFit="1" customWidth="1"/>
    <col min="6" max="6" width="10.140625" bestFit="1" customWidth="1"/>
    <col min="7" max="7" width="10.42578125" customWidth="1"/>
    <col min="8" max="8" width="9.28515625" customWidth="1"/>
    <col min="9" max="9" width="10" bestFit="1" customWidth="1"/>
    <col min="10" max="10" width="10.42578125" bestFit="1" customWidth="1"/>
    <col min="11" max="11" width="9.7109375" customWidth="1"/>
  </cols>
  <sheetData>
    <row r="1" spans="1:11" ht="15.75" x14ac:dyDescent="0.25">
      <c r="A1" s="405"/>
      <c r="F1" s="134"/>
    </row>
    <row r="2" spans="1:11" ht="8.25" customHeight="1" thickBot="1" x14ac:dyDescent="0.3">
      <c r="A2" s="116"/>
    </row>
    <row r="3" spans="1:11" ht="22.5" x14ac:dyDescent="0.2">
      <c r="A3" s="61"/>
      <c r="B3" s="62"/>
      <c r="C3" s="218" t="s">
        <v>30</v>
      </c>
      <c r="D3" s="64"/>
      <c r="E3" s="64"/>
      <c r="F3" s="64"/>
      <c r="G3" s="65"/>
      <c r="H3" s="219"/>
      <c r="I3" s="63"/>
      <c r="J3" s="64"/>
      <c r="K3" s="66"/>
    </row>
    <row r="4" spans="1:11" ht="18.75" x14ac:dyDescent="0.25">
      <c r="A4" s="67" t="s">
        <v>33</v>
      </c>
      <c r="B4" s="220" t="s">
        <v>34</v>
      </c>
      <c r="C4" s="192" t="s">
        <v>609</v>
      </c>
      <c r="D4" s="192"/>
      <c r="E4" s="221"/>
      <c r="F4" s="221" t="s">
        <v>610</v>
      </c>
      <c r="G4" s="222"/>
      <c r="H4" s="221"/>
      <c r="I4" s="192" t="s">
        <v>611</v>
      </c>
      <c r="J4" s="192"/>
      <c r="K4" s="223"/>
    </row>
    <row r="5" spans="1:11" ht="32.25" thickBot="1" x14ac:dyDescent="0.3">
      <c r="A5" s="406"/>
      <c r="B5" s="407"/>
      <c r="C5" s="224" t="s">
        <v>649</v>
      </c>
      <c r="D5" s="225" t="s">
        <v>657</v>
      </c>
      <c r="E5" s="226" t="s">
        <v>435</v>
      </c>
      <c r="F5" s="224" t="s">
        <v>649</v>
      </c>
      <c r="G5" s="310" t="s">
        <v>657</v>
      </c>
      <c r="H5" s="227" t="s">
        <v>435</v>
      </c>
      <c r="I5" s="224" t="s">
        <v>649</v>
      </c>
      <c r="J5" s="225" t="s">
        <v>657</v>
      </c>
      <c r="K5" s="226" t="s">
        <v>435</v>
      </c>
    </row>
    <row r="6" spans="1:11" ht="15.75" x14ac:dyDescent="0.25">
      <c r="A6" s="77" t="s">
        <v>560</v>
      </c>
      <c r="B6" s="78"/>
      <c r="C6" s="299">
        <v>34309.904202000005</v>
      </c>
      <c r="D6" s="300">
        <v>37610.50428999999</v>
      </c>
      <c r="E6" s="228">
        <f t="shared" ref="E6:E37" si="0">((D6-C6)/C6)*100</f>
        <v>9.6199629954302956</v>
      </c>
      <c r="F6" s="306" t="s">
        <v>23</v>
      </c>
      <c r="G6" s="312" t="s">
        <v>23</v>
      </c>
      <c r="H6" s="228" t="s">
        <v>23</v>
      </c>
      <c r="I6" s="229" t="s">
        <v>23</v>
      </c>
      <c r="J6" s="230" t="s">
        <v>23</v>
      </c>
      <c r="K6" s="228" t="s">
        <v>23</v>
      </c>
    </row>
    <row r="7" spans="1:11" ht="15.75" x14ac:dyDescent="0.25">
      <c r="A7" s="83" t="s">
        <v>427</v>
      </c>
      <c r="B7" s="84" t="s">
        <v>428</v>
      </c>
      <c r="C7" s="301">
        <v>3602.108737</v>
      </c>
      <c r="D7" s="302">
        <v>3451.9987470000001</v>
      </c>
      <c r="E7" s="228">
        <f t="shared" si="0"/>
        <v>-4.1672809168170293</v>
      </c>
      <c r="F7" s="301">
        <v>195.972655</v>
      </c>
      <c r="G7" s="305">
        <v>187.42970499999998</v>
      </c>
      <c r="H7" s="228">
        <f t="shared" ref="H7:H30" si="1">((G7-F7)/F7)*100</f>
        <v>-4.3592561421388201</v>
      </c>
      <c r="I7" s="231">
        <f>C7/F7</f>
        <v>18.380670185848121</v>
      </c>
      <c r="J7" s="232">
        <f>D7/G7</f>
        <v>18.417564851846723</v>
      </c>
      <c r="K7" s="228">
        <f t="shared" ref="K7:K30" si="2">((J7-I7)/I7)*100</f>
        <v>0.20072535781099354</v>
      </c>
    </row>
    <row r="8" spans="1:11" ht="15.75" x14ac:dyDescent="0.25">
      <c r="A8" s="83" t="s">
        <v>61</v>
      </c>
      <c r="B8" s="84" t="s">
        <v>62</v>
      </c>
      <c r="C8" s="301">
        <v>2359.050099</v>
      </c>
      <c r="D8" s="302">
        <v>2731.952671</v>
      </c>
      <c r="E8" s="228">
        <f t="shared" si="0"/>
        <v>15.807318893230507</v>
      </c>
      <c r="F8" s="301">
        <v>1494.5800800000002</v>
      </c>
      <c r="G8" s="305">
        <v>1481.5311399999998</v>
      </c>
      <c r="H8" s="228">
        <f t="shared" si="1"/>
        <v>-0.87308403039871607</v>
      </c>
      <c r="I8" s="231">
        <f t="shared" ref="I8:J37" si="3">C8/F8</f>
        <v>1.5784032789999447</v>
      </c>
      <c r="J8" s="232">
        <f t="shared" si="3"/>
        <v>1.8440062427577462</v>
      </c>
      <c r="K8" s="228">
        <f t="shared" si="2"/>
        <v>16.827319563482153</v>
      </c>
    </row>
    <row r="9" spans="1:11" ht="15.75" x14ac:dyDescent="0.25">
      <c r="A9" s="83" t="s">
        <v>357</v>
      </c>
      <c r="B9" s="84" t="s">
        <v>358</v>
      </c>
      <c r="C9" s="301">
        <v>1842.5968889999999</v>
      </c>
      <c r="D9" s="302">
        <v>2003.142253</v>
      </c>
      <c r="E9" s="228">
        <f t="shared" si="0"/>
        <v>8.7129944133971708</v>
      </c>
      <c r="F9" s="301">
        <v>710.23102099999994</v>
      </c>
      <c r="G9" s="305">
        <v>767.45943699999998</v>
      </c>
      <c r="H9" s="228">
        <f t="shared" si="1"/>
        <v>8.0577184476429746</v>
      </c>
      <c r="I9" s="231">
        <f t="shared" si="3"/>
        <v>2.5943627277862875</v>
      </c>
      <c r="J9" s="232">
        <f t="shared" si="3"/>
        <v>2.6100952785599794</v>
      </c>
      <c r="K9" s="228">
        <f t="shared" si="2"/>
        <v>0.60641292002819058</v>
      </c>
    </row>
    <row r="10" spans="1:11" ht="15.75" x14ac:dyDescent="0.25">
      <c r="A10" s="83" t="s">
        <v>347</v>
      </c>
      <c r="B10" s="84" t="s">
        <v>348</v>
      </c>
      <c r="C10" s="301">
        <v>1839.7214469999999</v>
      </c>
      <c r="D10" s="302">
        <v>1980.469773</v>
      </c>
      <c r="E10" s="228">
        <f t="shared" si="0"/>
        <v>7.6505237371405244</v>
      </c>
      <c r="F10" s="301">
        <v>417.20649599999996</v>
      </c>
      <c r="G10" s="305">
        <v>443.86290200000002</v>
      </c>
      <c r="H10" s="228">
        <f t="shared" si="1"/>
        <v>6.389259576629426</v>
      </c>
      <c r="I10" s="231">
        <f>C10/F10</f>
        <v>4.4096184135157861</v>
      </c>
      <c r="J10" s="232">
        <f t="shared" si="3"/>
        <v>4.4618952475555167</v>
      </c>
      <c r="K10" s="228">
        <f t="shared" si="2"/>
        <v>1.1855183178548621</v>
      </c>
    </row>
    <row r="11" spans="1:11" ht="15.75" x14ac:dyDescent="0.25">
      <c r="A11" s="83" t="s">
        <v>423</v>
      </c>
      <c r="B11" s="84" t="s">
        <v>424</v>
      </c>
      <c r="C11" s="301">
        <v>1356.829477</v>
      </c>
      <c r="D11" s="302">
        <v>1594.267169</v>
      </c>
      <c r="E11" s="228">
        <f t="shared" si="0"/>
        <v>17.49944971161619</v>
      </c>
      <c r="F11" s="301">
        <v>947.35303199999998</v>
      </c>
      <c r="G11" s="305">
        <v>1043.6490490000001</v>
      </c>
      <c r="H11" s="228">
        <f t="shared" si="1"/>
        <v>10.164744688334952</v>
      </c>
      <c r="I11" s="231">
        <f t="shared" si="3"/>
        <v>1.4322321575680566</v>
      </c>
      <c r="J11" s="232">
        <f t="shared" si="3"/>
        <v>1.5275893467517545</v>
      </c>
      <c r="K11" s="228">
        <f t="shared" si="2"/>
        <v>6.6579421974168866</v>
      </c>
    </row>
    <row r="12" spans="1:11" ht="15.75" x14ac:dyDescent="0.25">
      <c r="A12" s="83" t="s">
        <v>387</v>
      </c>
      <c r="B12" s="84" t="s">
        <v>388</v>
      </c>
      <c r="C12" s="301">
        <v>1121.563856</v>
      </c>
      <c r="D12" s="302">
        <v>1420.481628</v>
      </c>
      <c r="E12" s="228">
        <f t="shared" si="0"/>
        <v>26.651872775757496</v>
      </c>
      <c r="F12" s="301">
        <v>249.77450399999998</v>
      </c>
      <c r="G12" s="305">
        <v>293.33403199999998</v>
      </c>
      <c r="H12" s="228">
        <f t="shared" si="1"/>
        <v>17.439541387298682</v>
      </c>
      <c r="I12" s="231">
        <f t="shared" si="3"/>
        <v>4.4903056078133581</v>
      </c>
      <c r="J12" s="232">
        <f>D12/G12</f>
        <v>4.8425394704968978</v>
      </c>
      <c r="K12" s="228">
        <f>((J12-I12)/I12)*100</f>
        <v>7.8443182591099152</v>
      </c>
    </row>
    <row r="13" spans="1:11" ht="15.75" x14ac:dyDescent="0.25">
      <c r="A13" s="83" t="s">
        <v>49</v>
      </c>
      <c r="B13" s="84" t="s">
        <v>50</v>
      </c>
      <c r="C13" s="301">
        <v>1036.655587</v>
      </c>
      <c r="D13" s="302">
        <v>1177.21397</v>
      </c>
      <c r="E13" s="228">
        <f t="shared" si="0"/>
        <v>13.558831376847639</v>
      </c>
      <c r="F13" s="301">
        <v>275.999394</v>
      </c>
      <c r="G13" s="307">
        <v>267.39121699999998</v>
      </c>
      <c r="H13" s="228">
        <f t="shared" si="1"/>
        <v>-3.118911558189875</v>
      </c>
      <c r="I13" s="231">
        <f t="shared" si="3"/>
        <v>3.7560067505075754</v>
      </c>
      <c r="J13" s="232">
        <f t="shared" si="3"/>
        <v>4.402590269073797</v>
      </c>
      <c r="K13" s="228">
        <f t="shared" si="2"/>
        <v>17.214652728695022</v>
      </c>
    </row>
    <row r="14" spans="1:11" ht="15.75" x14ac:dyDescent="0.25">
      <c r="A14" s="83" t="s">
        <v>321</v>
      </c>
      <c r="B14" s="84" t="s">
        <v>322</v>
      </c>
      <c r="C14" s="301">
        <v>990.59580000000005</v>
      </c>
      <c r="D14" s="302">
        <v>1158.30952</v>
      </c>
      <c r="E14" s="228">
        <f t="shared" si="0"/>
        <v>16.930590660691269</v>
      </c>
      <c r="F14" s="301">
        <v>306.391594</v>
      </c>
      <c r="G14" s="307">
        <v>338.42441700000001</v>
      </c>
      <c r="H14" s="228">
        <f t="shared" si="1"/>
        <v>10.454863523442489</v>
      </c>
      <c r="I14" s="231">
        <f t="shared" si="3"/>
        <v>3.2331037123688193</v>
      </c>
      <c r="J14" s="232">
        <f t="shared" si="3"/>
        <v>3.4226535137977354</v>
      </c>
      <c r="K14" s="228">
        <f t="shared" si="2"/>
        <v>5.8627813485771973</v>
      </c>
    </row>
    <row r="15" spans="1:11" ht="15.75" x14ac:dyDescent="0.25">
      <c r="A15" s="83" t="s">
        <v>77</v>
      </c>
      <c r="B15" s="84" t="s">
        <v>78</v>
      </c>
      <c r="C15" s="301">
        <v>906.31707999999992</v>
      </c>
      <c r="D15" s="302">
        <v>942.79701599999999</v>
      </c>
      <c r="E15" s="228">
        <f t="shared" si="0"/>
        <v>4.0250743150509836</v>
      </c>
      <c r="F15" s="301">
        <v>70.27222900000001</v>
      </c>
      <c r="G15" s="307">
        <v>76.662847999999997</v>
      </c>
      <c r="H15" s="228">
        <f t="shared" si="1"/>
        <v>9.0940889323433662</v>
      </c>
      <c r="I15" s="231">
        <f t="shared" si="3"/>
        <v>12.897229715027253</v>
      </c>
      <c r="J15" s="232">
        <f t="shared" si="3"/>
        <v>12.297964928200946</v>
      </c>
      <c r="K15" s="228">
        <f t="shared" si="2"/>
        <v>-4.6464612949249986</v>
      </c>
    </row>
    <row r="16" spans="1:11" ht="15.75" x14ac:dyDescent="0.25">
      <c r="A16" s="83" t="s">
        <v>95</v>
      </c>
      <c r="B16" s="84" t="s">
        <v>96</v>
      </c>
      <c r="C16" s="301">
        <v>822.81088299999999</v>
      </c>
      <c r="D16" s="302">
        <v>925.57207299999993</v>
      </c>
      <c r="E16" s="228">
        <f t="shared" si="0"/>
        <v>12.489041178615517</v>
      </c>
      <c r="F16" s="301">
        <v>265.62967300000003</v>
      </c>
      <c r="G16" s="307">
        <v>288.36546199999998</v>
      </c>
      <c r="H16" s="228">
        <f t="shared" si="1"/>
        <v>8.5592052812563413</v>
      </c>
      <c r="I16" s="231">
        <f t="shared" si="3"/>
        <v>3.0975864770951245</v>
      </c>
      <c r="J16" s="232">
        <f t="shared" si="3"/>
        <v>3.2097188983055118</v>
      </c>
      <c r="K16" s="228">
        <f t="shared" si="2"/>
        <v>3.619993244403096</v>
      </c>
    </row>
    <row r="17" spans="1:11" ht="15.75" x14ac:dyDescent="0.25">
      <c r="A17" s="83" t="s">
        <v>207</v>
      </c>
      <c r="B17" s="84" t="s">
        <v>208</v>
      </c>
      <c r="C17" s="301">
        <v>923.50889700000005</v>
      </c>
      <c r="D17" s="302">
        <v>838.61190699999997</v>
      </c>
      <c r="E17" s="228">
        <f t="shared" si="0"/>
        <v>-9.1928719123103448</v>
      </c>
      <c r="F17" s="301">
        <v>4688.5426889999999</v>
      </c>
      <c r="G17" s="307">
        <v>3594.9489779999999</v>
      </c>
      <c r="H17" s="228">
        <f t="shared" si="1"/>
        <v>-23.324810789624017</v>
      </c>
      <c r="I17" s="231">
        <f t="shared" si="3"/>
        <v>0.19697141697497725</v>
      </c>
      <c r="J17" s="232">
        <f t="shared" si="3"/>
        <v>0.23327505122661021</v>
      </c>
      <c r="K17" s="228">
        <f t="shared" si="2"/>
        <v>18.430914905914946</v>
      </c>
    </row>
    <row r="18" spans="1:11" ht="15.75" x14ac:dyDescent="0.25">
      <c r="A18" s="83" t="s">
        <v>75</v>
      </c>
      <c r="B18" s="84" t="s">
        <v>76</v>
      </c>
      <c r="C18" s="301">
        <v>712.52691799999991</v>
      </c>
      <c r="D18" s="302">
        <v>757.10349100000008</v>
      </c>
      <c r="E18" s="228">
        <f t="shared" si="0"/>
        <v>6.2561247686084149</v>
      </c>
      <c r="F18" s="301">
        <v>96.788415999999998</v>
      </c>
      <c r="G18" s="307">
        <v>108.27937300000001</v>
      </c>
      <c r="H18" s="228">
        <f t="shared" si="1"/>
        <v>11.872244091689661</v>
      </c>
      <c r="I18" s="231">
        <f t="shared" si="3"/>
        <v>7.3616962385250719</v>
      </c>
      <c r="J18" s="232">
        <f t="shared" si="3"/>
        <v>6.9921303570902653</v>
      </c>
      <c r="K18" s="228">
        <f t="shared" si="2"/>
        <v>-5.0201185903433823</v>
      </c>
    </row>
    <row r="19" spans="1:11" ht="15.75" x14ac:dyDescent="0.25">
      <c r="A19" s="83" t="s">
        <v>53</v>
      </c>
      <c r="B19" s="84" t="s">
        <v>54</v>
      </c>
      <c r="C19" s="301">
        <v>779.03884100000005</v>
      </c>
      <c r="D19" s="302">
        <v>756.60787600000003</v>
      </c>
      <c r="E19" s="228">
        <f t="shared" si="0"/>
        <v>-2.8793127915428305</v>
      </c>
      <c r="F19" s="301">
        <v>394.17091399999998</v>
      </c>
      <c r="G19" s="307">
        <v>413.49343400000004</v>
      </c>
      <c r="H19" s="228">
        <f t="shared" si="1"/>
        <v>4.9020664168031569</v>
      </c>
      <c r="I19" s="231">
        <f>C19/F19</f>
        <v>1.9763985959654042</v>
      </c>
      <c r="J19" s="232">
        <f t="shared" si="3"/>
        <v>1.8297941727413258</v>
      </c>
      <c r="K19" s="228">
        <f t="shared" si="2"/>
        <v>-7.4177558880761634</v>
      </c>
    </row>
    <row r="20" spans="1:11" ht="15.75" x14ac:dyDescent="0.25">
      <c r="A20" s="83" t="s">
        <v>375</v>
      </c>
      <c r="B20" s="84" t="s">
        <v>376</v>
      </c>
      <c r="C20" s="301">
        <v>554.29463899999996</v>
      </c>
      <c r="D20" s="302">
        <v>682.81888900000001</v>
      </c>
      <c r="E20" s="228">
        <f t="shared" si="0"/>
        <v>23.186991350280778</v>
      </c>
      <c r="F20" s="301">
        <v>610.46493000000009</v>
      </c>
      <c r="G20" s="307">
        <v>683.26329599999997</v>
      </c>
      <c r="H20" s="228">
        <f t="shared" si="1"/>
        <v>11.925069307421127</v>
      </c>
      <c r="I20" s="231">
        <f t="shared" si="3"/>
        <v>0.90798768571357547</v>
      </c>
      <c r="J20" s="232">
        <f t="shared" si="3"/>
        <v>0.99934958162892451</v>
      </c>
      <c r="K20" s="228">
        <f t="shared" si="2"/>
        <v>10.062019271059711</v>
      </c>
    </row>
    <row r="21" spans="1:11" ht="15.75" x14ac:dyDescent="0.25">
      <c r="A21" s="83" t="s">
        <v>391</v>
      </c>
      <c r="B21" s="84" t="s">
        <v>392</v>
      </c>
      <c r="C21" s="301">
        <v>582.10670999999991</v>
      </c>
      <c r="D21" s="302">
        <v>666.05334499999992</v>
      </c>
      <c r="E21" s="228">
        <f t="shared" si="0"/>
        <v>14.421176316624152</v>
      </c>
      <c r="F21" s="301">
        <v>1176.866959</v>
      </c>
      <c r="G21" s="307">
        <v>1342.3842529999999</v>
      </c>
      <c r="H21" s="228">
        <f t="shared" si="1"/>
        <v>14.06423153732197</v>
      </c>
      <c r="I21" s="231">
        <f t="shared" si="3"/>
        <v>0.49462405716158775</v>
      </c>
      <c r="J21" s="232">
        <f t="shared" si="3"/>
        <v>0.49617189974590675</v>
      </c>
      <c r="K21" s="228">
        <f t="shared" si="2"/>
        <v>0.3129331381901107</v>
      </c>
    </row>
    <row r="22" spans="1:11" ht="15.75" x14ac:dyDescent="0.25">
      <c r="A22" s="83" t="s">
        <v>325</v>
      </c>
      <c r="B22" s="84" t="s">
        <v>326</v>
      </c>
      <c r="C22" s="301">
        <v>610.18508700000007</v>
      </c>
      <c r="D22" s="302">
        <v>627.70828200000005</v>
      </c>
      <c r="E22" s="228">
        <f t="shared" si="0"/>
        <v>2.8717835576994339</v>
      </c>
      <c r="F22" s="301">
        <v>160.99626800000001</v>
      </c>
      <c r="G22" s="307">
        <v>153.74581799999999</v>
      </c>
      <c r="H22" s="228">
        <f t="shared" si="1"/>
        <v>-4.5034894846134126</v>
      </c>
      <c r="I22" s="231">
        <f t="shared" si="3"/>
        <v>3.79005733847197</v>
      </c>
      <c r="J22" s="232">
        <f t="shared" si="3"/>
        <v>4.0827665439329222</v>
      </c>
      <c r="K22" s="228">
        <f t="shared" si="2"/>
        <v>7.7230811916677524</v>
      </c>
    </row>
    <row r="23" spans="1:11" ht="15.75" x14ac:dyDescent="0.25">
      <c r="A23" s="83" t="s">
        <v>349</v>
      </c>
      <c r="B23" s="84" t="s">
        <v>350</v>
      </c>
      <c r="C23" s="301">
        <v>618.30797400000006</v>
      </c>
      <c r="D23" s="302">
        <v>625.30725199999995</v>
      </c>
      <c r="E23" s="228">
        <f t="shared" si="0"/>
        <v>1.1320051324455165</v>
      </c>
      <c r="F23" s="301">
        <v>253.352115</v>
      </c>
      <c r="G23" s="307">
        <v>255.07777200000001</v>
      </c>
      <c r="H23" s="228">
        <f t="shared" si="1"/>
        <v>0.6811298970209948</v>
      </c>
      <c r="I23" s="231">
        <f t="shared" si="3"/>
        <v>2.4405084362528413</v>
      </c>
      <c r="J23" s="232">
        <f t="shared" si="3"/>
        <v>2.451437642320319</v>
      </c>
      <c r="K23" s="228">
        <f t="shared" si="2"/>
        <v>0.44782496569683766</v>
      </c>
    </row>
    <row r="24" spans="1:11" ht="15.75" x14ac:dyDescent="0.25">
      <c r="A24" s="83" t="s">
        <v>179</v>
      </c>
      <c r="B24" s="84" t="s">
        <v>180</v>
      </c>
      <c r="C24" s="301">
        <v>489.88683899999995</v>
      </c>
      <c r="D24" s="302">
        <v>619.59308099999998</v>
      </c>
      <c r="E24" s="228">
        <f t="shared" si="0"/>
        <v>26.476776200962615</v>
      </c>
      <c r="F24" s="301">
        <v>336.92693600000001</v>
      </c>
      <c r="G24" s="307">
        <v>384.42892099999995</v>
      </c>
      <c r="H24" s="228">
        <f t="shared" si="1"/>
        <v>14.098601187528661</v>
      </c>
      <c r="I24" s="231">
        <f t="shared" si="3"/>
        <v>1.453985379785723</v>
      </c>
      <c r="J24" s="232">
        <f t="shared" si="3"/>
        <v>1.6117233827992876</v>
      </c>
      <c r="K24" s="228">
        <f t="shared" si="2"/>
        <v>10.848665000800137</v>
      </c>
    </row>
    <row r="25" spans="1:11" ht="15.75" x14ac:dyDescent="0.25">
      <c r="A25" s="83" t="s">
        <v>429</v>
      </c>
      <c r="B25" s="84" t="s">
        <v>430</v>
      </c>
      <c r="C25" s="301">
        <v>623.14529099999993</v>
      </c>
      <c r="D25" s="302">
        <v>604.674893</v>
      </c>
      <c r="E25" s="228">
        <f t="shared" si="0"/>
        <v>-2.9640596289124383</v>
      </c>
      <c r="F25" s="301">
        <v>49.551003999999999</v>
      </c>
      <c r="G25" s="307">
        <v>47.230976999999996</v>
      </c>
      <c r="H25" s="228">
        <f t="shared" si="1"/>
        <v>-4.6820988733144597</v>
      </c>
      <c r="I25" s="231">
        <f t="shared" si="3"/>
        <v>12.575835819593079</v>
      </c>
      <c r="J25" s="232">
        <f t="shared" si="3"/>
        <v>12.80250656258921</v>
      </c>
      <c r="K25" s="228">
        <f t="shared" si="2"/>
        <v>1.8024308383779872</v>
      </c>
    </row>
    <row r="26" spans="1:11" ht="15.75" x14ac:dyDescent="0.25">
      <c r="A26" s="83" t="s">
        <v>215</v>
      </c>
      <c r="B26" s="84" t="s">
        <v>216</v>
      </c>
      <c r="C26" s="301">
        <v>285.18757500000004</v>
      </c>
      <c r="D26" s="302">
        <v>544.92898400000001</v>
      </c>
      <c r="E26" s="228">
        <f t="shared" si="0"/>
        <v>91.077393185870719</v>
      </c>
      <c r="F26" s="301">
        <v>1507.5219609999999</v>
      </c>
      <c r="G26" s="307">
        <v>2319.8624199999999</v>
      </c>
      <c r="H26" s="228">
        <f t="shared" si="1"/>
        <v>53.885812612715903</v>
      </c>
      <c r="I26" s="231">
        <f t="shared" si="3"/>
        <v>0.18917639833971217</v>
      </c>
      <c r="J26" s="232">
        <f t="shared" si="3"/>
        <v>0.23489711256239068</v>
      </c>
      <c r="K26" s="228">
        <f t="shared" si="2"/>
        <v>24.168297220975667</v>
      </c>
    </row>
    <row r="27" spans="1:11" ht="15.75" x14ac:dyDescent="0.25">
      <c r="A27" s="83" t="s">
        <v>85</v>
      </c>
      <c r="B27" s="84" t="s">
        <v>86</v>
      </c>
      <c r="C27" s="301">
        <v>416.72674599999999</v>
      </c>
      <c r="D27" s="302">
        <v>521.31336499999998</v>
      </c>
      <c r="E27" s="228">
        <f t="shared" si="0"/>
        <v>25.097169789049246</v>
      </c>
      <c r="F27" s="301">
        <v>841.90493600000002</v>
      </c>
      <c r="G27" s="307">
        <v>877.66362300000003</v>
      </c>
      <c r="H27" s="228">
        <f t="shared" si="1"/>
        <v>4.2473544780357493</v>
      </c>
      <c r="I27" s="231">
        <f t="shared" si="3"/>
        <v>0.49498076110578831</v>
      </c>
      <c r="J27" s="232">
        <f t="shared" si="3"/>
        <v>0.59397854865861288</v>
      </c>
      <c r="K27" s="228">
        <f t="shared" si="2"/>
        <v>20.00033038287453</v>
      </c>
    </row>
    <row r="28" spans="1:11" ht="15.75" x14ac:dyDescent="0.25">
      <c r="A28" s="83" t="s">
        <v>147</v>
      </c>
      <c r="B28" s="84" t="s">
        <v>148</v>
      </c>
      <c r="C28" s="301">
        <v>460.06003800000002</v>
      </c>
      <c r="D28" s="302">
        <v>499.36265700000001</v>
      </c>
      <c r="E28" s="228">
        <f t="shared" si="0"/>
        <v>8.5429326074176419</v>
      </c>
      <c r="F28" s="301">
        <v>286.95049999999998</v>
      </c>
      <c r="G28" s="307">
        <v>311.11245700000001</v>
      </c>
      <c r="H28" s="228">
        <f t="shared" si="1"/>
        <v>8.4202526219679115</v>
      </c>
      <c r="I28" s="231">
        <f t="shared" si="3"/>
        <v>1.6032731708082057</v>
      </c>
      <c r="J28" s="232">
        <f t="shared" si="3"/>
        <v>1.6050873109205011</v>
      </c>
      <c r="K28" s="228">
        <f t="shared" si="2"/>
        <v>0.11315227781057427</v>
      </c>
    </row>
    <row r="29" spans="1:11" ht="15.75" x14ac:dyDescent="0.25">
      <c r="A29" s="83" t="s">
        <v>381</v>
      </c>
      <c r="B29" s="84" t="s">
        <v>382</v>
      </c>
      <c r="C29" s="301">
        <v>384.262946</v>
      </c>
      <c r="D29" s="302">
        <v>425.20014500000002</v>
      </c>
      <c r="E29" s="228">
        <f t="shared" si="0"/>
        <v>10.653433911892202</v>
      </c>
      <c r="F29" s="301">
        <v>231.21076600000001</v>
      </c>
      <c r="G29" s="307">
        <v>251.58065299999998</v>
      </c>
      <c r="H29" s="228">
        <f t="shared" si="1"/>
        <v>8.8100945091804146</v>
      </c>
      <c r="I29" s="231">
        <f t="shared" si="3"/>
        <v>1.6619595732838841</v>
      </c>
      <c r="J29" s="232">
        <f t="shared" si="3"/>
        <v>1.6901146408901326</v>
      </c>
      <c r="K29" s="228">
        <f t="shared" si="2"/>
        <v>1.6940885963078287</v>
      </c>
    </row>
    <row r="30" spans="1:11" ht="15.75" x14ac:dyDescent="0.25">
      <c r="A30" s="83" t="s">
        <v>335</v>
      </c>
      <c r="B30" s="84" t="s">
        <v>336</v>
      </c>
      <c r="C30" s="301">
        <v>406.86508700000002</v>
      </c>
      <c r="D30" s="302">
        <v>425.138216</v>
      </c>
      <c r="E30" s="228">
        <f t="shared" si="0"/>
        <v>4.4912010353938241</v>
      </c>
      <c r="F30" s="301">
        <v>110.756168</v>
      </c>
      <c r="G30" s="307">
        <v>117.25368300000001</v>
      </c>
      <c r="H30" s="228">
        <f t="shared" si="1"/>
        <v>5.8665039765550642</v>
      </c>
      <c r="I30" s="231">
        <f t="shared" si="3"/>
        <v>3.6735208011169185</v>
      </c>
      <c r="J30" s="232">
        <f t="shared" si="3"/>
        <v>3.625798398162043</v>
      </c>
      <c r="K30" s="228">
        <f t="shared" si="2"/>
        <v>-1.2990916763113389</v>
      </c>
    </row>
    <row r="31" spans="1:11" ht="15.75" x14ac:dyDescent="0.25">
      <c r="A31" s="83" t="s">
        <v>355</v>
      </c>
      <c r="B31" s="84" t="s">
        <v>356</v>
      </c>
      <c r="C31" s="301">
        <v>379.46149800000001</v>
      </c>
      <c r="D31" s="302">
        <v>423.15968599999997</v>
      </c>
      <c r="E31" s="228">
        <f t="shared" si="0"/>
        <v>11.515842379349897</v>
      </c>
      <c r="F31" s="301">
        <v>170.54324400000002</v>
      </c>
      <c r="G31" s="307">
        <v>177.258059</v>
      </c>
      <c r="H31" s="228">
        <f>((G31-F31)/F31)*100</f>
        <v>3.9373092961688867</v>
      </c>
      <c r="I31" s="231">
        <f t="shared" si="3"/>
        <v>2.2250163014373059</v>
      </c>
      <c r="J31" s="232">
        <f t="shared" si="3"/>
        <v>2.3872521700127605</v>
      </c>
      <c r="K31" s="228">
        <f>((J31-I31)/I31)*100</f>
        <v>7.2914462905577002</v>
      </c>
    </row>
    <row r="32" spans="1:11" ht="15.75" x14ac:dyDescent="0.25">
      <c r="A32" s="83" t="s">
        <v>51</v>
      </c>
      <c r="B32" s="84" t="s">
        <v>52</v>
      </c>
      <c r="C32" s="301">
        <v>351.36708600000003</v>
      </c>
      <c r="D32" s="302">
        <v>419.61646399999995</v>
      </c>
      <c r="E32" s="228">
        <f t="shared" si="0"/>
        <v>19.423953101856533</v>
      </c>
      <c r="F32" s="301">
        <v>104.63694700000001</v>
      </c>
      <c r="G32" s="307">
        <v>107.52860000000001</v>
      </c>
      <c r="H32" s="228">
        <f t="shared" ref="H32:H37" si="4">((G32-F32)/F32)*100</f>
        <v>2.7635104835388642</v>
      </c>
      <c r="I32" s="231">
        <f t="shared" si="3"/>
        <v>3.3579638557306151</v>
      </c>
      <c r="J32" s="232">
        <f t="shared" si="3"/>
        <v>3.9023707553153293</v>
      </c>
      <c r="K32" s="228">
        <f t="shared" ref="K32:K37" si="5">((J32-I32)/I32)*100</f>
        <v>16.212410942293001</v>
      </c>
    </row>
    <row r="33" spans="1:11" ht="15.75" x14ac:dyDescent="0.25">
      <c r="A33" s="83" t="s">
        <v>173</v>
      </c>
      <c r="B33" s="84" t="s">
        <v>174</v>
      </c>
      <c r="C33" s="301">
        <v>336.32356699999997</v>
      </c>
      <c r="D33" s="302">
        <v>402.23301000000004</v>
      </c>
      <c r="E33" s="228">
        <f t="shared" si="0"/>
        <v>19.597033769566337</v>
      </c>
      <c r="F33" s="301">
        <v>758.77374499999996</v>
      </c>
      <c r="G33" s="307">
        <v>1059.6387420000001</v>
      </c>
      <c r="H33" s="228">
        <f t="shared" si="4"/>
        <v>39.651477002541796</v>
      </c>
      <c r="I33" s="231">
        <f t="shared" si="3"/>
        <v>0.4432461840123369</v>
      </c>
      <c r="J33" s="232">
        <f t="shared" si="3"/>
        <v>0.37959447315111472</v>
      </c>
      <c r="K33" s="228">
        <f t="shared" si="5"/>
        <v>-14.360351686513459</v>
      </c>
    </row>
    <row r="34" spans="1:11" ht="15.75" x14ac:dyDescent="0.25">
      <c r="A34" s="83" t="s">
        <v>319</v>
      </c>
      <c r="B34" s="84" t="s">
        <v>320</v>
      </c>
      <c r="C34" s="301">
        <v>370.78841</v>
      </c>
      <c r="D34" s="302">
        <v>371.08086800000001</v>
      </c>
      <c r="E34" s="228">
        <f t="shared" si="0"/>
        <v>7.8874633648880921E-2</v>
      </c>
      <c r="F34" s="301">
        <v>116.280018</v>
      </c>
      <c r="G34" s="307">
        <v>121.55627</v>
      </c>
      <c r="H34" s="228">
        <f t="shared" si="4"/>
        <v>4.5375397172711134</v>
      </c>
      <c r="I34" s="231">
        <f t="shared" si="3"/>
        <v>3.1887543223462522</v>
      </c>
      <c r="J34" s="232">
        <f t="shared" si="3"/>
        <v>3.0527497100725451</v>
      </c>
      <c r="K34" s="228">
        <f t="shared" si="5"/>
        <v>-4.2651329806316438</v>
      </c>
    </row>
    <row r="35" spans="1:11" ht="15.75" x14ac:dyDescent="0.25">
      <c r="A35" s="83" t="s">
        <v>187</v>
      </c>
      <c r="B35" s="84" t="s">
        <v>188</v>
      </c>
      <c r="C35" s="301">
        <v>316.75773399999997</v>
      </c>
      <c r="D35" s="302">
        <v>339.47555699999998</v>
      </c>
      <c r="E35" s="228">
        <f t="shared" si="0"/>
        <v>7.1719868408958911</v>
      </c>
      <c r="F35" s="301">
        <v>64.790576999999999</v>
      </c>
      <c r="G35" s="307">
        <v>66.401083</v>
      </c>
      <c r="H35" s="228">
        <f t="shared" si="4"/>
        <v>2.4857102291279189</v>
      </c>
      <c r="I35" s="231">
        <f t="shared" si="3"/>
        <v>4.8889475702616441</v>
      </c>
      <c r="J35" s="232">
        <f t="shared" si="3"/>
        <v>5.1125003036471552</v>
      </c>
      <c r="K35" s="228">
        <f t="shared" si="5"/>
        <v>4.5726146613911673</v>
      </c>
    </row>
    <row r="36" spans="1:11" ht="15.75" x14ac:dyDescent="0.25">
      <c r="A36" s="83" t="s">
        <v>87</v>
      </c>
      <c r="B36" s="84" t="s">
        <v>88</v>
      </c>
      <c r="C36" s="301">
        <v>324.618245</v>
      </c>
      <c r="D36" s="302">
        <v>337.23182400000002</v>
      </c>
      <c r="E36" s="228">
        <f t="shared" si="0"/>
        <v>3.88566545296923</v>
      </c>
      <c r="F36" s="301">
        <v>154.690699</v>
      </c>
      <c r="G36" s="307">
        <v>139.51332399999998</v>
      </c>
      <c r="H36" s="228">
        <f t="shared" si="4"/>
        <v>-9.8114334592282191</v>
      </c>
      <c r="I36" s="231">
        <f t="shared" si="3"/>
        <v>2.0984987920960911</v>
      </c>
      <c r="J36" s="232">
        <f t="shared" si="3"/>
        <v>2.4172015570355132</v>
      </c>
      <c r="K36" s="228">
        <f t="shared" si="5"/>
        <v>15.187178860421691</v>
      </c>
    </row>
    <row r="37" spans="1:11" ht="15.75" customHeight="1" thickBot="1" x14ac:dyDescent="0.3">
      <c r="A37" s="90" t="s">
        <v>149</v>
      </c>
      <c r="B37" s="91" t="s">
        <v>150</v>
      </c>
      <c r="C37" s="303">
        <v>296.63889399999999</v>
      </c>
      <c r="D37" s="304">
        <v>305.68344400000001</v>
      </c>
      <c r="E37" s="233">
        <f t="shared" si="0"/>
        <v>3.0490101544135397</v>
      </c>
      <c r="F37" s="303">
        <v>423.70827299999996</v>
      </c>
      <c r="G37" s="308">
        <v>436.48285999999996</v>
      </c>
      <c r="H37" s="233">
        <f t="shared" si="4"/>
        <v>3.0149486838082105</v>
      </c>
      <c r="I37" s="234">
        <f t="shared" si="3"/>
        <v>0.7001017277753272</v>
      </c>
      <c r="J37" s="235">
        <f t="shared" si="3"/>
        <v>0.7003332135424517</v>
      </c>
      <c r="K37" s="233">
        <f t="shared" si="5"/>
        <v>3.306459017892803E-2</v>
      </c>
    </row>
    <row r="39" spans="1:11" x14ac:dyDescent="0.2">
      <c r="A39" t="s">
        <v>650</v>
      </c>
    </row>
  </sheetData>
  <conditionalFormatting sqref="E6:E37">
    <cfRule type="cellIs" dxfId="23" priority="9" stopIfTrue="1" operator="lessThan">
      <formula>0</formula>
    </cfRule>
    <cfRule type="cellIs" dxfId="22" priority="10" stopIfTrue="1" operator="greaterThan">
      <formula>0</formula>
    </cfRule>
    <cfRule type="cellIs" dxfId="21" priority="11" stopIfTrue="1" operator="greaterThan">
      <formula>0</formula>
    </cfRule>
    <cfRule type="cellIs" dxfId="20" priority="12" stopIfTrue="1" operator="lessThan">
      <formula>0</formula>
    </cfRule>
  </conditionalFormatting>
  <conditionalFormatting sqref="H6:H37">
    <cfRule type="cellIs" dxfId="19" priority="5" stopIfTrue="1" operator="lessThan">
      <formula>0</formula>
    </cfRule>
    <cfRule type="cellIs" dxfId="18" priority="6" stopIfTrue="1" operator="greaterThan">
      <formula>0</formula>
    </cfRule>
    <cfRule type="cellIs" dxfId="17" priority="7" stopIfTrue="1" operator="greaterThan">
      <formula>0</formula>
    </cfRule>
    <cfRule type="cellIs" dxfId="16" priority="8" stopIfTrue="1" operator="lessThan">
      <formula>0</formula>
    </cfRule>
  </conditionalFormatting>
  <conditionalFormatting sqref="K6:K37">
    <cfRule type="cellIs" dxfId="15" priority="1" stopIfTrue="1" operator="lessThan">
      <formula>0</formula>
    </cfRule>
    <cfRule type="cellIs" dxfId="14" priority="2" stopIfTrue="1" operator="greaterThan">
      <formula>0</formula>
    </cfRule>
    <cfRule type="cellIs" dxfId="13" priority="3" stopIfTrue="1" operator="greaterThan">
      <formula>0</formula>
    </cfRule>
    <cfRule type="cellIs" dxfId="12" priority="4" stopIfTrue="1" operator="lessThan">
      <formula>0</formula>
    </cfRule>
  </conditionalFormatting>
  <printOptions horizontalCentered="1"/>
  <pageMargins left="0.19685039370078741" right="0.19685039370078741" top="0.62992125984251968" bottom="0.35433070866141736" header="0.19685039370078741" footer="0.15748031496062992"/>
  <pageSetup paperSize="9" scale="85" orientation="landscape" r:id="rId1"/>
  <headerFooter alignWithMargins="0">
    <oddHeader>&amp;L&amp;"Times New Roman CE,Pogrubiona kursywa"&amp;12Departament Rynków Rolnych&amp;C&amp;"Times New Roman CE,Standardowy"&amp;14
EKSPORT z Polski  WAŻNIEJSZYCH towarów rolno-spożywczych w 2021 r. - DANE OSTATECZNE</oddHeader>
    <oddFooter>&amp;L&amp;"Times New Roman CE,Pogrubiona kursywa"&amp;12Źródło: Min. Finansów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8"/>
  <sheetViews>
    <sheetView showGridLines="0" showZeros="0" zoomScale="90" zoomScaleNormal="90" workbookViewId="0">
      <selection activeCell="A33" sqref="A33"/>
    </sheetView>
  </sheetViews>
  <sheetFormatPr defaultColWidth="8.7109375" defaultRowHeight="12.75" x14ac:dyDescent="0.2"/>
  <cols>
    <col min="1" max="1" width="4.85546875" bestFit="1" customWidth="1"/>
    <col min="2" max="2" width="53.42578125" customWidth="1"/>
    <col min="3" max="3" width="9.42578125" customWidth="1"/>
    <col min="4" max="4" width="9.5703125" customWidth="1"/>
    <col min="5" max="5" width="9.28515625" bestFit="1" customWidth="1"/>
    <col min="6" max="6" width="10.140625" customWidth="1"/>
    <col min="7" max="7" width="9.85546875" customWidth="1"/>
    <col min="8" max="8" width="9.42578125" bestFit="1" customWidth="1"/>
    <col min="9" max="9" width="10" bestFit="1" customWidth="1"/>
    <col min="10" max="10" width="9" bestFit="1" customWidth="1"/>
    <col min="11" max="11" width="9.28515625" customWidth="1"/>
  </cols>
  <sheetData>
    <row r="1" spans="1:11" ht="15.75" x14ac:dyDescent="0.25">
      <c r="A1" s="405"/>
      <c r="E1" s="134"/>
    </row>
    <row r="2" spans="1:11" ht="4.5" customHeight="1" thickBot="1" x14ac:dyDescent="0.3">
      <c r="A2" s="116"/>
    </row>
    <row r="3" spans="1:11" ht="22.5" x14ac:dyDescent="0.2">
      <c r="A3" s="61"/>
      <c r="B3" s="62"/>
      <c r="C3" s="218" t="s">
        <v>31</v>
      </c>
      <c r="D3" s="64"/>
      <c r="E3" s="64"/>
      <c r="F3" s="64"/>
      <c r="G3" s="65"/>
      <c r="H3" s="219"/>
      <c r="I3" s="63"/>
      <c r="J3" s="64"/>
      <c r="K3" s="66"/>
    </row>
    <row r="4" spans="1:11" ht="18.75" x14ac:dyDescent="0.25">
      <c r="A4" s="67" t="s">
        <v>33</v>
      </c>
      <c r="B4" s="220" t="s">
        <v>34</v>
      </c>
      <c r="C4" s="192" t="s">
        <v>609</v>
      </c>
      <c r="D4" s="192"/>
      <c r="E4" s="221"/>
      <c r="F4" s="192" t="s">
        <v>610</v>
      </c>
      <c r="G4" s="222"/>
      <c r="H4" s="221"/>
      <c r="I4" s="192" t="s">
        <v>611</v>
      </c>
      <c r="J4" s="192"/>
      <c r="K4" s="223"/>
    </row>
    <row r="5" spans="1:11" s="238" customFormat="1" ht="31.5" customHeight="1" thickBot="1" x14ac:dyDescent="0.3">
      <c r="A5" s="406"/>
      <c r="B5" s="407"/>
      <c r="C5" s="224" t="s">
        <v>649</v>
      </c>
      <c r="D5" s="225" t="s">
        <v>657</v>
      </c>
      <c r="E5" s="236" t="s">
        <v>435</v>
      </c>
      <c r="F5" s="224" t="s">
        <v>649</v>
      </c>
      <c r="G5" s="310" t="s">
        <v>657</v>
      </c>
      <c r="H5" s="237" t="s">
        <v>435</v>
      </c>
      <c r="I5" s="224" t="s">
        <v>649</v>
      </c>
      <c r="J5" s="225" t="s">
        <v>657</v>
      </c>
      <c r="K5" s="236" t="s">
        <v>435</v>
      </c>
    </row>
    <row r="6" spans="1:11" ht="15.75" x14ac:dyDescent="0.25">
      <c r="A6" s="77" t="s">
        <v>560</v>
      </c>
      <c r="B6" s="78"/>
      <c r="C6" s="350">
        <v>22702.809422999984</v>
      </c>
      <c r="D6" s="351">
        <v>24967.187338</v>
      </c>
      <c r="E6" s="228">
        <f t="shared" ref="E6:E37" si="0">((D6-C6)/C6)*100</f>
        <v>9.9739986924525628</v>
      </c>
      <c r="F6" s="239" t="s">
        <v>23</v>
      </c>
      <c r="G6" s="311" t="s">
        <v>23</v>
      </c>
      <c r="H6" s="309" t="s">
        <v>23</v>
      </c>
      <c r="I6" s="79" t="s">
        <v>23</v>
      </c>
      <c r="J6" s="80" t="s">
        <v>23</v>
      </c>
      <c r="K6" s="228" t="s">
        <v>23</v>
      </c>
    </row>
    <row r="7" spans="1:11" ht="15.75" x14ac:dyDescent="0.25">
      <c r="A7" s="83" t="s">
        <v>423</v>
      </c>
      <c r="B7" s="84" t="s">
        <v>424</v>
      </c>
      <c r="C7" s="352">
        <v>1217.5584350000001</v>
      </c>
      <c r="D7" s="353">
        <v>1353.9022600000001</v>
      </c>
      <c r="E7" s="228">
        <f t="shared" si="0"/>
        <v>11.198133993462081</v>
      </c>
      <c r="F7" s="408">
        <v>812.02766399999996</v>
      </c>
      <c r="G7" s="409">
        <v>888.72586200000001</v>
      </c>
      <c r="H7" s="309">
        <f t="shared" ref="H7:H23" si="1">((G7-F7)/F7)*100</f>
        <v>9.4452690961523764</v>
      </c>
      <c r="I7" s="231">
        <f t="shared" ref="I7:J37" si="2">(C7/F7)</f>
        <v>1.4994051175576701</v>
      </c>
      <c r="J7" s="232">
        <f t="shared" si="2"/>
        <v>1.5234194456242796</v>
      </c>
      <c r="K7" s="228">
        <f t="shared" ref="K7:K36" si="3">((J7-I7)/I7)*100</f>
        <v>1.6015903764371255</v>
      </c>
    </row>
    <row r="8" spans="1:11" ht="15.75" x14ac:dyDescent="0.25">
      <c r="A8" s="83" t="s">
        <v>53</v>
      </c>
      <c r="B8" s="84" t="s">
        <v>54</v>
      </c>
      <c r="C8" s="352">
        <v>1365.6174659999999</v>
      </c>
      <c r="D8" s="353">
        <v>1274.1888269999999</v>
      </c>
      <c r="E8" s="228">
        <f t="shared" si="0"/>
        <v>-6.6950402492874952</v>
      </c>
      <c r="F8" s="408">
        <v>664.490409</v>
      </c>
      <c r="G8" s="409">
        <v>725.93073300000003</v>
      </c>
      <c r="H8" s="228">
        <f t="shared" si="1"/>
        <v>9.2462318745070142</v>
      </c>
      <c r="I8" s="231">
        <f t="shared" si="2"/>
        <v>2.0551349537988588</v>
      </c>
      <c r="J8" s="232">
        <f t="shared" si="2"/>
        <v>1.7552484955889034</v>
      </c>
      <c r="K8" s="228">
        <f t="shared" si="3"/>
        <v>-14.592056723847929</v>
      </c>
    </row>
    <row r="9" spans="1:11" ht="15.75" x14ac:dyDescent="0.25">
      <c r="A9" s="83" t="s">
        <v>71</v>
      </c>
      <c r="B9" s="84" t="s">
        <v>72</v>
      </c>
      <c r="C9" s="352">
        <v>1141.348493</v>
      </c>
      <c r="D9" s="353">
        <v>1231.2309779999998</v>
      </c>
      <c r="E9" s="228">
        <f t="shared" si="0"/>
        <v>7.875113127257606</v>
      </c>
      <c r="F9" s="408">
        <v>238.38259400000001</v>
      </c>
      <c r="G9" s="409">
        <v>246.671492</v>
      </c>
      <c r="H9" s="228">
        <f t="shared" si="1"/>
        <v>3.4771406170703845</v>
      </c>
      <c r="I9" s="231">
        <f t="shared" si="2"/>
        <v>4.7878851968529208</v>
      </c>
      <c r="J9" s="232">
        <f t="shared" si="2"/>
        <v>4.9913792956666425</v>
      </c>
      <c r="K9" s="228">
        <f t="shared" si="3"/>
        <v>4.2501875138417784</v>
      </c>
    </row>
    <row r="10" spans="1:11" ht="15.75" x14ac:dyDescent="0.25">
      <c r="A10" s="83" t="s">
        <v>413</v>
      </c>
      <c r="B10" s="84" t="s">
        <v>414</v>
      </c>
      <c r="C10" s="352">
        <v>900.569073</v>
      </c>
      <c r="D10" s="353">
        <v>1125.1109210000002</v>
      </c>
      <c r="E10" s="228">
        <f t="shared" si="0"/>
        <v>24.933328795313869</v>
      </c>
      <c r="F10" s="408">
        <v>2675.182699</v>
      </c>
      <c r="G10" s="409">
        <v>2694.8501219999998</v>
      </c>
      <c r="H10" s="228">
        <f t="shared" si="1"/>
        <v>0.73518055448518249</v>
      </c>
      <c r="I10" s="231">
        <f t="shared" si="2"/>
        <v>0.33663834374251833</v>
      </c>
      <c r="J10" s="232">
        <f t="shared" si="2"/>
        <v>0.4175040800283884</v>
      </c>
      <c r="K10" s="228">
        <f t="shared" si="3"/>
        <v>24.021546502058943</v>
      </c>
    </row>
    <row r="11" spans="1:11" ht="15.75" x14ac:dyDescent="0.25">
      <c r="A11" s="83" t="s">
        <v>347</v>
      </c>
      <c r="B11" s="84" t="s">
        <v>348</v>
      </c>
      <c r="C11" s="352">
        <v>887.38571100000001</v>
      </c>
      <c r="D11" s="353">
        <v>930.50704799999994</v>
      </c>
      <c r="E11" s="228">
        <f t="shared" si="0"/>
        <v>4.8593679687952429</v>
      </c>
      <c r="F11" s="408">
        <v>245.254424</v>
      </c>
      <c r="G11" s="409">
        <v>249.30429899999999</v>
      </c>
      <c r="H11" s="228">
        <f t="shared" si="1"/>
        <v>1.6512953911078014</v>
      </c>
      <c r="I11" s="231">
        <f t="shared" si="2"/>
        <v>3.6182250926490935</v>
      </c>
      <c r="J11" s="232">
        <f t="shared" si="2"/>
        <v>3.7324147707537123</v>
      </c>
      <c r="K11" s="228">
        <f t="shared" si="3"/>
        <v>3.1559583823740081</v>
      </c>
    </row>
    <row r="12" spans="1:11" ht="15.75" x14ac:dyDescent="0.25">
      <c r="A12" s="83" t="s">
        <v>387</v>
      </c>
      <c r="B12" s="84" t="s">
        <v>388</v>
      </c>
      <c r="C12" s="352">
        <v>642.21897999999999</v>
      </c>
      <c r="D12" s="353">
        <v>762.49309499999993</v>
      </c>
      <c r="E12" s="228">
        <f t="shared" si="0"/>
        <v>18.727897920425825</v>
      </c>
      <c r="F12" s="408">
        <v>145.53555300000002</v>
      </c>
      <c r="G12" s="409">
        <v>169.723468</v>
      </c>
      <c r="H12" s="228">
        <f t="shared" si="1"/>
        <v>16.619935473773868</v>
      </c>
      <c r="I12" s="231">
        <f t="shared" si="2"/>
        <v>4.4127978817657008</v>
      </c>
      <c r="J12" s="232">
        <f t="shared" si="2"/>
        <v>4.4925613645839473</v>
      </c>
      <c r="K12" s="228">
        <f t="shared" si="3"/>
        <v>1.8075489735852261</v>
      </c>
    </row>
    <row r="13" spans="1:11" ht="15.75" x14ac:dyDescent="0.25">
      <c r="A13" s="83" t="s">
        <v>75</v>
      </c>
      <c r="B13" s="84" t="s">
        <v>76</v>
      </c>
      <c r="C13" s="352">
        <v>598.42428399999994</v>
      </c>
      <c r="D13" s="353">
        <v>693.53762500000005</v>
      </c>
      <c r="E13" s="228">
        <f t="shared" si="0"/>
        <v>15.893964122619082</v>
      </c>
      <c r="F13" s="408">
        <v>200.53566800000002</v>
      </c>
      <c r="G13" s="409">
        <v>218.58822800000002</v>
      </c>
      <c r="H13" s="228">
        <f t="shared" si="1"/>
        <v>9.0021691303314668</v>
      </c>
      <c r="I13" s="231">
        <f t="shared" si="2"/>
        <v>2.9841289081800646</v>
      </c>
      <c r="J13" s="232">
        <f t="shared" si="2"/>
        <v>3.1728040953788232</v>
      </c>
      <c r="K13" s="228">
        <f t="shared" si="3"/>
        <v>6.3226218774116658</v>
      </c>
    </row>
    <row r="14" spans="1:11" ht="15.75" x14ac:dyDescent="0.25">
      <c r="A14" s="83" t="s">
        <v>187</v>
      </c>
      <c r="B14" s="84" t="s">
        <v>188</v>
      </c>
      <c r="C14" s="352">
        <v>575.41765699999996</v>
      </c>
      <c r="D14" s="353">
        <v>634.18983100000003</v>
      </c>
      <c r="E14" s="228">
        <f t="shared" si="0"/>
        <v>10.213828735533582</v>
      </c>
      <c r="F14" s="408">
        <v>189.21548800000002</v>
      </c>
      <c r="G14" s="409">
        <v>196.81234899999998</v>
      </c>
      <c r="H14" s="228">
        <f t="shared" si="1"/>
        <v>4.014925564655659</v>
      </c>
      <c r="I14" s="231">
        <f t="shared" si="2"/>
        <v>3.0410705967156342</v>
      </c>
      <c r="J14" s="232">
        <f t="shared" si="2"/>
        <v>3.2223071073655043</v>
      </c>
      <c r="K14" s="228">
        <f t="shared" si="3"/>
        <v>5.9596285217977556</v>
      </c>
    </row>
    <row r="15" spans="1:11" ht="15.75" x14ac:dyDescent="0.25">
      <c r="A15" s="83" t="s">
        <v>425</v>
      </c>
      <c r="B15" s="84" t="s">
        <v>426</v>
      </c>
      <c r="C15" s="352">
        <v>620.73927400000002</v>
      </c>
      <c r="D15" s="353">
        <v>578.32389499999999</v>
      </c>
      <c r="E15" s="228">
        <f t="shared" si="0"/>
        <v>-6.8330425955938505</v>
      </c>
      <c r="F15" s="408">
        <v>142.89315100000002</v>
      </c>
      <c r="G15" s="409">
        <v>137.167957</v>
      </c>
      <c r="H15" s="228">
        <f t="shared" si="1"/>
        <v>-4.006625901895057</v>
      </c>
      <c r="I15" s="231">
        <f t="shared" si="2"/>
        <v>4.3440799622369584</v>
      </c>
      <c r="J15" s="232">
        <f t="shared" si="2"/>
        <v>4.2161734245265459</v>
      </c>
      <c r="K15" s="228">
        <f t="shared" si="3"/>
        <v>-2.9443872769908173</v>
      </c>
    </row>
    <row r="16" spans="1:11" ht="15.75" x14ac:dyDescent="0.25">
      <c r="A16" s="83" t="s">
        <v>357</v>
      </c>
      <c r="B16" s="84" t="s">
        <v>358</v>
      </c>
      <c r="C16" s="352">
        <v>450.55102899999997</v>
      </c>
      <c r="D16" s="353">
        <v>544.84801000000004</v>
      </c>
      <c r="E16" s="228">
        <f t="shared" si="0"/>
        <v>20.929256605914905</v>
      </c>
      <c r="F16" s="408">
        <v>199.56358300000002</v>
      </c>
      <c r="G16" s="409">
        <v>229.31760800000001</v>
      </c>
      <c r="H16" s="228">
        <f t="shared" si="1"/>
        <v>14.909546397550891</v>
      </c>
      <c r="I16" s="231">
        <f t="shared" si="2"/>
        <v>2.2576815981500991</v>
      </c>
      <c r="J16" s="232">
        <f t="shared" si="2"/>
        <v>2.3759536598689799</v>
      </c>
      <c r="K16" s="228">
        <f t="shared" si="3"/>
        <v>5.238651093041228</v>
      </c>
    </row>
    <row r="17" spans="1:11" ht="15.75" x14ac:dyDescent="0.25">
      <c r="A17" s="83" t="s">
        <v>167</v>
      </c>
      <c r="B17" s="84" t="s">
        <v>168</v>
      </c>
      <c r="C17" s="352">
        <v>459.87508800000001</v>
      </c>
      <c r="D17" s="353">
        <v>440.17403200000001</v>
      </c>
      <c r="E17" s="228">
        <f t="shared" si="0"/>
        <v>-4.2840015721834437</v>
      </c>
      <c r="F17" s="408">
        <v>517.49366099999997</v>
      </c>
      <c r="G17" s="409">
        <v>524.05323599999997</v>
      </c>
      <c r="H17" s="228">
        <f t="shared" si="1"/>
        <v>1.2675662514057338</v>
      </c>
      <c r="I17" s="231">
        <f t="shared" si="2"/>
        <v>0.88865839846490413</v>
      </c>
      <c r="J17" s="232">
        <f t="shared" si="2"/>
        <v>0.83994144442226104</v>
      </c>
      <c r="K17" s="228">
        <f t="shared" si="3"/>
        <v>-5.4820788423086144</v>
      </c>
    </row>
    <row r="18" spans="1:11" ht="15.75" x14ac:dyDescent="0.25">
      <c r="A18" s="83" t="s">
        <v>429</v>
      </c>
      <c r="B18" s="84" t="s">
        <v>430</v>
      </c>
      <c r="C18" s="352">
        <v>445.535234</v>
      </c>
      <c r="D18" s="353">
        <v>428.05120599999998</v>
      </c>
      <c r="E18" s="228">
        <f t="shared" si="0"/>
        <v>-3.9242750439800287</v>
      </c>
      <c r="F18" s="408">
        <v>39.485857000000003</v>
      </c>
      <c r="G18" s="409">
        <v>38.891512000000006</v>
      </c>
      <c r="H18" s="228">
        <f t="shared" si="1"/>
        <v>-1.5052098274073094</v>
      </c>
      <c r="I18" s="231">
        <f t="shared" si="2"/>
        <v>11.283413045840691</v>
      </c>
      <c r="J18" s="232">
        <f t="shared" si="2"/>
        <v>11.006288621537777</v>
      </c>
      <c r="K18" s="228">
        <f t="shared" si="3"/>
        <v>-2.4560336768409572</v>
      </c>
    </row>
    <row r="19" spans="1:11" ht="15.75" x14ac:dyDescent="0.25">
      <c r="A19" s="83" t="s">
        <v>95</v>
      </c>
      <c r="B19" s="84" t="s">
        <v>96</v>
      </c>
      <c r="C19" s="352">
        <v>378.18497200000002</v>
      </c>
      <c r="D19" s="353">
        <v>426.822048</v>
      </c>
      <c r="E19" s="228">
        <f t="shared" si="0"/>
        <v>12.860658037993106</v>
      </c>
      <c r="F19" s="408">
        <v>101.45370299999999</v>
      </c>
      <c r="G19" s="409">
        <v>108.654595</v>
      </c>
      <c r="H19" s="228">
        <f t="shared" si="1"/>
        <v>7.0977123427421978</v>
      </c>
      <c r="I19" s="231">
        <f t="shared" si="2"/>
        <v>3.7276606059416091</v>
      </c>
      <c r="J19" s="232">
        <f t="shared" si="2"/>
        <v>3.9282466424912816</v>
      </c>
      <c r="K19" s="228">
        <f t="shared" si="3"/>
        <v>5.3810166148161018</v>
      </c>
    </row>
    <row r="20" spans="1:11" ht="15.75" x14ac:dyDescent="0.25">
      <c r="A20" s="83" t="s">
        <v>403</v>
      </c>
      <c r="B20" s="84" t="s">
        <v>404</v>
      </c>
      <c r="C20" s="352">
        <v>337.95937699999996</v>
      </c>
      <c r="D20" s="353">
        <v>400.82042200000001</v>
      </c>
      <c r="E20" s="228">
        <f t="shared" si="0"/>
        <v>18.600177795924878</v>
      </c>
      <c r="F20" s="408">
        <v>78.780663000000004</v>
      </c>
      <c r="G20" s="409">
        <v>95.147114000000002</v>
      </c>
      <c r="H20" s="228">
        <f t="shared" si="1"/>
        <v>20.774705843742389</v>
      </c>
      <c r="I20" s="231">
        <f t="shared" si="2"/>
        <v>4.2898772887961094</v>
      </c>
      <c r="J20" s="232">
        <f t="shared" si="2"/>
        <v>4.2126387774620255</v>
      </c>
      <c r="K20" s="228">
        <f t="shared" si="3"/>
        <v>-1.8004830006631662</v>
      </c>
    </row>
    <row r="21" spans="1:11" ht="15.75" x14ac:dyDescent="0.25">
      <c r="A21" s="83" t="s">
        <v>349</v>
      </c>
      <c r="B21" s="84" t="s">
        <v>350</v>
      </c>
      <c r="C21" s="352">
        <v>334.66186499999998</v>
      </c>
      <c r="D21" s="353">
        <v>370.98119300000002</v>
      </c>
      <c r="E21" s="228">
        <f t="shared" si="0"/>
        <v>10.852544552693519</v>
      </c>
      <c r="F21" s="408">
        <v>147.59197700000001</v>
      </c>
      <c r="G21" s="409">
        <v>161.13878200000002</v>
      </c>
      <c r="H21" s="228">
        <f t="shared" si="1"/>
        <v>9.1785510807271091</v>
      </c>
      <c r="I21" s="231">
        <f t="shared" si="2"/>
        <v>2.2674800609249917</v>
      </c>
      <c r="J21" s="232">
        <f t="shared" si="2"/>
        <v>2.3022464759600827</v>
      </c>
      <c r="K21" s="228">
        <f t="shared" si="3"/>
        <v>1.5332622162467213</v>
      </c>
    </row>
    <row r="22" spans="1:11" ht="15.75" x14ac:dyDescent="0.25">
      <c r="A22" s="83" t="s">
        <v>395</v>
      </c>
      <c r="B22" s="84" t="s">
        <v>396</v>
      </c>
      <c r="C22" s="352">
        <v>325.28479399999998</v>
      </c>
      <c r="D22" s="353">
        <v>359.30659399999996</v>
      </c>
      <c r="E22" s="228">
        <f t="shared" si="0"/>
        <v>10.459080973825044</v>
      </c>
      <c r="F22" s="408">
        <v>142.688851</v>
      </c>
      <c r="G22" s="409">
        <v>157.450928</v>
      </c>
      <c r="H22" s="228">
        <f>((G22-F22)/F22)*100</f>
        <v>10.345641510562031</v>
      </c>
      <c r="I22" s="231">
        <f t="shared" si="2"/>
        <v>2.279679118027238</v>
      </c>
      <c r="J22" s="232">
        <f t="shared" si="2"/>
        <v>2.2820227137689524</v>
      </c>
      <c r="K22" s="228">
        <f>((J22-I22)/I22)*100</f>
        <v>0.10280375528212329</v>
      </c>
    </row>
    <row r="23" spans="1:11" ht="15.75" x14ac:dyDescent="0.25">
      <c r="A23" s="83" t="s">
        <v>41</v>
      </c>
      <c r="B23" s="84" t="s">
        <v>42</v>
      </c>
      <c r="C23" s="352">
        <v>485.14673999999997</v>
      </c>
      <c r="D23" s="353">
        <v>351.629143</v>
      </c>
      <c r="E23" s="228">
        <f t="shared" si="0"/>
        <v>-27.521074757711446</v>
      </c>
      <c r="F23" s="408">
        <v>226.16207</v>
      </c>
      <c r="G23" s="409">
        <v>221.54270199999999</v>
      </c>
      <c r="H23" s="228">
        <f t="shared" si="1"/>
        <v>-2.0425034135918585</v>
      </c>
      <c r="I23" s="231">
        <f t="shared" si="2"/>
        <v>2.1451286681272417</v>
      </c>
      <c r="J23" s="232">
        <f t="shared" si="2"/>
        <v>1.5871845013427706</v>
      </c>
      <c r="K23" s="228">
        <f t="shared" si="3"/>
        <v>-26.009822863985693</v>
      </c>
    </row>
    <row r="24" spans="1:11" ht="15.75" x14ac:dyDescent="0.25">
      <c r="A24" s="83" t="s">
        <v>73</v>
      </c>
      <c r="B24" s="84" t="s">
        <v>74</v>
      </c>
      <c r="C24" s="352">
        <v>285.93468999999999</v>
      </c>
      <c r="D24" s="353">
        <v>324.09359699999999</v>
      </c>
      <c r="E24" s="228">
        <f t="shared" si="0"/>
        <v>13.345322667914131</v>
      </c>
      <c r="F24" s="408">
        <v>110.86453400000001</v>
      </c>
      <c r="G24" s="409">
        <v>121.03163000000001</v>
      </c>
      <c r="H24" s="228">
        <f>((G24-F24)/F24)*100</f>
        <v>9.1707380468491397</v>
      </c>
      <c r="I24" s="231">
        <f t="shared" si="2"/>
        <v>2.5791358127207746</v>
      </c>
      <c r="J24" s="232">
        <f t="shared" si="2"/>
        <v>2.6777594997274679</v>
      </c>
      <c r="K24" s="228">
        <f t="shared" si="3"/>
        <v>3.8239043682873528</v>
      </c>
    </row>
    <row r="25" spans="1:11" ht="15.75" x14ac:dyDescent="0.25">
      <c r="A25" s="83" t="s">
        <v>249</v>
      </c>
      <c r="B25" s="84" t="s">
        <v>250</v>
      </c>
      <c r="C25" s="352">
        <v>186.45011099999999</v>
      </c>
      <c r="D25" s="353">
        <v>297.99904100000003</v>
      </c>
      <c r="E25" s="228">
        <f t="shared" si="0"/>
        <v>59.827762719862385</v>
      </c>
      <c r="F25" s="408">
        <v>402.29572400000001</v>
      </c>
      <c r="G25" s="409">
        <v>505.83694799999995</v>
      </c>
      <c r="H25" s="228">
        <f>((G25-F25)/F25)*100</f>
        <v>25.737589992380816</v>
      </c>
      <c r="I25" s="231">
        <f t="shared" si="2"/>
        <v>0.4634653064321409</v>
      </c>
      <c r="J25" s="232">
        <f t="shared" si="2"/>
        <v>0.5891207476603707</v>
      </c>
      <c r="K25" s="228">
        <f t="shared" si="3"/>
        <v>27.112156936956804</v>
      </c>
    </row>
    <row r="26" spans="1:11" ht="15.75" x14ac:dyDescent="0.25">
      <c r="A26" s="83" t="s">
        <v>303</v>
      </c>
      <c r="B26" s="84" t="s">
        <v>304</v>
      </c>
      <c r="C26" s="352">
        <v>165.36528899999999</v>
      </c>
      <c r="D26" s="353">
        <v>292.234239</v>
      </c>
      <c r="E26" s="228">
        <f t="shared" si="0"/>
        <v>76.720423474118576</v>
      </c>
      <c r="F26" s="408">
        <v>203.52756400000001</v>
      </c>
      <c r="G26" s="409">
        <v>244.950108</v>
      </c>
      <c r="H26" s="228">
        <f>((G26-F26)/F26)*100</f>
        <v>20.352301764885265</v>
      </c>
      <c r="I26" s="231">
        <f t="shared" si="2"/>
        <v>0.81249579049646548</v>
      </c>
      <c r="J26" s="232">
        <f t="shared" si="2"/>
        <v>1.1930357630215864</v>
      </c>
      <c r="K26" s="228">
        <f t="shared" si="3"/>
        <v>46.835931579731223</v>
      </c>
    </row>
    <row r="27" spans="1:11" ht="15.75" x14ac:dyDescent="0.25">
      <c r="A27" s="83" t="s">
        <v>163</v>
      </c>
      <c r="B27" s="84" t="s">
        <v>164</v>
      </c>
      <c r="C27" s="352">
        <v>299.22818000000001</v>
      </c>
      <c r="D27" s="353">
        <v>286.98337199999997</v>
      </c>
      <c r="E27" s="228">
        <f t="shared" si="0"/>
        <v>-4.0921306275364957</v>
      </c>
      <c r="F27" s="408">
        <v>564.03830900000003</v>
      </c>
      <c r="G27" s="409">
        <v>523.174125</v>
      </c>
      <c r="H27" s="228">
        <f t="shared" ref="H27:H36" si="4">((G27-F27)/F27)*100</f>
        <v>-7.2449305921169298</v>
      </c>
      <c r="I27" s="231">
        <f t="shared" si="2"/>
        <v>0.53051038418030572</v>
      </c>
      <c r="J27" s="232">
        <f t="shared" si="2"/>
        <v>0.54854274759861255</v>
      </c>
      <c r="K27" s="228">
        <f t="shared" si="3"/>
        <v>3.399059463495465</v>
      </c>
    </row>
    <row r="28" spans="1:11" ht="15.75" x14ac:dyDescent="0.25">
      <c r="A28" s="83" t="s">
        <v>373</v>
      </c>
      <c r="B28" s="84" t="s">
        <v>374</v>
      </c>
      <c r="C28" s="352">
        <v>263.897558</v>
      </c>
      <c r="D28" s="353">
        <v>278.0324</v>
      </c>
      <c r="E28" s="228">
        <f t="shared" si="0"/>
        <v>5.3561852209333409</v>
      </c>
      <c r="F28" s="408">
        <v>139.65326000000002</v>
      </c>
      <c r="G28" s="409">
        <v>139.71653800000001</v>
      </c>
      <c r="H28" s="228">
        <f t="shared" si="4"/>
        <v>4.5310793317676096E-2</v>
      </c>
      <c r="I28" s="231">
        <f t="shared" si="2"/>
        <v>1.889662711776295</v>
      </c>
      <c r="J28" s="232">
        <f t="shared" si="2"/>
        <v>1.9899748732680449</v>
      </c>
      <c r="K28" s="228">
        <f t="shared" si="3"/>
        <v>5.3084691181452097</v>
      </c>
    </row>
    <row r="29" spans="1:11" ht="15.75" x14ac:dyDescent="0.25">
      <c r="A29" s="83" t="s">
        <v>391</v>
      </c>
      <c r="B29" s="84" t="s">
        <v>392</v>
      </c>
      <c r="C29" s="352">
        <v>243.71544</v>
      </c>
      <c r="D29" s="353">
        <v>275.526456</v>
      </c>
      <c r="E29" s="228">
        <f t="shared" si="0"/>
        <v>13.052523877847047</v>
      </c>
      <c r="F29" s="408">
        <v>291.966655</v>
      </c>
      <c r="G29" s="409">
        <v>297.14429799999999</v>
      </c>
      <c r="H29" s="228">
        <f>((G29-F29)/F29)*100</f>
        <v>1.773367921073038</v>
      </c>
      <c r="I29" s="231">
        <f t="shared" si="2"/>
        <v>0.83473724079895351</v>
      </c>
      <c r="J29" s="232">
        <f t="shared" si="2"/>
        <v>0.92724799989263129</v>
      </c>
      <c r="K29" s="228">
        <f t="shared" si="3"/>
        <v>11.082620323148971</v>
      </c>
    </row>
    <row r="30" spans="1:11" ht="15.75" x14ac:dyDescent="0.25">
      <c r="A30" s="83" t="s">
        <v>179</v>
      </c>
      <c r="B30" s="84" t="s">
        <v>180</v>
      </c>
      <c r="C30" s="352">
        <v>197.89181299999998</v>
      </c>
      <c r="D30" s="353">
        <v>274.30349000000001</v>
      </c>
      <c r="E30" s="228">
        <f t="shared" si="0"/>
        <v>38.612854085075277</v>
      </c>
      <c r="F30" s="408">
        <v>116.58019</v>
      </c>
      <c r="G30" s="409">
        <v>130.09694500000001</v>
      </c>
      <c r="H30" s="228">
        <f>((G30-F30)/F30)*100</f>
        <v>11.594384088754705</v>
      </c>
      <c r="I30" s="231">
        <f t="shared" si="2"/>
        <v>1.6974737560472322</v>
      </c>
      <c r="J30" s="232">
        <f t="shared" si="2"/>
        <v>2.1084545067526372</v>
      </c>
      <c r="K30" s="228">
        <f t="shared" si="3"/>
        <v>24.211316919704387</v>
      </c>
    </row>
    <row r="31" spans="1:11" ht="15.75" x14ac:dyDescent="0.25">
      <c r="A31" s="83" t="s">
        <v>133</v>
      </c>
      <c r="B31" s="84" t="s">
        <v>134</v>
      </c>
      <c r="C31" s="352">
        <v>240.02521400000001</v>
      </c>
      <c r="D31" s="353">
        <v>269.17554699999999</v>
      </c>
      <c r="E31" s="228">
        <f t="shared" si="0"/>
        <v>12.144696181793629</v>
      </c>
      <c r="F31" s="408">
        <v>175.07649699999999</v>
      </c>
      <c r="G31" s="409">
        <v>173.639714</v>
      </c>
      <c r="H31" s="228">
        <f t="shared" si="4"/>
        <v>-0.82066012549930745</v>
      </c>
      <c r="I31" s="231">
        <f t="shared" si="2"/>
        <v>1.3709733637176897</v>
      </c>
      <c r="J31" s="232">
        <f t="shared" si="2"/>
        <v>1.5501957518773615</v>
      </c>
      <c r="K31" s="228">
        <f t="shared" si="3"/>
        <v>13.072638236651921</v>
      </c>
    </row>
    <row r="32" spans="1:11" ht="15.75" x14ac:dyDescent="0.25">
      <c r="A32" s="83" t="s">
        <v>375</v>
      </c>
      <c r="B32" s="84" t="s">
        <v>376</v>
      </c>
      <c r="C32" s="352">
        <v>245.47759400000001</v>
      </c>
      <c r="D32" s="353">
        <v>265.84473700000001</v>
      </c>
      <c r="E32" s="228">
        <f t="shared" si="0"/>
        <v>8.2969458304206771</v>
      </c>
      <c r="F32" s="408">
        <v>197.323159</v>
      </c>
      <c r="G32" s="409">
        <v>196.274382</v>
      </c>
      <c r="H32" s="228">
        <f t="shared" si="4"/>
        <v>-0.53150223486945147</v>
      </c>
      <c r="I32" s="231">
        <f t="shared" si="2"/>
        <v>1.2440384354479141</v>
      </c>
      <c r="J32" s="232">
        <f t="shared" si="2"/>
        <v>1.3544545869465532</v>
      </c>
      <c r="K32" s="228">
        <f t="shared" si="3"/>
        <v>8.8756221956184067</v>
      </c>
    </row>
    <row r="33" spans="1:11" ht="15.75" x14ac:dyDescent="0.25">
      <c r="A33" s="83" t="s">
        <v>297</v>
      </c>
      <c r="B33" s="84" t="s">
        <v>298</v>
      </c>
      <c r="C33" s="352">
        <v>201.353981</v>
      </c>
      <c r="D33" s="353">
        <v>260.96222299999999</v>
      </c>
      <c r="E33" s="228">
        <f t="shared" si="0"/>
        <v>29.603706717872136</v>
      </c>
      <c r="F33" s="408">
        <v>251.88449799999998</v>
      </c>
      <c r="G33" s="409">
        <v>249.701806</v>
      </c>
      <c r="H33" s="228">
        <f>((G33-F33)/F33)*100</f>
        <v>-0.86654479228808068</v>
      </c>
      <c r="I33" s="231">
        <f t="shared" si="2"/>
        <v>0.79939012761317296</v>
      </c>
      <c r="J33" s="232">
        <f t="shared" si="2"/>
        <v>1.0450954567785544</v>
      </c>
      <c r="K33" s="228">
        <f>((J33-I33)/I33)*100</f>
        <v>30.736597898576868</v>
      </c>
    </row>
    <row r="34" spans="1:11" ht="15.75" x14ac:dyDescent="0.25">
      <c r="A34" s="83" t="s">
        <v>147</v>
      </c>
      <c r="B34" s="84" t="s">
        <v>148</v>
      </c>
      <c r="C34" s="352">
        <v>241.35749299999998</v>
      </c>
      <c r="D34" s="353">
        <v>260.37760400000002</v>
      </c>
      <c r="E34" s="228">
        <f t="shared" si="0"/>
        <v>7.880472556946903</v>
      </c>
      <c r="F34" s="408">
        <v>146.14971</v>
      </c>
      <c r="G34" s="409">
        <v>153.44987700000001</v>
      </c>
      <c r="H34" s="228">
        <f t="shared" si="4"/>
        <v>4.9949924635498872</v>
      </c>
      <c r="I34" s="231">
        <f t="shared" si="2"/>
        <v>1.6514401089129769</v>
      </c>
      <c r="J34" s="232">
        <f t="shared" si="2"/>
        <v>1.6968251072628751</v>
      </c>
      <c r="K34" s="228">
        <f t="shared" si="3"/>
        <v>2.7482073436966372</v>
      </c>
    </row>
    <row r="35" spans="1:11" ht="15.75" x14ac:dyDescent="0.25">
      <c r="A35" s="83" t="s">
        <v>343</v>
      </c>
      <c r="B35" s="84" t="s">
        <v>344</v>
      </c>
      <c r="C35" s="352">
        <v>240.747356</v>
      </c>
      <c r="D35" s="353">
        <v>256.84745000000004</v>
      </c>
      <c r="E35" s="228">
        <f t="shared" si="0"/>
        <v>6.6875475882692728</v>
      </c>
      <c r="F35" s="408">
        <v>45.053426000000002</v>
      </c>
      <c r="G35" s="409">
        <v>55.676315000000002</v>
      </c>
      <c r="H35" s="228">
        <f>((G35-F35)/F35)*100</f>
        <v>23.57842664395822</v>
      </c>
      <c r="I35" s="231">
        <f t="shared" si="2"/>
        <v>5.3435970884877877</v>
      </c>
      <c r="J35" s="232">
        <f t="shared" si="2"/>
        <v>4.6132264680232522</v>
      </c>
      <c r="K35" s="228">
        <f>((J35-I35)/I35)*100</f>
        <v>-13.668145415342812</v>
      </c>
    </row>
    <row r="36" spans="1:11" ht="15.75" x14ac:dyDescent="0.25">
      <c r="A36" s="83" t="s">
        <v>299</v>
      </c>
      <c r="B36" s="84" t="s">
        <v>300</v>
      </c>
      <c r="C36" s="352">
        <v>239.93668100000002</v>
      </c>
      <c r="D36" s="353">
        <v>249.385198</v>
      </c>
      <c r="E36" s="228">
        <f t="shared" si="0"/>
        <v>3.9379210217548941</v>
      </c>
      <c r="F36" s="408">
        <v>301.65796599999999</v>
      </c>
      <c r="G36" s="409">
        <v>209.450164</v>
      </c>
      <c r="H36" s="228">
        <f t="shared" si="4"/>
        <v>-30.567003823131255</v>
      </c>
      <c r="I36" s="231">
        <f t="shared" si="2"/>
        <v>0.79539315398022681</v>
      </c>
      <c r="J36" s="232">
        <f t="shared" si="2"/>
        <v>1.1906660431165859</v>
      </c>
      <c r="K36" s="228">
        <f t="shared" si="3"/>
        <v>49.695284295366889</v>
      </c>
    </row>
    <row r="37" spans="1:11" ht="16.5" thickBot="1" x14ac:dyDescent="0.3">
      <c r="A37" s="90" t="s">
        <v>125</v>
      </c>
      <c r="B37" s="91" t="s">
        <v>126</v>
      </c>
      <c r="C37" s="355">
        <v>201.12955100000002</v>
      </c>
      <c r="D37" s="356">
        <v>245.91741200000001</v>
      </c>
      <c r="E37" s="233">
        <f t="shared" si="0"/>
        <v>22.268165357759877</v>
      </c>
      <c r="F37" s="410">
        <v>68.090626999999998</v>
      </c>
      <c r="G37" s="411">
        <v>96.626953999999998</v>
      </c>
      <c r="H37" s="233">
        <f>((G37-F37)/F37)*100</f>
        <v>41.909332102346482</v>
      </c>
      <c r="I37" s="234">
        <f t="shared" si="2"/>
        <v>2.9538507700920427</v>
      </c>
      <c r="J37" s="235">
        <f t="shared" si="2"/>
        <v>2.5450187739541081</v>
      </c>
      <c r="K37" s="233">
        <f>((J37-I37)/I37)*100</f>
        <v>-13.840644905876381</v>
      </c>
    </row>
    <row r="38" spans="1:11" ht="15.75" x14ac:dyDescent="0.25">
      <c r="A38" s="388" t="s">
        <v>454</v>
      </c>
    </row>
  </sheetData>
  <conditionalFormatting sqref="E6:E37">
    <cfRule type="cellIs" dxfId="11" priority="9" stopIfTrue="1" operator="lessThan">
      <formula>0</formula>
    </cfRule>
    <cfRule type="cellIs" dxfId="10" priority="10" stopIfTrue="1" operator="greaterThan">
      <formula>0</formula>
    </cfRule>
    <cfRule type="cellIs" dxfId="9" priority="11" stopIfTrue="1" operator="greaterThan">
      <formula>0</formula>
    </cfRule>
    <cfRule type="cellIs" dxfId="8" priority="12" stopIfTrue="1" operator="lessThan">
      <formula>0</formula>
    </cfRule>
  </conditionalFormatting>
  <conditionalFormatting sqref="H6:H37">
    <cfRule type="cellIs" dxfId="7" priority="5" stopIfTrue="1" operator="lessThan">
      <formula>0</formula>
    </cfRule>
    <cfRule type="cellIs" dxfId="6" priority="6" stopIfTrue="1" operator="greaterThan">
      <formula>0</formula>
    </cfRule>
    <cfRule type="cellIs" dxfId="5" priority="7" stopIfTrue="1" operator="greaterThan">
      <formula>0</formula>
    </cfRule>
    <cfRule type="cellIs" dxfId="4" priority="8" stopIfTrue="1" operator="lessThan">
      <formula>0</formula>
    </cfRule>
  </conditionalFormatting>
  <conditionalFormatting sqref="K6:K3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greaterThan">
      <formula>0</formula>
    </cfRule>
    <cfRule type="cellIs" dxfId="0" priority="4" stopIfTrue="1" operator="lessThan">
      <formula>0</formula>
    </cfRule>
  </conditionalFormatting>
  <printOptions horizontalCentered="1"/>
  <pageMargins left="0.19685039370078741" right="0.19685039370078741" top="0.6692913385826772" bottom="0.39370078740157483" header="0.19685039370078741" footer="0.15748031496062992"/>
  <pageSetup paperSize="9" scale="85" orientation="landscape" r:id="rId1"/>
  <headerFooter alignWithMargins="0">
    <oddHeader>&amp;L&amp;"Times New Roman CE,Pogrubiona kursywa"&amp;12Departament Rynków Rolnych&amp;C
&amp;8
&amp;"Times New Roman CE,Standardowy"&amp;14IMPORT do Polski  WAŻNIEJSZYCH towarów rolno-spożywczych w 2021 r. - DANE WSTĘPNE!</oddHeader>
    <oddFooter>&amp;L&amp;"Times New Roman CE,Pogrubiona kursywa"&amp;12Źródło: Min. Finansów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8"/>
  <sheetViews>
    <sheetView showGridLines="0" zoomScale="90" zoomScaleNormal="90" workbookViewId="0">
      <selection activeCell="C29" sqref="C29"/>
    </sheetView>
  </sheetViews>
  <sheetFormatPr defaultRowHeight="12.75" x14ac:dyDescent="0.2"/>
  <cols>
    <col min="1" max="1" width="14.85546875" customWidth="1"/>
    <col min="2" max="2" width="9.28515625" bestFit="1" customWidth="1"/>
    <col min="3" max="3" width="10.140625" bestFit="1" customWidth="1"/>
    <col min="7" max="9" width="9.28515625" bestFit="1" customWidth="1"/>
    <col min="10" max="11" width="9.28515625" customWidth="1"/>
    <col min="12" max="12" width="9" bestFit="1" customWidth="1"/>
    <col min="13" max="13" width="10.42578125" bestFit="1" customWidth="1"/>
    <col min="14" max="14" width="10.42578125" customWidth="1"/>
    <col min="15" max="15" width="11" style="2" customWidth="1"/>
    <col min="16" max="17" width="10.85546875" customWidth="1"/>
    <col min="18" max="18" width="11.5703125" customWidth="1"/>
    <col min="19" max="19" width="10.42578125" bestFit="1" customWidth="1"/>
    <col min="20" max="23" width="11.140625" customWidth="1"/>
    <col min="24" max="25" width="13.42578125" bestFit="1" customWidth="1"/>
    <col min="255" max="255" width="14.85546875" customWidth="1"/>
    <col min="256" max="256" width="9.28515625" bestFit="1" customWidth="1"/>
    <col min="257" max="257" width="10.140625" bestFit="1" customWidth="1"/>
    <col min="261" max="263" width="9.28515625" bestFit="1" customWidth="1"/>
    <col min="264" max="265" width="9.28515625" customWidth="1"/>
    <col min="266" max="266" width="9" bestFit="1" customWidth="1"/>
    <col min="267" max="267" width="10.42578125" bestFit="1" customWidth="1"/>
    <col min="268" max="268" width="10.42578125" customWidth="1"/>
    <col min="269" max="269" width="11" customWidth="1"/>
    <col min="270" max="271" width="10.85546875" customWidth="1"/>
    <col min="272" max="273" width="15" bestFit="1" customWidth="1"/>
    <col min="274" max="274" width="10.5703125" bestFit="1" customWidth="1"/>
    <col min="275" max="279" width="11.140625" customWidth="1"/>
    <col min="280" max="281" width="13.42578125" bestFit="1" customWidth="1"/>
    <col min="511" max="511" width="14.85546875" customWidth="1"/>
    <col min="512" max="512" width="9.28515625" bestFit="1" customWidth="1"/>
    <col min="513" max="513" width="10.140625" bestFit="1" customWidth="1"/>
    <col min="517" max="519" width="9.28515625" bestFit="1" customWidth="1"/>
    <col min="520" max="521" width="9.28515625" customWidth="1"/>
    <col min="522" max="522" width="9" bestFit="1" customWidth="1"/>
    <col min="523" max="523" width="10.42578125" bestFit="1" customWidth="1"/>
    <col min="524" max="524" width="10.42578125" customWidth="1"/>
    <col min="525" max="525" width="11" customWidth="1"/>
    <col min="526" max="527" width="10.85546875" customWidth="1"/>
    <col min="528" max="529" width="15" bestFit="1" customWidth="1"/>
    <col min="530" max="530" width="10.5703125" bestFit="1" customWidth="1"/>
    <col min="531" max="535" width="11.140625" customWidth="1"/>
    <col min="536" max="537" width="13.42578125" bestFit="1" customWidth="1"/>
    <col min="767" max="767" width="14.85546875" customWidth="1"/>
    <col min="768" max="768" width="9.28515625" bestFit="1" customWidth="1"/>
    <col min="769" max="769" width="10.140625" bestFit="1" customWidth="1"/>
    <col min="773" max="775" width="9.28515625" bestFit="1" customWidth="1"/>
    <col min="776" max="777" width="9.28515625" customWidth="1"/>
    <col min="778" max="778" width="9" bestFit="1" customWidth="1"/>
    <col min="779" max="779" width="10.42578125" bestFit="1" customWidth="1"/>
    <col min="780" max="780" width="10.42578125" customWidth="1"/>
    <col min="781" max="781" width="11" customWidth="1"/>
    <col min="782" max="783" width="10.85546875" customWidth="1"/>
    <col min="784" max="785" width="15" bestFit="1" customWidth="1"/>
    <col min="786" max="786" width="10.5703125" bestFit="1" customWidth="1"/>
    <col min="787" max="791" width="11.140625" customWidth="1"/>
    <col min="792" max="793" width="13.42578125" bestFit="1" customWidth="1"/>
    <col min="1023" max="1023" width="14.85546875" customWidth="1"/>
    <col min="1024" max="1024" width="9.28515625" bestFit="1" customWidth="1"/>
    <col min="1025" max="1025" width="10.140625" bestFit="1" customWidth="1"/>
    <col min="1029" max="1031" width="9.28515625" bestFit="1" customWidth="1"/>
    <col min="1032" max="1033" width="9.28515625" customWidth="1"/>
    <col min="1034" max="1034" width="9" bestFit="1" customWidth="1"/>
    <col min="1035" max="1035" width="10.42578125" bestFit="1" customWidth="1"/>
    <col min="1036" max="1036" width="10.42578125" customWidth="1"/>
    <col min="1037" max="1037" width="11" customWidth="1"/>
    <col min="1038" max="1039" width="10.85546875" customWidth="1"/>
    <col min="1040" max="1041" width="15" bestFit="1" customWidth="1"/>
    <col min="1042" max="1042" width="10.5703125" bestFit="1" customWidth="1"/>
    <col min="1043" max="1047" width="11.140625" customWidth="1"/>
    <col min="1048" max="1049" width="13.42578125" bestFit="1" customWidth="1"/>
    <col min="1279" max="1279" width="14.85546875" customWidth="1"/>
    <col min="1280" max="1280" width="9.28515625" bestFit="1" customWidth="1"/>
    <col min="1281" max="1281" width="10.140625" bestFit="1" customWidth="1"/>
    <col min="1285" max="1287" width="9.28515625" bestFit="1" customWidth="1"/>
    <col min="1288" max="1289" width="9.28515625" customWidth="1"/>
    <col min="1290" max="1290" width="9" bestFit="1" customWidth="1"/>
    <col min="1291" max="1291" width="10.42578125" bestFit="1" customWidth="1"/>
    <col min="1292" max="1292" width="10.42578125" customWidth="1"/>
    <col min="1293" max="1293" width="11" customWidth="1"/>
    <col min="1294" max="1295" width="10.85546875" customWidth="1"/>
    <col min="1296" max="1297" width="15" bestFit="1" customWidth="1"/>
    <col min="1298" max="1298" width="10.5703125" bestFit="1" customWidth="1"/>
    <col min="1299" max="1303" width="11.140625" customWidth="1"/>
    <col min="1304" max="1305" width="13.42578125" bestFit="1" customWidth="1"/>
    <col min="1535" max="1535" width="14.85546875" customWidth="1"/>
    <col min="1536" max="1536" width="9.28515625" bestFit="1" customWidth="1"/>
    <col min="1537" max="1537" width="10.140625" bestFit="1" customWidth="1"/>
    <col min="1541" max="1543" width="9.28515625" bestFit="1" customWidth="1"/>
    <col min="1544" max="1545" width="9.28515625" customWidth="1"/>
    <col min="1546" max="1546" width="9" bestFit="1" customWidth="1"/>
    <col min="1547" max="1547" width="10.42578125" bestFit="1" customWidth="1"/>
    <col min="1548" max="1548" width="10.42578125" customWidth="1"/>
    <col min="1549" max="1549" width="11" customWidth="1"/>
    <col min="1550" max="1551" width="10.85546875" customWidth="1"/>
    <col min="1552" max="1553" width="15" bestFit="1" customWidth="1"/>
    <col min="1554" max="1554" width="10.5703125" bestFit="1" customWidth="1"/>
    <col min="1555" max="1559" width="11.140625" customWidth="1"/>
    <col min="1560" max="1561" width="13.42578125" bestFit="1" customWidth="1"/>
    <col min="1791" max="1791" width="14.85546875" customWidth="1"/>
    <col min="1792" max="1792" width="9.28515625" bestFit="1" customWidth="1"/>
    <col min="1793" max="1793" width="10.140625" bestFit="1" customWidth="1"/>
    <col min="1797" max="1799" width="9.28515625" bestFit="1" customWidth="1"/>
    <col min="1800" max="1801" width="9.28515625" customWidth="1"/>
    <col min="1802" max="1802" width="9" bestFit="1" customWidth="1"/>
    <col min="1803" max="1803" width="10.42578125" bestFit="1" customWidth="1"/>
    <col min="1804" max="1804" width="10.42578125" customWidth="1"/>
    <col min="1805" max="1805" width="11" customWidth="1"/>
    <col min="1806" max="1807" width="10.85546875" customWidth="1"/>
    <col min="1808" max="1809" width="15" bestFit="1" customWidth="1"/>
    <col min="1810" max="1810" width="10.5703125" bestFit="1" customWidth="1"/>
    <col min="1811" max="1815" width="11.140625" customWidth="1"/>
    <col min="1816" max="1817" width="13.42578125" bestFit="1" customWidth="1"/>
    <col min="2047" max="2047" width="14.85546875" customWidth="1"/>
    <col min="2048" max="2048" width="9.28515625" bestFit="1" customWidth="1"/>
    <col min="2049" max="2049" width="10.140625" bestFit="1" customWidth="1"/>
    <col min="2053" max="2055" width="9.28515625" bestFit="1" customWidth="1"/>
    <col min="2056" max="2057" width="9.28515625" customWidth="1"/>
    <col min="2058" max="2058" width="9" bestFit="1" customWidth="1"/>
    <col min="2059" max="2059" width="10.42578125" bestFit="1" customWidth="1"/>
    <col min="2060" max="2060" width="10.42578125" customWidth="1"/>
    <col min="2061" max="2061" width="11" customWidth="1"/>
    <col min="2062" max="2063" width="10.85546875" customWidth="1"/>
    <col min="2064" max="2065" width="15" bestFit="1" customWidth="1"/>
    <col min="2066" max="2066" width="10.5703125" bestFit="1" customWidth="1"/>
    <col min="2067" max="2071" width="11.140625" customWidth="1"/>
    <col min="2072" max="2073" width="13.42578125" bestFit="1" customWidth="1"/>
    <col min="2303" max="2303" width="14.85546875" customWidth="1"/>
    <col min="2304" max="2304" width="9.28515625" bestFit="1" customWidth="1"/>
    <col min="2305" max="2305" width="10.140625" bestFit="1" customWidth="1"/>
    <col min="2309" max="2311" width="9.28515625" bestFit="1" customWidth="1"/>
    <col min="2312" max="2313" width="9.28515625" customWidth="1"/>
    <col min="2314" max="2314" width="9" bestFit="1" customWidth="1"/>
    <col min="2315" max="2315" width="10.42578125" bestFit="1" customWidth="1"/>
    <col min="2316" max="2316" width="10.42578125" customWidth="1"/>
    <col min="2317" max="2317" width="11" customWidth="1"/>
    <col min="2318" max="2319" width="10.85546875" customWidth="1"/>
    <col min="2320" max="2321" width="15" bestFit="1" customWidth="1"/>
    <col min="2322" max="2322" width="10.5703125" bestFit="1" customWidth="1"/>
    <col min="2323" max="2327" width="11.140625" customWidth="1"/>
    <col min="2328" max="2329" width="13.42578125" bestFit="1" customWidth="1"/>
    <col min="2559" max="2559" width="14.85546875" customWidth="1"/>
    <col min="2560" max="2560" width="9.28515625" bestFit="1" customWidth="1"/>
    <col min="2561" max="2561" width="10.140625" bestFit="1" customWidth="1"/>
    <col min="2565" max="2567" width="9.28515625" bestFit="1" customWidth="1"/>
    <col min="2568" max="2569" width="9.28515625" customWidth="1"/>
    <col min="2570" max="2570" width="9" bestFit="1" customWidth="1"/>
    <col min="2571" max="2571" width="10.42578125" bestFit="1" customWidth="1"/>
    <col min="2572" max="2572" width="10.42578125" customWidth="1"/>
    <col min="2573" max="2573" width="11" customWidth="1"/>
    <col min="2574" max="2575" width="10.85546875" customWidth="1"/>
    <col min="2576" max="2577" width="15" bestFit="1" customWidth="1"/>
    <col min="2578" max="2578" width="10.5703125" bestFit="1" customWidth="1"/>
    <col min="2579" max="2583" width="11.140625" customWidth="1"/>
    <col min="2584" max="2585" width="13.42578125" bestFit="1" customWidth="1"/>
    <col min="2815" max="2815" width="14.85546875" customWidth="1"/>
    <col min="2816" max="2816" width="9.28515625" bestFit="1" customWidth="1"/>
    <col min="2817" max="2817" width="10.140625" bestFit="1" customWidth="1"/>
    <col min="2821" max="2823" width="9.28515625" bestFit="1" customWidth="1"/>
    <col min="2824" max="2825" width="9.28515625" customWidth="1"/>
    <col min="2826" max="2826" width="9" bestFit="1" customWidth="1"/>
    <col min="2827" max="2827" width="10.42578125" bestFit="1" customWidth="1"/>
    <col min="2828" max="2828" width="10.42578125" customWidth="1"/>
    <col min="2829" max="2829" width="11" customWidth="1"/>
    <col min="2830" max="2831" width="10.85546875" customWidth="1"/>
    <col min="2832" max="2833" width="15" bestFit="1" customWidth="1"/>
    <col min="2834" max="2834" width="10.5703125" bestFit="1" customWidth="1"/>
    <col min="2835" max="2839" width="11.140625" customWidth="1"/>
    <col min="2840" max="2841" width="13.42578125" bestFit="1" customWidth="1"/>
    <col min="3071" max="3071" width="14.85546875" customWidth="1"/>
    <col min="3072" max="3072" width="9.28515625" bestFit="1" customWidth="1"/>
    <col min="3073" max="3073" width="10.140625" bestFit="1" customWidth="1"/>
    <col min="3077" max="3079" width="9.28515625" bestFit="1" customWidth="1"/>
    <col min="3080" max="3081" width="9.28515625" customWidth="1"/>
    <col min="3082" max="3082" width="9" bestFit="1" customWidth="1"/>
    <col min="3083" max="3083" width="10.42578125" bestFit="1" customWidth="1"/>
    <col min="3084" max="3084" width="10.42578125" customWidth="1"/>
    <col min="3085" max="3085" width="11" customWidth="1"/>
    <col min="3086" max="3087" width="10.85546875" customWidth="1"/>
    <col min="3088" max="3089" width="15" bestFit="1" customWidth="1"/>
    <col min="3090" max="3090" width="10.5703125" bestFit="1" customWidth="1"/>
    <col min="3091" max="3095" width="11.140625" customWidth="1"/>
    <col min="3096" max="3097" width="13.42578125" bestFit="1" customWidth="1"/>
    <col min="3327" max="3327" width="14.85546875" customWidth="1"/>
    <col min="3328" max="3328" width="9.28515625" bestFit="1" customWidth="1"/>
    <col min="3329" max="3329" width="10.140625" bestFit="1" customWidth="1"/>
    <col min="3333" max="3335" width="9.28515625" bestFit="1" customWidth="1"/>
    <col min="3336" max="3337" width="9.28515625" customWidth="1"/>
    <col min="3338" max="3338" width="9" bestFit="1" customWidth="1"/>
    <col min="3339" max="3339" width="10.42578125" bestFit="1" customWidth="1"/>
    <col min="3340" max="3340" width="10.42578125" customWidth="1"/>
    <col min="3341" max="3341" width="11" customWidth="1"/>
    <col min="3342" max="3343" width="10.85546875" customWidth="1"/>
    <col min="3344" max="3345" width="15" bestFit="1" customWidth="1"/>
    <col min="3346" max="3346" width="10.5703125" bestFit="1" customWidth="1"/>
    <col min="3347" max="3351" width="11.140625" customWidth="1"/>
    <col min="3352" max="3353" width="13.42578125" bestFit="1" customWidth="1"/>
    <col min="3583" max="3583" width="14.85546875" customWidth="1"/>
    <col min="3584" max="3584" width="9.28515625" bestFit="1" customWidth="1"/>
    <col min="3585" max="3585" width="10.140625" bestFit="1" customWidth="1"/>
    <col min="3589" max="3591" width="9.28515625" bestFit="1" customWidth="1"/>
    <col min="3592" max="3593" width="9.28515625" customWidth="1"/>
    <col min="3594" max="3594" width="9" bestFit="1" customWidth="1"/>
    <col min="3595" max="3595" width="10.42578125" bestFit="1" customWidth="1"/>
    <col min="3596" max="3596" width="10.42578125" customWidth="1"/>
    <col min="3597" max="3597" width="11" customWidth="1"/>
    <col min="3598" max="3599" width="10.85546875" customWidth="1"/>
    <col min="3600" max="3601" width="15" bestFit="1" customWidth="1"/>
    <col min="3602" max="3602" width="10.5703125" bestFit="1" customWidth="1"/>
    <col min="3603" max="3607" width="11.140625" customWidth="1"/>
    <col min="3608" max="3609" width="13.42578125" bestFit="1" customWidth="1"/>
    <col min="3839" max="3839" width="14.85546875" customWidth="1"/>
    <col min="3840" max="3840" width="9.28515625" bestFit="1" customWidth="1"/>
    <col min="3841" max="3841" width="10.140625" bestFit="1" customWidth="1"/>
    <col min="3845" max="3847" width="9.28515625" bestFit="1" customWidth="1"/>
    <col min="3848" max="3849" width="9.28515625" customWidth="1"/>
    <col min="3850" max="3850" width="9" bestFit="1" customWidth="1"/>
    <col min="3851" max="3851" width="10.42578125" bestFit="1" customWidth="1"/>
    <col min="3852" max="3852" width="10.42578125" customWidth="1"/>
    <col min="3853" max="3853" width="11" customWidth="1"/>
    <col min="3854" max="3855" width="10.85546875" customWidth="1"/>
    <col min="3856" max="3857" width="15" bestFit="1" customWidth="1"/>
    <col min="3858" max="3858" width="10.5703125" bestFit="1" customWidth="1"/>
    <col min="3859" max="3863" width="11.140625" customWidth="1"/>
    <col min="3864" max="3865" width="13.42578125" bestFit="1" customWidth="1"/>
    <col min="4095" max="4095" width="14.85546875" customWidth="1"/>
    <col min="4096" max="4096" width="9.28515625" bestFit="1" customWidth="1"/>
    <col min="4097" max="4097" width="10.140625" bestFit="1" customWidth="1"/>
    <col min="4101" max="4103" width="9.28515625" bestFit="1" customWidth="1"/>
    <col min="4104" max="4105" width="9.28515625" customWidth="1"/>
    <col min="4106" max="4106" width="9" bestFit="1" customWidth="1"/>
    <col min="4107" max="4107" width="10.42578125" bestFit="1" customWidth="1"/>
    <col min="4108" max="4108" width="10.42578125" customWidth="1"/>
    <col min="4109" max="4109" width="11" customWidth="1"/>
    <col min="4110" max="4111" width="10.85546875" customWidth="1"/>
    <col min="4112" max="4113" width="15" bestFit="1" customWidth="1"/>
    <col min="4114" max="4114" width="10.5703125" bestFit="1" customWidth="1"/>
    <col min="4115" max="4119" width="11.140625" customWidth="1"/>
    <col min="4120" max="4121" width="13.42578125" bestFit="1" customWidth="1"/>
    <col min="4351" max="4351" width="14.85546875" customWidth="1"/>
    <col min="4352" max="4352" width="9.28515625" bestFit="1" customWidth="1"/>
    <col min="4353" max="4353" width="10.140625" bestFit="1" customWidth="1"/>
    <col min="4357" max="4359" width="9.28515625" bestFit="1" customWidth="1"/>
    <col min="4360" max="4361" width="9.28515625" customWidth="1"/>
    <col min="4362" max="4362" width="9" bestFit="1" customWidth="1"/>
    <col min="4363" max="4363" width="10.42578125" bestFit="1" customWidth="1"/>
    <col min="4364" max="4364" width="10.42578125" customWidth="1"/>
    <col min="4365" max="4365" width="11" customWidth="1"/>
    <col min="4366" max="4367" width="10.85546875" customWidth="1"/>
    <col min="4368" max="4369" width="15" bestFit="1" customWidth="1"/>
    <col min="4370" max="4370" width="10.5703125" bestFit="1" customWidth="1"/>
    <col min="4371" max="4375" width="11.140625" customWidth="1"/>
    <col min="4376" max="4377" width="13.42578125" bestFit="1" customWidth="1"/>
    <col min="4607" max="4607" width="14.85546875" customWidth="1"/>
    <col min="4608" max="4608" width="9.28515625" bestFit="1" customWidth="1"/>
    <col min="4609" max="4609" width="10.140625" bestFit="1" customWidth="1"/>
    <col min="4613" max="4615" width="9.28515625" bestFit="1" customWidth="1"/>
    <col min="4616" max="4617" width="9.28515625" customWidth="1"/>
    <col min="4618" max="4618" width="9" bestFit="1" customWidth="1"/>
    <col min="4619" max="4619" width="10.42578125" bestFit="1" customWidth="1"/>
    <col min="4620" max="4620" width="10.42578125" customWidth="1"/>
    <col min="4621" max="4621" width="11" customWidth="1"/>
    <col min="4622" max="4623" width="10.85546875" customWidth="1"/>
    <col min="4624" max="4625" width="15" bestFit="1" customWidth="1"/>
    <col min="4626" max="4626" width="10.5703125" bestFit="1" customWidth="1"/>
    <col min="4627" max="4631" width="11.140625" customWidth="1"/>
    <col min="4632" max="4633" width="13.42578125" bestFit="1" customWidth="1"/>
    <col min="4863" max="4863" width="14.85546875" customWidth="1"/>
    <col min="4864" max="4864" width="9.28515625" bestFit="1" customWidth="1"/>
    <col min="4865" max="4865" width="10.140625" bestFit="1" customWidth="1"/>
    <col min="4869" max="4871" width="9.28515625" bestFit="1" customWidth="1"/>
    <col min="4872" max="4873" width="9.28515625" customWidth="1"/>
    <col min="4874" max="4874" width="9" bestFit="1" customWidth="1"/>
    <col min="4875" max="4875" width="10.42578125" bestFit="1" customWidth="1"/>
    <col min="4876" max="4876" width="10.42578125" customWidth="1"/>
    <col min="4877" max="4877" width="11" customWidth="1"/>
    <col min="4878" max="4879" width="10.85546875" customWidth="1"/>
    <col min="4880" max="4881" width="15" bestFit="1" customWidth="1"/>
    <col min="4882" max="4882" width="10.5703125" bestFit="1" customWidth="1"/>
    <col min="4883" max="4887" width="11.140625" customWidth="1"/>
    <col min="4888" max="4889" width="13.42578125" bestFit="1" customWidth="1"/>
    <col min="5119" max="5119" width="14.85546875" customWidth="1"/>
    <col min="5120" max="5120" width="9.28515625" bestFit="1" customWidth="1"/>
    <col min="5121" max="5121" width="10.140625" bestFit="1" customWidth="1"/>
    <col min="5125" max="5127" width="9.28515625" bestFit="1" customWidth="1"/>
    <col min="5128" max="5129" width="9.28515625" customWidth="1"/>
    <col min="5130" max="5130" width="9" bestFit="1" customWidth="1"/>
    <col min="5131" max="5131" width="10.42578125" bestFit="1" customWidth="1"/>
    <col min="5132" max="5132" width="10.42578125" customWidth="1"/>
    <col min="5133" max="5133" width="11" customWidth="1"/>
    <col min="5134" max="5135" width="10.85546875" customWidth="1"/>
    <col min="5136" max="5137" width="15" bestFit="1" customWidth="1"/>
    <col min="5138" max="5138" width="10.5703125" bestFit="1" customWidth="1"/>
    <col min="5139" max="5143" width="11.140625" customWidth="1"/>
    <col min="5144" max="5145" width="13.42578125" bestFit="1" customWidth="1"/>
    <col min="5375" max="5375" width="14.85546875" customWidth="1"/>
    <col min="5376" max="5376" width="9.28515625" bestFit="1" customWidth="1"/>
    <col min="5377" max="5377" width="10.140625" bestFit="1" customWidth="1"/>
    <col min="5381" max="5383" width="9.28515625" bestFit="1" customWidth="1"/>
    <col min="5384" max="5385" width="9.28515625" customWidth="1"/>
    <col min="5386" max="5386" width="9" bestFit="1" customWidth="1"/>
    <col min="5387" max="5387" width="10.42578125" bestFit="1" customWidth="1"/>
    <col min="5388" max="5388" width="10.42578125" customWidth="1"/>
    <col min="5389" max="5389" width="11" customWidth="1"/>
    <col min="5390" max="5391" width="10.85546875" customWidth="1"/>
    <col min="5392" max="5393" width="15" bestFit="1" customWidth="1"/>
    <col min="5394" max="5394" width="10.5703125" bestFit="1" customWidth="1"/>
    <col min="5395" max="5399" width="11.140625" customWidth="1"/>
    <col min="5400" max="5401" width="13.42578125" bestFit="1" customWidth="1"/>
    <col min="5631" max="5631" width="14.85546875" customWidth="1"/>
    <col min="5632" max="5632" width="9.28515625" bestFit="1" customWidth="1"/>
    <col min="5633" max="5633" width="10.140625" bestFit="1" customWidth="1"/>
    <col min="5637" max="5639" width="9.28515625" bestFit="1" customWidth="1"/>
    <col min="5640" max="5641" width="9.28515625" customWidth="1"/>
    <col min="5642" max="5642" width="9" bestFit="1" customWidth="1"/>
    <col min="5643" max="5643" width="10.42578125" bestFit="1" customWidth="1"/>
    <col min="5644" max="5644" width="10.42578125" customWidth="1"/>
    <col min="5645" max="5645" width="11" customWidth="1"/>
    <col min="5646" max="5647" width="10.85546875" customWidth="1"/>
    <col min="5648" max="5649" width="15" bestFit="1" customWidth="1"/>
    <col min="5650" max="5650" width="10.5703125" bestFit="1" customWidth="1"/>
    <col min="5651" max="5655" width="11.140625" customWidth="1"/>
    <col min="5656" max="5657" width="13.42578125" bestFit="1" customWidth="1"/>
    <col min="5887" max="5887" width="14.85546875" customWidth="1"/>
    <col min="5888" max="5888" width="9.28515625" bestFit="1" customWidth="1"/>
    <col min="5889" max="5889" width="10.140625" bestFit="1" customWidth="1"/>
    <col min="5893" max="5895" width="9.28515625" bestFit="1" customWidth="1"/>
    <col min="5896" max="5897" width="9.28515625" customWidth="1"/>
    <col min="5898" max="5898" width="9" bestFit="1" customWidth="1"/>
    <col min="5899" max="5899" width="10.42578125" bestFit="1" customWidth="1"/>
    <col min="5900" max="5900" width="10.42578125" customWidth="1"/>
    <col min="5901" max="5901" width="11" customWidth="1"/>
    <col min="5902" max="5903" width="10.85546875" customWidth="1"/>
    <col min="5904" max="5905" width="15" bestFit="1" customWidth="1"/>
    <col min="5906" max="5906" width="10.5703125" bestFit="1" customWidth="1"/>
    <col min="5907" max="5911" width="11.140625" customWidth="1"/>
    <col min="5912" max="5913" width="13.42578125" bestFit="1" customWidth="1"/>
    <col min="6143" max="6143" width="14.85546875" customWidth="1"/>
    <col min="6144" max="6144" width="9.28515625" bestFit="1" customWidth="1"/>
    <col min="6145" max="6145" width="10.140625" bestFit="1" customWidth="1"/>
    <col min="6149" max="6151" width="9.28515625" bestFit="1" customWidth="1"/>
    <col min="6152" max="6153" width="9.28515625" customWidth="1"/>
    <col min="6154" max="6154" width="9" bestFit="1" customWidth="1"/>
    <col min="6155" max="6155" width="10.42578125" bestFit="1" customWidth="1"/>
    <col min="6156" max="6156" width="10.42578125" customWidth="1"/>
    <col min="6157" max="6157" width="11" customWidth="1"/>
    <col min="6158" max="6159" width="10.85546875" customWidth="1"/>
    <col min="6160" max="6161" width="15" bestFit="1" customWidth="1"/>
    <col min="6162" max="6162" width="10.5703125" bestFit="1" customWidth="1"/>
    <col min="6163" max="6167" width="11.140625" customWidth="1"/>
    <col min="6168" max="6169" width="13.42578125" bestFit="1" customWidth="1"/>
    <col min="6399" max="6399" width="14.85546875" customWidth="1"/>
    <col min="6400" max="6400" width="9.28515625" bestFit="1" customWidth="1"/>
    <col min="6401" max="6401" width="10.140625" bestFit="1" customWidth="1"/>
    <col min="6405" max="6407" width="9.28515625" bestFit="1" customWidth="1"/>
    <col min="6408" max="6409" width="9.28515625" customWidth="1"/>
    <col min="6410" max="6410" width="9" bestFit="1" customWidth="1"/>
    <col min="6411" max="6411" width="10.42578125" bestFit="1" customWidth="1"/>
    <col min="6412" max="6412" width="10.42578125" customWidth="1"/>
    <col min="6413" max="6413" width="11" customWidth="1"/>
    <col min="6414" max="6415" width="10.85546875" customWidth="1"/>
    <col min="6416" max="6417" width="15" bestFit="1" customWidth="1"/>
    <col min="6418" max="6418" width="10.5703125" bestFit="1" customWidth="1"/>
    <col min="6419" max="6423" width="11.140625" customWidth="1"/>
    <col min="6424" max="6425" width="13.42578125" bestFit="1" customWidth="1"/>
    <col min="6655" max="6655" width="14.85546875" customWidth="1"/>
    <col min="6656" max="6656" width="9.28515625" bestFit="1" customWidth="1"/>
    <col min="6657" max="6657" width="10.140625" bestFit="1" customWidth="1"/>
    <col min="6661" max="6663" width="9.28515625" bestFit="1" customWidth="1"/>
    <col min="6664" max="6665" width="9.28515625" customWidth="1"/>
    <col min="6666" max="6666" width="9" bestFit="1" customWidth="1"/>
    <col min="6667" max="6667" width="10.42578125" bestFit="1" customWidth="1"/>
    <col min="6668" max="6668" width="10.42578125" customWidth="1"/>
    <col min="6669" max="6669" width="11" customWidth="1"/>
    <col min="6670" max="6671" width="10.85546875" customWidth="1"/>
    <col min="6672" max="6673" width="15" bestFit="1" customWidth="1"/>
    <col min="6674" max="6674" width="10.5703125" bestFit="1" customWidth="1"/>
    <col min="6675" max="6679" width="11.140625" customWidth="1"/>
    <col min="6680" max="6681" width="13.42578125" bestFit="1" customWidth="1"/>
    <col min="6911" max="6911" width="14.85546875" customWidth="1"/>
    <col min="6912" max="6912" width="9.28515625" bestFit="1" customWidth="1"/>
    <col min="6913" max="6913" width="10.140625" bestFit="1" customWidth="1"/>
    <col min="6917" max="6919" width="9.28515625" bestFit="1" customWidth="1"/>
    <col min="6920" max="6921" width="9.28515625" customWidth="1"/>
    <col min="6922" max="6922" width="9" bestFit="1" customWidth="1"/>
    <col min="6923" max="6923" width="10.42578125" bestFit="1" customWidth="1"/>
    <col min="6924" max="6924" width="10.42578125" customWidth="1"/>
    <col min="6925" max="6925" width="11" customWidth="1"/>
    <col min="6926" max="6927" width="10.85546875" customWidth="1"/>
    <col min="6928" max="6929" width="15" bestFit="1" customWidth="1"/>
    <col min="6930" max="6930" width="10.5703125" bestFit="1" customWidth="1"/>
    <col min="6931" max="6935" width="11.140625" customWidth="1"/>
    <col min="6936" max="6937" width="13.42578125" bestFit="1" customWidth="1"/>
    <col min="7167" max="7167" width="14.85546875" customWidth="1"/>
    <col min="7168" max="7168" width="9.28515625" bestFit="1" customWidth="1"/>
    <col min="7169" max="7169" width="10.140625" bestFit="1" customWidth="1"/>
    <col min="7173" max="7175" width="9.28515625" bestFit="1" customWidth="1"/>
    <col min="7176" max="7177" width="9.28515625" customWidth="1"/>
    <col min="7178" max="7178" width="9" bestFit="1" customWidth="1"/>
    <col min="7179" max="7179" width="10.42578125" bestFit="1" customWidth="1"/>
    <col min="7180" max="7180" width="10.42578125" customWidth="1"/>
    <col min="7181" max="7181" width="11" customWidth="1"/>
    <col min="7182" max="7183" width="10.85546875" customWidth="1"/>
    <col min="7184" max="7185" width="15" bestFit="1" customWidth="1"/>
    <col min="7186" max="7186" width="10.5703125" bestFit="1" customWidth="1"/>
    <col min="7187" max="7191" width="11.140625" customWidth="1"/>
    <col min="7192" max="7193" width="13.42578125" bestFit="1" customWidth="1"/>
    <col min="7423" max="7423" width="14.85546875" customWidth="1"/>
    <col min="7424" max="7424" width="9.28515625" bestFit="1" customWidth="1"/>
    <col min="7425" max="7425" width="10.140625" bestFit="1" customWidth="1"/>
    <col min="7429" max="7431" width="9.28515625" bestFit="1" customWidth="1"/>
    <col min="7432" max="7433" width="9.28515625" customWidth="1"/>
    <col min="7434" max="7434" width="9" bestFit="1" customWidth="1"/>
    <col min="7435" max="7435" width="10.42578125" bestFit="1" customWidth="1"/>
    <col min="7436" max="7436" width="10.42578125" customWidth="1"/>
    <col min="7437" max="7437" width="11" customWidth="1"/>
    <col min="7438" max="7439" width="10.85546875" customWidth="1"/>
    <col min="7440" max="7441" width="15" bestFit="1" customWidth="1"/>
    <col min="7442" max="7442" width="10.5703125" bestFit="1" customWidth="1"/>
    <col min="7443" max="7447" width="11.140625" customWidth="1"/>
    <col min="7448" max="7449" width="13.42578125" bestFit="1" customWidth="1"/>
    <col min="7679" max="7679" width="14.85546875" customWidth="1"/>
    <col min="7680" max="7680" width="9.28515625" bestFit="1" customWidth="1"/>
    <col min="7681" max="7681" width="10.140625" bestFit="1" customWidth="1"/>
    <col min="7685" max="7687" width="9.28515625" bestFit="1" customWidth="1"/>
    <col min="7688" max="7689" width="9.28515625" customWidth="1"/>
    <col min="7690" max="7690" width="9" bestFit="1" customWidth="1"/>
    <col min="7691" max="7691" width="10.42578125" bestFit="1" customWidth="1"/>
    <col min="7692" max="7692" width="10.42578125" customWidth="1"/>
    <col min="7693" max="7693" width="11" customWidth="1"/>
    <col min="7694" max="7695" width="10.85546875" customWidth="1"/>
    <col min="7696" max="7697" width="15" bestFit="1" customWidth="1"/>
    <col min="7698" max="7698" width="10.5703125" bestFit="1" customWidth="1"/>
    <col min="7699" max="7703" width="11.140625" customWidth="1"/>
    <col min="7704" max="7705" width="13.42578125" bestFit="1" customWidth="1"/>
    <col min="7935" max="7935" width="14.85546875" customWidth="1"/>
    <col min="7936" max="7936" width="9.28515625" bestFit="1" customWidth="1"/>
    <col min="7937" max="7937" width="10.140625" bestFit="1" customWidth="1"/>
    <col min="7941" max="7943" width="9.28515625" bestFit="1" customWidth="1"/>
    <col min="7944" max="7945" width="9.28515625" customWidth="1"/>
    <col min="7946" max="7946" width="9" bestFit="1" customWidth="1"/>
    <col min="7947" max="7947" width="10.42578125" bestFit="1" customWidth="1"/>
    <col min="7948" max="7948" width="10.42578125" customWidth="1"/>
    <col min="7949" max="7949" width="11" customWidth="1"/>
    <col min="7950" max="7951" width="10.85546875" customWidth="1"/>
    <col min="7952" max="7953" width="15" bestFit="1" customWidth="1"/>
    <col min="7954" max="7954" width="10.5703125" bestFit="1" customWidth="1"/>
    <col min="7955" max="7959" width="11.140625" customWidth="1"/>
    <col min="7960" max="7961" width="13.42578125" bestFit="1" customWidth="1"/>
    <col min="8191" max="8191" width="14.85546875" customWidth="1"/>
    <col min="8192" max="8192" width="9.28515625" bestFit="1" customWidth="1"/>
    <col min="8193" max="8193" width="10.140625" bestFit="1" customWidth="1"/>
    <col min="8197" max="8199" width="9.28515625" bestFit="1" customWidth="1"/>
    <col min="8200" max="8201" width="9.28515625" customWidth="1"/>
    <col min="8202" max="8202" width="9" bestFit="1" customWidth="1"/>
    <col min="8203" max="8203" width="10.42578125" bestFit="1" customWidth="1"/>
    <col min="8204" max="8204" width="10.42578125" customWidth="1"/>
    <col min="8205" max="8205" width="11" customWidth="1"/>
    <col min="8206" max="8207" width="10.85546875" customWidth="1"/>
    <col min="8208" max="8209" width="15" bestFit="1" customWidth="1"/>
    <col min="8210" max="8210" width="10.5703125" bestFit="1" customWidth="1"/>
    <col min="8211" max="8215" width="11.140625" customWidth="1"/>
    <col min="8216" max="8217" width="13.42578125" bestFit="1" customWidth="1"/>
    <col min="8447" max="8447" width="14.85546875" customWidth="1"/>
    <col min="8448" max="8448" width="9.28515625" bestFit="1" customWidth="1"/>
    <col min="8449" max="8449" width="10.140625" bestFit="1" customWidth="1"/>
    <col min="8453" max="8455" width="9.28515625" bestFit="1" customWidth="1"/>
    <col min="8456" max="8457" width="9.28515625" customWidth="1"/>
    <col min="8458" max="8458" width="9" bestFit="1" customWidth="1"/>
    <col min="8459" max="8459" width="10.42578125" bestFit="1" customWidth="1"/>
    <col min="8460" max="8460" width="10.42578125" customWidth="1"/>
    <col min="8461" max="8461" width="11" customWidth="1"/>
    <col min="8462" max="8463" width="10.85546875" customWidth="1"/>
    <col min="8464" max="8465" width="15" bestFit="1" customWidth="1"/>
    <col min="8466" max="8466" width="10.5703125" bestFit="1" customWidth="1"/>
    <col min="8467" max="8471" width="11.140625" customWidth="1"/>
    <col min="8472" max="8473" width="13.42578125" bestFit="1" customWidth="1"/>
    <col min="8703" max="8703" width="14.85546875" customWidth="1"/>
    <col min="8704" max="8704" width="9.28515625" bestFit="1" customWidth="1"/>
    <col min="8705" max="8705" width="10.140625" bestFit="1" customWidth="1"/>
    <col min="8709" max="8711" width="9.28515625" bestFit="1" customWidth="1"/>
    <col min="8712" max="8713" width="9.28515625" customWidth="1"/>
    <col min="8714" max="8714" width="9" bestFit="1" customWidth="1"/>
    <col min="8715" max="8715" width="10.42578125" bestFit="1" customWidth="1"/>
    <col min="8716" max="8716" width="10.42578125" customWidth="1"/>
    <col min="8717" max="8717" width="11" customWidth="1"/>
    <col min="8718" max="8719" width="10.85546875" customWidth="1"/>
    <col min="8720" max="8721" width="15" bestFit="1" customWidth="1"/>
    <col min="8722" max="8722" width="10.5703125" bestFit="1" customWidth="1"/>
    <col min="8723" max="8727" width="11.140625" customWidth="1"/>
    <col min="8728" max="8729" width="13.42578125" bestFit="1" customWidth="1"/>
    <col min="8959" max="8959" width="14.85546875" customWidth="1"/>
    <col min="8960" max="8960" width="9.28515625" bestFit="1" customWidth="1"/>
    <col min="8961" max="8961" width="10.140625" bestFit="1" customWidth="1"/>
    <col min="8965" max="8967" width="9.28515625" bestFit="1" customWidth="1"/>
    <col min="8968" max="8969" width="9.28515625" customWidth="1"/>
    <col min="8970" max="8970" width="9" bestFit="1" customWidth="1"/>
    <col min="8971" max="8971" width="10.42578125" bestFit="1" customWidth="1"/>
    <col min="8972" max="8972" width="10.42578125" customWidth="1"/>
    <col min="8973" max="8973" width="11" customWidth="1"/>
    <col min="8974" max="8975" width="10.85546875" customWidth="1"/>
    <col min="8976" max="8977" width="15" bestFit="1" customWidth="1"/>
    <col min="8978" max="8978" width="10.5703125" bestFit="1" customWidth="1"/>
    <col min="8979" max="8983" width="11.140625" customWidth="1"/>
    <col min="8984" max="8985" width="13.42578125" bestFit="1" customWidth="1"/>
    <col min="9215" max="9215" width="14.85546875" customWidth="1"/>
    <col min="9216" max="9216" width="9.28515625" bestFit="1" customWidth="1"/>
    <col min="9217" max="9217" width="10.140625" bestFit="1" customWidth="1"/>
    <col min="9221" max="9223" width="9.28515625" bestFit="1" customWidth="1"/>
    <col min="9224" max="9225" width="9.28515625" customWidth="1"/>
    <col min="9226" max="9226" width="9" bestFit="1" customWidth="1"/>
    <col min="9227" max="9227" width="10.42578125" bestFit="1" customWidth="1"/>
    <col min="9228" max="9228" width="10.42578125" customWidth="1"/>
    <col min="9229" max="9229" width="11" customWidth="1"/>
    <col min="9230" max="9231" width="10.85546875" customWidth="1"/>
    <col min="9232" max="9233" width="15" bestFit="1" customWidth="1"/>
    <col min="9234" max="9234" width="10.5703125" bestFit="1" customWidth="1"/>
    <col min="9235" max="9239" width="11.140625" customWidth="1"/>
    <col min="9240" max="9241" width="13.42578125" bestFit="1" customWidth="1"/>
    <col min="9471" max="9471" width="14.85546875" customWidth="1"/>
    <col min="9472" max="9472" width="9.28515625" bestFit="1" customWidth="1"/>
    <col min="9473" max="9473" width="10.140625" bestFit="1" customWidth="1"/>
    <col min="9477" max="9479" width="9.28515625" bestFit="1" customWidth="1"/>
    <col min="9480" max="9481" width="9.28515625" customWidth="1"/>
    <col min="9482" max="9482" width="9" bestFit="1" customWidth="1"/>
    <col min="9483" max="9483" width="10.42578125" bestFit="1" customWidth="1"/>
    <col min="9484" max="9484" width="10.42578125" customWidth="1"/>
    <col min="9485" max="9485" width="11" customWidth="1"/>
    <col min="9486" max="9487" width="10.85546875" customWidth="1"/>
    <col min="9488" max="9489" width="15" bestFit="1" customWidth="1"/>
    <col min="9490" max="9490" width="10.5703125" bestFit="1" customWidth="1"/>
    <col min="9491" max="9495" width="11.140625" customWidth="1"/>
    <col min="9496" max="9497" width="13.42578125" bestFit="1" customWidth="1"/>
    <col min="9727" max="9727" width="14.85546875" customWidth="1"/>
    <col min="9728" max="9728" width="9.28515625" bestFit="1" customWidth="1"/>
    <col min="9729" max="9729" width="10.140625" bestFit="1" customWidth="1"/>
    <col min="9733" max="9735" width="9.28515625" bestFit="1" customWidth="1"/>
    <col min="9736" max="9737" width="9.28515625" customWidth="1"/>
    <col min="9738" max="9738" width="9" bestFit="1" customWidth="1"/>
    <col min="9739" max="9739" width="10.42578125" bestFit="1" customWidth="1"/>
    <col min="9740" max="9740" width="10.42578125" customWidth="1"/>
    <col min="9741" max="9741" width="11" customWidth="1"/>
    <col min="9742" max="9743" width="10.85546875" customWidth="1"/>
    <col min="9744" max="9745" width="15" bestFit="1" customWidth="1"/>
    <col min="9746" max="9746" width="10.5703125" bestFit="1" customWidth="1"/>
    <col min="9747" max="9751" width="11.140625" customWidth="1"/>
    <col min="9752" max="9753" width="13.42578125" bestFit="1" customWidth="1"/>
    <col min="9983" max="9983" width="14.85546875" customWidth="1"/>
    <col min="9984" max="9984" width="9.28515625" bestFit="1" customWidth="1"/>
    <col min="9985" max="9985" width="10.140625" bestFit="1" customWidth="1"/>
    <col min="9989" max="9991" width="9.28515625" bestFit="1" customWidth="1"/>
    <col min="9992" max="9993" width="9.28515625" customWidth="1"/>
    <col min="9994" max="9994" width="9" bestFit="1" customWidth="1"/>
    <col min="9995" max="9995" width="10.42578125" bestFit="1" customWidth="1"/>
    <col min="9996" max="9996" width="10.42578125" customWidth="1"/>
    <col min="9997" max="9997" width="11" customWidth="1"/>
    <col min="9998" max="9999" width="10.85546875" customWidth="1"/>
    <col min="10000" max="10001" width="15" bestFit="1" customWidth="1"/>
    <col min="10002" max="10002" width="10.5703125" bestFit="1" customWidth="1"/>
    <col min="10003" max="10007" width="11.140625" customWidth="1"/>
    <col min="10008" max="10009" width="13.42578125" bestFit="1" customWidth="1"/>
    <col min="10239" max="10239" width="14.85546875" customWidth="1"/>
    <col min="10240" max="10240" width="9.28515625" bestFit="1" customWidth="1"/>
    <col min="10241" max="10241" width="10.140625" bestFit="1" customWidth="1"/>
    <col min="10245" max="10247" width="9.28515625" bestFit="1" customWidth="1"/>
    <col min="10248" max="10249" width="9.28515625" customWidth="1"/>
    <col min="10250" max="10250" width="9" bestFit="1" customWidth="1"/>
    <col min="10251" max="10251" width="10.42578125" bestFit="1" customWidth="1"/>
    <col min="10252" max="10252" width="10.42578125" customWidth="1"/>
    <col min="10253" max="10253" width="11" customWidth="1"/>
    <col min="10254" max="10255" width="10.85546875" customWidth="1"/>
    <col min="10256" max="10257" width="15" bestFit="1" customWidth="1"/>
    <col min="10258" max="10258" width="10.5703125" bestFit="1" customWidth="1"/>
    <col min="10259" max="10263" width="11.140625" customWidth="1"/>
    <col min="10264" max="10265" width="13.42578125" bestFit="1" customWidth="1"/>
    <col min="10495" max="10495" width="14.85546875" customWidth="1"/>
    <col min="10496" max="10496" width="9.28515625" bestFit="1" customWidth="1"/>
    <col min="10497" max="10497" width="10.140625" bestFit="1" customWidth="1"/>
    <col min="10501" max="10503" width="9.28515625" bestFit="1" customWidth="1"/>
    <col min="10504" max="10505" width="9.28515625" customWidth="1"/>
    <col min="10506" max="10506" width="9" bestFit="1" customWidth="1"/>
    <col min="10507" max="10507" width="10.42578125" bestFit="1" customWidth="1"/>
    <col min="10508" max="10508" width="10.42578125" customWidth="1"/>
    <col min="10509" max="10509" width="11" customWidth="1"/>
    <col min="10510" max="10511" width="10.85546875" customWidth="1"/>
    <col min="10512" max="10513" width="15" bestFit="1" customWidth="1"/>
    <col min="10514" max="10514" width="10.5703125" bestFit="1" customWidth="1"/>
    <col min="10515" max="10519" width="11.140625" customWidth="1"/>
    <col min="10520" max="10521" width="13.42578125" bestFit="1" customWidth="1"/>
    <col min="10751" max="10751" width="14.85546875" customWidth="1"/>
    <col min="10752" max="10752" width="9.28515625" bestFit="1" customWidth="1"/>
    <col min="10753" max="10753" width="10.140625" bestFit="1" customWidth="1"/>
    <col min="10757" max="10759" width="9.28515625" bestFit="1" customWidth="1"/>
    <col min="10760" max="10761" width="9.28515625" customWidth="1"/>
    <col min="10762" max="10762" width="9" bestFit="1" customWidth="1"/>
    <col min="10763" max="10763" width="10.42578125" bestFit="1" customWidth="1"/>
    <col min="10764" max="10764" width="10.42578125" customWidth="1"/>
    <col min="10765" max="10765" width="11" customWidth="1"/>
    <col min="10766" max="10767" width="10.85546875" customWidth="1"/>
    <col min="10768" max="10769" width="15" bestFit="1" customWidth="1"/>
    <col min="10770" max="10770" width="10.5703125" bestFit="1" customWidth="1"/>
    <col min="10771" max="10775" width="11.140625" customWidth="1"/>
    <col min="10776" max="10777" width="13.42578125" bestFit="1" customWidth="1"/>
    <col min="11007" max="11007" width="14.85546875" customWidth="1"/>
    <col min="11008" max="11008" width="9.28515625" bestFit="1" customWidth="1"/>
    <col min="11009" max="11009" width="10.140625" bestFit="1" customWidth="1"/>
    <col min="11013" max="11015" width="9.28515625" bestFit="1" customWidth="1"/>
    <col min="11016" max="11017" width="9.28515625" customWidth="1"/>
    <col min="11018" max="11018" width="9" bestFit="1" customWidth="1"/>
    <col min="11019" max="11019" width="10.42578125" bestFit="1" customWidth="1"/>
    <col min="11020" max="11020" width="10.42578125" customWidth="1"/>
    <col min="11021" max="11021" width="11" customWidth="1"/>
    <col min="11022" max="11023" width="10.85546875" customWidth="1"/>
    <col min="11024" max="11025" width="15" bestFit="1" customWidth="1"/>
    <col min="11026" max="11026" width="10.5703125" bestFit="1" customWidth="1"/>
    <col min="11027" max="11031" width="11.140625" customWidth="1"/>
    <col min="11032" max="11033" width="13.42578125" bestFit="1" customWidth="1"/>
    <col min="11263" max="11263" width="14.85546875" customWidth="1"/>
    <col min="11264" max="11264" width="9.28515625" bestFit="1" customWidth="1"/>
    <col min="11265" max="11265" width="10.140625" bestFit="1" customWidth="1"/>
    <col min="11269" max="11271" width="9.28515625" bestFit="1" customWidth="1"/>
    <col min="11272" max="11273" width="9.28515625" customWidth="1"/>
    <col min="11274" max="11274" width="9" bestFit="1" customWidth="1"/>
    <col min="11275" max="11275" width="10.42578125" bestFit="1" customWidth="1"/>
    <col min="11276" max="11276" width="10.42578125" customWidth="1"/>
    <col min="11277" max="11277" width="11" customWidth="1"/>
    <col min="11278" max="11279" width="10.85546875" customWidth="1"/>
    <col min="11280" max="11281" width="15" bestFit="1" customWidth="1"/>
    <col min="11282" max="11282" width="10.5703125" bestFit="1" customWidth="1"/>
    <col min="11283" max="11287" width="11.140625" customWidth="1"/>
    <col min="11288" max="11289" width="13.42578125" bestFit="1" customWidth="1"/>
    <col min="11519" max="11519" width="14.85546875" customWidth="1"/>
    <col min="11520" max="11520" width="9.28515625" bestFit="1" customWidth="1"/>
    <col min="11521" max="11521" width="10.140625" bestFit="1" customWidth="1"/>
    <col min="11525" max="11527" width="9.28515625" bestFit="1" customWidth="1"/>
    <col min="11528" max="11529" width="9.28515625" customWidth="1"/>
    <col min="11530" max="11530" width="9" bestFit="1" customWidth="1"/>
    <col min="11531" max="11531" width="10.42578125" bestFit="1" customWidth="1"/>
    <col min="11532" max="11532" width="10.42578125" customWidth="1"/>
    <col min="11533" max="11533" width="11" customWidth="1"/>
    <col min="11534" max="11535" width="10.85546875" customWidth="1"/>
    <col min="11536" max="11537" width="15" bestFit="1" customWidth="1"/>
    <col min="11538" max="11538" width="10.5703125" bestFit="1" customWidth="1"/>
    <col min="11539" max="11543" width="11.140625" customWidth="1"/>
    <col min="11544" max="11545" width="13.42578125" bestFit="1" customWidth="1"/>
    <col min="11775" max="11775" width="14.85546875" customWidth="1"/>
    <col min="11776" max="11776" width="9.28515625" bestFit="1" customWidth="1"/>
    <col min="11777" max="11777" width="10.140625" bestFit="1" customWidth="1"/>
    <col min="11781" max="11783" width="9.28515625" bestFit="1" customWidth="1"/>
    <col min="11784" max="11785" width="9.28515625" customWidth="1"/>
    <col min="11786" max="11786" width="9" bestFit="1" customWidth="1"/>
    <col min="11787" max="11787" width="10.42578125" bestFit="1" customWidth="1"/>
    <col min="11788" max="11788" width="10.42578125" customWidth="1"/>
    <col min="11789" max="11789" width="11" customWidth="1"/>
    <col min="11790" max="11791" width="10.85546875" customWidth="1"/>
    <col min="11792" max="11793" width="15" bestFit="1" customWidth="1"/>
    <col min="11794" max="11794" width="10.5703125" bestFit="1" customWidth="1"/>
    <col min="11795" max="11799" width="11.140625" customWidth="1"/>
    <col min="11800" max="11801" width="13.42578125" bestFit="1" customWidth="1"/>
    <col min="12031" max="12031" width="14.85546875" customWidth="1"/>
    <col min="12032" max="12032" width="9.28515625" bestFit="1" customWidth="1"/>
    <col min="12033" max="12033" width="10.140625" bestFit="1" customWidth="1"/>
    <col min="12037" max="12039" width="9.28515625" bestFit="1" customWidth="1"/>
    <col min="12040" max="12041" width="9.28515625" customWidth="1"/>
    <col min="12042" max="12042" width="9" bestFit="1" customWidth="1"/>
    <col min="12043" max="12043" width="10.42578125" bestFit="1" customWidth="1"/>
    <col min="12044" max="12044" width="10.42578125" customWidth="1"/>
    <col min="12045" max="12045" width="11" customWidth="1"/>
    <col min="12046" max="12047" width="10.85546875" customWidth="1"/>
    <col min="12048" max="12049" width="15" bestFit="1" customWidth="1"/>
    <col min="12050" max="12050" width="10.5703125" bestFit="1" customWidth="1"/>
    <col min="12051" max="12055" width="11.140625" customWidth="1"/>
    <col min="12056" max="12057" width="13.42578125" bestFit="1" customWidth="1"/>
    <col min="12287" max="12287" width="14.85546875" customWidth="1"/>
    <col min="12288" max="12288" width="9.28515625" bestFit="1" customWidth="1"/>
    <col min="12289" max="12289" width="10.140625" bestFit="1" customWidth="1"/>
    <col min="12293" max="12295" width="9.28515625" bestFit="1" customWidth="1"/>
    <col min="12296" max="12297" width="9.28515625" customWidth="1"/>
    <col min="12298" max="12298" width="9" bestFit="1" customWidth="1"/>
    <col min="12299" max="12299" width="10.42578125" bestFit="1" customWidth="1"/>
    <col min="12300" max="12300" width="10.42578125" customWidth="1"/>
    <col min="12301" max="12301" width="11" customWidth="1"/>
    <col min="12302" max="12303" width="10.85546875" customWidth="1"/>
    <col min="12304" max="12305" width="15" bestFit="1" customWidth="1"/>
    <col min="12306" max="12306" width="10.5703125" bestFit="1" customWidth="1"/>
    <col min="12307" max="12311" width="11.140625" customWidth="1"/>
    <col min="12312" max="12313" width="13.42578125" bestFit="1" customWidth="1"/>
    <col min="12543" max="12543" width="14.85546875" customWidth="1"/>
    <col min="12544" max="12544" width="9.28515625" bestFit="1" customWidth="1"/>
    <col min="12545" max="12545" width="10.140625" bestFit="1" customWidth="1"/>
    <col min="12549" max="12551" width="9.28515625" bestFit="1" customWidth="1"/>
    <col min="12552" max="12553" width="9.28515625" customWidth="1"/>
    <col min="12554" max="12554" width="9" bestFit="1" customWidth="1"/>
    <col min="12555" max="12555" width="10.42578125" bestFit="1" customWidth="1"/>
    <col min="12556" max="12556" width="10.42578125" customWidth="1"/>
    <col min="12557" max="12557" width="11" customWidth="1"/>
    <col min="12558" max="12559" width="10.85546875" customWidth="1"/>
    <col min="12560" max="12561" width="15" bestFit="1" customWidth="1"/>
    <col min="12562" max="12562" width="10.5703125" bestFit="1" customWidth="1"/>
    <col min="12563" max="12567" width="11.140625" customWidth="1"/>
    <col min="12568" max="12569" width="13.42578125" bestFit="1" customWidth="1"/>
    <col min="12799" max="12799" width="14.85546875" customWidth="1"/>
    <col min="12800" max="12800" width="9.28515625" bestFit="1" customWidth="1"/>
    <col min="12801" max="12801" width="10.140625" bestFit="1" customWidth="1"/>
    <col min="12805" max="12807" width="9.28515625" bestFit="1" customWidth="1"/>
    <col min="12808" max="12809" width="9.28515625" customWidth="1"/>
    <col min="12810" max="12810" width="9" bestFit="1" customWidth="1"/>
    <col min="12811" max="12811" width="10.42578125" bestFit="1" customWidth="1"/>
    <col min="12812" max="12812" width="10.42578125" customWidth="1"/>
    <col min="12813" max="12813" width="11" customWidth="1"/>
    <col min="12814" max="12815" width="10.85546875" customWidth="1"/>
    <col min="12816" max="12817" width="15" bestFit="1" customWidth="1"/>
    <col min="12818" max="12818" width="10.5703125" bestFit="1" customWidth="1"/>
    <col min="12819" max="12823" width="11.140625" customWidth="1"/>
    <col min="12824" max="12825" width="13.42578125" bestFit="1" customWidth="1"/>
    <col min="13055" max="13055" width="14.85546875" customWidth="1"/>
    <col min="13056" max="13056" width="9.28515625" bestFit="1" customWidth="1"/>
    <col min="13057" max="13057" width="10.140625" bestFit="1" customWidth="1"/>
    <col min="13061" max="13063" width="9.28515625" bestFit="1" customWidth="1"/>
    <col min="13064" max="13065" width="9.28515625" customWidth="1"/>
    <col min="13066" max="13066" width="9" bestFit="1" customWidth="1"/>
    <col min="13067" max="13067" width="10.42578125" bestFit="1" customWidth="1"/>
    <col min="13068" max="13068" width="10.42578125" customWidth="1"/>
    <col min="13069" max="13069" width="11" customWidth="1"/>
    <col min="13070" max="13071" width="10.85546875" customWidth="1"/>
    <col min="13072" max="13073" width="15" bestFit="1" customWidth="1"/>
    <col min="13074" max="13074" width="10.5703125" bestFit="1" customWidth="1"/>
    <col min="13075" max="13079" width="11.140625" customWidth="1"/>
    <col min="13080" max="13081" width="13.42578125" bestFit="1" customWidth="1"/>
    <col min="13311" max="13311" width="14.85546875" customWidth="1"/>
    <col min="13312" max="13312" width="9.28515625" bestFit="1" customWidth="1"/>
    <col min="13313" max="13313" width="10.140625" bestFit="1" customWidth="1"/>
    <col min="13317" max="13319" width="9.28515625" bestFit="1" customWidth="1"/>
    <col min="13320" max="13321" width="9.28515625" customWidth="1"/>
    <col min="13322" max="13322" width="9" bestFit="1" customWidth="1"/>
    <col min="13323" max="13323" width="10.42578125" bestFit="1" customWidth="1"/>
    <col min="13324" max="13324" width="10.42578125" customWidth="1"/>
    <col min="13325" max="13325" width="11" customWidth="1"/>
    <col min="13326" max="13327" width="10.85546875" customWidth="1"/>
    <col min="13328" max="13329" width="15" bestFit="1" customWidth="1"/>
    <col min="13330" max="13330" width="10.5703125" bestFit="1" customWidth="1"/>
    <col min="13331" max="13335" width="11.140625" customWidth="1"/>
    <col min="13336" max="13337" width="13.42578125" bestFit="1" customWidth="1"/>
    <col min="13567" max="13567" width="14.85546875" customWidth="1"/>
    <col min="13568" max="13568" width="9.28515625" bestFit="1" customWidth="1"/>
    <col min="13569" max="13569" width="10.140625" bestFit="1" customWidth="1"/>
    <col min="13573" max="13575" width="9.28515625" bestFit="1" customWidth="1"/>
    <col min="13576" max="13577" width="9.28515625" customWidth="1"/>
    <col min="13578" max="13578" width="9" bestFit="1" customWidth="1"/>
    <col min="13579" max="13579" width="10.42578125" bestFit="1" customWidth="1"/>
    <col min="13580" max="13580" width="10.42578125" customWidth="1"/>
    <col min="13581" max="13581" width="11" customWidth="1"/>
    <col min="13582" max="13583" width="10.85546875" customWidth="1"/>
    <col min="13584" max="13585" width="15" bestFit="1" customWidth="1"/>
    <col min="13586" max="13586" width="10.5703125" bestFit="1" customWidth="1"/>
    <col min="13587" max="13591" width="11.140625" customWidth="1"/>
    <col min="13592" max="13593" width="13.42578125" bestFit="1" customWidth="1"/>
    <col min="13823" max="13823" width="14.85546875" customWidth="1"/>
    <col min="13824" max="13824" width="9.28515625" bestFit="1" customWidth="1"/>
    <col min="13825" max="13825" width="10.140625" bestFit="1" customWidth="1"/>
    <col min="13829" max="13831" width="9.28515625" bestFit="1" customWidth="1"/>
    <col min="13832" max="13833" width="9.28515625" customWidth="1"/>
    <col min="13834" max="13834" width="9" bestFit="1" customWidth="1"/>
    <col min="13835" max="13835" width="10.42578125" bestFit="1" customWidth="1"/>
    <col min="13836" max="13836" width="10.42578125" customWidth="1"/>
    <col min="13837" max="13837" width="11" customWidth="1"/>
    <col min="13838" max="13839" width="10.85546875" customWidth="1"/>
    <col min="13840" max="13841" width="15" bestFit="1" customWidth="1"/>
    <col min="13842" max="13842" width="10.5703125" bestFit="1" customWidth="1"/>
    <col min="13843" max="13847" width="11.140625" customWidth="1"/>
    <col min="13848" max="13849" width="13.42578125" bestFit="1" customWidth="1"/>
    <col min="14079" max="14079" width="14.85546875" customWidth="1"/>
    <col min="14080" max="14080" width="9.28515625" bestFit="1" customWidth="1"/>
    <col min="14081" max="14081" width="10.140625" bestFit="1" customWidth="1"/>
    <col min="14085" max="14087" width="9.28515625" bestFit="1" customWidth="1"/>
    <col min="14088" max="14089" width="9.28515625" customWidth="1"/>
    <col min="14090" max="14090" width="9" bestFit="1" customWidth="1"/>
    <col min="14091" max="14091" width="10.42578125" bestFit="1" customWidth="1"/>
    <col min="14092" max="14092" width="10.42578125" customWidth="1"/>
    <col min="14093" max="14093" width="11" customWidth="1"/>
    <col min="14094" max="14095" width="10.85546875" customWidth="1"/>
    <col min="14096" max="14097" width="15" bestFit="1" customWidth="1"/>
    <col min="14098" max="14098" width="10.5703125" bestFit="1" customWidth="1"/>
    <col min="14099" max="14103" width="11.140625" customWidth="1"/>
    <col min="14104" max="14105" width="13.42578125" bestFit="1" customWidth="1"/>
    <col min="14335" max="14335" width="14.85546875" customWidth="1"/>
    <col min="14336" max="14336" width="9.28515625" bestFit="1" customWidth="1"/>
    <col min="14337" max="14337" width="10.140625" bestFit="1" customWidth="1"/>
    <col min="14341" max="14343" width="9.28515625" bestFit="1" customWidth="1"/>
    <col min="14344" max="14345" width="9.28515625" customWidth="1"/>
    <col min="14346" max="14346" width="9" bestFit="1" customWidth="1"/>
    <col min="14347" max="14347" width="10.42578125" bestFit="1" customWidth="1"/>
    <col min="14348" max="14348" width="10.42578125" customWidth="1"/>
    <col min="14349" max="14349" width="11" customWidth="1"/>
    <col min="14350" max="14351" width="10.85546875" customWidth="1"/>
    <col min="14352" max="14353" width="15" bestFit="1" customWidth="1"/>
    <col min="14354" max="14354" width="10.5703125" bestFit="1" customWidth="1"/>
    <col min="14355" max="14359" width="11.140625" customWidth="1"/>
    <col min="14360" max="14361" width="13.42578125" bestFit="1" customWidth="1"/>
    <col min="14591" max="14591" width="14.85546875" customWidth="1"/>
    <col min="14592" max="14592" width="9.28515625" bestFit="1" customWidth="1"/>
    <col min="14593" max="14593" width="10.140625" bestFit="1" customWidth="1"/>
    <col min="14597" max="14599" width="9.28515625" bestFit="1" customWidth="1"/>
    <col min="14600" max="14601" width="9.28515625" customWidth="1"/>
    <col min="14602" max="14602" width="9" bestFit="1" customWidth="1"/>
    <col min="14603" max="14603" width="10.42578125" bestFit="1" customWidth="1"/>
    <col min="14604" max="14604" width="10.42578125" customWidth="1"/>
    <col min="14605" max="14605" width="11" customWidth="1"/>
    <col min="14606" max="14607" width="10.85546875" customWidth="1"/>
    <col min="14608" max="14609" width="15" bestFit="1" customWidth="1"/>
    <col min="14610" max="14610" width="10.5703125" bestFit="1" customWidth="1"/>
    <col min="14611" max="14615" width="11.140625" customWidth="1"/>
    <col min="14616" max="14617" width="13.42578125" bestFit="1" customWidth="1"/>
    <col min="14847" max="14847" width="14.85546875" customWidth="1"/>
    <col min="14848" max="14848" width="9.28515625" bestFit="1" customWidth="1"/>
    <col min="14849" max="14849" width="10.140625" bestFit="1" customWidth="1"/>
    <col min="14853" max="14855" width="9.28515625" bestFit="1" customWidth="1"/>
    <col min="14856" max="14857" width="9.28515625" customWidth="1"/>
    <col min="14858" max="14858" width="9" bestFit="1" customWidth="1"/>
    <col min="14859" max="14859" width="10.42578125" bestFit="1" customWidth="1"/>
    <col min="14860" max="14860" width="10.42578125" customWidth="1"/>
    <col min="14861" max="14861" width="11" customWidth="1"/>
    <col min="14862" max="14863" width="10.85546875" customWidth="1"/>
    <col min="14864" max="14865" width="15" bestFit="1" customWidth="1"/>
    <col min="14866" max="14866" width="10.5703125" bestFit="1" customWidth="1"/>
    <col min="14867" max="14871" width="11.140625" customWidth="1"/>
    <col min="14872" max="14873" width="13.42578125" bestFit="1" customWidth="1"/>
    <col min="15103" max="15103" width="14.85546875" customWidth="1"/>
    <col min="15104" max="15104" width="9.28515625" bestFit="1" customWidth="1"/>
    <col min="15105" max="15105" width="10.140625" bestFit="1" customWidth="1"/>
    <col min="15109" max="15111" width="9.28515625" bestFit="1" customWidth="1"/>
    <col min="15112" max="15113" width="9.28515625" customWidth="1"/>
    <col min="15114" max="15114" width="9" bestFit="1" customWidth="1"/>
    <col min="15115" max="15115" width="10.42578125" bestFit="1" customWidth="1"/>
    <col min="15116" max="15116" width="10.42578125" customWidth="1"/>
    <col min="15117" max="15117" width="11" customWidth="1"/>
    <col min="15118" max="15119" width="10.85546875" customWidth="1"/>
    <col min="15120" max="15121" width="15" bestFit="1" customWidth="1"/>
    <col min="15122" max="15122" width="10.5703125" bestFit="1" customWidth="1"/>
    <col min="15123" max="15127" width="11.140625" customWidth="1"/>
    <col min="15128" max="15129" width="13.42578125" bestFit="1" customWidth="1"/>
    <col min="15359" max="15359" width="14.85546875" customWidth="1"/>
    <col min="15360" max="15360" width="9.28515625" bestFit="1" customWidth="1"/>
    <col min="15361" max="15361" width="10.140625" bestFit="1" customWidth="1"/>
    <col min="15365" max="15367" width="9.28515625" bestFit="1" customWidth="1"/>
    <col min="15368" max="15369" width="9.28515625" customWidth="1"/>
    <col min="15370" max="15370" width="9" bestFit="1" customWidth="1"/>
    <col min="15371" max="15371" width="10.42578125" bestFit="1" customWidth="1"/>
    <col min="15372" max="15372" width="10.42578125" customWidth="1"/>
    <col min="15373" max="15373" width="11" customWidth="1"/>
    <col min="15374" max="15375" width="10.85546875" customWidth="1"/>
    <col min="15376" max="15377" width="15" bestFit="1" customWidth="1"/>
    <col min="15378" max="15378" width="10.5703125" bestFit="1" customWidth="1"/>
    <col min="15379" max="15383" width="11.140625" customWidth="1"/>
    <col min="15384" max="15385" width="13.42578125" bestFit="1" customWidth="1"/>
    <col min="15615" max="15615" width="14.85546875" customWidth="1"/>
    <col min="15616" max="15616" width="9.28515625" bestFit="1" customWidth="1"/>
    <col min="15617" max="15617" width="10.140625" bestFit="1" customWidth="1"/>
    <col min="15621" max="15623" width="9.28515625" bestFit="1" customWidth="1"/>
    <col min="15624" max="15625" width="9.28515625" customWidth="1"/>
    <col min="15626" max="15626" width="9" bestFit="1" customWidth="1"/>
    <col min="15627" max="15627" width="10.42578125" bestFit="1" customWidth="1"/>
    <col min="15628" max="15628" width="10.42578125" customWidth="1"/>
    <col min="15629" max="15629" width="11" customWidth="1"/>
    <col min="15630" max="15631" width="10.85546875" customWidth="1"/>
    <col min="15632" max="15633" width="15" bestFit="1" customWidth="1"/>
    <col min="15634" max="15634" width="10.5703125" bestFit="1" customWidth="1"/>
    <col min="15635" max="15639" width="11.140625" customWidth="1"/>
    <col min="15640" max="15641" width="13.42578125" bestFit="1" customWidth="1"/>
    <col min="15871" max="15871" width="14.85546875" customWidth="1"/>
    <col min="15872" max="15872" width="9.28515625" bestFit="1" customWidth="1"/>
    <col min="15873" max="15873" width="10.140625" bestFit="1" customWidth="1"/>
    <col min="15877" max="15879" width="9.28515625" bestFit="1" customWidth="1"/>
    <col min="15880" max="15881" width="9.28515625" customWidth="1"/>
    <col min="15882" max="15882" width="9" bestFit="1" customWidth="1"/>
    <col min="15883" max="15883" width="10.42578125" bestFit="1" customWidth="1"/>
    <col min="15884" max="15884" width="10.42578125" customWidth="1"/>
    <col min="15885" max="15885" width="11" customWidth="1"/>
    <col min="15886" max="15887" width="10.85546875" customWidth="1"/>
    <col min="15888" max="15889" width="15" bestFit="1" customWidth="1"/>
    <col min="15890" max="15890" width="10.5703125" bestFit="1" customWidth="1"/>
    <col min="15891" max="15895" width="11.140625" customWidth="1"/>
    <col min="15896" max="15897" width="13.42578125" bestFit="1" customWidth="1"/>
    <col min="16127" max="16127" width="14.85546875" customWidth="1"/>
    <col min="16128" max="16128" width="9.28515625" bestFit="1" customWidth="1"/>
    <col min="16129" max="16129" width="10.140625" bestFit="1" customWidth="1"/>
    <col min="16133" max="16135" width="9.28515625" bestFit="1" customWidth="1"/>
    <col min="16136" max="16137" width="9.28515625" customWidth="1"/>
    <col min="16138" max="16138" width="9" bestFit="1" customWidth="1"/>
    <col min="16139" max="16139" width="10.42578125" bestFit="1" customWidth="1"/>
    <col min="16140" max="16140" width="10.42578125" customWidth="1"/>
    <col min="16141" max="16141" width="11" customWidth="1"/>
    <col min="16142" max="16143" width="10.85546875" customWidth="1"/>
    <col min="16144" max="16145" width="15" bestFit="1" customWidth="1"/>
    <col min="16146" max="16146" width="10.5703125" bestFit="1" customWidth="1"/>
    <col min="16147" max="16151" width="11.140625" customWidth="1"/>
    <col min="16152" max="16153" width="13.42578125" bestFit="1" customWidth="1"/>
  </cols>
  <sheetData>
    <row r="1" spans="1:19" ht="7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9" ht="16.5" customHeight="1" x14ac:dyDescent="0.3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ht="19.5" thickBot="1" x14ac:dyDescent="0.35">
      <c r="A3" s="3" t="s">
        <v>660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9" ht="19.5" thickBot="1" x14ac:dyDescent="0.35">
      <c r="A4" s="4"/>
      <c r="B4" s="5" t="s">
        <v>1</v>
      </c>
      <c r="C4" s="5" t="s">
        <v>2</v>
      </c>
      <c r="D4" s="5" t="s">
        <v>3</v>
      </c>
      <c r="E4" s="5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7" t="s">
        <v>12</v>
      </c>
      <c r="N4" s="7" t="s">
        <v>13</v>
      </c>
      <c r="O4" s="7" t="s">
        <v>14</v>
      </c>
      <c r="P4" s="8" t="s">
        <v>15</v>
      </c>
      <c r="Q4" s="7" t="s">
        <v>16</v>
      </c>
      <c r="R4" s="8" t="s">
        <v>649</v>
      </c>
      <c r="S4" s="9" t="s">
        <v>657</v>
      </c>
    </row>
    <row r="5" spans="1:19" ht="21" customHeight="1" x14ac:dyDescent="0.3">
      <c r="A5" s="10" t="s">
        <v>17</v>
      </c>
      <c r="B5" s="11">
        <v>5.2421848799999999</v>
      </c>
      <c r="C5" s="11">
        <v>7.1524648509999986</v>
      </c>
      <c r="D5" s="11">
        <v>8.5773791359999993</v>
      </c>
      <c r="E5" s="11">
        <v>10.089245386999998</v>
      </c>
      <c r="F5" s="12">
        <v>11.692268932999998</v>
      </c>
      <c r="G5" s="12">
        <v>11.499280702</v>
      </c>
      <c r="H5" s="12">
        <v>13.507171959999999</v>
      </c>
      <c r="I5" s="12">
        <v>15.227631324000001</v>
      </c>
      <c r="J5" s="12">
        <v>17.893289083999999</v>
      </c>
      <c r="K5" s="12">
        <v>20.427184219000001</v>
      </c>
      <c r="L5" s="12">
        <v>21.876484867999999</v>
      </c>
      <c r="M5" s="13">
        <v>23.886533332999999</v>
      </c>
      <c r="N5" s="13">
        <v>24.332446679</v>
      </c>
      <c r="O5" s="13">
        <v>27.812920063</v>
      </c>
      <c r="P5" s="14">
        <v>29.717377809999995</v>
      </c>
      <c r="Q5" s="13">
        <v>31.765595505999997</v>
      </c>
      <c r="R5" s="14">
        <v>34.31</v>
      </c>
      <c r="S5" s="15">
        <v>37.610504290000002</v>
      </c>
    </row>
    <row r="6" spans="1:19" ht="21" customHeight="1" x14ac:dyDescent="0.3">
      <c r="A6" s="16" t="s">
        <v>18</v>
      </c>
      <c r="B6" s="17">
        <v>4.4064594859999975</v>
      </c>
      <c r="C6" s="17">
        <v>5.4853223850000017</v>
      </c>
      <c r="D6" s="17">
        <v>6.4862160480000002</v>
      </c>
      <c r="E6" s="17">
        <v>8.0704823310000009</v>
      </c>
      <c r="F6" s="18">
        <v>10.277404587999998</v>
      </c>
      <c r="G6" s="18">
        <v>9.299079475000001</v>
      </c>
      <c r="H6" s="18">
        <v>10.921134319</v>
      </c>
      <c r="I6" s="18">
        <v>12.628449308999997</v>
      </c>
      <c r="J6" s="18">
        <v>13.557379528</v>
      </c>
      <c r="K6" s="18">
        <v>14.312568715999999</v>
      </c>
      <c r="L6" s="18">
        <v>15.1344434</v>
      </c>
      <c r="M6" s="19">
        <v>16.068419342999999</v>
      </c>
      <c r="N6" s="19">
        <v>17.292394244999997</v>
      </c>
      <c r="O6" s="19">
        <v>19.284966443999998</v>
      </c>
      <c r="P6" s="20">
        <v>20.032748971999997</v>
      </c>
      <c r="Q6" s="19">
        <v>21.270479161000011</v>
      </c>
      <c r="R6" s="20">
        <v>22.702999999999999</v>
      </c>
      <c r="S6" s="21">
        <v>24.967187338000002</v>
      </c>
    </row>
    <row r="7" spans="1:19" ht="21" customHeight="1" thickBot="1" x14ac:dyDescent="0.35">
      <c r="A7" s="22" t="s">
        <v>19</v>
      </c>
      <c r="B7" s="23">
        <v>0.83572539400000023</v>
      </c>
      <c r="C7" s="23">
        <v>1.6671424660000009</v>
      </c>
      <c r="D7" s="23">
        <v>2.0911630879999992</v>
      </c>
      <c r="E7" s="23">
        <v>2.0187630559999996</v>
      </c>
      <c r="F7" s="24">
        <v>1.414864345</v>
      </c>
      <c r="G7" s="24">
        <v>2.200201227</v>
      </c>
      <c r="H7" s="24">
        <v>2.586037640999999</v>
      </c>
      <c r="I7" s="24">
        <v>2.5991820150000007</v>
      </c>
      <c r="J7" s="24">
        <v>4.3359095559999998</v>
      </c>
      <c r="K7" s="24">
        <v>6.1146155029999996</v>
      </c>
      <c r="L7" s="24">
        <v>6.742041468</v>
      </c>
      <c r="M7" s="25">
        <v>7.8181139900000005</v>
      </c>
      <c r="N7" s="25">
        <v>7.0400524340000006</v>
      </c>
      <c r="O7" s="25">
        <v>8.5279536189999998</v>
      </c>
      <c r="P7" s="26">
        <v>9.6846288379999983</v>
      </c>
      <c r="Q7" s="25">
        <v>10.495116345</v>
      </c>
      <c r="R7" s="26">
        <f>R5-R6</f>
        <v>11.607000000000003</v>
      </c>
      <c r="S7" s="27">
        <v>12.643316951999999</v>
      </c>
    </row>
    <row r="8" spans="1:19" ht="15" x14ac:dyDescent="0.25">
      <c r="A8" s="28" t="s">
        <v>20</v>
      </c>
      <c r="M8" s="2"/>
      <c r="N8" s="2"/>
      <c r="P8" s="29"/>
      <c r="Q8" s="2"/>
      <c r="R8" s="30"/>
      <c r="S8" s="31"/>
    </row>
    <row r="9" spans="1:19" x14ac:dyDescent="0.2">
      <c r="C9" s="32"/>
      <c r="M9" s="2"/>
      <c r="N9" s="2"/>
      <c r="P9" s="29"/>
      <c r="Q9" s="2"/>
      <c r="R9" s="30"/>
      <c r="S9" s="31"/>
    </row>
    <row r="10" spans="1:19" ht="19.5" thickBot="1" x14ac:dyDescent="0.35">
      <c r="A10" s="3" t="s">
        <v>21</v>
      </c>
      <c r="M10" s="2"/>
      <c r="N10" s="2"/>
      <c r="P10" s="29"/>
      <c r="Q10" s="2"/>
      <c r="R10" s="30"/>
      <c r="S10" s="31"/>
    </row>
    <row r="11" spans="1:19" ht="19.5" thickBot="1" x14ac:dyDescent="0.35">
      <c r="A11" s="4"/>
      <c r="B11" s="5" t="s">
        <v>1</v>
      </c>
      <c r="C11" s="5" t="s">
        <v>2</v>
      </c>
      <c r="D11" s="5" t="s">
        <v>3</v>
      </c>
      <c r="E11" s="5" t="s">
        <v>4</v>
      </c>
      <c r="F11" s="6" t="s">
        <v>5</v>
      </c>
      <c r="G11" s="6" t="s">
        <v>6</v>
      </c>
      <c r="H11" s="6" t="s">
        <v>7</v>
      </c>
      <c r="I11" s="6" t="s">
        <v>8</v>
      </c>
      <c r="J11" s="6" t="s">
        <v>9</v>
      </c>
      <c r="K11" s="6" t="s">
        <v>10</v>
      </c>
      <c r="L11" s="5" t="s">
        <v>11</v>
      </c>
      <c r="M11" s="33" t="s">
        <v>12</v>
      </c>
      <c r="N11" s="33" t="s">
        <v>13</v>
      </c>
      <c r="O11" s="33" t="s">
        <v>14</v>
      </c>
      <c r="P11" s="34" t="s">
        <v>15</v>
      </c>
      <c r="Q11" s="33" t="s">
        <v>16</v>
      </c>
      <c r="R11" s="34" t="s">
        <v>649</v>
      </c>
      <c r="S11" s="35" t="s">
        <v>657</v>
      </c>
    </row>
    <row r="12" spans="1:19" ht="18.75" x14ac:dyDescent="0.3">
      <c r="A12" s="10" t="s">
        <v>17</v>
      </c>
      <c r="B12" s="36" t="s">
        <v>22</v>
      </c>
      <c r="C12" s="11">
        <f t="shared" ref="C12:I13" si="0">((C5-B5)/B5)*100</f>
        <v>36.440530327118083</v>
      </c>
      <c r="D12" s="11">
        <f t="shared" si="0"/>
        <v>19.92200331890874</v>
      </c>
      <c r="E12" s="11">
        <f t="shared" si="0"/>
        <v>17.626202911499693</v>
      </c>
      <c r="F12" s="12">
        <f t="shared" si="0"/>
        <v>15.88843847593891</v>
      </c>
      <c r="G12" s="12">
        <f t="shared" si="0"/>
        <v>-1.6505627103334226</v>
      </c>
      <c r="H12" s="12">
        <f t="shared" si="0"/>
        <v>17.461016128172073</v>
      </c>
      <c r="I12" s="12">
        <f>((I5-H5)/H5)*100</f>
        <v>12.737376625506453</v>
      </c>
      <c r="J12" s="12">
        <f t="shared" ref="J12:Q13" si="1">((J5-I5)/I5)*100</f>
        <v>17.505399909431102</v>
      </c>
      <c r="K12" s="12">
        <f t="shared" si="1"/>
        <v>14.161147920343979</v>
      </c>
      <c r="L12" s="11">
        <f t="shared" si="1"/>
        <v>7.0949604872704644</v>
      </c>
      <c r="M12" s="37">
        <f t="shared" si="1"/>
        <v>9.1881692928657603</v>
      </c>
      <c r="N12" s="37">
        <f t="shared" si="1"/>
        <v>1.8667980815112999</v>
      </c>
      <c r="O12" s="37">
        <f t="shared" si="1"/>
        <v>14.303836477750531</v>
      </c>
      <c r="P12" s="38">
        <f t="shared" si="1"/>
        <v>6.8473851098199772</v>
      </c>
      <c r="Q12" s="37">
        <f>((Q5-P5)/P5)*100</f>
        <v>6.8923231016391018</v>
      </c>
      <c r="R12" s="38">
        <f>((R5-Q5)/Q5)*100</f>
        <v>8.009937964233691</v>
      </c>
      <c r="S12" s="39">
        <f t="shared" ref="S12:S13" si="2">((S5-R5)/R5)*100</f>
        <v>9.6196569221801198</v>
      </c>
    </row>
    <row r="13" spans="1:19" ht="19.5" thickBot="1" x14ac:dyDescent="0.35">
      <c r="A13" s="40" t="s">
        <v>18</v>
      </c>
      <c r="B13" s="41" t="s">
        <v>22</v>
      </c>
      <c r="C13" s="42">
        <f t="shared" si="0"/>
        <v>24.483667725250129</v>
      </c>
      <c r="D13" s="42">
        <f t="shared" si="0"/>
        <v>18.246760951316414</v>
      </c>
      <c r="E13" s="42">
        <f t="shared" si="0"/>
        <v>24.425123543155848</v>
      </c>
      <c r="F13" s="43">
        <f t="shared" si="0"/>
        <v>27.345605460566574</v>
      </c>
      <c r="G13" s="43">
        <f t="shared" si="0"/>
        <v>-9.5191845822854848</v>
      </c>
      <c r="H13" s="43">
        <f t="shared" si="0"/>
        <v>17.443176481723736</v>
      </c>
      <c r="I13" s="43">
        <f t="shared" si="0"/>
        <v>15.633128758701394</v>
      </c>
      <c r="J13" s="43">
        <f t="shared" si="1"/>
        <v>7.3558534090007139</v>
      </c>
      <c r="K13" s="43">
        <f t="shared" si="1"/>
        <v>5.5703182642361684</v>
      </c>
      <c r="L13" s="42">
        <f t="shared" si="1"/>
        <v>5.7423283011471478</v>
      </c>
      <c r="M13" s="44">
        <f>((M6-L6)/L6)*100</f>
        <v>6.1711945283696279</v>
      </c>
      <c r="N13" s="44">
        <f t="shared" si="1"/>
        <v>7.6172700990231963</v>
      </c>
      <c r="O13" s="44">
        <f t="shared" si="1"/>
        <v>11.52282425885671</v>
      </c>
      <c r="P13" s="45">
        <f t="shared" si="1"/>
        <v>3.8775412452566176</v>
      </c>
      <c r="Q13" s="44">
        <f t="shared" si="1"/>
        <v>6.1785339132937001</v>
      </c>
      <c r="R13" s="45">
        <f>((R6-Q6)/Q6)*100</f>
        <v>6.7347840552015068</v>
      </c>
      <c r="S13" s="46">
        <f t="shared" si="2"/>
        <v>9.973075531868048</v>
      </c>
    </row>
    <row r="14" spans="1:19" ht="15.75" customHeight="1" x14ac:dyDescent="0.25">
      <c r="A14" s="47" t="s">
        <v>24</v>
      </c>
      <c r="N14" s="2"/>
      <c r="P14" s="29"/>
      <c r="Q14" s="2"/>
      <c r="R14" s="30"/>
    </row>
    <row r="15" spans="1:19" ht="4.5" customHeight="1" x14ac:dyDescent="0.2">
      <c r="N15" s="2"/>
      <c r="P15" s="29"/>
      <c r="Q15" s="2"/>
      <c r="R15" s="30"/>
    </row>
    <row r="16" spans="1:19" ht="6" customHeight="1" x14ac:dyDescent="0.2">
      <c r="N16" s="2"/>
      <c r="P16" s="29"/>
      <c r="Q16" s="2"/>
      <c r="R16" s="30"/>
    </row>
    <row r="17" spans="14:34" x14ac:dyDescent="0.2">
      <c r="N17" s="2"/>
      <c r="P17" s="29"/>
      <c r="Q17" s="2"/>
      <c r="R17" s="30"/>
    </row>
    <row r="18" spans="14:34" x14ac:dyDescent="0.2">
      <c r="N18" s="2"/>
      <c r="P18" s="29"/>
      <c r="Q18" s="2"/>
      <c r="R18" s="30"/>
      <c r="Z18" s="48"/>
      <c r="AB18" s="48"/>
      <c r="AD18" s="48"/>
      <c r="AF18" s="48"/>
      <c r="AH18" s="48"/>
    </row>
    <row r="19" spans="14:34" x14ac:dyDescent="0.2">
      <c r="N19" s="2"/>
      <c r="P19" s="29"/>
      <c r="Q19" s="2"/>
      <c r="R19" s="30"/>
    </row>
    <row r="20" spans="14:34" x14ac:dyDescent="0.2">
      <c r="N20" s="2"/>
      <c r="P20" s="29"/>
      <c r="Q20" s="2"/>
      <c r="R20" s="30"/>
    </row>
    <row r="21" spans="14:34" x14ac:dyDescent="0.2">
      <c r="N21" s="2"/>
      <c r="P21" s="29"/>
      <c r="Q21" s="2"/>
      <c r="R21" s="30"/>
    </row>
    <row r="22" spans="14:34" x14ac:dyDescent="0.2">
      <c r="N22" s="2"/>
      <c r="P22" s="29"/>
      <c r="Q22" s="2"/>
      <c r="R22" s="30"/>
    </row>
    <row r="23" spans="14:34" x14ac:dyDescent="0.2">
      <c r="N23" s="2"/>
      <c r="P23" s="29"/>
      <c r="Q23" s="2"/>
      <c r="R23" s="30"/>
    </row>
    <row r="24" spans="14:34" x14ac:dyDescent="0.2">
      <c r="N24" s="2"/>
      <c r="P24" s="29"/>
      <c r="Q24" s="2"/>
      <c r="R24" s="30"/>
    </row>
    <row r="25" spans="14:34" x14ac:dyDescent="0.2">
      <c r="N25" s="2"/>
      <c r="P25" s="29"/>
      <c r="Q25" s="2"/>
      <c r="R25" s="30"/>
    </row>
    <row r="26" spans="14:34" x14ac:dyDescent="0.2">
      <c r="N26" s="2"/>
      <c r="P26" s="29"/>
      <c r="Q26" s="2"/>
      <c r="R26" s="30"/>
    </row>
    <row r="27" spans="14:34" x14ac:dyDescent="0.2">
      <c r="N27" s="2"/>
      <c r="P27" s="29"/>
      <c r="Q27" s="2"/>
      <c r="R27" s="30"/>
    </row>
    <row r="28" spans="14:34" x14ac:dyDescent="0.2">
      <c r="N28" s="2"/>
      <c r="P28" s="29"/>
      <c r="Q28" s="2"/>
      <c r="R28" s="30"/>
    </row>
    <row r="29" spans="14:34" x14ac:dyDescent="0.2">
      <c r="N29" s="2"/>
      <c r="P29" s="29"/>
      <c r="Q29" s="2"/>
      <c r="R29" s="30"/>
    </row>
    <row r="30" spans="14:34" x14ac:dyDescent="0.2">
      <c r="N30" s="2"/>
      <c r="O30" s="2" t="s">
        <v>25</v>
      </c>
      <c r="P30" s="29"/>
      <c r="Q30" s="2"/>
      <c r="R30" s="30"/>
    </row>
    <row r="31" spans="14:34" x14ac:dyDescent="0.2">
      <c r="N31" s="2"/>
      <c r="O31" s="2" t="s">
        <v>25</v>
      </c>
      <c r="P31" s="29"/>
      <c r="Q31" s="2"/>
      <c r="R31" s="30"/>
    </row>
    <row r="32" spans="14:34" x14ac:dyDescent="0.2">
      <c r="N32" s="2"/>
      <c r="P32" s="29"/>
      <c r="Q32" s="2"/>
      <c r="R32" s="30"/>
    </row>
    <row r="33" spans="1:19" x14ac:dyDescent="0.2">
      <c r="N33" s="2"/>
      <c r="P33" s="29"/>
      <c r="Q33" s="2"/>
      <c r="R33" s="30"/>
    </row>
    <row r="34" spans="1:19" x14ac:dyDescent="0.2">
      <c r="N34" s="2"/>
      <c r="P34" s="29"/>
      <c r="Q34" s="2"/>
      <c r="R34" s="30"/>
    </row>
    <row r="35" spans="1:19" x14ac:dyDescent="0.2">
      <c r="N35" s="2"/>
      <c r="P35" s="29"/>
      <c r="Q35" s="2"/>
      <c r="R35" s="30"/>
    </row>
    <row r="36" spans="1:19" x14ac:dyDescent="0.2">
      <c r="N36" s="2"/>
      <c r="P36" s="29"/>
      <c r="Q36" s="2"/>
      <c r="R36" s="30"/>
    </row>
    <row r="37" spans="1:19" x14ac:dyDescent="0.2">
      <c r="N37" s="2"/>
      <c r="P37" s="29"/>
      <c r="Q37" s="2"/>
      <c r="R37" s="30"/>
    </row>
    <row r="38" spans="1:19" ht="21" customHeight="1" x14ac:dyDescent="0.2">
      <c r="N38" s="2"/>
      <c r="P38" s="29"/>
      <c r="Q38" s="2"/>
      <c r="R38" s="30"/>
    </row>
    <row r="39" spans="1:19" ht="29.25" customHeight="1" thickBot="1" x14ac:dyDescent="0.35">
      <c r="A39" s="49" t="s">
        <v>26</v>
      </c>
      <c r="N39" s="2"/>
      <c r="P39" s="29"/>
      <c r="Q39" s="2"/>
      <c r="R39" s="30"/>
      <c r="S39" s="50"/>
    </row>
    <row r="40" spans="1:19" ht="19.5" thickBot="1" x14ac:dyDescent="0.35">
      <c r="A40" s="4"/>
      <c r="B40" s="5" t="s">
        <v>1</v>
      </c>
      <c r="C40" s="5" t="s">
        <v>2</v>
      </c>
      <c r="D40" s="5" t="s">
        <v>3</v>
      </c>
      <c r="E40" s="5" t="s">
        <v>4</v>
      </c>
      <c r="F40" s="6" t="s">
        <v>5</v>
      </c>
      <c r="G40" s="6" t="s">
        <v>6</v>
      </c>
      <c r="H40" s="6" t="s">
        <v>7</v>
      </c>
      <c r="I40" s="6" t="s">
        <v>8</v>
      </c>
      <c r="J40" s="6" t="s">
        <v>9</v>
      </c>
      <c r="K40" s="6" t="s">
        <v>10</v>
      </c>
      <c r="L40" s="5" t="s">
        <v>11</v>
      </c>
      <c r="M40" s="33" t="s">
        <v>12</v>
      </c>
      <c r="N40" s="33" t="s">
        <v>13</v>
      </c>
      <c r="O40" s="33" t="s">
        <v>14</v>
      </c>
      <c r="P40" s="33" t="s">
        <v>15</v>
      </c>
      <c r="Q40" s="33" t="s">
        <v>16</v>
      </c>
      <c r="R40" s="34" t="s">
        <v>649</v>
      </c>
      <c r="S40" s="9" t="s">
        <v>657</v>
      </c>
    </row>
    <row r="41" spans="1:19" ht="18.75" x14ac:dyDescent="0.3">
      <c r="A41" s="10" t="s">
        <v>17</v>
      </c>
      <c r="B41" s="11">
        <v>59.698</v>
      </c>
      <c r="C41" s="11">
        <v>71.423500000000004</v>
      </c>
      <c r="D41" s="11">
        <v>87.925899999999999</v>
      </c>
      <c r="E41" s="11">
        <v>101.8387</v>
      </c>
      <c r="F41" s="12">
        <v>116.24380000000001</v>
      </c>
      <c r="G41" s="12">
        <v>98.218000000000004</v>
      </c>
      <c r="H41" s="12">
        <v>120.37310000000001</v>
      </c>
      <c r="I41" s="12">
        <v>136.69389999999999</v>
      </c>
      <c r="J41" s="12">
        <v>143.45609999999999</v>
      </c>
      <c r="K41" s="12">
        <v>154.994</v>
      </c>
      <c r="L41" s="11">
        <v>165.77359999999999</v>
      </c>
      <c r="M41" s="51">
        <v>179.578</v>
      </c>
      <c r="N41" s="51">
        <v>184.84299999999999</v>
      </c>
      <c r="O41" s="51">
        <v>206.64699999999999</v>
      </c>
      <c r="P41" s="51">
        <v>223.6</v>
      </c>
      <c r="Q41" s="51">
        <v>238.1</v>
      </c>
      <c r="R41" s="52">
        <v>239.88</v>
      </c>
      <c r="S41" s="15">
        <v>288.10000000000002</v>
      </c>
    </row>
    <row r="42" spans="1:19" ht="18.75" x14ac:dyDescent="0.3">
      <c r="A42" s="16" t="s">
        <v>18</v>
      </c>
      <c r="B42" s="17">
        <v>71.354300000000009</v>
      </c>
      <c r="C42" s="17">
        <v>81.169699999999992</v>
      </c>
      <c r="D42" s="17">
        <v>100.78410000000001</v>
      </c>
      <c r="E42" s="17">
        <v>120.3895</v>
      </c>
      <c r="F42" s="18">
        <v>142.4479</v>
      </c>
      <c r="G42" s="18">
        <v>107.52889999999999</v>
      </c>
      <c r="H42" s="18">
        <v>134.1884</v>
      </c>
      <c r="I42" s="18">
        <v>152.5684</v>
      </c>
      <c r="J42" s="18">
        <v>154.0402</v>
      </c>
      <c r="K42" s="18">
        <v>156.97800000000001</v>
      </c>
      <c r="L42" s="17">
        <v>168.4323</v>
      </c>
      <c r="M42" s="53">
        <v>177.233</v>
      </c>
      <c r="N42" s="53">
        <v>180.92500000000001</v>
      </c>
      <c r="O42" s="53">
        <v>206.084</v>
      </c>
      <c r="P42" s="53">
        <v>228.2</v>
      </c>
      <c r="Q42" s="53">
        <v>237</v>
      </c>
      <c r="R42" s="54">
        <v>229.374</v>
      </c>
      <c r="S42" s="21">
        <v>289.60000000000002</v>
      </c>
    </row>
    <row r="43" spans="1:19" ht="19.5" thickBot="1" x14ac:dyDescent="0.35">
      <c r="A43" s="22" t="s">
        <v>19</v>
      </c>
      <c r="B43" s="23">
        <v>-11.6563</v>
      </c>
      <c r="C43" s="23">
        <v>-9.7462</v>
      </c>
      <c r="D43" s="23">
        <v>-12.8582</v>
      </c>
      <c r="E43" s="23">
        <v>-18.550799999999999</v>
      </c>
      <c r="F43" s="24">
        <v>-26.204099999999997</v>
      </c>
      <c r="G43" s="24">
        <v>-9.3109000000000002</v>
      </c>
      <c r="H43" s="24">
        <v>-13.815299999999988</v>
      </c>
      <c r="I43" s="24">
        <v>-15.874499999999999</v>
      </c>
      <c r="J43" s="24">
        <v>-10.584100000000007</v>
      </c>
      <c r="K43" s="24">
        <v>-1.9840000000000089</v>
      </c>
      <c r="L43" s="23">
        <v>-2.6587000000000001</v>
      </c>
      <c r="M43" s="55">
        <v>2.3449999999999989</v>
      </c>
      <c r="N43" s="55">
        <v>3.9180000000000001</v>
      </c>
      <c r="O43" s="55">
        <v>0.5</v>
      </c>
      <c r="P43" s="55">
        <v>-4.5999999999999996</v>
      </c>
      <c r="Q43" s="55">
        <v>1.2</v>
      </c>
      <c r="R43" s="56">
        <v>10.506</v>
      </c>
      <c r="S43" s="27">
        <v>-1.5</v>
      </c>
    </row>
    <row r="44" spans="1:19" x14ac:dyDescent="0.2">
      <c r="M44" s="2"/>
      <c r="N44" s="2"/>
      <c r="P44" s="2"/>
      <c r="Q44" s="2"/>
      <c r="R44" s="30"/>
      <c r="S44" s="31"/>
    </row>
    <row r="45" spans="1:19" ht="21" thickBot="1" x14ac:dyDescent="0.35">
      <c r="A45" s="49" t="s">
        <v>27</v>
      </c>
      <c r="M45" s="2"/>
      <c r="N45" s="2"/>
      <c r="P45" s="2"/>
      <c r="Q45" s="2"/>
      <c r="R45" s="30"/>
      <c r="S45" s="31"/>
    </row>
    <row r="46" spans="1:19" ht="19.5" thickBot="1" x14ac:dyDescent="0.35">
      <c r="A46" s="4"/>
      <c r="B46" s="5" t="s">
        <v>28</v>
      </c>
      <c r="C46" s="5" t="s">
        <v>1</v>
      </c>
      <c r="D46" s="5" t="s">
        <v>2</v>
      </c>
      <c r="E46" s="5" t="s">
        <v>3</v>
      </c>
      <c r="F46" s="6" t="s">
        <v>4</v>
      </c>
      <c r="G46" s="6" t="s">
        <v>5</v>
      </c>
      <c r="H46" s="6" t="s">
        <v>6</v>
      </c>
      <c r="I46" s="6" t="s">
        <v>7</v>
      </c>
      <c r="J46" s="6" t="s">
        <v>8</v>
      </c>
      <c r="K46" s="6" t="s">
        <v>9</v>
      </c>
      <c r="L46" s="5" t="s">
        <v>10</v>
      </c>
      <c r="M46" s="33" t="s">
        <v>12</v>
      </c>
      <c r="N46" s="33" t="s">
        <v>13</v>
      </c>
      <c r="O46" s="33" t="s">
        <v>14</v>
      </c>
      <c r="P46" s="33" t="s">
        <v>15</v>
      </c>
      <c r="Q46" s="33" t="s">
        <v>16</v>
      </c>
      <c r="R46" s="34" t="s">
        <v>649</v>
      </c>
      <c r="S46" s="35" t="s">
        <v>657</v>
      </c>
    </row>
    <row r="47" spans="1:19" ht="18.75" x14ac:dyDescent="0.3">
      <c r="A47" s="10" t="s">
        <v>17</v>
      </c>
      <c r="B47" s="11">
        <f t="shared" ref="B47:S48" si="3">(B5/B41)*100</f>
        <v>8.7811733726423</v>
      </c>
      <c r="C47" s="11">
        <f t="shared" si="3"/>
        <v>10.014161796887576</v>
      </c>
      <c r="D47" s="11">
        <f t="shared" si="3"/>
        <v>9.7552360976686039</v>
      </c>
      <c r="E47" s="11">
        <f t="shared" si="3"/>
        <v>9.9070838364983036</v>
      </c>
      <c r="F47" s="12">
        <f t="shared" si="3"/>
        <v>10.058402196934372</v>
      </c>
      <c r="G47" s="12">
        <f t="shared" si="3"/>
        <v>11.707915760858498</v>
      </c>
      <c r="H47" s="12">
        <f t="shared" si="3"/>
        <v>11.22108839931845</v>
      </c>
      <c r="I47" s="12">
        <f t="shared" si="3"/>
        <v>11.139949422761369</v>
      </c>
      <c r="J47" s="12">
        <f t="shared" si="3"/>
        <v>12.473006783259827</v>
      </c>
      <c r="K47" s="12">
        <f t="shared" si="3"/>
        <v>13.179338696336632</v>
      </c>
      <c r="L47" s="11">
        <f t="shared" si="3"/>
        <v>13.196603601538484</v>
      </c>
      <c r="M47" s="51">
        <f t="shared" si="3"/>
        <v>13.301480879060909</v>
      </c>
      <c r="N47" s="51">
        <f>(N5/N41)*100</f>
        <v>13.163845360116424</v>
      </c>
      <c r="O47" s="51">
        <f t="shared" si="3"/>
        <v>13.459145336249739</v>
      </c>
      <c r="P47" s="51">
        <f t="shared" si="3"/>
        <v>13.290419414132376</v>
      </c>
      <c r="Q47" s="51">
        <f t="shared" si="3"/>
        <v>13.34128328685426</v>
      </c>
      <c r="R47" s="52">
        <f t="shared" si="3"/>
        <v>14.302984825746206</v>
      </c>
      <c r="S47" s="39">
        <f>(S5/S41)*100</f>
        <v>13.054670006942034</v>
      </c>
    </row>
    <row r="48" spans="1:19" ht="19.5" thickBot="1" x14ac:dyDescent="0.35">
      <c r="A48" s="40" t="s">
        <v>18</v>
      </c>
      <c r="B48" s="42">
        <f t="shared" si="3"/>
        <v>6.1754645284166427</v>
      </c>
      <c r="C48" s="42">
        <f t="shared" si="3"/>
        <v>6.7578448423488107</v>
      </c>
      <c r="D48" s="42">
        <f t="shared" si="3"/>
        <v>6.435753306325104</v>
      </c>
      <c r="E48" s="42">
        <f t="shared" si="3"/>
        <v>6.7036430344839051</v>
      </c>
      <c r="F48" s="43">
        <f t="shared" si="3"/>
        <v>7.2148515969698375</v>
      </c>
      <c r="G48" s="43">
        <f t="shared" si="3"/>
        <v>8.6479815891355738</v>
      </c>
      <c r="H48" s="43">
        <f t="shared" si="3"/>
        <v>8.1386575285196034</v>
      </c>
      <c r="I48" s="43">
        <f t="shared" si="3"/>
        <v>8.2772378218556373</v>
      </c>
      <c r="J48" s="43">
        <f t="shared" si="3"/>
        <v>8.8011957450068241</v>
      </c>
      <c r="K48" s="43">
        <f t="shared" si="3"/>
        <v>9.1175634267222154</v>
      </c>
      <c r="L48" s="42">
        <f t="shared" si="3"/>
        <v>8.9854757074504121</v>
      </c>
      <c r="M48" s="57">
        <f t="shared" si="3"/>
        <v>9.0662683264403334</v>
      </c>
      <c r="N48" s="57">
        <f t="shared" si="3"/>
        <v>9.5577693768135941</v>
      </c>
      <c r="O48" s="57">
        <f t="shared" si="3"/>
        <v>9.3578183866772768</v>
      </c>
      <c r="P48" s="57">
        <f t="shared" si="3"/>
        <v>8.7785928886941278</v>
      </c>
      <c r="Q48" s="57">
        <f t="shared" si="3"/>
        <v>8.9748857219409324</v>
      </c>
      <c r="R48" s="58">
        <f t="shared" si="3"/>
        <v>9.897808818785041</v>
      </c>
      <c r="S48" s="46">
        <f t="shared" si="3"/>
        <v>8.6212663459944761</v>
      </c>
    </row>
    <row r="49" spans="1:18" ht="6" customHeight="1" x14ac:dyDescent="0.2">
      <c r="N49" s="2"/>
      <c r="R49" s="30"/>
    </row>
    <row r="50" spans="1:18" x14ac:dyDescent="0.2">
      <c r="A50" s="59" t="s">
        <v>24</v>
      </c>
      <c r="N50" s="2"/>
      <c r="R50" s="30"/>
    </row>
    <row r="51" spans="1:18" x14ac:dyDescent="0.2">
      <c r="N51" s="2"/>
    </row>
    <row r="52" spans="1:18" x14ac:dyDescent="0.2">
      <c r="N52" s="2"/>
    </row>
    <row r="58" spans="1:18" x14ac:dyDescent="0.2">
      <c r="R58" s="31"/>
    </row>
  </sheetData>
  <conditionalFormatting sqref="S4">
    <cfRule type="duplicateValues" dxfId="45" priority="13"/>
  </conditionalFormatting>
  <pageMargins left="0.39370078740157483" right="0.35433070866141736" top="0.31496062992125984" bottom="0.19685039370078741" header="0.15748031496062992" footer="0.19685039370078741"/>
  <pageSetup paperSize="9" scale="75" orientation="landscape" r:id="rId1"/>
  <headerFooter alignWithMargins="0">
    <oddHeader>&amp;LDepartament Rynków Rolnych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60E38-C881-4EB1-B760-C04217099EA6}">
  <sheetPr>
    <tabColor theme="7" tint="0.79998168889431442"/>
  </sheetPr>
  <dimension ref="A1:AA68"/>
  <sheetViews>
    <sheetView showGridLines="0" showZeros="0" zoomScale="90" zoomScaleNormal="90" workbookViewId="0">
      <selection activeCell="L16" sqref="L16"/>
    </sheetView>
  </sheetViews>
  <sheetFormatPr defaultRowHeight="12.75" x14ac:dyDescent="0.2"/>
  <cols>
    <col min="1" max="1" width="12.28515625" customWidth="1"/>
    <col min="2" max="2" width="9" bestFit="1" customWidth="1"/>
    <col min="3" max="3" width="8.5703125" customWidth="1"/>
    <col min="4" max="4" width="12" customWidth="1"/>
    <col min="5" max="5" width="12.85546875" customWidth="1"/>
    <col min="6" max="6" width="10.5703125" customWidth="1"/>
    <col min="7" max="7" width="8.5703125" customWidth="1"/>
    <col min="8" max="8" width="12.42578125" customWidth="1"/>
    <col min="9" max="9" width="12.5703125" bestFit="1" customWidth="1"/>
    <col min="10" max="11" width="8.140625" customWidth="1"/>
    <col min="12" max="12" width="8.85546875" bestFit="1" customWidth="1"/>
    <col min="13" max="13" width="12.5703125" bestFit="1" customWidth="1"/>
    <col min="14" max="14" width="2.42578125" customWidth="1"/>
    <col min="15" max="15" width="14.140625" customWidth="1"/>
    <col min="16" max="17" width="10" customWidth="1"/>
    <col min="18" max="18" width="17.28515625" customWidth="1"/>
    <col min="19" max="19" width="10" customWidth="1"/>
  </cols>
  <sheetData>
    <row r="1" spans="1:21" ht="23.25" thickBot="1" x14ac:dyDescent="0.35">
      <c r="A1" s="315" t="s">
        <v>632</v>
      </c>
    </row>
    <row r="2" spans="1:21" ht="18.75" x14ac:dyDescent="0.25">
      <c r="A2" s="316"/>
      <c r="B2" s="191" t="s">
        <v>432</v>
      </c>
      <c r="C2" s="317"/>
      <c r="D2" s="317"/>
      <c r="E2" s="100"/>
      <c r="F2" s="100"/>
    </row>
    <row r="3" spans="1:21" ht="18.75" customHeight="1" x14ac:dyDescent="0.25">
      <c r="A3" s="318" t="s">
        <v>633</v>
      </c>
      <c r="B3" s="319" t="s">
        <v>609</v>
      </c>
      <c r="C3" s="320"/>
      <c r="D3" s="320"/>
      <c r="E3" s="321"/>
      <c r="F3" s="321"/>
    </row>
    <row r="4" spans="1:21" ht="19.5" customHeight="1" thickBot="1" x14ac:dyDescent="0.3">
      <c r="A4" s="432"/>
      <c r="B4" s="322" t="s">
        <v>14</v>
      </c>
      <c r="C4" s="323" t="s">
        <v>15</v>
      </c>
      <c r="D4" s="323" t="s">
        <v>16</v>
      </c>
      <c r="E4" s="324" t="s">
        <v>649</v>
      </c>
      <c r="F4" s="325" t="s">
        <v>657</v>
      </c>
      <c r="M4" s="431"/>
    </row>
    <row r="5" spans="1:21" ht="15.75" customHeight="1" x14ac:dyDescent="0.25">
      <c r="A5" s="326" t="s">
        <v>634</v>
      </c>
      <c r="B5" s="327">
        <v>2025.027409</v>
      </c>
      <c r="C5" s="328">
        <v>2220.566656</v>
      </c>
      <c r="D5" s="327">
        <v>2552.0411570000001</v>
      </c>
      <c r="E5" s="426">
        <v>2684.8812659999999</v>
      </c>
      <c r="F5" s="425">
        <v>2619.2236640000001</v>
      </c>
      <c r="M5" s="431"/>
      <c r="O5" s="430"/>
      <c r="P5" s="422"/>
      <c r="R5" s="430"/>
      <c r="U5" s="32"/>
    </row>
    <row r="6" spans="1:21" ht="15.75" customHeight="1" x14ac:dyDescent="0.25">
      <c r="A6" s="287" t="s">
        <v>635</v>
      </c>
      <c r="B6" s="329">
        <v>2078.4798369999999</v>
      </c>
      <c r="C6" s="330">
        <v>2209.0865880000001</v>
      </c>
      <c r="D6" s="329">
        <v>2463.490679</v>
      </c>
      <c r="E6" s="426">
        <v>2816.651253</v>
      </c>
      <c r="F6" s="425">
        <v>2803.7162590000003</v>
      </c>
      <c r="M6" s="431"/>
      <c r="O6" s="430"/>
      <c r="P6" s="428"/>
      <c r="R6" s="430"/>
      <c r="U6" s="32"/>
    </row>
    <row r="7" spans="1:21" ht="15.75" customHeight="1" x14ac:dyDescent="0.25">
      <c r="A7" s="287" t="s">
        <v>636</v>
      </c>
      <c r="B7" s="329">
        <v>2436.1690559999997</v>
      </c>
      <c r="C7" s="330">
        <v>2518.8674999999998</v>
      </c>
      <c r="D7" s="329">
        <v>2689.0482599999996</v>
      </c>
      <c r="E7" s="426">
        <v>3214.1244660000002</v>
      </c>
      <c r="F7" s="425">
        <v>3372.1503520000001</v>
      </c>
      <c r="M7" s="431"/>
      <c r="O7" s="430"/>
      <c r="P7" s="428"/>
      <c r="R7" s="430"/>
      <c r="U7" s="32"/>
    </row>
    <row r="8" spans="1:21" ht="15.75" customHeight="1" x14ac:dyDescent="0.25">
      <c r="A8" s="287" t="s">
        <v>637</v>
      </c>
      <c r="B8" s="329">
        <v>2054.081095</v>
      </c>
      <c r="C8" s="330">
        <v>2332.8896829999999</v>
      </c>
      <c r="D8" s="329">
        <v>2666.1570929999998</v>
      </c>
      <c r="E8" s="426">
        <v>2642.00891</v>
      </c>
      <c r="F8" s="425">
        <v>2921.3475669999998</v>
      </c>
      <c r="M8" s="431"/>
      <c r="O8" s="430"/>
      <c r="P8" s="428"/>
      <c r="R8" s="430"/>
      <c r="U8" s="32"/>
    </row>
    <row r="9" spans="1:21" ht="15.75" customHeight="1" x14ac:dyDescent="0.25">
      <c r="A9" s="287" t="s">
        <v>638</v>
      </c>
      <c r="B9" s="329">
        <v>2313.708232</v>
      </c>
      <c r="C9" s="330">
        <v>2456.409979</v>
      </c>
      <c r="D9" s="329">
        <v>2585.3537040000001</v>
      </c>
      <c r="E9" s="426">
        <v>2621.6951839999997</v>
      </c>
      <c r="F9" s="425">
        <v>2964.6699759999997</v>
      </c>
      <c r="M9" s="431"/>
      <c r="O9" s="430"/>
      <c r="P9" s="428"/>
      <c r="R9" s="430"/>
      <c r="U9" s="32"/>
    </row>
    <row r="10" spans="1:21" ht="15.75" customHeight="1" x14ac:dyDescent="0.25">
      <c r="A10" s="287" t="s">
        <v>639</v>
      </c>
      <c r="B10" s="329">
        <v>2259.9123009999998</v>
      </c>
      <c r="C10" s="330">
        <v>2488.2895739999999</v>
      </c>
      <c r="D10" s="329">
        <v>2399.9267159999999</v>
      </c>
      <c r="E10" s="426">
        <v>2720.0890129999998</v>
      </c>
      <c r="F10" s="425">
        <v>3055.2508420000004</v>
      </c>
      <c r="M10" s="431"/>
      <c r="O10" s="430"/>
      <c r="P10" s="428"/>
      <c r="R10" s="430"/>
      <c r="U10" s="32"/>
    </row>
    <row r="11" spans="1:21" ht="15.75" customHeight="1" x14ac:dyDescent="0.25">
      <c r="A11" s="287" t="s">
        <v>640</v>
      </c>
      <c r="B11" s="329">
        <v>2236.4981760000001</v>
      </c>
      <c r="C11" s="330">
        <v>2523.9668459999998</v>
      </c>
      <c r="D11" s="329">
        <v>2684.8709670000003</v>
      </c>
      <c r="E11" s="426">
        <v>2823.3794619999999</v>
      </c>
      <c r="F11" s="425">
        <v>2979.0090599999999</v>
      </c>
      <c r="M11" s="431"/>
      <c r="O11" s="430"/>
      <c r="P11" s="428"/>
    </row>
    <row r="12" spans="1:21" ht="15.75" customHeight="1" x14ac:dyDescent="0.25">
      <c r="A12" s="287" t="s">
        <v>641</v>
      </c>
      <c r="B12" s="329">
        <v>2515.4727790000002</v>
      </c>
      <c r="C12" s="330">
        <v>2544.8192979999999</v>
      </c>
      <c r="D12" s="329">
        <v>2661.9295480000001</v>
      </c>
      <c r="E12" s="426">
        <v>2744.182429</v>
      </c>
      <c r="F12" s="429">
        <v>3164.7699389999998</v>
      </c>
      <c r="O12" s="427"/>
      <c r="P12" s="428"/>
    </row>
    <row r="13" spans="1:21" ht="15.75" customHeight="1" x14ac:dyDescent="0.25">
      <c r="A13" s="287" t="s">
        <v>642</v>
      </c>
      <c r="B13" s="331">
        <v>2486.6976889999996</v>
      </c>
      <c r="C13" s="332">
        <v>2532.6016930000001</v>
      </c>
      <c r="D13" s="331">
        <v>2786.3605669999997</v>
      </c>
      <c r="E13" s="426">
        <v>3103.8271070000001</v>
      </c>
      <c r="F13" s="429">
        <v>3429.3159679999999</v>
      </c>
      <c r="O13" s="427"/>
      <c r="P13" s="428"/>
    </row>
    <row r="14" spans="1:21" ht="15.75" customHeight="1" x14ac:dyDescent="0.25">
      <c r="A14" s="287" t="s">
        <v>643</v>
      </c>
      <c r="B14" s="331">
        <v>2626.393098</v>
      </c>
      <c r="C14" s="332">
        <v>2887.8881139999999</v>
      </c>
      <c r="D14" s="331">
        <v>2948.1448700000001</v>
      </c>
      <c r="E14" s="426">
        <v>3181.860158</v>
      </c>
      <c r="F14" s="425">
        <v>3443.978838</v>
      </c>
      <c r="O14" s="427"/>
      <c r="P14" s="32"/>
    </row>
    <row r="15" spans="1:21" ht="15.75" customHeight="1" x14ac:dyDescent="0.25">
      <c r="A15" s="333" t="s">
        <v>644</v>
      </c>
      <c r="B15" s="331">
        <v>2568.40841</v>
      </c>
      <c r="C15" s="332">
        <v>2730.271041</v>
      </c>
      <c r="D15" s="331">
        <v>2813.1891540000001</v>
      </c>
      <c r="E15" s="426">
        <v>2935.594732</v>
      </c>
      <c r="F15" s="425">
        <v>3563.1576650000002</v>
      </c>
    </row>
    <row r="16" spans="1:21" ht="15.75" customHeight="1" thickBot="1" x14ac:dyDescent="0.3">
      <c r="A16" s="289" t="s">
        <v>645</v>
      </c>
      <c r="B16" s="334">
        <v>2212.0719810000001</v>
      </c>
      <c r="C16" s="335">
        <v>2271.7208380000002</v>
      </c>
      <c r="D16" s="334">
        <v>2515.0827910000003</v>
      </c>
      <c r="E16" s="424">
        <v>2821.6102220000002</v>
      </c>
      <c r="F16" s="423">
        <v>3293.9141600000003</v>
      </c>
      <c r="O16" s="422"/>
    </row>
    <row r="17" spans="1:6" ht="15.75" customHeight="1" thickBot="1" x14ac:dyDescent="0.3">
      <c r="A17" s="336" t="s">
        <v>501</v>
      </c>
      <c r="B17" s="337">
        <v>27812.920063000001</v>
      </c>
      <c r="C17" s="338">
        <v>29717.377810000002</v>
      </c>
      <c r="D17" s="338">
        <f>SUM(D5:D16)</f>
        <v>31765.595506000001</v>
      </c>
      <c r="E17" s="421">
        <f>SUM(E5:E16)</f>
        <v>34309.904202000005</v>
      </c>
      <c r="F17" s="420">
        <f>SUM(F5:F16)</f>
        <v>37610.504289999997</v>
      </c>
    </row>
    <row r="18" spans="1:6" ht="4.5" customHeight="1" x14ac:dyDescent="0.2"/>
    <row r="19" spans="1:6" ht="18" customHeight="1" x14ac:dyDescent="0.25">
      <c r="A19" s="388"/>
    </row>
    <row r="20" spans="1:6" ht="15" customHeight="1" x14ac:dyDescent="0.2"/>
    <row r="21" spans="1:6" ht="15" customHeight="1" x14ac:dyDescent="0.2"/>
    <row r="22" spans="1:6" ht="15" customHeight="1" x14ac:dyDescent="0.2"/>
    <row r="23" spans="1:6" ht="12" customHeight="1" x14ac:dyDescent="0.2"/>
    <row r="24" spans="1:6" ht="15" customHeight="1" x14ac:dyDescent="0.2"/>
    <row r="25" spans="1:6" ht="15" customHeight="1" x14ac:dyDescent="0.2"/>
    <row r="26" spans="1:6" ht="15" customHeight="1" x14ac:dyDescent="0.2"/>
    <row r="27" spans="1:6" ht="15" customHeight="1" x14ac:dyDescent="0.2"/>
    <row r="28" spans="1:6" ht="15" customHeight="1" x14ac:dyDescent="0.2"/>
    <row r="29" spans="1:6" ht="15" customHeight="1" x14ac:dyDescent="0.2"/>
    <row r="30" spans="1:6" ht="15" customHeight="1" x14ac:dyDescent="0.2"/>
    <row r="31" spans="1:6" ht="15" customHeight="1" x14ac:dyDescent="0.2"/>
    <row r="32" spans="1:6" ht="15" customHeight="1" x14ac:dyDescent="0.2"/>
    <row r="35" customFormat="1" ht="14.25" customHeight="1" x14ac:dyDescent="0.2"/>
    <row r="36" customFormat="1" ht="14.25" customHeight="1" x14ac:dyDescent="0.2"/>
    <row r="37" customFormat="1" ht="14.25" customHeight="1" x14ac:dyDescent="0.2"/>
    <row r="38" customFormat="1" ht="14.25" customHeight="1" x14ac:dyDescent="0.2"/>
    <row r="39" customFormat="1" ht="14.25" customHeight="1" x14ac:dyDescent="0.2"/>
    <row r="40" customFormat="1" ht="14.25" customHeight="1" x14ac:dyDescent="0.2"/>
    <row r="53" spans="1:27" s="339" customForma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5" spans="1:27" ht="18" x14ac:dyDescent="0.25">
      <c r="A55" s="340"/>
    </row>
    <row r="68" spans="1:1" ht="15.75" x14ac:dyDescent="0.25">
      <c r="A68" s="113" t="s">
        <v>454</v>
      </c>
    </row>
  </sheetData>
  <printOptions horizontalCentered="1"/>
  <pageMargins left="0.19685039370078741" right="0.15748031496062992" top="0.94488188976377963" bottom="0.43307086614173229" header="0.19685039370078741" footer="0.23622047244094491"/>
  <pageSetup paperSize="9" scale="75" orientation="portrait" r:id="rId1"/>
  <headerFooter alignWithMargins="0">
    <oddHeader>&amp;L&amp;"Times New Roman CE,Pogrubiona kursywa"&amp;12Departament Rynków Rolnych&amp;C
&amp;8
&amp;"Times New Roman CE,Standardowy"&amp;14Polski handel zagraniczny towarami rolno-spożywczymi (dział PCN 01-24)
w latach 2017 - XI 2021 - dane wstępne!</oddHeader>
    <oddFooter>&amp;L&amp;"Times New Roman CE,Pogrubiona kursywa"&amp;12Źródło: Min. Finansów&amp;R&amp;"Times New Roman CE,Pogrubiona kursywa"&amp;12Przygotował: Adam Pachnicki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A6109-2244-45F5-8B24-010B1B691024}">
  <sheetPr>
    <tabColor theme="7" tint="0.79998168889431442"/>
  </sheetPr>
  <dimension ref="A1:AA68"/>
  <sheetViews>
    <sheetView showGridLines="0" showZeros="0" zoomScale="90" zoomScaleNormal="90" workbookViewId="0">
      <selection activeCell="P17" sqref="P17"/>
    </sheetView>
  </sheetViews>
  <sheetFormatPr defaultRowHeight="12.75" x14ac:dyDescent="0.2"/>
  <cols>
    <col min="1" max="1" width="12.28515625" customWidth="1"/>
    <col min="2" max="2" width="9" bestFit="1" customWidth="1"/>
    <col min="3" max="3" width="8.5703125" customWidth="1"/>
    <col min="5" max="5" width="11.42578125" customWidth="1"/>
    <col min="6" max="6" width="12.28515625" customWidth="1"/>
    <col min="7" max="7" width="8.5703125" customWidth="1"/>
    <col min="8" max="8" width="9" bestFit="1" customWidth="1"/>
    <col min="9" max="9" width="12.5703125" bestFit="1" customWidth="1"/>
    <col min="10" max="11" width="8.140625" customWidth="1"/>
    <col min="12" max="12" width="8.85546875" bestFit="1" customWidth="1"/>
    <col min="13" max="13" width="12.5703125" bestFit="1" customWidth="1"/>
    <col min="14" max="14" width="2.42578125" customWidth="1"/>
    <col min="15" max="15" width="14.140625" customWidth="1"/>
    <col min="16" max="17" width="10" customWidth="1"/>
    <col min="18" max="18" width="17.28515625" customWidth="1"/>
    <col min="19" max="19" width="17" customWidth="1"/>
  </cols>
  <sheetData>
    <row r="1" spans="1:21" ht="23.25" thickBot="1" x14ac:dyDescent="0.35">
      <c r="A1" s="315" t="s">
        <v>646</v>
      </c>
    </row>
    <row r="2" spans="1:21" ht="18.75" x14ac:dyDescent="0.25">
      <c r="A2" s="316"/>
      <c r="B2" s="191" t="s">
        <v>433</v>
      </c>
      <c r="C2" s="317"/>
      <c r="D2" s="317"/>
      <c r="E2" s="100"/>
      <c r="F2" s="100"/>
    </row>
    <row r="3" spans="1:21" ht="18.75" customHeight="1" x14ac:dyDescent="0.25">
      <c r="A3" s="318" t="s">
        <v>633</v>
      </c>
      <c r="B3" s="319" t="s">
        <v>609</v>
      </c>
      <c r="C3" s="320"/>
      <c r="D3" s="320"/>
      <c r="E3" s="321"/>
      <c r="F3" s="321"/>
      <c r="S3" s="431"/>
    </row>
    <row r="4" spans="1:21" ht="16.5" thickBot="1" x14ac:dyDescent="0.3">
      <c r="A4" s="432"/>
      <c r="B4" s="322" t="s">
        <v>14</v>
      </c>
      <c r="C4" s="323" t="s">
        <v>15</v>
      </c>
      <c r="D4" s="323" t="s">
        <v>16</v>
      </c>
      <c r="E4" s="436" t="s">
        <v>649</v>
      </c>
      <c r="F4" s="325" t="s">
        <v>657</v>
      </c>
      <c r="S4" s="431"/>
    </row>
    <row r="5" spans="1:21" ht="15.75" customHeight="1" x14ac:dyDescent="0.25">
      <c r="A5" s="326" t="s">
        <v>634</v>
      </c>
      <c r="B5" s="327">
        <v>1553.6441110000001</v>
      </c>
      <c r="C5" s="328">
        <v>1628.578139</v>
      </c>
      <c r="D5" s="327">
        <v>1778.515535</v>
      </c>
      <c r="E5" s="435">
        <v>1952.8747760000001</v>
      </c>
      <c r="F5" s="425">
        <v>1746.471681</v>
      </c>
      <c r="O5" s="430"/>
      <c r="P5" s="422"/>
      <c r="R5" s="430"/>
      <c r="S5" s="431"/>
      <c r="U5" s="32"/>
    </row>
    <row r="6" spans="1:21" ht="15.75" customHeight="1" x14ac:dyDescent="0.25">
      <c r="A6" s="287" t="s">
        <v>635</v>
      </c>
      <c r="B6" s="329">
        <v>1455.07809</v>
      </c>
      <c r="C6" s="330">
        <v>1583.6163469999999</v>
      </c>
      <c r="D6" s="329">
        <v>1728.3880160000001</v>
      </c>
      <c r="E6" s="435">
        <v>1939.2377490000001</v>
      </c>
      <c r="F6" s="425">
        <v>1886.3993949999999</v>
      </c>
      <c r="G6" s="428"/>
      <c r="O6" s="430"/>
      <c r="P6" s="422"/>
      <c r="R6" s="430"/>
      <c r="S6" s="431"/>
      <c r="U6" s="32"/>
    </row>
    <row r="7" spans="1:21" ht="15.75" customHeight="1" x14ac:dyDescent="0.25">
      <c r="A7" s="287" t="s">
        <v>636</v>
      </c>
      <c r="B7" s="329">
        <v>1765.379342</v>
      </c>
      <c r="C7" s="330">
        <v>1881.3465349999999</v>
      </c>
      <c r="D7" s="329">
        <v>1833.2977060000001</v>
      </c>
      <c r="E7" s="435">
        <v>2171.8591820000001</v>
      </c>
      <c r="F7" s="425">
        <v>2282.6749460000001</v>
      </c>
      <c r="O7" s="430"/>
      <c r="P7" s="422"/>
      <c r="R7" s="430"/>
      <c r="S7" s="431"/>
      <c r="U7" s="32"/>
    </row>
    <row r="8" spans="1:21" ht="15.75" customHeight="1" x14ac:dyDescent="0.25">
      <c r="A8" s="287" t="s">
        <v>637</v>
      </c>
      <c r="B8" s="329">
        <v>1445.3380320000001</v>
      </c>
      <c r="C8" s="330">
        <v>1569.1071790000001</v>
      </c>
      <c r="D8" s="329">
        <v>1818.941368</v>
      </c>
      <c r="E8" s="435">
        <v>1813.504899</v>
      </c>
      <c r="F8" s="425">
        <v>1926.2661270000001</v>
      </c>
      <c r="O8" s="430"/>
      <c r="P8" s="422"/>
      <c r="R8" s="430"/>
      <c r="S8" s="431"/>
      <c r="U8" s="32"/>
    </row>
    <row r="9" spans="1:21" ht="15.75" customHeight="1" x14ac:dyDescent="0.25">
      <c r="A9" s="287" t="s">
        <v>638</v>
      </c>
      <c r="B9" s="329">
        <v>1692.7764400000001</v>
      </c>
      <c r="C9" s="330">
        <v>1674.643411</v>
      </c>
      <c r="D9" s="329">
        <v>1848.5233040000001</v>
      </c>
      <c r="E9" s="435">
        <v>1760.2437299999999</v>
      </c>
      <c r="F9" s="425">
        <v>2016.590064</v>
      </c>
      <c r="O9" s="430"/>
      <c r="R9" s="430"/>
      <c r="S9" s="431"/>
      <c r="U9" s="32"/>
    </row>
    <row r="10" spans="1:21" ht="15.75" customHeight="1" x14ac:dyDescent="0.25">
      <c r="A10" s="287" t="s">
        <v>639</v>
      </c>
      <c r="B10" s="329">
        <v>1589.1795480000001</v>
      </c>
      <c r="C10" s="330">
        <v>1630.6639319999999</v>
      </c>
      <c r="D10" s="329">
        <v>1533.821594</v>
      </c>
      <c r="E10" s="435">
        <v>1752.308237</v>
      </c>
      <c r="F10" s="425">
        <v>2019.2156359999999</v>
      </c>
      <c r="O10" s="430"/>
      <c r="R10" s="430"/>
      <c r="S10" s="431"/>
      <c r="U10" s="32"/>
    </row>
    <row r="11" spans="1:21" ht="15.75" customHeight="1" x14ac:dyDescent="0.25">
      <c r="A11" s="287" t="s">
        <v>640</v>
      </c>
      <c r="B11" s="329">
        <v>1538.2719979999999</v>
      </c>
      <c r="C11" s="330">
        <v>1545.5439349999999</v>
      </c>
      <c r="D11" s="329">
        <v>1729.6093559999999</v>
      </c>
      <c r="E11" s="435">
        <v>1824.018881</v>
      </c>
      <c r="F11" s="425">
        <v>1978.5080809999999</v>
      </c>
      <c r="O11" s="430"/>
      <c r="P11" s="126"/>
    </row>
    <row r="12" spans="1:21" ht="15.75" customHeight="1" x14ac:dyDescent="0.25">
      <c r="A12" s="287" t="s">
        <v>641</v>
      </c>
      <c r="B12" s="329">
        <v>1615.408535</v>
      </c>
      <c r="C12" s="330">
        <v>1680.5494510000001</v>
      </c>
      <c r="D12" s="329">
        <v>1716.033952</v>
      </c>
      <c r="E12" s="435">
        <v>1733.375963</v>
      </c>
      <c r="F12" s="429">
        <v>1963.8636510000001</v>
      </c>
      <c r="O12" s="427"/>
    </row>
    <row r="13" spans="1:21" ht="15.75" customHeight="1" x14ac:dyDescent="0.25">
      <c r="A13" s="287" t="s">
        <v>642</v>
      </c>
      <c r="B13" s="331">
        <v>1578.5036009999999</v>
      </c>
      <c r="C13" s="332">
        <v>1555.199204</v>
      </c>
      <c r="D13" s="331">
        <v>1751.9427169999999</v>
      </c>
      <c r="E13" s="435">
        <v>1958.051001</v>
      </c>
      <c r="F13" s="425">
        <v>2148.0627159999999</v>
      </c>
      <c r="O13" s="427"/>
    </row>
    <row r="14" spans="1:21" ht="15.75" customHeight="1" x14ac:dyDescent="0.25">
      <c r="A14" s="287" t="s">
        <v>643</v>
      </c>
      <c r="B14" s="331">
        <v>1665.5132779999999</v>
      </c>
      <c r="C14" s="332">
        <v>1840.453677</v>
      </c>
      <c r="D14" s="331">
        <v>1896.0595209999999</v>
      </c>
      <c r="E14" s="435">
        <v>1990.135994</v>
      </c>
      <c r="F14" s="425">
        <v>2211.1915240000003</v>
      </c>
      <c r="O14" s="427"/>
    </row>
    <row r="15" spans="1:21" ht="15.75" customHeight="1" x14ac:dyDescent="0.25">
      <c r="A15" s="333" t="s">
        <v>644</v>
      </c>
      <c r="B15" s="331">
        <v>1790.9981519999999</v>
      </c>
      <c r="C15" s="332">
        <v>1821.040739</v>
      </c>
      <c r="D15" s="331">
        <v>1865.468267</v>
      </c>
      <c r="E15" s="435">
        <v>1908.2808210000001</v>
      </c>
      <c r="F15" s="425">
        <v>2402.1317059999997</v>
      </c>
    </row>
    <row r="16" spans="1:21" ht="15.75" customHeight="1" thickBot="1" x14ac:dyDescent="0.3">
      <c r="A16" s="289" t="s">
        <v>645</v>
      </c>
      <c r="B16" s="334">
        <v>1594.875317</v>
      </c>
      <c r="C16" s="335">
        <v>1622.006423</v>
      </c>
      <c r="D16" s="334">
        <v>1769.877825</v>
      </c>
      <c r="E16" s="434">
        <v>1898.9181899999999</v>
      </c>
      <c r="F16" s="423">
        <v>2385.811811</v>
      </c>
      <c r="O16" s="422"/>
    </row>
    <row r="17" spans="1:6" ht="15.75" customHeight="1" thickBot="1" x14ac:dyDescent="0.3">
      <c r="A17" s="336" t="s">
        <v>501</v>
      </c>
      <c r="B17" s="337">
        <v>19284.966443999998</v>
      </c>
      <c r="C17" s="338">
        <v>20032.748972000001</v>
      </c>
      <c r="D17" s="338">
        <f>SUM(D5:D16)</f>
        <v>21270.479160999999</v>
      </c>
      <c r="E17" s="433">
        <f>SUM(E5:E16)</f>
        <v>22702.809423000002</v>
      </c>
      <c r="F17" s="420">
        <f>SUM(F5:F16)</f>
        <v>24967.187338000003</v>
      </c>
    </row>
    <row r="18" spans="1:6" ht="4.5" customHeight="1" x14ac:dyDescent="0.2"/>
    <row r="19" spans="1:6" ht="18" customHeight="1" x14ac:dyDescent="0.25">
      <c r="A19" s="388"/>
    </row>
    <row r="20" spans="1:6" ht="15" customHeight="1" x14ac:dyDescent="0.2"/>
    <row r="21" spans="1:6" ht="15" customHeight="1" x14ac:dyDescent="0.2"/>
    <row r="22" spans="1:6" ht="15" customHeight="1" x14ac:dyDescent="0.2"/>
    <row r="23" spans="1:6" ht="12" customHeight="1" x14ac:dyDescent="0.2"/>
    <row r="24" spans="1:6" ht="15" customHeight="1" x14ac:dyDescent="0.2"/>
    <row r="25" spans="1:6" ht="15" customHeight="1" x14ac:dyDescent="0.2"/>
    <row r="26" spans="1:6" ht="15" customHeight="1" x14ac:dyDescent="0.2"/>
    <row r="27" spans="1:6" ht="15" customHeight="1" x14ac:dyDescent="0.2"/>
    <row r="28" spans="1:6" ht="15" customHeight="1" x14ac:dyDescent="0.2"/>
    <row r="29" spans="1:6" ht="15" customHeight="1" x14ac:dyDescent="0.2"/>
    <row r="30" spans="1:6" ht="15" customHeight="1" x14ac:dyDescent="0.2"/>
    <row r="31" spans="1:6" ht="15" customHeight="1" x14ac:dyDescent="0.2"/>
    <row r="32" spans="1:6" ht="15" customHeight="1" x14ac:dyDescent="0.2"/>
    <row r="35" customFormat="1" ht="14.25" customHeight="1" x14ac:dyDescent="0.2"/>
    <row r="36" customFormat="1" ht="14.25" customHeight="1" x14ac:dyDescent="0.2"/>
    <row r="37" customFormat="1" ht="14.25" customHeight="1" x14ac:dyDescent="0.2"/>
    <row r="38" customFormat="1" ht="14.25" customHeight="1" x14ac:dyDescent="0.2"/>
    <row r="39" customFormat="1" ht="14.25" customHeight="1" x14ac:dyDescent="0.2"/>
    <row r="40" customFormat="1" ht="14.25" customHeight="1" x14ac:dyDescent="0.2"/>
    <row r="53" spans="1:27" s="339" customForma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5" spans="1:27" ht="18" x14ac:dyDescent="0.25">
      <c r="A55" s="340"/>
    </row>
    <row r="68" spans="1:1" ht="15.75" x14ac:dyDescent="0.25">
      <c r="A68" s="113" t="s">
        <v>454</v>
      </c>
    </row>
  </sheetData>
  <printOptions horizontalCentered="1"/>
  <pageMargins left="0.19685039370078741" right="0.15748031496062992" top="0.94488188976377963" bottom="0.43307086614173229" header="0.19685039370078741" footer="0.23622047244094491"/>
  <pageSetup paperSize="9" scale="75" orientation="portrait" r:id="rId1"/>
  <headerFooter alignWithMargins="0">
    <oddHeader>&amp;L&amp;"Times New Roman CE,Pogrubiona kursywa"&amp;12Departament Rynków Rolnych&amp;C
&amp;8
&amp;"Times New Roman CE,Standardowy"&amp;14Polski handel zagraniczny towarami rolno-spożywczymi (dział PCN 01-24)
w latach 2016 - XI 2021 - dane wstępne!</oddHeader>
    <oddFooter>&amp;L&amp;"Times New Roman CE,Pogrubiona kursywa"&amp;12Źródło: Min. Finansów&amp;R&amp;"Times New Roman CE,Pogrubiona kursywa"&amp;12Przygotował: Adam Pachnicki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9"/>
  <sheetViews>
    <sheetView showGridLines="0" showZeros="0" zoomScale="90" workbookViewId="0">
      <selection activeCell="D14" sqref="D14"/>
    </sheetView>
  </sheetViews>
  <sheetFormatPr defaultColWidth="10.140625" defaultRowHeight="12.75" x14ac:dyDescent="0.2"/>
  <cols>
    <col min="1" max="1" width="4.140625" bestFit="1" customWidth="1"/>
    <col min="2" max="2" width="45.28515625" customWidth="1"/>
    <col min="3" max="12" width="11.85546875" bestFit="1" customWidth="1"/>
    <col min="257" max="257" width="4.140625" bestFit="1" customWidth="1"/>
    <col min="258" max="258" width="45.28515625" customWidth="1"/>
    <col min="259" max="268" width="11.140625" bestFit="1" customWidth="1"/>
    <col min="513" max="513" width="4.140625" bestFit="1" customWidth="1"/>
    <col min="514" max="514" width="45.28515625" customWidth="1"/>
    <col min="515" max="524" width="11.140625" bestFit="1" customWidth="1"/>
    <col min="769" max="769" width="4.140625" bestFit="1" customWidth="1"/>
    <col min="770" max="770" width="45.28515625" customWidth="1"/>
    <col min="771" max="780" width="11.140625" bestFit="1" customWidth="1"/>
    <col min="1025" max="1025" width="4.140625" bestFit="1" customWidth="1"/>
    <col min="1026" max="1026" width="45.28515625" customWidth="1"/>
    <col min="1027" max="1036" width="11.140625" bestFit="1" customWidth="1"/>
    <col min="1281" max="1281" width="4.140625" bestFit="1" customWidth="1"/>
    <col min="1282" max="1282" width="45.28515625" customWidth="1"/>
    <col min="1283" max="1292" width="11.140625" bestFit="1" customWidth="1"/>
    <col min="1537" max="1537" width="4.140625" bestFit="1" customWidth="1"/>
    <col min="1538" max="1538" width="45.28515625" customWidth="1"/>
    <col min="1539" max="1548" width="11.140625" bestFit="1" customWidth="1"/>
    <col min="1793" max="1793" width="4.140625" bestFit="1" customWidth="1"/>
    <col min="1794" max="1794" width="45.28515625" customWidth="1"/>
    <col min="1795" max="1804" width="11.140625" bestFit="1" customWidth="1"/>
    <col min="2049" max="2049" width="4.140625" bestFit="1" customWidth="1"/>
    <col min="2050" max="2050" width="45.28515625" customWidth="1"/>
    <col min="2051" max="2060" width="11.140625" bestFit="1" customWidth="1"/>
    <col min="2305" max="2305" width="4.140625" bestFit="1" customWidth="1"/>
    <col min="2306" max="2306" width="45.28515625" customWidth="1"/>
    <col min="2307" max="2316" width="11.140625" bestFit="1" customWidth="1"/>
    <col min="2561" max="2561" width="4.140625" bestFit="1" customWidth="1"/>
    <col min="2562" max="2562" width="45.28515625" customWidth="1"/>
    <col min="2563" max="2572" width="11.140625" bestFit="1" customWidth="1"/>
    <col min="2817" max="2817" width="4.140625" bestFit="1" customWidth="1"/>
    <col min="2818" max="2818" width="45.28515625" customWidth="1"/>
    <col min="2819" max="2828" width="11.140625" bestFit="1" customWidth="1"/>
    <col min="3073" max="3073" width="4.140625" bestFit="1" customWidth="1"/>
    <col min="3074" max="3074" width="45.28515625" customWidth="1"/>
    <col min="3075" max="3084" width="11.140625" bestFit="1" customWidth="1"/>
    <col min="3329" max="3329" width="4.140625" bestFit="1" customWidth="1"/>
    <col min="3330" max="3330" width="45.28515625" customWidth="1"/>
    <col min="3331" max="3340" width="11.140625" bestFit="1" customWidth="1"/>
    <col min="3585" max="3585" width="4.140625" bestFit="1" customWidth="1"/>
    <col min="3586" max="3586" width="45.28515625" customWidth="1"/>
    <col min="3587" max="3596" width="11.140625" bestFit="1" customWidth="1"/>
    <col min="3841" max="3841" width="4.140625" bestFit="1" customWidth="1"/>
    <col min="3842" max="3842" width="45.28515625" customWidth="1"/>
    <col min="3843" max="3852" width="11.140625" bestFit="1" customWidth="1"/>
    <col min="4097" max="4097" width="4.140625" bestFit="1" customWidth="1"/>
    <col min="4098" max="4098" width="45.28515625" customWidth="1"/>
    <col min="4099" max="4108" width="11.140625" bestFit="1" customWidth="1"/>
    <col min="4353" max="4353" width="4.140625" bestFit="1" customWidth="1"/>
    <col min="4354" max="4354" width="45.28515625" customWidth="1"/>
    <col min="4355" max="4364" width="11.140625" bestFit="1" customWidth="1"/>
    <col min="4609" max="4609" width="4.140625" bestFit="1" customWidth="1"/>
    <col min="4610" max="4610" width="45.28515625" customWidth="1"/>
    <col min="4611" max="4620" width="11.140625" bestFit="1" customWidth="1"/>
    <col min="4865" max="4865" width="4.140625" bestFit="1" customWidth="1"/>
    <col min="4866" max="4866" width="45.28515625" customWidth="1"/>
    <col min="4867" max="4876" width="11.140625" bestFit="1" customWidth="1"/>
    <col min="5121" max="5121" width="4.140625" bestFit="1" customWidth="1"/>
    <col min="5122" max="5122" width="45.28515625" customWidth="1"/>
    <col min="5123" max="5132" width="11.140625" bestFit="1" customWidth="1"/>
    <col min="5377" max="5377" width="4.140625" bestFit="1" customWidth="1"/>
    <col min="5378" max="5378" width="45.28515625" customWidth="1"/>
    <col min="5379" max="5388" width="11.140625" bestFit="1" customWidth="1"/>
    <col min="5633" max="5633" width="4.140625" bestFit="1" customWidth="1"/>
    <col min="5634" max="5634" width="45.28515625" customWidth="1"/>
    <col min="5635" max="5644" width="11.140625" bestFit="1" customWidth="1"/>
    <col min="5889" max="5889" width="4.140625" bestFit="1" customWidth="1"/>
    <col min="5890" max="5890" width="45.28515625" customWidth="1"/>
    <col min="5891" max="5900" width="11.140625" bestFit="1" customWidth="1"/>
    <col min="6145" max="6145" width="4.140625" bestFit="1" customWidth="1"/>
    <col min="6146" max="6146" width="45.28515625" customWidth="1"/>
    <col min="6147" max="6156" width="11.140625" bestFit="1" customWidth="1"/>
    <col min="6401" max="6401" width="4.140625" bestFit="1" customWidth="1"/>
    <col min="6402" max="6402" width="45.28515625" customWidth="1"/>
    <col min="6403" max="6412" width="11.140625" bestFit="1" customWidth="1"/>
    <col min="6657" max="6657" width="4.140625" bestFit="1" customWidth="1"/>
    <col min="6658" max="6658" width="45.28515625" customWidth="1"/>
    <col min="6659" max="6668" width="11.140625" bestFit="1" customWidth="1"/>
    <col min="6913" max="6913" width="4.140625" bestFit="1" customWidth="1"/>
    <col min="6914" max="6914" width="45.28515625" customWidth="1"/>
    <col min="6915" max="6924" width="11.140625" bestFit="1" customWidth="1"/>
    <col min="7169" max="7169" width="4.140625" bestFit="1" customWidth="1"/>
    <col min="7170" max="7170" width="45.28515625" customWidth="1"/>
    <col min="7171" max="7180" width="11.140625" bestFit="1" customWidth="1"/>
    <col min="7425" max="7425" width="4.140625" bestFit="1" customWidth="1"/>
    <col min="7426" max="7426" width="45.28515625" customWidth="1"/>
    <col min="7427" max="7436" width="11.140625" bestFit="1" customWidth="1"/>
    <col min="7681" max="7681" width="4.140625" bestFit="1" customWidth="1"/>
    <col min="7682" max="7682" width="45.28515625" customWidth="1"/>
    <col min="7683" max="7692" width="11.140625" bestFit="1" customWidth="1"/>
    <col min="7937" max="7937" width="4.140625" bestFit="1" customWidth="1"/>
    <col min="7938" max="7938" width="45.28515625" customWidth="1"/>
    <col min="7939" max="7948" width="11.140625" bestFit="1" customWidth="1"/>
    <col min="8193" max="8193" width="4.140625" bestFit="1" customWidth="1"/>
    <col min="8194" max="8194" width="45.28515625" customWidth="1"/>
    <col min="8195" max="8204" width="11.140625" bestFit="1" customWidth="1"/>
    <col min="8449" max="8449" width="4.140625" bestFit="1" customWidth="1"/>
    <col min="8450" max="8450" width="45.28515625" customWidth="1"/>
    <col min="8451" max="8460" width="11.140625" bestFit="1" customWidth="1"/>
    <col min="8705" max="8705" width="4.140625" bestFit="1" customWidth="1"/>
    <col min="8706" max="8706" width="45.28515625" customWidth="1"/>
    <col min="8707" max="8716" width="11.140625" bestFit="1" customWidth="1"/>
    <col min="8961" max="8961" width="4.140625" bestFit="1" customWidth="1"/>
    <col min="8962" max="8962" width="45.28515625" customWidth="1"/>
    <col min="8963" max="8972" width="11.140625" bestFit="1" customWidth="1"/>
    <col min="9217" max="9217" width="4.140625" bestFit="1" customWidth="1"/>
    <col min="9218" max="9218" width="45.28515625" customWidth="1"/>
    <col min="9219" max="9228" width="11.140625" bestFit="1" customWidth="1"/>
    <col min="9473" max="9473" width="4.140625" bestFit="1" customWidth="1"/>
    <col min="9474" max="9474" width="45.28515625" customWidth="1"/>
    <col min="9475" max="9484" width="11.140625" bestFit="1" customWidth="1"/>
    <col min="9729" max="9729" width="4.140625" bestFit="1" customWidth="1"/>
    <col min="9730" max="9730" width="45.28515625" customWidth="1"/>
    <col min="9731" max="9740" width="11.140625" bestFit="1" customWidth="1"/>
    <col min="9985" max="9985" width="4.140625" bestFit="1" customWidth="1"/>
    <col min="9986" max="9986" width="45.28515625" customWidth="1"/>
    <col min="9987" max="9996" width="11.140625" bestFit="1" customWidth="1"/>
    <col min="10241" max="10241" width="4.140625" bestFit="1" customWidth="1"/>
    <col min="10242" max="10242" width="45.28515625" customWidth="1"/>
    <col min="10243" max="10252" width="11.140625" bestFit="1" customWidth="1"/>
    <col min="10497" max="10497" width="4.140625" bestFit="1" customWidth="1"/>
    <col min="10498" max="10498" width="45.28515625" customWidth="1"/>
    <col min="10499" max="10508" width="11.140625" bestFit="1" customWidth="1"/>
    <col min="10753" max="10753" width="4.140625" bestFit="1" customWidth="1"/>
    <col min="10754" max="10754" width="45.28515625" customWidth="1"/>
    <col min="10755" max="10764" width="11.140625" bestFit="1" customWidth="1"/>
    <col min="11009" max="11009" width="4.140625" bestFit="1" customWidth="1"/>
    <col min="11010" max="11010" width="45.28515625" customWidth="1"/>
    <col min="11011" max="11020" width="11.140625" bestFit="1" customWidth="1"/>
    <col min="11265" max="11265" width="4.140625" bestFit="1" customWidth="1"/>
    <col min="11266" max="11266" width="45.28515625" customWidth="1"/>
    <col min="11267" max="11276" width="11.140625" bestFit="1" customWidth="1"/>
    <col min="11521" max="11521" width="4.140625" bestFit="1" customWidth="1"/>
    <col min="11522" max="11522" width="45.28515625" customWidth="1"/>
    <col min="11523" max="11532" width="11.140625" bestFit="1" customWidth="1"/>
    <col min="11777" max="11777" width="4.140625" bestFit="1" customWidth="1"/>
    <col min="11778" max="11778" width="45.28515625" customWidth="1"/>
    <col min="11779" max="11788" width="11.140625" bestFit="1" customWidth="1"/>
    <col min="12033" max="12033" width="4.140625" bestFit="1" customWidth="1"/>
    <col min="12034" max="12034" width="45.28515625" customWidth="1"/>
    <col min="12035" max="12044" width="11.140625" bestFit="1" customWidth="1"/>
    <col min="12289" max="12289" width="4.140625" bestFit="1" customWidth="1"/>
    <col min="12290" max="12290" width="45.28515625" customWidth="1"/>
    <col min="12291" max="12300" width="11.140625" bestFit="1" customWidth="1"/>
    <col min="12545" max="12545" width="4.140625" bestFit="1" customWidth="1"/>
    <col min="12546" max="12546" width="45.28515625" customWidth="1"/>
    <col min="12547" max="12556" width="11.140625" bestFit="1" customWidth="1"/>
    <col min="12801" max="12801" width="4.140625" bestFit="1" customWidth="1"/>
    <col min="12802" max="12802" width="45.28515625" customWidth="1"/>
    <col min="12803" max="12812" width="11.140625" bestFit="1" customWidth="1"/>
    <col min="13057" max="13057" width="4.140625" bestFit="1" customWidth="1"/>
    <col min="13058" max="13058" width="45.28515625" customWidth="1"/>
    <col min="13059" max="13068" width="11.140625" bestFit="1" customWidth="1"/>
    <col min="13313" max="13313" width="4.140625" bestFit="1" customWidth="1"/>
    <col min="13314" max="13314" width="45.28515625" customWidth="1"/>
    <col min="13315" max="13324" width="11.140625" bestFit="1" customWidth="1"/>
    <col min="13569" max="13569" width="4.140625" bestFit="1" customWidth="1"/>
    <col min="13570" max="13570" width="45.28515625" customWidth="1"/>
    <col min="13571" max="13580" width="11.140625" bestFit="1" customWidth="1"/>
    <col min="13825" max="13825" width="4.140625" bestFit="1" customWidth="1"/>
    <col min="13826" max="13826" width="45.28515625" customWidth="1"/>
    <col min="13827" max="13836" width="11.140625" bestFit="1" customWidth="1"/>
    <col min="14081" max="14081" width="4.140625" bestFit="1" customWidth="1"/>
    <col min="14082" max="14082" width="45.28515625" customWidth="1"/>
    <col min="14083" max="14092" width="11.140625" bestFit="1" customWidth="1"/>
    <col min="14337" max="14337" width="4.140625" bestFit="1" customWidth="1"/>
    <col min="14338" max="14338" width="45.28515625" customWidth="1"/>
    <col min="14339" max="14348" width="11.140625" bestFit="1" customWidth="1"/>
    <col min="14593" max="14593" width="4.140625" bestFit="1" customWidth="1"/>
    <col min="14594" max="14594" width="45.28515625" customWidth="1"/>
    <col min="14595" max="14604" width="11.140625" bestFit="1" customWidth="1"/>
    <col min="14849" max="14849" width="4.140625" bestFit="1" customWidth="1"/>
    <col min="14850" max="14850" width="45.28515625" customWidth="1"/>
    <col min="14851" max="14860" width="11.140625" bestFit="1" customWidth="1"/>
    <col min="15105" max="15105" width="4.140625" bestFit="1" customWidth="1"/>
    <col min="15106" max="15106" width="45.28515625" customWidth="1"/>
    <col min="15107" max="15116" width="11.140625" bestFit="1" customWidth="1"/>
    <col min="15361" max="15361" width="4.140625" bestFit="1" customWidth="1"/>
    <col min="15362" max="15362" width="45.28515625" customWidth="1"/>
    <col min="15363" max="15372" width="11.140625" bestFit="1" customWidth="1"/>
    <col min="15617" max="15617" width="4.140625" bestFit="1" customWidth="1"/>
    <col min="15618" max="15618" width="45.28515625" customWidth="1"/>
    <col min="15619" max="15628" width="11.140625" bestFit="1" customWidth="1"/>
    <col min="15873" max="15873" width="4.140625" bestFit="1" customWidth="1"/>
    <col min="15874" max="15874" width="45.28515625" customWidth="1"/>
    <col min="15875" max="15884" width="11.140625" bestFit="1" customWidth="1"/>
    <col min="16129" max="16129" width="4.140625" bestFit="1" customWidth="1"/>
    <col min="16130" max="16130" width="45.28515625" customWidth="1"/>
    <col min="16131" max="16140" width="11.140625" bestFit="1" customWidth="1"/>
  </cols>
  <sheetData>
    <row r="1" spans="1:12" ht="13.5" thickBot="1" x14ac:dyDescent="0.25">
      <c r="A1" s="60"/>
    </row>
    <row r="2" spans="1:12" ht="14.25" x14ac:dyDescent="0.2">
      <c r="A2" s="61"/>
      <c r="B2" s="62"/>
      <c r="C2" s="63" t="s">
        <v>30</v>
      </c>
      <c r="D2" s="64"/>
      <c r="E2" s="64"/>
      <c r="F2" s="65"/>
      <c r="G2" s="63" t="s">
        <v>31</v>
      </c>
      <c r="H2" s="64"/>
      <c r="I2" s="64"/>
      <c r="J2" s="65"/>
      <c r="K2" s="63" t="s">
        <v>32</v>
      </c>
      <c r="L2" s="66"/>
    </row>
    <row r="3" spans="1:12" ht="14.25" x14ac:dyDescent="0.2">
      <c r="A3" s="67" t="s">
        <v>33</v>
      </c>
      <c r="B3" s="68" t="s">
        <v>34</v>
      </c>
      <c r="C3" s="69" t="s">
        <v>609</v>
      </c>
      <c r="D3" s="69"/>
      <c r="E3" s="69" t="s">
        <v>610</v>
      </c>
      <c r="F3" s="70"/>
      <c r="G3" s="69" t="s">
        <v>609</v>
      </c>
      <c r="H3" s="69"/>
      <c r="I3" s="69" t="s">
        <v>610</v>
      </c>
      <c r="J3" s="70"/>
      <c r="K3" s="69" t="s">
        <v>609</v>
      </c>
      <c r="L3" s="71"/>
    </row>
    <row r="4" spans="1:12" ht="14.25" thickBot="1" x14ac:dyDescent="0.3">
      <c r="A4" s="72"/>
      <c r="B4" s="73"/>
      <c r="C4" s="74" t="s">
        <v>649</v>
      </c>
      <c r="D4" s="75" t="s">
        <v>657</v>
      </c>
      <c r="E4" s="74" t="s">
        <v>649</v>
      </c>
      <c r="F4" s="217" t="s">
        <v>657</v>
      </c>
      <c r="G4" s="74" t="s">
        <v>649</v>
      </c>
      <c r="H4" s="75" t="s">
        <v>657</v>
      </c>
      <c r="I4" s="74" t="s">
        <v>649</v>
      </c>
      <c r="J4" s="217" t="s">
        <v>657</v>
      </c>
      <c r="K4" s="74" t="s">
        <v>649</v>
      </c>
      <c r="L4" s="76" t="s">
        <v>657</v>
      </c>
    </row>
    <row r="5" spans="1:12" ht="13.5" x14ac:dyDescent="0.25">
      <c r="A5" s="77" t="s">
        <v>651</v>
      </c>
      <c r="B5" s="78"/>
      <c r="C5" s="79">
        <v>34309.904201999991</v>
      </c>
      <c r="D5" s="80">
        <v>37610.504290000004</v>
      </c>
      <c r="E5" s="79">
        <v>0</v>
      </c>
      <c r="F5" s="81">
        <v>0</v>
      </c>
      <c r="G5" s="79">
        <v>22702.809422999999</v>
      </c>
      <c r="H5" s="80">
        <v>24967.187337999992</v>
      </c>
      <c r="I5" s="79">
        <v>0</v>
      </c>
      <c r="J5" s="81">
        <v>0</v>
      </c>
      <c r="K5" s="79">
        <v>11607.094779000001</v>
      </c>
      <c r="L5" s="82">
        <v>12643.316952000001</v>
      </c>
    </row>
    <row r="6" spans="1:12" x14ac:dyDescent="0.2">
      <c r="A6" s="83" t="s">
        <v>561</v>
      </c>
      <c r="B6" s="84" t="s">
        <v>562</v>
      </c>
      <c r="C6" s="85">
        <v>148.81230400000001</v>
      </c>
      <c r="D6" s="86">
        <v>149.60896100000002</v>
      </c>
      <c r="E6" s="85">
        <v>67.339600000000004</v>
      </c>
      <c r="F6" s="87">
        <v>62.620038000000001</v>
      </c>
      <c r="G6" s="85">
        <v>707.389409</v>
      </c>
      <c r="H6" s="86">
        <v>638.04803799999991</v>
      </c>
      <c r="I6" s="85">
        <v>370.64441800000003</v>
      </c>
      <c r="J6" s="87">
        <v>403.446752</v>
      </c>
      <c r="K6" s="88">
        <v>-558.57710499999996</v>
      </c>
      <c r="L6" s="89">
        <v>-488.43907699999994</v>
      </c>
    </row>
    <row r="7" spans="1:12" x14ac:dyDescent="0.2">
      <c r="A7" s="83" t="s">
        <v>563</v>
      </c>
      <c r="B7" s="84" t="s">
        <v>564</v>
      </c>
      <c r="C7" s="85">
        <v>4910.9723290000002</v>
      </c>
      <c r="D7" s="86">
        <v>5398.7452139999996</v>
      </c>
      <c r="E7" s="85">
        <v>2553.5984509999998</v>
      </c>
      <c r="F7" s="87">
        <v>2519.005392</v>
      </c>
      <c r="G7" s="85">
        <v>1594.999341</v>
      </c>
      <c r="H7" s="86">
        <v>1557.8349430000001</v>
      </c>
      <c r="I7" s="85">
        <v>797.43423300000006</v>
      </c>
      <c r="J7" s="87">
        <v>885.13154000000009</v>
      </c>
      <c r="K7" s="88">
        <v>3315.972988</v>
      </c>
      <c r="L7" s="89">
        <v>3840.9102709999997</v>
      </c>
    </row>
    <row r="8" spans="1:12" x14ac:dyDescent="0.2">
      <c r="A8" s="83" t="s">
        <v>565</v>
      </c>
      <c r="B8" s="84" t="s">
        <v>566</v>
      </c>
      <c r="C8" s="85">
        <v>1718.25962</v>
      </c>
      <c r="D8" s="86">
        <v>1810.77773</v>
      </c>
      <c r="E8" s="85">
        <v>214.443803</v>
      </c>
      <c r="F8" s="87">
        <v>235.00947399999998</v>
      </c>
      <c r="G8" s="85">
        <v>2108.9482469999998</v>
      </c>
      <c r="H8" s="86">
        <v>2346.3519289999999</v>
      </c>
      <c r="I8" s="85">
        <v>563.59397000000001</v>
      </c>
      <c r="J8" s="87">
        <v>602.517606</v>
      </c>
      <c r="K8" s="88">
        <v>-390.68862699999988</v>
      </c>
      <c r="L8" s="89">
        <v>-535.57419900000002</v>
      </c>
    </row>
    <row r="9" spans="1:12" x14ac:dyDescent="0.2">
      <c r="A9" s="83" t="s">
        <v>567</v>
      </c>
      <c r="B9" s="84" t="s">
        <v>568</v>
      </c>
      <c r="C9" s="85">
        <v>2453.0846460000002</v>
      </c>
      <c r="D9" s="86">
        <v>2686.6990260000002</v>
      </c>
      <c r="E9" s="85">
        <v>1920.9303689999999</v>
      </c>
      <c r="F9" s="87">
        <v>1922.2466959999999</v>
      </c>
      <c r="G9" s="85">
        <v>1090.1442120000002</v>
      </c>
      <c r="H9" s="86">
        <v>1298.6818489999998</v>
      </c>
      <c r="I9" s="85">
        <v>665.97276999999997</v>
      </c>
      <c r="J9" s="87">
        <v>733.05165099999999</v>
      </c>
      <c r="K9" s="88">
        <v>1362.9404340000001</v>
      </c>
      <c r="L9" s="89">
        <v>1388.0171770000002</v>
      </c>
    </row>
    <row r="10" spans="1:12" x14ac:dyDescent="0.2">
      <c r="A10" s="83" t="s">
        <v>569</v>
      </c>
      <c r="B10" s="84" t="s">
        <v>570</v>
      </c>
      <c r="C10" s="85">
        <v>341.03196399999996</v>
      </c>
      <c r="D10" s="86">
        <v>375.31820400000004</v>
      </c>
      <c r="E10" s="85">
        <v>417.137697</v>
      </c>
      <c r="F10" s="87">
        <v>390.769746</v>
      </c>
      <c r="G10" s="85">
        <v>242.23710299999999</v>
      </c>
      <c r="H10" s="86">
        <v>291.33613600000001</v>
      </c>
      <c r="I10" s="85">
        <v>116.012258</v>
      </c>
      <c r="J10" s="87">
        <v>167.84302199999999</v>
      </c>
      <c r="K10" s="88">
        <v>98.794860999999969</v>
      </c>
      <c r="L10" s="89">
        <v>83.982068000000027</v>
      </c>
    </row>
    <row r="11" spans="1:12" x14ac:dyDescent="0.2">
      <c r="A11" s="83" t="s">
        <v>571</v>
      </c>
      <c r="B11" s="84" t="s">
        <v>572</v>
      </c>
      <c r="C11" s="85">
        <v>229.02703400000001</v>
      </c>
      <c r="D11" s="86">
        <v>243.22236999999998</v>
      </c>
      <c r="E11" s="85">
        <v>211.94236900000001</v>
      </c>
      <c r="F11" s="87">
        <v>224.269633</v>
      </c>
      <c r="G11" s="85">
        <v>389.479466</v>
      </c>
      <c r="H11" s="86">
        <v>483.34563199999997</v>
      </c>
      <c r="I11" s="85">
        <v>110.004847</v>
      </c>
      <c r="J11" s="87">
        <v>150.56256400000001</v>
      </c>
      <c r="K11" s="88">
        <v>-160.45243199999999</v>
      </c>
      <c r="L11" s="89">
        <v>-240.12326199999998</v>
      </c>
    </row>
    <row r="12" spans="1:12" x14ac:dyDescent="0.2">
      <c r="A12" s="83" t="s">
        <v>573</v>
      </c>
      <c r="B12" s="84" t="s">
        <v>574</v>
      </c>
      <c r="C12" s="85">
        <v>1164.8817250000002</v>
      </c>
      <c r="D12" s="86">
        <v>1257.844726</v>
      </c>
      <c r="E12" s="85">
        <v>1248.3676780000001</v>
      </c>
      <c r="F12" s="87">
        <v>1394.1525340000001</v>
      </c>
      <c r="G12" s="85">
        <v>1021.476133</v>
      </c>
      <c r="H12" s="86">
        <v>1086.1043559999998</v>
      </c>
      <c r="I12" s="85">
        <v>1152.073161</v>
      </c>
      <c r="J12" s="87">
        <v>1088.7340319999998</v>
      </c>
      <c r="K12" s="88">
        <v>143.40559200000007</v>
      </c>
      <c r="L12" s="89">
        <v>171.7403700000001</v>
      </c>
    </row>
    <row r="13" spans="1:12" x14ac:dyDescent="0.2">
      <c r="A13" s="83" t="s">
        <v>575</v>
      </c>
      <c r="B13" s="84" t="s">
        <v>576</v>
      </c>
      <c r="C13" s="85">
        <v>1202.5085570000001</v>
      </c>
      <c r="D13" s="86">
        <v>1419.360183</v>
      </c>
      <c r="E13" s="85">
        <v>1348.12338</v>
      </c>
      <c r="F13" s="87">
        <v>1692.1310020000001</v>
      </c>
      <c r="G13" s="85">
        <v>2046.2861</v>
      </c>
      <c r="H13" s="86">
        <v>2207.0584140000001</v>
      </c>
      <c r="I13" s="85">
        <v>1912.1382639999999</v>
      </c>
      <c r="J13" s="87">
        <v>1931.9114520000001</v>
      </c>
      <c r="K13" s="88">
        <v>-843.77754300000004</v>
      </c>
      <c r="L13" s="89">
        <v>-787.69823099999996</v>
      </c>
    </row>
    <row r="14" spans="1:12" x14ac:dyDescent="0.2">
      <c r="A14" s="83" t="s">
        <v>577</v>
      </c>
      <c r="B14" s="84" t="s">
        <v>578</v>
      </c>
      <c r="C14" s="85">
        <v>618.92944999999997</v>
      </c>
      <c r="D14" s="86">
        <v>630.44235800000001</v>
      </c>
      <c r="E14" s="85">
        <v>103.858901</v>
      </c>
      <c r="F14" s="87">
        <v>103.501915</v>
      </c>
      <c r="G14" s="85">
        <v>813.77778599999999</v>
      </c>
      <c r="H14" s="86">
        <v>867.90199399999995</v>
      </c>
      <c r="I14" s="85">
        <v>272.22137800000002</v>
      </c>
      <c r="J14" s="87">
        <v>276.94119000000001</v>
      </c>
      <c r="K14" s="88">
        <v>-194.84833600000002</v>
      </c>
      <c r="L14" s="89">
        <v>-237.45963599999993</v>
      </c>
    </row>
    <row r="15" spans="1:12" x14ac:dyDescent="0.2">
      <c r="A15" s="83" t="s">
        <v>579</v>
      </c>
      <c r="B15" s="84" t="s">
        <v>580</v>
      </c>
      <c r="C15" s="85">
        <v>1722.3897910000001</v>
      </c>
      <c r="D15" s="86">
        <v>1946.0143849999999</v>
      </c>
      <c r="E15" s="85">
        <v>9083.2687420000002</v>
      </c>
      <c r="F15" s="87">
        <v>8553.6634900000008</v>
      </c>
      <c r="G15" s="85">
        <v>498.560385</v>
      </c>
      <c r="H15" s="86">
        <v>496.180317</v>
      </c>
      <c r="I15" s="85">
        <v>1813.125939</v>
      </c>
      <c r="J15" s="87">
        <v>1372.3497500000001</v>
      </c>
      <c r="K15" s="88">
        <v>1223.8294060000001</v>
      </c>
      <c r="L15" s="89">
        <v>1449.8340679999999</v>
      </c>
    </row>
    <row r="16" spans="1:12" x14ac:dyDescent="0.2">
      <c r="A16" s="83" t="s">
        <v>581</v>
      </c>
      <c r="B16" s="84" t="s">
        <v>582</v>
      </c>
      <c r="C16" s="85">
        <v>309.74312500000002</v>
      </c>
      <c r="D16" s="86">
        <v>361.48581000000001</v>
      </c>
      <c r="E16" s="85">
        <v>548.21346900000003</v>
      </c>
      <c r="F16" s="87">
        <v>672.58706900000004</v>
      </c>
      <c r="G16" s="85">
        <v>300.83702099999999</v>
      </c>
      <c r="H16" s="86">
        <v>328.75548599999996</v>
      </c>
      <c r="I16" s="85">
        <v>648.76265999999998</v>
      </c>
      <c r="J16" s="87">
        <v>669.52078900000004</v>
      </c>
      <c r="K16" s="88">
        <v>8.906103999999992</v>
      </c>
      <c r="L16" s="89">
        <v>32.730324000000024</v>
      </c>
    </row>
    <row r="17" spans="1:12" x14ac:dyDescent="0.2">
      <c r="A17" s="83" t="s">
        <v>583</v>
      </c>
      <c r="B17" s="84" t="s">
        <v>584</v>
      </c>
      <c r="C17" s="85">
        <v>516.99917400000004</v>
      </c>
      <c r="D17" s="86">
        <v>565.45503599999995</v>
      </c>
      <c r="E17" s="85">
        <v>832.29622499999994</v>
      </c>
      <c r="F17" s="87">
        <v>892.56604200000004</v>
      </c>
      <c r="G17" s="85">
        <v>666.51983400000006</v>
      </c>
      <c r="H17" s="86">
        <v>839.612078</v>
      </c>
      <c r="I17" s="85">
        <v>830.43701299999998</v>
      </c>
      <c r="J17" s="87">
        <v>902.41238399999997</v>
      </c>
      <c r="K17" s="88">
        <v>-149.52066000000002</v>
      </c>
      <c r="L17" s="89">
        <v>-274.15704199999999</v>
      </c>
    </row>
    <row r="18" spans="1:12" x14ac:dyDescent="0.2">
      <c r="A18" s="83" t="s">
        <v>585</v>
      </c>
      <c r="B18" s="84" t="s">
        <v>586</v>
      </c>
      <c r="C18" s="85">
        <v>25.264621999999999</v>
      </c>
      <c r="D18" s="86">
        <v>29.465526999999998</v>
      </c>
      <c r="E18" s="85">
        <v>8.5248399999999993</v>
      </c>
      <c r="F18" s="87">
        <v>10.661851</v>
      </c>
      <c r="G18" s="85">
        <v>118.635223</v>
      </c>
      <c r="H18" s="86">
        <v>130.75120799999999</v>
      </c>
      <c r="I18" s="85">
        <v>13.811716000000001</v>
      </c>
      <c r="J18" s="87">
        <v>15.137565</v>
      </c>
      <c r="K18" s="88">
        <v>-93.370600999999994</v>
      </c>
      <c r="L18" s="89">
        <v>-101.285681</v>
      </c>
    </row>
    <row r="19" spans="1:12" x14ac:dyDescent="0.2">
      <c r="A19" s="83" t="s">
        <v>587</v>
      </c>
      <c r="B19" s="84" t="s">
        <v>588</v>
      </c>
      <c r="C19" s="85">
        <v>4.8578469999999996</v>
      </c>
      <c r="D19" s="86">
        <v>5.4119709999999994</v>
      </c>
      <c r="E19" s="85">
        <v>3.7286819999999996</v>
      </c>
      <c r="F19" s="87">
        <v>2.9600070000000001</v>
      </c>
      <c r="G19" s="85">
        <v>54.03566</v>
      </c>
      <c r="H19" s="86">
        <v>32.202578000000003</v>
      </c>
      <c r="I19" s="85">
        <v>731.3421800000001</v>
      </c>
      <c r="J19" s="87">
        <v>345.81855899999999</v>
      </c>
      <c r="K19" s="88">
        <v>-49.177813</v>
      </c>
      <c r="L19" s="89">
        <v>-26.790607000000005</v>
      </c>
    </row>
    <row r="20" spans="1:12" x14ac:dyDescent="0.2">
      <c r="A20" s="83" t="s">
        <v>589</v>
      </c>
      <c r="B20" s="84" t="s">
        <v>590</v>
      </c>
      <c r="C20" s="85">
        <v>576.3537070000001</v>
      </c>
      <c r="D20" s="86">
        <v>820.18816900000002</v>
      </c>
      <c r="E20" s="85">
        <v>693.04919400000006</v>
      </c>
      <c r="F20" s="87">
        <v>773.60842400000001</v>
      </c>
      <c r="G20" s="85">
        <v>1170.957351</v>
      </c>
      <c r="H20" s="86">
        <v>1612.9864809999999</v>
      </c>
      <c r="I20" s="85">
        <v>1333.7425390000001</v>
      </c>
      <c r="J20" s="87">
        <v>1333.5991880000001</v>
      </c>
      <c r="K20" s="88">
        <v>-594.60364399999992</v>
      </c>
      <c r="L20" s="89">
        <v>-792.7983119999999</v>
      </c>
    </row>
    <row r="21" spans="1:12" x14ac:dyDescent="0.2">
      <c r="A21" s="83" t="s">
        <v>591</v>
      </c>
      <c r="B21" s="84" t="s">
        <v>592</v>
      </c>
      <c r="C21" s="85">
        <v>1978.3485909999999</v>
      </c>
      <c r="D21" s="86">
        <v>2162.9764619999996</v>
      </c>
      <c r="E21" s="85">
        <v>584.60245700000007</v>
      </c>
      <c r="F21" s="87">
        <v>615.17043100000001</v>
      </c>
      <c r="G21" s="85">
        <v>335.31623500000001</v>
      </c>
      <c r="H21" s="86">
        <v>366.89599300000003</v>
      </c>
      <c r="I21" s="85">
        <v>96.800599000000005</v>
      </c>
      <c r="J21" s="87">
        <v>99.361138999999994</v>
      </c>
      <c r="K21" s="88">
        <v>1643.0323560000002</v>
      </c>
      <c r="L21" s="89">
        <v>1796.0804689999998</v>
      </c>
    </row>
    <row r="22" spans="1:12" x14ac:dyDescent="0.2">
      <c r="A22" s="83" t="s">
        <v>593</v>
      </c>
      <c r="B22" s="84" t="s">
        <v>594</v>
      </c>
      <c r="C22" s="85">
        <v>736.54482999999993</v>
      </c>
      <c r="D22" s="86">
        <v>817.949028</v>
      </c>
      <c r="E22" s="85">
        <v>1124.0788319999999</v>
      </c>
      <c r="F22" s="87">
        <v>1155.4908780000001</v>
      </c>
      <c r="G22" s="85">
        <v>428.29809699999998</v>
      </c>
      <c r="H22" s="86">
        <v>459.508126</v>
      </c>
      <c r="I22" s="85">
        <v>523.61390200000005</v>
      </c>
      <c r="J22" s="87">
        <v>533.11422600000003</v>
      </c>
      <c r="K22" s="88">
        <v>308.24673299999995</v>
      </c>
      <c r="L22" s="89">
        <v>358.44090200000005</v>
      </c>
    </row>
    <row r="23" spans="1:12" x14ac:dyDescent="0.2">
      <c r="A23" s="83" t="s">
        <v>595</v>
      </c>
      <c r="B23" s="84" t="s">
        <v>596</v>
      </c>
      <c r="C23" s="85">
        <v>1897.404354</v>
      </c>
      <c r="D23" s="86">
        <v>2045.5682160000001</v>
      </c>
      <c r="E23" s="85">
        <v>434.85642700000005</v>
      </c>
      <c r="F23" s="87">
        <v>464.35772300000002</v>
      </c>
      <c r="G23" s="85">
        <v>1408.9617390000001</v>
      </c>
      <c r="H23" s="86">
        <v>1439.4799390000001</v>
      </c>
      <c r="I23" s="85">
        <v>389.585983</v>
      </c>
      <c r="J23" s="87">
        <v>392.839449</v>
      </c>
      <c r="K23" s="88">
        <v>488.44261499999999</v>
      </c>
      <c r="L23" s="89">
        <v>606.08827699999995</v>
      </c>
    </row>
    <row r="24" spans="1:12" x14ac:dyDescent="0.2">
      <c r="A24" s="83" t="s">
        <v>597</v>
      </c>
      <c r="B24" s="84" t="s">
        <v>598</v>
      </c>
      <c r="C24" s="85">
        <v>2954.0444270000003</v>
      </c>
      <c r="D24" s="86">
        <v>3174.0664419999998</v>
      </c>
      <c r="E24" s="85">
        <v>1191.8636750000001</v>
      </c>
      <c r="F24" s="87">
        <v>1260.05188</v>
      </c>
      <c r="G24" s="85">
        <v>967.50581099999999</v>
      </c>
      <c r="H24" s="86">
        <v>1103.712176</v>
      </c>
      <c r="I24" s="85">
        <v>489.62429800000001</v>
      </c>
      <c r="J24" s="87">
        <v>524.48488800000007</v>
      </c>
      <c r="K24" s="88">
        <v>1986.538616</v>
      </c>
      <c r="L24" s="89">
        <v>2070.3542659999998</v>
      </c>
    </row>
    <row r="25" spans="1:12" x14ac:dyDescent="0.2">
      <c r="A25" s="83" t="s">
        <v>599</v>
      </c>
      <c r="B25" s="84" t="s">
        <v>600</v>
      </c>
      <c r="C25" s="85">
        <v>1396.548174</v>
      </c>
      <c r="D25" s="86">
        <v>1608.0798300000001</v>
      </c>
      <c r="E25" s="85">
        <v>1210.909733</v>
      </c>
      <c r="F25" s="87">
        <v>1348.9130719999998</v>
      </c>
      <c r="G25" s="85">
        <v>892.934934</v>
      </c>
      <c r="H25" s="86">
        <v>981.80692699999997</v>
      </c>
      <c r="I25" s="85">
        <v>717.20126399999992</v>
      </c>
      <c r="J25" s="87">
        <v>765.03987199999995</v>
      </c>
      <c r="K25" s="88">
        <v>503.61324000000013</v>
      </c>
      <c r="L25" s="89">
        <v>626.27290300000004</v>
      </c>
    </row>
    <row r="26" spans="1:12" x14ac:dyDescent="0.2">
      <c r="A26" s="83" t="s">
        <v>601</v>
      </c>
      <c r="B26" s="84" t="s">
        <v>602</v>
      </c>
      <c r="C26" s="85">
        <v>2148.2345639999999</v>
      </c>
      <c r="D26" s="86">
        <v>2522.5746300000001</v>
      </c>
      <c r="E26" s="85">
        <v>738.27843599999994</v>
      </c>
      <c r="F26" s="87">
        <v>811.95477500000004</v>
      </c>
      <c r="G26" s="85">
        <v>1239.8387729999999</v>
      </c>
      <c r="H26" s="86">
        <v>1390.243569</v>
      </c>
      <c r="I26" s="85">
        <v>391.517427</v>
      </c>
      <c r="J26" s="87">
        <v>435.55361200000004</v>
      </c>
      <c r="K26" s="88">
        <v>908.39579099999969</v>
      </c>
      <c r="L26" s="89">
        <v>1132.3310610000001</v>
      </c>
    </row>
    <row r="27" spans="1:12" x14ac:dyDescent="0.2">
      <c r="A27" s="83" t="s">
        <v>603</v>
      </c>
      <c r="B27" s="84" t="s">
        <v>604</v>
      </c>
      <c r="C27" s="85">
        <v>1216.854157</v>
      </c>
      <c r="D27" s="86">
        <v>1368.349449</v>
      </c>
      <c r="E27" s="85">
        <v>1953.640013</v>
      </c>
      <c r="F27" s="87">
        <v>2156.6394789999999</v>
      </c>
      <c r="G27" s="85">
        <v>1197.6957279999999</v>
      </c>
      <c r="H27" s="86">
        <v>1268.711777</v>
      </c>
      <c r="I27" s="85">
        <v>10720.602347999999</v>
      </c>
      <c r="J27" s="87">
        <v>9007.339328</v>
      </c>
      <c r="K27" s="88">
        <v>19.158429000000005</v>
      </c>
      <c r="L27" s="89">
        <v>99.637672000000023</v>
      </c>
    </row>
    <row r="28" spans="1:12" x14ac:dyDescent="0.2">
      <c r="A28" s="83" t="s">
        <v>605</v>
      </c>
      <c r="B28" s="84" t="s">
        <v>606</v>
      </c>
      <c r="C28" s="85">
        <v>1744.807409</v>
      </c>
      <c r="D28" s="86">
        <v>2074.016725</v>
      </c>
      <c r="E28" s="85">
        <v>2551.2372829999999</v>
      </c>
      <c r="F28" s="87">
        <v>2638.0742680000003</v>
      </c>
      <c r="G28" s="85">
        <v>2297.436162</v>
      </c>
      <c r="H28" s="86">
        <v>2680.8281239999997</v>
      </c>
      <c r="I28" s="85">
        <v>4293.2716600000003</v>
      </c>
      <c r="J28" s="87">
        <v>4299.9386530000002</v>
      </c>
      <c r="K28" s="88">
        <v>-552.62875300000007</v>
      </c>
      <c r="L28" s="89">
        <v>-606.81139899999971</v>
      </c>
    </row>
    <row r="29" spans="1:12" ht="13.5" thickBot="1" x14ac:dyDescent="0.25">
      <c r="A29" s="90" t="s">
        <v>607</v>
      </c>
      <c r="B29" s="91" t="s">
        <v>608</v>
      </c>
      <c r="C29" s="92">
        <v>4294.0018010000003</v>
      </c>
      <c r="D29" s="93">
        <v>4136.8838379999997</v>
      </c>
      <c r="E29" s="92">
        <v>270.36849899999999</v>
      </c>
      <c r="F29" s="94">
        <v>259.96322900000001</v>
      </c>
      <c r="G29" s="92">
        <v>1110.538673</v>
      </c>
      <c r="H29" s="93">
        <v>1058.8492679999999</v>
      </c>
      <c r="I29" s="92">
        <v>185.96848900000001</v>
      </c>
      <c r="J29" s="94">
        <v>179.950681</v>
      </c>
      <c r="K29" s="95">
        <v>3183.4631279999999</v>
      </c>
      <c r="L29" s="96">
        <v>3078.0345700000003</v>
      </c>
    </row>
  </sheetData>
  <printOptions horizontalCentered="1"/>
  <pageMargins left="0.19685039370078741" right="0.19685039370078741" top="1.1417322834645669" bottom="0.51181102362204722" header="0.19685039370078741" footer="0.23622047244094491"/>
  <pageSetup paperSize="9" scale="85" orientation="landscape" r:id="rId1"/>
  <headerFooter alignWithMargins="0">
    <oddHeader>&amp;L&amp;"Times New Roman CE,Pogrubiona kursywa"&amp;12Departament Rynków Rolnych&amp;C
&amp;8
&amp;"Times New Roman CE,Standardowy"&amp;14Polski handel zagraniczny towarami rolno-spożywczymi w 2021 r. - dane ostateczne</oddHeader>
    <oddFooter>&amp;L&amp;"Times New Roman CE,Pogrubiona kursywa"&amp;12 Źródło: Min. Finansów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02"/>
  <sheetViews>
    <sheetView showGridLines="0" showZeros="0" zoomScale="90" zoomScaleNormal="90" workbookViewId="0">
      <selection activeCell="B11" sqref="B11"/>
    </sheetView>
  </sheetViews>
  <sheetFormatPr defaultColWidth="10.140625" defaultRowHeight="12.75" x14ac:dyDescent="0.2"/>
  <cols>
    <col min="1" max="1" width="4.85546875" bestFit="1" customWidth="1"/>
    <col min="2" max="2" width="55.7109375" bestFit="1" customWidth="1"/>
    <col min="3" max="12" width="10.42578125" customWidth="1"/>
    <col min="13" max="13" width="8.140625" customWidth="1"/>
    <col min="14" max="14" width="13.5703125" customWidth="1"/>
    <col min="15" max="15" width="11" bestFit="1" customWidth="1"/>
  </cols>
  <sheetData>
    <row r="1" spans="1:12" ht="13.5" thickBot="1" x14ac:dyDescent="0.25">
      <c r="A1" s="60"/>
    </row>
    <row r="2" spans="1:12" ht="14.25" x14ac:dyDescent="0.2">
      <c r="A2" s="61"/>
      <c r="B2" s="62"/>
      <c r="C2" s="63" t="s">
        <v>30</v>
      </c>
      <c r="D2" s="64"/>
      <c r="E2" s="64"/>
      <c r="F2" s="65"/>
      <c r="G2" s="63" t="s">
        <v>31</v>
      </c>
      <c r="H2" s="64"/>
      <c r="I2" s="64"/>
      <c r="J2" s="65"/>
      <c r="K2" s="63" t="s">
        <v>32</v>
      </c>
      <c r="L2" s="66"/>
    </row>
    <row r="3" spans="1:12" ht="14.25" x14ac:dyDescent="0.2">
      <c r="A3" s="67" t="s">
        <v>33</v>
      </c>
      <c r="B3" s="68" t="s">
        <v>34</v>
      </c>
      <c r="C3" s="69" t="s">
        <v>35</v>
      </c>
      <c r="D3" s="69"/>
      <c r="E3" s="69" t="s">
        <v>36</v>
      </c>
      <c r="F3" s="70"/>
      <c r="G3" s="69" t="s">
        <v>35</v>
      </c>
      <c r="H3" s="69"/>
      <c r="I3" s="69" t="s">
        <v>36</v>
      </c>
      <c r="J3" s="70"/>
      <c r="K3" s="69" t="s">
        <v>35</v>
      </c>
      <c r="L3" s="71"/>
    </row>
    <row r="4" spans="1:12" ht="14.25" thickBot="1" x14ac:dyDescent="0.3">
      <c r="A4" s="72"/>
      <c r="B4" s="73"/>
      <c r="C4" s="74" t="s">
        <v>649</v>
      </c>
      <c r="D4" s="75" t="s">
        <v>657</v>
      </c>
      <c r="E4" s="74" t="s">
        <v>649</v>
      </c>
      <c r="F4" s="75" t="s">
        <v>657</v>
      </c>
      <c r="G4" s="74" t="s">
        <v>649</v>
      </c>
      <c r="H4" s="75" t="s">
        <v>657</v>
      </c>
      <c r="I4" s="74" t="s">
        <v>649</v>
      </c>
      <c r="J4" s="75" t="s">
        <v>657</v>
      </c>
      <c r="K4" s="74" t="s">
        <v>649</v>
      </c>
      <c r="L4" s="76" t="s">
        <v>657</v>
      </c>
    </row>
    <row r="5" spans="1:12" ht="13.5" x14ac:dyDescent="0.25">
      <c r="A5" s="77" t="s">
        <v>651</v>
      </c>
      <c r="B5" s="78"/>
      <c r="C5" s="79">
        <v>34309904.202000007</v>
      </c>
      <c r="D5" s="80">
        <v>37610504.289999992</v>
      </c>
      <c r="E5" s="79"/>
      <c r="F5" s="81"/>
      <c r="G5" s="79">
        <v>22702809.422999986</v>
      </c>
      <c r="H5" s="80">
        <v>24967187.338</v>
      </c>
      <c r="I5" s="79"/>
      <c r="J5" s="81"/>
      <c r="K5" s="79">
        <v>11607094.778999997</v>
      </c>
      <c r="L5" s="82">
        <v>12643316.952</v>
      </c>
    </row>
    <row r="6" spans="1:12" x14ac:dyDescent="0.2">
      <c r="A6" s="83" t="s">
        <v>37</v>
      </c>
      <c r="B6" s="84" t="s">
        <v>38</v>
      </c>
      <c r="C6" s="85">
        <v>11735.101000000001</v>
      </c>
      <c r="D6" s="86">
        <v>9366.2129999999997</v>
      </c>
      <c r="E6" s="85">
        <v>4021.2049999999999</v>
      </c>
      <c r="F6" s="87">
        <v>2915.355</v>
      </c>
      <c r="G6" s="85">
        <v>846.98</v>
      </c>
      <c r="H6" s="86">
        <v>1785.2909999999999</v>
      </c>
      <c r="I6" s="85">
        <v>117.01</v>
      </c>
      <c r="J6" s="87">
        <v>339.42899999999997</v>
      </c>
      <c r="K6" s="88">
        <v>10888.121000000001</v>
      </c>
      <c r="L6" s="89">
        <v>7580.9219999999996</v>
      </c>
    </row>
    <row r="7" spans="1:12" x14ac:dyDescent="0.2">
      <c r="A7" s="83" t="s">
        <v>39</v>
      </c>
      <c r="B7" s="84" t="s">
        <v>40</v>
      </c>
      <c r="C7" s="85">
        <v>45428.499000000003</v>
      </c>
      <c r="D7" s="86">
        <v>46981.67</v>
      </c>
      <c r="E7" s="85">
        <v>16711.374</v>
      </c>
      <c r="F7" s="87">
        <v>14246.71</v>
      </c>
      <c r="G7" s="85">
        <v>63464.987000000001</v>
      </c>
      <c r="H7" s="86">
        <v>111030.8</v>
      </c>
      <c r="I7" s="85">
        <v>29790.733</v>
      </c>
      <c r="J7" s="87">
        <v>51405.213000000003</v>
      </c>
      <c r="K7" s="88">
        <v>-18036.487999999998</v>
      </c>
      <c r="L7" s="89">
        <v>-64049.130000000005</v>
      </c>
    </row>
    <row r="8" spans="1:12" x14ac:dyDescent="0.2">
      <c r="A8" s="83" t="s">
        <v>41</v>
      </c>
      <c r="B8" s="84" t="s">
        <v>42</v>
      </c>
      <c r="C8" s="85">
        <v>11623.36</v>
      </c>
      <c r="D8" s="86">
        <v>5875.7190000000001</v>
      </c>
      <c r="E8" s="85">
        <v>8826.9410000000007</v>
      </c>
      <c r="F8" s="87">
        <v>4464.0420000000004</v>
      </c>
      <c r="G8" s="85">
        <v>485146.74</v>
      </c>
      <c r="H8" s="86">
        <v>351629.14299999998</v>
      </c>
      <c r="I8" s="85">
        <v>226162.07</v>
      </c>
      <c r="J8" s="87">
        <v>221542.70199999999</v>
      </c>
      <c r="K8" s="88">
        <v>-473523.38</v>
      </c>
      <c r="L8" s="89">
        <v>-345753.424</v>
      </c>
    </row>
    <row r="9" spans="1:12" x14ac:dyDescent="0.2">
      <c r="A9" s="83" t="s">
        <v>43</v>
      </c>
      <c r="B9" s="84" t="s">
        <v>44</v>
      </c>
      <c r="C9" s="85">
        <v>1806.885</v>
      </c>
      <c r="D9" s="86">
        <v>4622.8540000000003</v>
      </c>
      <c r="E9" s="85">
        <v>505.089</v>
      </c>
      <c r="F9" s="87">
        <v>784.24300000000005</v>
      </c>
      <c r="G9" s="85">
        <v>91.850999999999999</v>
      </c>
      <c r="H9" s="86">
        <v>302.09500000000003</v>
      </c>
      <c r="I9" s="85">
        <v>40.878</v>
      </c>
      <c r="J9" s="87">
        <v>64.421999999999997</v>
      </c>
      <c r="K9" s="88">
        <v>1715.0340000000001</v>
      </c>
      <c r="L9" s="89">
        <v>4320.759</v>
      </c>
    </row>
    <row r="10" spans="1:12" x14ac:dyDescent="0.2">
      <c r="A10" s="83" t="s">
        <v>45</v>
      </c>
      <c r="B10" s="84" t="s">
        <v>46</v>
      </c>
      <c r="C10" s="85">
        <v>70483.054999999993</v>
      </c>
      <c r="D10" s="86">
        <v>70462.525999999998</v>
      </c>
      <c r="E10" s="85">
        <v>34981.875999999997</v>
      </c>
      <c r="F10" s="87">
        <v>37682.184999999998</v>
      </c>
      <c r="G10" s="85">
        <v>150177.30900000001</v>
      </c>
      <c r="H10" s="86">
        <v>163922.14499999999</v>
      </c>
      <c r="I10" s="85">
        <v>113939.63800000001</v>
      </c>
      <c r="J10" s="87">
        <v>129429.194</v>
      </c>
      <c r="K10" s="88">
        <v>-79694.254000000015</v>
      </c>
      <c r="L10" s="89">
        <v>-93459.618999999992</v>
      </c>
    </row>
    <row r="11" spans="1:12" x14ac:dyDescent="0.2">
      <c r="A11" s="83" t="s">
        <v>47</v>
      </c>
      <c r="B11" s="84" t="s">
        <v>48</v>
      </c>
      <c r="C11" s="85">
        <v>7735.4040000000005</v>
      </c>
      <c r="D11" s="86">
        <v>12299.978999999999</v>
      </c>
      <c r="E11" s="85">
        <v>2293.1149999999998</v>
      </c>
      <c r="F11" s="87">
        <v>2527.5030000000002</v>
      </c>
      <c r="G11" s="85">
        <v>7661.5420000000004</v>
      </c>
      <c r="H11" s="86">
        <v>9378.5640000000003</v>
      </c>
      <c r="I11" s="85">
        <v>594.08900000000006</v>
      </c>
      <c r="J11" s="87">
        <v>665.79200000000003</v>
      </c>
      <c r="K11" s="88">
        <v>73.86200000000008</v>
      </c>
      <c r="L11" s="89">
        <v>2921.4149999999991</v>
      </c>
    </row>
    <row r="12" spans="1:12" x14ac:dyDescent="0.2">
      <c r="A12" s="83" t="s">
        <v>49</v>
      </c>
      <c r="B12" s="84" t="s">
        <v>50</v>
      </c>
      <c r="C12" s="85">
        <v>1036655.5870000001</v>
      </c>
      <c r="D12" s="86">
        <v>1177213.97</v>
      </c>
      <c r="E12" s="85">
        <v>275999.39399999997</v>
      </c>
      <c r="F12" s="87">
        <v>267391.217</v>
      </c>
      <c r="G12" s="85">
        <v>52063.648999999998</v>
      </c>
      <c r="H12" s="86">
        <v>52758.133999999998</v>
      </c>
      <c r="I12" s="85">
        <v>15139.212</v>
      </c>
      <c r="J12" s="87">
        <v>15035.19</v>
      </c>
      <c r="K12" s="88">
        <v>984591.93800000008</v>
      </c>
      <c r="L12" s="89">
        <v>1124455.8359999999</v>
      </c>
    </row>
    <row r="13" spans="1:12" x14ac:dyDescent="0.2">
      <c r="A13" s="83" t="s">
        <v>51</v>
      </c>
      <c r="B13" s="84" t="s">
        <v>52</v>
      </c>
      <c r="C13" s="85">
        <v>351367.08600000001</v>
      </c>
      <c r="D13" s="86">
        <v>419616.46399999998</v>
      </c>
      <c r="E13" s="85">
        <v>104636.947</v>
      </c>
      <c r="F13" s="87">
        <v>107528.6</v>
      </c>
      <c r="G13" s="85">
        <v>20406.531999999999</v>
      </c>
      <c r="H13" s="86">
        <v>28992.559000000001</v>
      </c>
      <c r="I13" s="85">
        <v>5850.241</v>
      </c>
      <c r="J13" s="87">
        <v>7391.2460000000001</v>
      </c>
      <c r="K13" s="88">
        <v>330960.554</v>
      </c>
      <c r="L13" s="89">
        <v>390623.90499999997</v>
      </c>
    </row>
    <row r="14" spans="1:12" x14ac:dyDescent="0.2">
      <c r="A14" s="83" t="s">
        <v>53</v>
      </c>
      <c r="B14" s="84" t="s">
        <v>54</v>
      </c>
      <c r="C14" s="85">
        <v>779038.84100000001</v>
      </c>
      <c r="D14" s="86">
        <v>756607.87600000005</v>
      </c>
      <c r="E14" s="85">
        <v>394170.91399999999</v>
      </c>
      <c r="F14" s="87">
        <v>413493.43400000001</v>
      </c>
      <c r="G14" s="85">
        <v>1365617.466</v>
      </c>
      <c r="H14" s="86">
        <v>1274188.827</v>
      </c>
      <c r="I14" s="85">
        <v>664490.40899999999</v>
      </c>
      <c r="J14" s="87">
        <v>725930.73300000001</v>
      </c>
      <c r="K14" s="88">
        <v>-586578.625</v>
      </c>
      <c r="L14" s="89">
        <v>-517580.951</v>
      </c>
    </row>
    <row r="15" spans="1:12" x14ac:dyDescent="0.2">
      <c r="A15" s="83" t="s">
        <v>55</v>
      </c>
      <c r="B15" s="84" t="s">
        <v>56</v>
      </c>
      <c r="C15" s="85">
        <v>3558.1889999999999</v>
      </c>
      <c r="D15" s="86">
        <v>5667.55</v>
      </c>
      <c r="E15" s="85">
        <v>553.78099999999995</v>
      </c>
      <c r="F15" s="87">
        <v>856.351</v>
      </c>
      <c r="G15" s="85">
        <v>5255.6409999999996</v>
      </c>
      <c r="H15" s="86">
        <v>4595.683</v>
      </c>
      <c r="I15" s="85">
        <v>725.71299999999997</v>
      </c>
      <c r="J15" s="87">
        <v>659.30799999999999</v>
      </c>
      <c r="K15" s="88">
        <v>-1697.4519999999998</v>
      </c>
      <c r="L15" s="89">
        <v>1071.8670000000002</v>
      </c>
    </row>
    <row r="16" spans="1:12" x14ac:dyDescent="0.2">
      <c r="A16" s="83" t="s">
        <v>57</v>
      </c>
      <c r="B16" s="84" t="s">
        <v>58</v>
      </c>
      <c r="C16" s="85">
        <v>33975.874000000003</v>
      </c>
      <c r="D16" s="86">
        <v>35855.239000000001</v>
      </c>
      <c r="E16" s="85">
        <v>7695.1049999999996</v>
      </c>
      <c r="F16" s="87">
        <v>7399.4120000000003</v>
      </c>
      <c r="G16" s="85">
        <v>495.78500000000003</v>
      </c>
      <c r="H16" s="86">
        <v>2460.5309999999999</v>
      </c>
      <c r="I16" s="85">
        <v>412.87</v>
      </c>
      <c r="J16" s="87">
        <v>671.46400000000006</v>
      </c>
      <c r="K16" s="88">
        <v>33480.089</v>
      </c>
      <c r="L16" s="89">
        <v>33394.707999999999</v>
      </c>
    </row>
    <row r="17" spans="1:12" x14ac:dyDescent="0.2">
      <c r="A17" s="83" t="s">
        <v>59</v>
      </c>
      <c r="B17" s="84" t="s">
        <v>60</v>
      </c>
      <c r="C17" s="85">
        <v>144210.019</v>
      </c>
      <c r="D17" s="86">
        <v>140299.75399999999</v>
      </c>
      <c r="E17" s="85">
        <v>154233.03099999999</v>
      </c>
      <c r="F17" s="87">
        <v>153525.53099999999</v>
      </c>
      <c r="G17" s="85">
        <v>26238.685000000001</v>
      </c>
      <c r="H17" s="86">
        <v>28312.154999999999</v>
      </c>
      <c r="I17" s="85">
        <v>28733.755000000001</v>
      </c>
      <c r="J17" s="87">
        <v>34221.864999999998</v>
      </c>
      <c r="K17" s="88">
        <v>117971.334</v>
      </c>
      <c r="L17" s="89">
        <v>111987.59899999999</v>
      </c>
    </row>
    <row r="18" spans="1:12" x14ac:dyDescent="0.2">
      <c r="A18" s="83" t="s">
        <v>61</v>
      </c>
      <c r="B18" s="84" t="s">
        <v>62</v>
      </c>
      <c r="C18" s="85">
        <v>2359050.0989999999</v>
      </c>
      <c r="D18" s="86">
        <v>2731952.6710000001</v>
      </c>
      <c r="E18" s="85">
        <v>1494580.08</v>
      </c>
      <c r="F18" s="87">
        <v>1481531.14</v>
      </c>
      <c r="G18" s="85">
        <v>71506.64</v>
      </c>
      <c r="H18" s="86">
        <v>106484.663</v>
      </c>
      <c r="I18" s="85">
        <v>62613.027999999998</v>
      </c>
      <c r="J18" s="87">
        <v>77632.076000000001</v>
      </c>
      <c r="K18" s="88">
        <v>2287543.4589999998</v>
      </c>
      <c r="L18" s="89">
        <v>2625468.0079999999</v>
      </c>
    </row>
    <row r="19" spans="1:12" x14ac:dyDescent="0.2">
      <c r="A19" s="83" t="s">
        <v>63</v>
      </c>
      <c r="B19" s="84" t="s">
        <v>64</v>
      </c>
      <c r="C19" s="85">
        <v>43048.324999999997</v>
      </c>
      <c r="D19" s="86">
        <v>53602.887000000002</v>
      </c>
      <c r="E19" s="85">
        <v>13006.91</v>
      </c>
      <c r="F19" s="87">
        <v>14988.215</v>
      </c>
      <c r="G19" s="85">
        <v>7261.6279999999997</v>
      </c>
      <c r="H19" s="86">
        <v>6584.32</v>
      </c>
      <c r="I19" s="85">
        <v>1241.4739999999999</v>
      </c>
      <c r="J19" s="87">
        <v>1340.789</v>
      </c>
      <c r="K19" s="88">
        <v>35786.697</v>
      </c>
      <c r="L19" s="89">
        <v>47018.567000000003</v>
      </c>
    </row>
    <row r="20" spans="1:12" x14ac:dyDescent="0.2">
      <c r="A20" s="83" t="s">
        <v>65</v>
      </c>
      <c r="B20" s="84" t="s">
        <v>66</v>
      </c>
      <c r="C20" s="85">
        <v>49438.006999999998</v>
      </c>
      <c r="D20" s="86">
        <v>47374.663999999997</v>
      </c>
      <c r="E20" s="85">
        <v>69877.952000000005</v>
      </c>
      <c r="F20" s="87">
        <v>65406.106</v>
      </c>
      <c r="G20" s="85">
        <v>9634.8240000000005</v>
      </c>
      <c r="H20" s="86">
        <v>11849.107</v>
      </c>
      <c r="I20" s="85">
        <v>13531.425999999999</v>
      </c>
      <c r="J20" s="87">
        <v>16517.993999999999</v>
      </c>
      <c r="K20" s="88">
        <v>39803.182999999997</v>
      </c>
      <c r="L20" s="89">
        <v>35525.557000000001</v>
      </c>
    </row>
    <row r="21" spans="1:12" x14ac:dyDescent="0.2">
      <c r="A21" s="83" t="s">
        <v>67</v>
      </c>
      <c r="B21" s="84" t="s">
        <v>68</v>
      </c>
      <c r="C21" s="85">
        <v>110630.302</v>
      </c>
      <c r="D21" s="86">
        <v>30554.138999999999</v>
      </c>
      <c r="E21" s="85">
        <v>38844.337</v>
      </c>
      <c r="F21" s="87">
        <v>6885.3860000000004</v>
      </c>
      <c r="G21" s="85">
        <v>36518.491000000002</v>
      </c>
      <c r="H21" s="86">
        <v>41608.964</v>
      </c>
      <c r="I21" s="85">
        <v>4696.1049999999996</v>
      </c>
      <c r="J21" s="87">
        <v>5730.875</v>
      </c>
      <c r="K21" s="88">
        <v>74111.810999999987</v>
      </c>
      <c r="L21" s="89">
        <v>-11054.825000000001</v>
      </c>
    </row>
    <row r="22" spans="1:12" x14ac:dyDescent="0.2">
      <c r="A22" s="83" t="s">
        <v>69</v>
      </c>
      <c r="B22" s="84" t="s">
        <v>70</v>
      </c>
      <c r="C22" s="85">
        <v>3157.6469999999999</v>
      </c>
      <c r="D22" s="86">
        <v>6101.1559999999999</v>
      </c>
      <c r="E22" s="85">
        <v>846.70299999999997</v>
      </c>
      <c r="F22" s="87">
        <v>1420.049</v>
      </c>
      <c r="G22" s="85">
        <v>5853.6729999999998</v>
      </c>
      <c r="H22" s="86">
        <v>7388.643</v>
      </c>
      <c r="I22" s="85">
        <v>1800.9570000000001</v>
      </c>
      <c r="J22" s="87">
        <v>1823.1320000000001</v>
      </c>
      <c r="K22" s="88">
        <v>-2696.0259999999998</v>
      </c>
      <c r="L22" s="89">
        <v>-1287.4870000000001</v>
      </c>
    </row>
    <row r="23" spans="1:12" x14ac:dyDescent="0.2">
      <c r="A23" s="83" t="s">
        <v>71</v>
      </c>
      <c r="B23" s="84" t="s">
        <v>72</v>
      </c>
      <c r="C23" s="85">
        <v>41704.339999999997</v>
      </c>
      <c r="D23" s="86">
        <v>29194.256000000001</v>
      </c>
      <c r="E23" s="85">
        <v>7196.8370000000004</v>
      </c>
      <c r="F23" s="87">
        <v>7088.2479999999996</v>
      </c>
      <c r="G23" s="85">
        <v>1141348.493</v>
      </c>
      <c r="H23" s="86">
        <v>1231230.9779999999</v>
      </c>
      <c r="I23" s="85">
        <v>238382.59400000001</v>
      </c>
      <c r="J23" s="87">
        <v>246671.492</v>
      </c>
      <c r="K23" s="88">
        <v>-1099644.1529999999</v>
      </c>
      <c r="L23" s="89">
        <v>-1202036.7219999998</v>
      </c>
    </row>
    <row r="24" spans="1:12" x14ac:dyDescent="0.2">
      <c r="A24" s="83" t="s">
        <v>73</v>
      </c>
      <c r="B24" s="84" t="s">
        <v>74</v>
      </c>
      <c r="C24" s="85">
        <v>46185.578000000001</v>
      </c>
      <c r="D24" s="86">
        <v>61940.838000000003</v>
      </c>
      <c r="E24" s="85">
        <v>36800.080000000002</v>
      </c>
      <c r="F24" s="87">
        <v>39572.017</v>
      </c>
      <c r="G24" s="85">
        <v>285934.69</v>
      </c>
      <c r="H24" s="86">
        <v>324093.59700000001</v>
      </c>
      <c r="I24" s="85">
        <v>110864.534</v>
      </c>
      <c r="J24" s="87">
        <v>121031.63</v>
      </c>
      <c r="K24" s="88">
        <v>-239749.11199999999</v>
      </c>
      <c r="L24" s="89">
        <v>-262152.75900000002</v>
      </c>
    </row>
    <row r="25" spans="1:12" x14ac:dyDescent="0.2">
      <c r="A25" s="83" t="s">
        <v>75</v>
      </c>
      <c r="B25" s="84" t="s">
        <v>76</v>
      </c>
      <c r="C25" s="85">
        <v>712526.91799999995</v>
      </c>
      <c r="D25" s="86">
        <v>757103.49100000004</v>
      </c>
      <c r="E25" s="85">
        <v>96788.415999999997</v>
      </c>
      <c r="F25" s="87">
        <v>108279.37300000001</v>
      </c>
      <c r="G25" s="85">
        <v>598424.28399999999</v>
      </c>
      <c r="H25" s="86">
        <v>693537.625</v>
      </c>
      <c r="I25" s="85">
        <v>200535.66800000001</v>
      </c>
      <c r="J25" s="87">
        <v>218588.228</v>
      </c>
      <c r="K25" s="88">
        <v>114102.63399999996</v>
      </c>
      <c r="L25" s="89">
        <v>63565.866000000038</v>
      </c>
    </row>
    <row r="26" spans="1:12" x14ac:dyDescent="0.2">
      <c r="A26" s="83" t="s">
        <v>77</v>
      </c>
      <c r="B26" s="84" t="s">
        <v>78</v>
      </c>
      <c r="C26" s="85">
        <v>906317.08</v>
      </c>
      <c r="D26" s="86">
        <v>942797.01599999995</v>
      </c>
      <c r="E26" s="85">
        <v>70272.229000000007</v>
      </c>
      <c r="F26" s="87">
        <v>76662.847999999998</v>
      </c>
      <c r="G26" s="85">
        <v>20626.883999999998</v>
      </c>
      <c r="H26" s="86">
        <v>21813.368999999999</v>
      </c>
      <c r="I26" s="85">
        <v>1811.164</v>
      </c>
      <c r="J26" s="87">
        <v>2037.866</v>
      </c>
      <c r="K26" s="88">
        <v>885690.196</v>
      </c>
      <c r="L26" s="89">
        <v>920983.647</v>
      </c>
    </row>
    <row r="27" spans="1:12" x14ac:dyDescent="0.2">
      <c r="A27" s="83" t="s">
        <v>79</v>
      </c>
      <c r="B27" s="84" t="s">
        <v>80</v>
      </c>
      <c r="C27" s="85">
        <v>4643.8459999999995</v>
      </c>
      <c r="D27" s="86">
        <v>10321.786</v>
      </c>
      <c r="E27" s="85">
        <v>1862.317</v>
      </c>
      <c r="F27" s="87">
        <v>1439.1949999999999</v>
      </c>
      <c r="G27" s="85">
        <v>43499.923000000003</v>
      </c>
      <c r="H27" s="86">
        <v>53323.538</v>
      </c>
      <c r="I27" s="85">
        <v>6911.8450000000003</v>
      </c>
      <c r="J27" s="87">
        <v>8640.5040000000008</v>
      </c>
      <c r="K27" s="88">
        <v>-38856.077000000005</v>
      </c>
      <c r="L27" s="89">
        <v>-43001.752</v>
      </c>
    </row>
    <row r="28" spans="1:12" x14ac:dyDescent="0.2">
      <c r="A28" s="83" t="s">
        <v>81</v>
      </c>
      <c r="B28" s="84" t="s">
        <v>82</v>
      </c>
      <c r="C28" s="85">
        <v>1698.2919999999999</v>
      </c>
      <c r="D28" s="86">
        <v>1150.296</v>
      </c>
      <c r="E28" s="85">
        <v>395.09800000000001</v>
      </c>
      <c r="F28" s="87">
        <v>247.989</v>
      </c>
      <c r="G28" s="85">
        <v>7600.1279999999997</v>
      </c>
      <c r="H28" s="86">
        <v>8993.0290000000005</v>
      </c>
      <c r="I28" s="85">
        <v>1693.643</v>
      </c>
      <c r="J28" s="87">
        <v>1940.3710000000001</v>
      </c>
      <c r="K28" s="88">
        <v>-5901.8359999999993</v>
      </c>
      <c r="L28" s="89">
        <v>-7842.7330000000002</v>
      </c>
    </row>
    <row r="29" spans="1:12" x14ac:dyDescent="0.2">
      <c r="A29" s="83" t="s">
        <v>83</v>
      </c>
      <c r="B29" s="84" t="s">
        <v>84</v>
      </c>
      <c r="C29" s="85">
        <v>2025.9190000000001</v>
      </c>
      <c r="D29" s="86">
        <v>2168.8910000000001</v>
      </c>
      <c r="E29" s="85">
        <v>282.12299999999999</v>
      </c>
      <c r="F29" s="87">
        <v>299.755</v>
      </c>
      <c r="G29" s="85">
        <v>5660.1719999999996</v>
      </c>
      <c r="H29" s="86">
        <v>5971.15</v>
      </c>
      <c r="I29" s="85">
        <v>1593.5650000000001</v>
      </c>
      <c r="J29" s="87">
        <v>1784.383</v>
      </c>
      <c r="K29" s="88">
        <v>-3634.2529999999997</v>
      </c>
      <c r="L29" s="89">
        <v>-3802.2589999999996</v>
      </c>
    </row>
    <row r="30" spans="1:12" x14ac:dyDescent="0.2">
      <c r="A30" s="83" t="s">
        <v>85</v>
      </c>
      <c r="B30" s="84" t="s">
        <v>86</v>
      </c>
      <c r="C30" s="85">
        <v>416726.74599999998</v>
      </c>
      <c r="D30" s="86">
        <v>521313.36499999999</v>
      </c>
      <c r="E30" s="85">
        <v>841904.93599999999</v>
      </c>
      <c r="F30" s="87">
        <v>877663.62300000002</v>
      </c>
      <c r="G30" s="85">
        <v>160484.39799999999</v>
      </c>
      <c r="H30" s="86">
        <v>193241.33300000001</v>
      </c>
      <c r="I30" s="85">
        <v>196210.579</v>
      </c>
      <c r="J30" s="87">
        <v>202803.853</v>
      </c>
      <c r="K30" s="88">
        <v>256242.348</v>
      </c>
      <c r="L30" s="89">
        <v>328072.03200000001</v>
      </c>
    </row>
    <row r="31" spans="1:12" x14ac:dyDescent="0.2">
      <c r="A31" s="83" t="s">
        <v>87</v>
      </c>
      <c r="B31" s="84" t="s">
        <v>88</v>
      </c>
      <c r="C31" s="85">
        <v>324618.245</v>
      </c>
      <c r="D31" s="86">
        <v>337231.82400000002</v>
      </c>
      <c r="E31" s="85">
        <v>154690.69899999999</v>
      </c>
      <c r="F31" s="87">
        <v>139513.32399999999</v>
      </c>
      <c r="G31" s="85">
        <v>207488.402</v>
      </c>
      <c r="H31" s="86">
        <v>233603.02600000001</v>
      </c>
      <c r="I31" s="85">
        <v>120763.776</v>
      </c>
      <c r="J31" s="87">
        <v>118865.001</v>
      </c>
      <c r="K31" s="88">
        <v>117129.84299999999</v>
      </c>
      <c r="L31" s="89">
        <v>103628.79800000001</v>
      </c>
    </row>
    <row r="32" spans="1:12" x14ac:dyDescent="0.2">
      <c r="A32" s="83" t="s">
        <v>89</v>
      </c>
      <c r="B32" s="84" t="s">
        <v>90</v>
      </c>
      <c r="C32" s="85">
        <v>123482.742</v>
      </c>
      <c r="D32" s="86">
        <v>142003.72200000001</v>
      </c>
      <c r="E32" s="85">
        <v>103017.731</v>
      </c>
      <c r="F32" s="87">
        <v>115918.11199999999</v>
      </c>
      <c r="G32" s="85">
        <v>72716.887000000002</v>
      </c>
      <c r="H32" s="86">
        <v>81242.342000000004</v>
      </c>
      <c r="I32" s="85">
        <v>59327.478000000003</v>
      </c>
      <c r="J32" s="87">
        <v>61227.862999999998</v>
      </c>
      <c r="K32" s="88">
        <v>50765.854999999996</v>
      </c>
      <c r="L32" s="89">
        <v>60761.380000000005</v>
      </c>
    </row>
    <row r="33" spans="1:12" x14ac:dyDescent="0.2">
      <c r="A33" s="83" t="s">
        <v>91</v>
      </c>
      <c r="B33" s="84" t="s">
        <v>92</v>
      </c>
      <c r="C33" s="85">
        <v>195941.478</v>
      </c>
      <c r="D33" s="86">
        <v>214181.87100000001</v>
      </c>
      <c r="E33" s="85">
        <v>225381.035</v>
      </c>
      <c r="F33" s="87">
        <v>233437.182</v>
      </c>
      <c r="G33" s="85">
        <v>63647.491999999998</v>
      </c>
      <c r="H33" s="86">
        <v>75453.91</v>
      </c>
      <c r="I33" s="85">
        <v>104870.476</v>
      </c>
      <c r="J33" s="87">
        <v>130798.91499999999</v>
      </c>
      <c r="K33" s="88">
        <v>132293.986</v>
      </c>
      <c r="L33" s="89">
        <v>138727.96100000001</v>
      </c>
    </row>
    <row r="34" spans="1:12" x14ac:dyDescent="0.2">
      <c r="A34" s="83" t="s">
        <v>93</v>
      </c>
      <c r="B34" s="84" t="s">
        <v>94</v>
      </c>
      <c r="C34" s="85">
        <v>205200.64300000001</v>
      </c>
      <c r="D34" s="86">
        <v>210219.144</v>
      </c>
      <c r="E34" s="85">
        <v>58855.142</v>
      </c>
      <c r="F34" s="87">
        <v>49383.949000000001</v>
      </c>
      <c r="G34" s="85">
        <v>84334.046000000002</v>
      </c>
      <c r="H34" s="86">
        <v>131267.70699999999</v>
      </c>
      <c r="I34" s="85">
        <v>21505.069</v>
      </c>
      <c r="J34" s="87">
        <v>32379.449000000001</v>
      </c>
      <c r="K34" s="88">
        <v>120866.59700000001</v>
      </c>
      <c r="L34" s="89">
        <v>78951.437000000005</v>
      </c>
    </row>
    <row r="35" spans="1:12" x14ac:dyDescent="0.2">
      <c r="A35" s="83" t="s">
        <v>95</v>
      </c>
      <c r="B35" s="84" t="s">
        <v>96</v>
      </c>
      <c r="C35" s="85">
        <v>822810.88300000003</v>
      </c>
      <c r="D35" s="86">
        <v>925572.07299999997</v>
      </c>
      <c r="E35" s="85">
        <v>265629.67300000001</v>
      </c>
      <c r="F35" s="87">
        <v>288365.462</v>
      </c>
      <c r="G35" s="85">
        <v>378184.97200000001</v>
      </c>
      <c r="H35" s="86">
        <v>426822.04800000001</v>
      </c>
      <c r="I35" s="85">
        <v>101453.70299999999</v>
      </c>
      <c r="J35" s="87">
        <v>108654.595</v>
      </c>
      <c r="K35" s="88">
        <v>444625.91100000002</v>
      </c>
      <c r="L35" s="89">
        <v>498750.02499999997</v>
      </c>
    </row>
    <row r="36" spans="1:12" x14ac:dyDescent="0.2">
      <c r="A36" s="83" t="s">
        <v>97</v>
      </c>
      <c r="B36" s="84" t="s">
        <v>98</v>
      </c>
      <c r="C36" s="85">
        <v>235592.33799999999</v>
      </c>
      <c r="D36" s="86">
        <v>200718.30300000001</v>
      </c>
      <c r="E36" s="85">
        <v>199608.04699999999</v>
      </c>
      <c r="F36" s="87">
        <v>149588.58300000001</v>
      </c>
      <c r="G36" s="85">
        <v>27742.863000000001</v>
      </c>
      <c r="H36" s="86">
        <v>54606.976000000002</v>
      </c>
      <c r="I36" s="85">
        <v>12191.562</v>
      </c>
      <c r="J36" s="87">
        <v>29026.135999999999</v>
      </c>
      <c r="K36" s="88">
        <v>207849.47499999998</v>
      </c>
      <c r="L36" s="89">
        <v>146111.32700000002</v>
      </c>
    </row>
    <row r="37" spans="1:12" x14ac:dyDescent="0.2">
      <c r="A37" s="83" t="s">
        <v>99</v>
      </c>
      <c r="B37" s="84" t="s">
        <v>100</v>
      </c>
      <c r="C37" s="85">
        <v>73401.737999999998</v>
      </c>
      <c r="D37" s="86">
        <v>82498.240999999995</v>
      </c>
      <c r="E37" s="85">
        <v>46321.315999999999</v>
      </c>
      <c r="F37" s="87">
        <v>49546.796000000002</v>
      </c>
      <c r="G37" s="85">
        <v>25372.258000000002</v>
      </c>
      <c r="H37" s="86">
        <v>23025.14</v>
      </c>
      <c r="I37" s="85">
        <v>12040.91</v>
      </c>
      <c r="J37" s="87">
        <v>10271.477000000001</v>
      </c>
      <c r="K37" s="88">
        <v>48029.479999999996</v>
      </c>
      <c r="L37" s="89">
        <v>59473.100999999995</v>
      </c>
    </row>
    <row r="38" spans="1:12" x14ac:dyDescent="0.2">
      <c r="A38" s="83" t="s">
        <v>101</v>
      </c>
      <c r="B38" s="84" t="s">
        <v>102</v>
      </c>
      <c r="C38" s="85">
        <v>54873.845999999998</v>
      </c>
      <c r="D38" s="86">
        <v>52817.445</v>
      </c>
      <c r="E38" s="85">
        <v>24890.714</v>
      </c>
      <c r="F38" s="87">
        <v>18773.053</v>
      </c>
      <c r="G38" s="85">
        <v>69271.127999999997</v>
      </c>
      <c r="H38" s="86">
        <v>77080.525999999998</v>
      </c>
      <c r="I38" s="85">
        <v>37453.472999999998</v>
      </c>
      <c r="J38" s="87">
        <v>37614.834999999999</v>
      </c>
      <c r="K38" s="88">
        <v>-14397.281999999999</v>
      </c>
      <c r="L38" s="89">
        <v>-24263.080999999998</v>
      </c>
    </row>
    <row r="39" spans="1:12" x14ac:dyDescent="0.2">
      <c r="A39" s="83" t="s">
        <v>103</v>
      </c>
      <c r="B39" s="84" t="s">
        <v>104</v>
      </c>
      <c r="C39" s="85">
        <v>435.98700000000002</v>
      </c>
      <c r="D39" s="86">
        <v>143.03800000000001</v>
      </c>
      <c r="E39" s="85">
        <v>631.07600000000002</v>
      </c>
      <c r="F39" s="87">
        <v>56.612000000000002</v>
      </c>
      <c r="G39" s="85">
        <v>901.76599999999996</v>
      </c>
      <c r="H39" s="86">
        <v>2338.8409999999999</v>
      </c>
      <c r="I39" s="85">
        <v>155.744</v>
      </c>
      <c r="J39" s="87">
        <v>1409.527</v>
      </c>
      <c r="K39" s="88">
        <v>-465.77899999999994</v>
      </c>
      <c r="L39" s="89">
        <v>-2195.8029999999999</v>
      </c>
    </row>
    <row r="40" spans="1:12" x14ac:dyDescent="0.2">
      <c r="A40" s="83" t="s">
        <v>105</v>
      </c>
      <c r="B40" s="84" t="s">
        <v>106</v>
      </c>
      <c r="C40" s="85">
        <v>1.64</v>
      </c>
      <c r="D40" s="86">
        <v>0</v>
      </c>
      <c r="E40" s="85">
        <v>2.04</v>
      </c>
      <c r="F40" s="87">
        <v>0</v>
      </c>
      <c r="G40" s="85">
        <v>9.2219999999999995</v>
      </c>
      <c r="H40" s="86">
        <v>11.74</v>
      </c>
      <c r="I40" s="85">
        <v>1.7000000000000001E-2</v>
      </c>
      <c r="J40" s="87">
        <v>3.5000000000000003E-2</v>
      </c>
      <c r="K40" s="88">
        <v>-7.5819999999999999</v>
      </c>
      <c r="L40" s="89">
        <v>-11.74</v>
      </c>
    </row>
    <row r="41" spans="1:12" x14ac:dyDescent="0.2">
      <c r="A41" s="83" t="s">
        <v>107</v>
      </c>
      <c r="B41" s="84" t="s">
        <v>108</v>
      </c>
      <c r="C41" s="85">
        <v>9.5760000000000005</v>
      </c>
      <c r="D41" s="86">
        <v>4.2629999999999999</v>
      </c>
      <c r="E41" s="85">
        <v>1.5489999999999999</v>
      </c>
      <c r="F41" s="87">
        <v>0.78100000000000003</v>
      </c>
      <c r="G41" s="85">
        <v>1803.7719999999999</v>
      </c>
      <c r="H41" s="86">
        <v>2046.759</v>
      </c>
      <c r="I41" s="85">
        <v>235.86799999999999</v>
      </c>
      <c r="J41" s="87">
        <v>275.48700000000002</v>
      </c>
      <c r="K41" s="88">
        <v>-1794.1959999999999</v>
      </c>
      <c r="L41" s="89">
        <v>-2042.4960000000001</v>
      </c>
    </row>
    <row r="42" spans="1:12" x14ac:dyDescent="0.2">
      <c r="A42" s="83" t="s">
        <v>109</v>
      </c>
      <c r="B42" s="84" t="s">
        <v>110</v>
      </c>
      <c r="C42" s="85">
        <v>112467.561</v>
      </c>
      <c r="D42" s="86">
        <v>118630.02899999999</v>
      </c>
      <c r="E42" s="85">
        <v>41515.57</v>
      </c>
      <c r="F42" s="87">
        <v>42087.775999999998</v>
      </c>
      <c r="G42" s="85">
        <v>156525.10699999999</v>
      </c>
      <c r="H42" s="86">
        <v>168244.47700000001</v>
      </c>
      <c r="I42" s="85">
        <v>31676.091</v>
      </c>
      <c r="J42" s="87">
        <v>34885.661999999997</v>
      </c>
      <c r="K42" s="88">
        <v>-44057.545999999988</v>
      </c>
      <c r="L42" s="89">
        <v>-49614.448000000019</v>
      </c>
    </row>
    <row r="43" spans="1:12" x14ac:dyDescent="0.2">
      <c r="A43" s="83" t="s">
        <v>111</v>
      </c>
      <c r="B43" s="84" t="s">
        <v>112</v>
      </c>
      <c r="C43" s="85">
        <v>68067.766000000003</v>
      </c>
      <c r="D43" s="86">
        <v>89910.097999999998</v>
      </c>
      <c r="E43" s="85">
        <v>28726.588</v>
      </c>
      <c r="F43" s="87">
        <v>26908.298999999999</v>
      </c>
      <c r="G43" s="85">
        <v>15381.1</v>
      </c>
      <c r="H43" s="86">
        <v>31866.686000000002</v>
      </c>
      <c r="I43" s="85">
        <v>4974.7569999999996</v>
      </c>
      <c r="J43" s="87">
        <v>29206.304</v>
      </c>
      <c r="K43" s="88">
        <v>52686.666000000005</v>
      </c>
      <c r="L43" s="89">
        <v>58043.411999999997</v>
      </c>
    </row>
    <row r="44" spans="1:12" x14ac:dyDescent="0.2">
      <c r="A44" s="83" t="s">
        <v>113</v>
      </c>
      <c r="B44" s="84" t="s">
        <v>114</v>
      </c>
      <c r="C44" s="85">
        <v>17406.203000000001</v>
      </c>
      <c r="D44" s="86">
        <v>20068.648000000001</v>
      </c>
      <c r="E44" s="85">
        <v>90027.11</v>
      </c>
      <c r="F44" s="87">
        <v>94718.421000000002</v>
      </c>
      <c r="G44" s="85">
        <v>1371.134</v>
      </c>
      <c r="H44" s="86">
        <v>600.59500000000003</v>
      </c>
      <c r="I44" s="85">
        <v>2992.125</v>
      </c>
      <c r="J44" s="87">
        <v>950.35199999999998</v>
      </c>
      <c r="K44" s="88">
        <v>16035.069000000001</v>
      </c>
      <c r="L44" s="89">
        <v>19468.053</v>
      </c>
    </row>
    <row r="45" spans="1:12" x14ac:dyDescent="0.2">
      <c r="A45" s="83" t="s">
        <v>115</v>
      </c>
      <c r="B45" s="84" t="s">
        <v>116</v>
      </c>
      <c r="C45" s="85">
        <v>6784.9129999999996</v>
      </c>
      <c r="D45" s="86">
        <v>8226.1180000000004</v>
      </c>
      <c r="E45" s="85">
        <v>985.72400000000005</v>
      </c>
      <c r="F45" s="87">
        <v>293.78800000000001</v>
      </c>
      <c r="G45" s="85">
        <v>154.66</v>
      </c>
      <c r="H45" s="86">
        <v>258.34399999999999</v>
      </c>
      <c r="I45" s="85">
        <v>41.94</v>
      </c>
      <c r="J45" s="87">
        <v>48.561999999999998</v>
      </c>
      <c r="K45" s="88">
        <v>6630.2529999999997</v>
      </c>
      <c r="L45" s="89">
        <v>7967.7740000000003</v>
      </c>
    </row>
    <row r="46" spans="1:12" x14ac:dyDescent="0.2">
      <c r="A46" s="83" t="s">
        <v>117</v>
      </c>
      <c r="B46" s="84" t="s">
        <v>118</v>
      </c>
      <c r="C46" s="85">
        <v>18.497</v>
      </c>
      <c r="D46" s="86">
        <v>90.046000000000006</v>
      </c>
      <c r="E46" s="85">
        <v>8.048</v>
      </c>
      <c r="F46" s="87">
        <v>123.637</v>
      </c>
      <c r="G46" s="85">
        <v>136.78200000000001</v>
      </c>
      <c r="H46" s="86">
        <v>268.71199999999999</v>
      </c>
      <c r="I46" s="85">
        <v>194.72</v>
      </c>
      <c r="J46" s="87">
        <v>461.96100000000001</v>
      </c>
      <c r="K46" s="88">
        <v>-118.28500000000001</v>
      </c>
      <c r="L46" s="89">
        <v>-178.666</v>
      </c>
    </row>
    <row r="47" spans="1:12" x14ac:dyDescent="0.2">
      <c r="A47" s="83" t="s">
        <v>119</v>
      </c>
      <c r="B47" s="84" t="s">
        <v>120</v>
      </c>
      <c r="C47" s="85">
        <v>104.40300000000001</v>
      </c>
      <c r="D47" s="86">
        <v>167.33099999999999</v>
      </c>
      <c r="E47" s="85">
        <v>166.53100000000001</v>
      </c>
      <c r="F47" s="87">
        <v>504.45600000000002</v>
      </c>
      <c r="G47" s="85">
        <v>9.5609999999999999</v>
      </c>
      <c r="H47" s="86">
        <v>10.531000000000001</v>
      </c>
      <c r="I47" s="85">
        <v>0.06</v>
      </c>
      <c r="J47" s="87">
        <v>4.3999999999999997E-2</v>
      </c>
      <c r="K47" s="88">
        <v>94.842000000000013</v>
      </c>
      <c r="L47" s="89">
        <v>156.79999999999998</v>
      </c>
    </row>
    <row r="48" spans="1:12" x14ac:dyDescent="0.2">
      <c r="A48" s="83" t="s">
        <v>121</v>
      </c>
      <c r="B48" s="84" t="s">
        <v>122</v>
      </c>
      <c r="C48" s="85">
        <v>136171.405</v>
      </c>
      <c r="D48" s="86">
        <v>138221.671</v>
      </c>
      <c r="E48" s="85">
        <v>255704.53700000001</v>
      </c>
      <c r="F48" s="87">
        <v>226132.58799999999</v>
      </c>
      <c r="G48" s="85">
        <v>66845.764999999999</v>
      </c>
      <c r="H48" s="86">
        <v>88028.292000000001</v>
      </c>
      <c r="I48" s="85">
        <v>75896.679999999993</v>
      </c>
      <c r="J48" s="87">
        <v>102014.61500000001</v>
      </c>
      <c r="K48" s="88">
        <v>69325.64</v>
      </c>
      <c r="L48" s="89">
        <v>50193.379000000001</v>
      </c>
    </row>
    <row r="49" spans="1:12" x14ac:dyDescent="0.2">
      <c r="A49" s="83" t="s">
        <v>123</v>
      </c>
      <c r="B49" s="84" t="s">
        <v>124</v>
      </c>
      <c r="C49" s="85">
        <v>21865.685000000001</v>
      </c>
      <c r="D49" s="86">
        <v>21905.044999999998</v>
      </c>
      <c r="E49" s="85">
        <v>8323.6419999999998</v>
      </c>
      <c r="F49" s="87">
        <v>7327.643</v>
      </c>
      <c r="G49" s="85">
        <v>39217.347000000002</v>
      </c>
      <c r="H49" s="86">
        <v>51621.9</v>
      </c>
      <c r="I49" s="85">
        <v>11465.839</v>
      </c>
      <c r="J49" s="87">
        <v>13125.432000000001</v>
      </c>
      <c r="K49" s="88">
        <v>-17351.662</v>
      </c>
      <c r="L49" s="89">
        <v>-29716.855000000003</v>
      </c>
    </row>
    <row r="50" spans="1:12" x14ac:dyDescent="0.2">
      <c r="A50" s="83" t="s">
        <v>125</v>
      </c>
      <c r="B50" s="84" t="s">
        <v>126</v>
      </c>
      <c r="C50" s="85">
        <v>142162.21799999999</v>
      </c>
      <c r="D50" s="86">
        <v>160901.476</v>
      </c>
      <c r="E50" s="85">
        <v>176386.323</v>
      </c>
      <c r="F50" s="87">
        <v>189466.71100000001</v>
      </c>
      <c r="G50" s="85">
        <v>201129.55100000001</v>
      </c>
      <c r="H50" s="86">
        <v>245917.41200000001</v>
      </c>
      <c r="I50" s="85">
        <v>68090.626999999993</v>
      </c>
      <c r="J50" s="87">
        <v>96626.953999999998</v>
      </c>
      <c r="K50" s="88">
        <v>-58967.333000000013</v>
      </c>
      <c r="L50" s="89">
        <v>-85015.936000000016</v>
      </c>
    </row>
    <row r="51" spans="1:12" x14ac:dyDescent="0.2">
      <c r="A51" s="83" t="s">
        <v>127</v>
      </c>
      <c r="B51" s="84" t="s">
        <v>128</v>
      </c>
      <c r="C51" s="85">
        <v>35323.612000000001</v>
      </c>
      <c r="D51" s="86">
        <v>25662.226999999999</v>
      </c>
      <c r="E51" s="85">
        <v>9085.7960000000003</v>
      </c>
      <c r="F51" s="87">
        <v>6029.1260000000002</v>
      </c>
      <c r="G51" s="85">
        <v>136035.636</v>
      </c>
      <c r="H51" s="86">
        <v>163698.68100000001</v>
      </c>
      <c r="I51" s="85">
        <v>25727.116000000002</v>
      </c>
      <c r="J51" s="87">
        <v>30856.762999999999</v>
      </c>
      <c r="K51" s="88">
        <v>-100712.024</v>
      </c>
      <c r="L51" s="89">
        <v>-138036.45400000003</v>
      </c>
    </row>
    <row r="52" spans="1:12" x14ac:dyDescent="0.2">
      <c r="A52" s="83" t="s">
        <v>129</v>
      </c>
      <c r="B52" s="84" t="s">
        <v>130</v>
      </c>
      <c r="C52" s="85">
        <v>29675.519</v>
      </c>
      <c r="D52" s="86">
        <v>34753.622000000003</v>
      </c>
      <c r="E52" s="85">
        <v>18146.608</v>
      </c>
      <c r="F52" s="87">
        <v>21446.152999999998</v>
      </c>
      <c r="G52" s="85">
        <v>13096.932000000001</v>
      </c>
      <c r="H52" s="86">
        <v>22107.638999999999</v>
      </c>
      <c r="I52" s="85">
        <v>4721.2650000000003</v>
      </c>
      <c r="J52" s="87">
        <v>9953.4150000000009</v>
      </c>
      <c r="K52" s="88">
        <v>16578.587</v>
      </c>
      <c r="L52" s="89">
        <v>12645.983000000004</v>
      </c>
    </row>
    <row r="53" spans="1:12" x14ac:dyDescent="0.2">
      <c r="A53" s="83" t="s">
        <v>131</v>
      </c>
      <c r="B53" s="84" t="s">
        <v>132</v>
      </c>
      <c r="C53" s="85">
        <v>7619.5450000000001</v>
      </c>
      <c r="D53" s="86">
        <v>16787.57</v>
      </c>
      <c r="E53" s="85">
        <v>29843.697</v>
      </c>
      <c r="F53" s="87">
        <v>105895.29700000001</v>
      </c>
      <c r="G53" s="85">
        <v>58506.476999999999</v>
      </c>
      <c r="H53" s="86">
        <v>35160.595000000001</v>
      </c>
      <c r="I53" s="85">
        <v>209251.19099999999</v>
      </c>
      <c r="J53" s="87">
        <v>137742.32</v>
      </c>
      <c r="K53" s="88">
        <v>-50886.932000000001</v>
      </c>
      <c r="L53" s="89">
        <v>-18373.025000000001</v>
      </c>
    </row>
    <row r="54" spans="1:12" x14ac:dyDescent="0.2">
      <c r="A54" s="83" t="s">
        <v>133</v>
      </c>
      <c r="B54" s="84" t="s">
        <v>134</v>
      </c>
      <c r="C54" s="85">
        <v>60181.919999999998</v>
      </c>
      <c r="D54" s="86">
        <v>75431.267999999996</v>
      </c>
      <c r="E54" s="85">
        <v>72075.951000000001</v>
      </c>
      <c r="F54" s="87">
        <v>67427.035999999993</v>
      </c>
      <c r="G54" s="85">
        <v>240025.21400000001</v>
      </c>
      <c r="H54" s="86">
        <v>269175.54700000002</v>
      </c>
      <c r="I54" s="85">
        <v>175076.497</v>
      </c>
      <c r="J54" s="87">
        <v>173639.71400000001</v>
      </c>
      <c r="K54" s="88">
        <v>-179843.29399999999</v>
      </c>
      <c r="L54" s="89">
        <v>-193744.27900000004</v>
      </c>
    </row>
    <row r="55" spans="1:12" x14ac:dyDescent="0.2">
      <c r="A55" s="83" t="s">
        <v>135</v>
      </c>
      <c r="B55" s="84" t="s">
        <v>136</v>
      </c>
      <c r="C55" s="85">
        <v>86288.284</v>
      </c>
      <c r="D55" s="86">
        <v>73226.471999999994</v>
      </c>
      <c r="E55" s="85">
        <v>163182.86499999999</v>
      </c>
      <c r="F55" s="87">
        <v>149887.462</v>
      </c>
      <c r="G55" s="85">
        <v>72396.743000000002</v>
      </c>
      <c r="H55" s="86">
        <v>70572.687000000005</v>
      </c>
      <c r="I55" s="85">
        <v>185092.378</v>
      </c>
      <c r="J55" s="87">
        <v>189788.26199999999</v>
      </c>
      <c r="K55" s="88">
        <v>13891.540999999997</v>
      </c>
      <c r="L55" s="89">
        <v>2653.7849999999889</v>
      </c>
    </row>
    <row r="56" spans="1:12" x14ac:dyDescent="0.2">
      <c r="A56" s="83" t="s">
        <v>137</v>
      </c>
      <c r="B56" s="84" t="s">
        <v>138</v>
      </c>
      <c r="C56" s="85">
        <v>44247.055</v>
      </c>
      <c r="D56" s="86">
        <v>49452.589</v>
      </c>
      <c r="E56" s="85">
        <v>79442.736000000004</v>
      </c>
      <c r="F56" s="87">
        <v>89797.813999999998</v>
      </c>
      <c r="G56" s="85">
        <v>60289.644</v>
      </c>
      <c r="H56" s="86">
        <v>68289.707999999999</v>
      </c>
      <c r="I56" s="85">
        <v>67672.497000000003</v>
      </c>
      <c r="J56" s="87">
        <v>68943.441999999995</v>
      </c>
      <c r="K56" s="88">
        <v>-16042.589</v>
      </c>
      <c r="L56" s="89">
        <v>-18837.118999999999</v>
      </c>
    </row>
    <row r="57" spans="1:12" x14ac:dyDescent="0.2">
      <c r="A57" s="83" t="s">
        <v>139</v>
      </c>
      <c r="B57" s="84" t="s">
        <v>140</v>
      </c>
      <c r="C57" s="85">
        <v>17683.738000000001</v>
      </c>
      <c r="D57" s="86">
        <v>21309.914000000001</v>
      </c>
      <c r="E57" s="85">
        <v>17185.258000000002</v>
      </c>
      <c r="F57" s="87">
        <v>19927.731</v>
      </c>
      <c r="G57" s="85">
        <v>64535.841999999997</v>
      </c>
      <c r="H57" s="86">
        <v>70489.919999999998</v>
      </c>
      <c r="I57" s="85">
        <v>55646.796000000002</v>
      </c>
      <c r="J57" s="87">
        <v>59399.245999999999</v>
      </c>
      <c r="K57" s="88">
        <v>-46852.103999999992</v>
      </c>
      <c r="L57" s="89">
        <v>-49180.005999999994</v>
      </c>
    </row>
    <row r="58" spans="1:12" x14ac:dyDescent="0.2">
      <c r="A58" s="83" t="s">
        <v>141</v>
      </c>
      <c r="B58" s="84" t="s">
        <v>142</v>
      </c>
      <c r="C58" s="85">
        <v>19243.572</v>
      </c>
      <c r="D58" s="86">
        <v>25324.026999999998</v>
      </c>
      <c r="E58" s="85">
        <v>42772.877999999997</v>
      </c>
      <c r="F58" s="87">
        <v>59022.580999999998</v>
      </c>
      <c r="G58" s="85">
        <v>47780.669000000002</v>
      </c>
      <c r="H58" s="86">
        <v>44470.857000000004</v>
      </c>
      <c r="I58" s="85">
        <v>83129.203999999998</v>
      </c>
      <c r="J58" s="87">
        <v>67635.073000000004</v>
      </c>
      <c r="K58" s="88">
        <v>-28537.097000000002</v>
      </c>
      <c r="L58" s="89">
        <v>-19146.830000000005</v>
      </c>
    </row>
    <row r="59" spans="1:12" x14ac:dyDescent="0.2">
      <c r="A59" s="83" t="s">
        <v>143</v>
      </c>
      <c r="B59" s="84" t="s">
        <v>144</v>
      </c>
      <c r="C59" s="85">
        <v>16758.509999999998</v>
      </c>
      <c r="D59" s="86">
        <v>18808.517</v>
      </c>
      <c r="E59" s="85">
        <v>17439.262999999999</v>
      </c>
      <c r="F59" s="87">
        <v>20080.376</v>
      </c>
      <c r="G59" s="85">
        <v>67969.650999999998</v>
      </c>
      <c r="H59" s="86">
        <v>79431.998000000007</v>
      </c>
      <c r="I59" s="85">
        <v>66580.464999999997</v>
      </c>
      <c r="J59" s="87">
        <v>73144.892000000007</v>
      </c>
      <c r="K59" s="88">
        <v>-51211.141000000003</v>
      </c>
      <c r="L59" s="89">
        <v>-60623.481000000007</v>
      </c>
    </row>
    <row r="60" spans="1:12" x14ac:dyDescent="0.2">
      <c r="A60" s="83" t="s">
        <v>145</v>
      </c>
      <c r="B60" s="84" t="s">
        <v>146</v>
      </c>
      <c r="C60" s="85">
        <v>8870.277</v>
      </c>
      <c r="D60" s="86">
        <v>9962.5319999999992</v>
      </c>
      <c r="E60" s="85">
        <v>14041.509</v>
      </c>
      <c r="F60" s="87">
        <v>19869.791000000001</v>
      </c>
      <c r="G60" s="85">
        <v>2733.2640000000001</v>
      </c>
      <c r="H60" s="86">
        <v>2942.761</v>
      </c>
      <c r="I60" s="85">
        <v>4020.7280000000001</v>
      </c>
      <c r="J60" s="87">
        <v>2025.165</v>
      </c>
      <c r="K60" s="88">
        <v>6137.0129999999999</v>
      </c>
      <c r="L60" s="89">
        <v>7019.7709999999988</v>
      </c>
    </row>
    <row r="61" spans="1:12" x14ac:dyDescent="0.2">
      <c r="A61" s="83" t="s">
        <v>147</v>
      </c>
      <c r="B61" s="84" t="s">
        <v>148</v>
      </c>
      <c r="C61" s="85">
        <v>460060.038</v>
      </c>
      <c r="D61" s="86">
        <v>499362.65700000001</v>
      </c>
      <c r="E61" s="85">
        <v>286950.5</v>
      </c>
      <c r="F61" s="87">
        <v>311112.45699999999</v>
      </c>
      <c r="G61" s="85">
        <v>241357.49299999999</v>
      </c>
      <c r="H61" s="86">
        <v>260377.60399999999</v>
      </c>
      <c r="I61" s="85">
        <v>146149.71</v>
      </c>
      <c r="J61" s="87">
        <v>153449.87700000001</v>
      </c>
      <c r="K61" s="88">
        <v>218702.54500000001</v>
      </c>
      <c r="L61" s="89">
        <v>238985.05300000001</v>
      </c>
    </row>
    <row r="62" spans="1:12" x14ac:dyDescent="0.2">
      <c r="A62" s="83" t="s">
        <v>149</v>
      </c>
      <c r="B62" s="84" t="s">
        <v>150</v>
      </c>
      <c r="C62" s="85">
        <v>296638.89399999997</v>
      </c>
      <c r="D62" s="86">
        <v>305683.44400000002</v>
      </c>
      <c r="E62" s="85">
        <v>423708.27299999999</v>
      </c>
      <c r="F62" s="87">
        <v>436482.86</v>
      </c>
      <c r="G62" s="85">
        <v>60455.709000000003</v>
      </c>
      <c r="H62" s="86">
        <v>65685.608999999997</v>
      </c>
      <c r="I62" s="85">
        <v>75801.092000000004</v>
      </c>
      <c r="J62" s="87">
        <v>76441.505000000005</v>
      </c>
      <c r="K62" s="88">
        <v>236183.18499999997</v>
      </c>
      <c r="L62" s="89">
        <v>239997.83500000002</v>
      </c>
    </row>
    <row r="63" spans="1:12" x14ac:dyDescent="0.2">
      <c r="A63" s="83" t="s">
        <v>151</v>
      </c>
      <c r="B63" s="84" t="s">
        <v>152</v>
      </c>
      <c r="C63" s="85">
        <v>20953.57</v>
      </c>
      <c r="D63" s="86">
        <v>18713.811000000002</v>
      </c>
      <c r="E63" s="85">
        <v>13035.094999999999</v>
      </c>
      <c r="F63" s="87">
        <v>11955.108</v>
      </c>
      <c r="G63" s="85">
        <v>12863.088</v>
      </c>
      <c r="H63" s="86">
        <v>19421.489000000001</v>
      </c>
      <c r="I63" s="85">
        <v>9790.8979999999992</v>
      </c>
      <c r="J63" s="87">
        <v>18119.161</v>
      </c>
      <c r="K63" s="88">
        <v>8090.482</v>
      </c>
      <c r="L63" s="89">
        <v>-707.67799999999988</v>
      </c>
    </row>
    <row r="64" spans="1:12" x14ac:dyDescent="0.2">
      <c r="A64" s="83" t="s">
        <v>153</v>
      </c>
      <c r="B64" s="84" t="s">
        <v>154</v>
      </c>
      <c r="C64" s="85">
        <v>90781.415999999997</v>
      </c>
      <c r="D64" s="86">
        <v>99384.664000000004</v>
      </c>
      <c r="E64" s="85">
        <v>31700.843000000001</v>
      </c>
      <c r="F64" s="87">
        <v>32409.468000000001</v>
      </c>
      <c r="G64" s="85">
        <v>54826.987999999998</v>
      </c>
      <c r="H64" s="86">
        <v>59554.574000000001</v>
      </c>
      <c r="I64" s="85">
        <v>18595.377</v>
      </c>
      <c r="J64" s="87">
        <v>19354.554</v>
      </c>
      <c r="K64" s="88">
        <v>35954.428</v>
      </c>
      <c r="L64" s="89">
        <v>39830.090000000004</v>
      </c>
    </row>
    <row r="65" spans="1:12" x14ac:dyDescent="0.2">
      <c r="A65" s="83" t="s">
        <v>155</v>
      </c>
      <c r="B65" s="84" t="s">
        <v>156</v>
      </c>
      <c r="C65" s="85">
        <v>34668.546999999999</v>
      </c>
      <c r="D65" s="86">
        <v>43970.402999999998</v>
      </c>
      <c r="E65" s="85">
        <v>55627.860999999997</v>
      </c>
      <c r="F65" s="87">
        <v>69687.058999999994</v>
      </c>
      <c r="G65" s="85">
        <v>29885.309000000001</v>
      </c>
      <c r="H65" s="86">
        <v>29767.201000000001</v>
      </c>
      <c r="I65" s="85">
        <v>49189.107000000004</v>
      </c>
      <c r="J65" s="87">
        <v>40541.927000000003</v>
      </c>
      <c r="K65" s="88">
        <v>4783.2379999999976</v>
      </c>
      <c r="L65" s="89">
        <v>14203.201999999997</v>
      </c>
    </row>
    <row r="66" spans="1:12" x14ac:dyDescent="0.2">
      <c r="A66" s="83" t="s">
        <v>157</v>
      </c>
      <c r="B66" s="84" t="s">
        <v>158</v>
      </c>
      <c r="C66" s="85">
        <v>886.35900000000004</v>
      </c>
      <c r="D66" s="86">
        <v>426.858</v>
      </c>
      <c r="E66" s="85">
        <v>1360.9490000000001</v>
      </c>
      <c r="F66" s="87">
        <v>597.49400000000003</v>
      </c>
      <c r="G66" s="85">
        <v>7850.0420000000004</v>
      </c>
      <c r="H66" s="86">
        <v>10763.806</v>
      </c>
      <c r="I66" s="85">
        <v>6077.2209999999995</v>
      </c>
      <c r="J66" s="87">
        <v>8508.8940000000002</v>
      </c>
      <c r="K66" s="88">
        <v>-6963.683</v>
      </c>
      <c r="L66" s="89">
        <v>-10336.948</v>
      </c>
    </row>
    <row r="67" spans="1:12" x14ac:dyDescent="0.2">
      <c r="A67" s="83" t="s">
        <v>159</v>
      </c>
      <c r="B67" s="84" t="s">
        <v>160</v>
      </c>
      <c r="C67" s="85">
        <v>4014.7449999999999</v>
      </c>
      <c r="D67" s="86">
        <v>6049.3670000000002</v>
      </c>
      <c r="E67" s="85">
        <v>1533.4739999999999</v>
      </c>
      <c r="F67" s="87">
        <v>1718.8130000000001</v>
      </c>
      <c r="G67" s="85">
        <v>80292.347999999998</v>
      </c>
      <c r="H67" s="86">
        <v>92932.085000000006</v>
      </c>
      <c r="I67" s="85">
        <v>19203.059000000001</v>
      </c>
      <c r="J67" s="87">
        <v>21978.030999999999</v>
      </c>
      <c r="K67" s="88">
        <v>-76277.603000000003</v>
      </c>
      <c r="L67" s="89">
        <v>-86882.718000000008</v>
      </c>
    </row>
    <row r="68" spans="1:12" x14ac:dyDescent="0.2">
      <c r="A68" s="83" t="s">
        <v>161</v>
      </c>
      <c r="B68" s="84" t="s">
        <v>162</v>
      </c>
      <c r="C68" s="85">
        <v>13324.644</v>
      </c>
      <c r="D68" s="86">
        <v>15586.749</v>
      </c>
      <c r="E68" s="85">
        <v>3442.4540000000002</v>
      </c>
      <c r="F68" s="87">
        <v>4408.6009999999997</v>
      </c>
      <c r="G68" s="85">
        <v>144108.81200000001</v>
      </c>
      <c r="H68" s="86">
        <v>169352.11</v>
      </c>
      <c r="I68" s="85">
        <v>20385.846000000001</v>
      </c>
      <c r="J68" s="87">
        <v>24436.210999999999</v>
      </c>
      <c r="K68" s="88">
        <v>-130784.16800000001</v>
      </c>
      <c r="L68" s="89">
        <v>-153765.36099999998</v>
      </c>
    </row>
    <row r="69" spans="1:12" x14ac:dyDescent="0.2">
      <c r="A69" s="83" t="s">
        <v>163</v>
      </c>
      <c r="B69" s="84" t="s">
        <v>164</v>
      </c>
      <c r="C69" s="85">
        <v>63162.442000000003</v>
      </c>
      <c r="D69" s="86">
        <v>50842.786999999997</v>
      </c>
      <c r="E69" s="85">
        <v>84599.756999999998</v>
      </c>
      <c r="F69" s="87">
        <v>69545.73</v>
      </c>
      <c r="G69" s="85">
        <v>299228.18</v>
      </c>
      <c r="H69" s="86">
        <v>286983.37199999997</v>
      </c>
      <c r="I69" s="85">
        <v>564038.30900000001</v>
      </c>
      <c r="J69" s="87">
        <v>523174.125</v>
      </c>
      <c r="K69" s="88">
        <v>-236065.73799999998</v>
      </c>
      <c r="L69" s="89">
        <v>-236140.58499999996</v>
      </c>
    </row>
    <row r="70" spans="1:12" x14ac:dyDescent="0.2">
      <c r="A70" s="83" t="s">
        <v>165</v>
      </c>
      <c r="B70" s="84" t="s">
        <v>166</v>
      </c>
      <c r="C70" s="85">
        <v>19079.232</v>
      </c>
      <c r="D70" s="86">
        <v>22883.925999999999</v>
      </c>
      <c r="E70" s="85">
        <v>15450.798000000001</v>
      </c>
      <c r="F70" s="87">
        <v>18495.04</v>
      </c>
      <c r="G70" s="85">
        <v>128250.79300000001</v>
      </c>
      <c r="H70" s="86">
        <v>137712.93700000001</v>
      </c>
      <c r="I70" s="85">
        <v>72012.998999999996</v>
      </c>
      <c r="J70" s="87">
        <v>74926.240999999995</v>
      </c>
      <c r="K70" s="88">
        <v>-109171.561</v>
      </c>
      <c r="L70" s="89">
        <v>-114829.011</v>
      </c>
    </row>
    <row r="71" spans="1:12" x14ac:dyDescent="0.2">
      <c r="A71" s="83" t="s">
        <v>167</v>
      </c>
      <c r="B71" s="84" t="s">
        <v>168</v>
      </c>
      <c r="C71" s="85">
        <v>23227.404999999999</v>
      </c>
      <c r="D71" s="86">
        <v>21205.499</v>
      </c>
      <c r="E71" s="85">
        <v>34372.858999999997</v>
      </c>
      <c r="F71" s="87">
        <v>31826.77</v>
      </c>
      <c r="G71" s="85">
        <v>459875.08799999999</v>
      </c>
      <c r="H71" s="86">
        <v>440174.03200000001</v>
      </c>
      <c r="I71" s="85">
        <v>517493.66100000002</v>
      </c>
      <c r="J71" s="87">
        <v>524053.23599999998</v>
      </c>
      <c r="K71" s="88">
        <v>-436647.68299999996</v>
      </c>
      <c r="L71" s="89">
        <v>-418968.533</v>
      </c>
    </row>
    <row r="72" spans="1:12" x14ac:dyDescent="0.2">
      <c r="A72" s="83" t="s">
        <v>169</v>
      </c>
      <c r="B72" s="84" t="s">
        <v>170</v>
      </c>
      <c r="C72" s="85">
        <v>5957.1120000000001</v>
      </c>
      <c r="D72" s="86">
        <v>5504.1840000000002</v>
      </c>
      <c r="E72" s="85">
        <v>3964.3389999999999</v>
      </c>
      <c r="F72" s="87">
        <v>3565.2440000000001</v>
      </c>
      <c r="G72" s="85">
        <v>206359.58600000001</v>
      </c>
      <c r="H72" s="86">
        <v>213411.9</v>
      </c>
      <c r="I72" s="85">
        <v>143942.18700000001</v>
      </c>
      <c r="J72" s="87">
        <v>150047.53899999999</v>
      </c>
      <c r="K72" s="88">
        <v>-200402.47400000002</v>
      </c>
      <c r="L72" s="89">
        <v>-207907.71599999999</v>
      </c>
    </row>
    <row r="73" spans="1:12" x14ac:dyDescent="0.2">
      <c r="A73" s="83" t="s">
        <v>171</v>
      </c>
      <c r="B73" s="84" t="s">
        <v>172</v>
      </c>
      <c r="C73" s="85">
        <v>1299.528</v>
      </c>
      <c r="D73" s="86">
        <v>2084.3389999999999</v>
      </c>
      <c r="E73" s="85">
        <v>2752.5990000000002</v>
      </c>
      <c r="F73" s="87">
        <v>3912.2339999999999</v>
      </c>
      <c r="G73" s="85">
        <v>78843.494000000006</v>
      </c>
      <c r="H73" s="86">
        <v>103664.43799999999</v>
      </c>
      <c r="I73" s="85">
        <v>178209.16899999999</v>
      </c>
      <c r="J73" s="87">
        <v>212204.788</v>
      </c>
      <c r="K73" s="88">
        <v>-77543.966</v>
      </c>
      <c r="L73" s="89">
        <v>-101580.09899999999</v>
      </c>
    </row>
    <row r="74" spans="1:12" x14ac:dyDescent="0.2">
      <c r="A74" s="83" t="s">
        <v>173</v>
      </c>
      <c r="B74" s="84" t="s">
        <v>174</v>
      </c>
      <c r="C74" s="85">
        <v>336323.56699999998</v>
      </c>
      <c r="D74" s="86">
        <v>402233.01</v>
      </c>
      <c r="E74" s="85">
        <v>758773.745</v>
      </c>
      <c r="F74" s="87">
        <v>1059638.7420000001</v>
      </c>
      <c r="G74" s="85">
        <v>68076.225000000006</v>
      </c>
      <c r="H74" s="86">
        <v>40734.01</v>
      </c>
      <c r="I74" s="85">
        <v>73834.596999999994</v>
      </c>
      <c r="J74" s="87">
        <v>48983.642</v>
      </c>
      <c r="K74" s="88">
        <v>268247.34199999995</v>
      </c>
      <c r="L74" s="89">
        <v>361499</v>
      </c>
    </row>
    <row r="75" spans="1:12" x14ac:dyDescent="0.2">
      <c r="A75" s="83" t="s">
        <v>175</v>
      </c>
      <c r="B75" s="84" t="s">
        <v>176</v>
      </c>
      <c r="C75" s="85">
        <v>23279.657999999999</v>
      </c>
      <c r="D75" s="86">
        <v>26975.958999999999</v>
      </c>
      <c r="E75" s="85">
        <v>29289.296999999999</v>
      </c>
      <c r="F75" s="87">
        <v>32747.482</v>
      </c>
      <c r="G75" s="85">
        <v>121726.07</v>
      </c>
      <c r="H75" s="86">
        <v>142417.10399999999</v>
      </c>
      <c r="I75" s="85">
        <v>101987.82</v>
      </c>
      <c r="J75" s="87">
        <v>111374.534</v>
      </c>
      <c r="K75" s="88">
        <v>-98446.412000000011</v>
      </c>
      <c r="L75" s="89">
        <v>-115441.14499999999</v>
      </c>
    </row>
    <row r="76" spans="1:12" x14ac:dyDescent="0.2">
      <c r="A76" s="83" t="s">
        <v>177</v>
      </c>
      <c r="B76" s="84" t="s">
        <v>178</v>
      </c>
      <c r="C76" s="85">
        <v>179835.35200000001</v>
      </c>
      <c r="D76" s="86">
        <v>198650.50200000001</v>
      </c>
      <c r="E76" s="85">
        <v>67324.687999999995</v>
      </c>
      <c r="F76" s="87">
        <v>74572.303</v>
      </c>
      <c r="G76" s="85">
        <v>202785.04199999999</v>
      </c>
      <c r="H76" s="86">
        <v>240633.87700000001</v>
      </c>
      <c r="I76" s="85">
        <v>85253.592000000004</v>
      </c>
      <c r="J76" s="87">
        <v>92082.153000000006</v>
      </c>
      <c r="K76" s="88">
        <v>-22949.689999999973</v>
      </c>
      <c r="L76" s="89">
        <v>-41983.375</v>
      </c>
    </row>
    <row r="77" spans="1:12" x14ac:dyDescent="0.2">
      <c r="A77" s="83" t="s">
        <v>179</v>
      </c>
      <c r="B77" s="84" t="s">
        <v>180</v>
      </c>
      <c r="C77" s="85">
        <v>489886.83899999998</v>
      </c>
      <c r="D77" s="86">
        <v>619593.08100000001</v>
      </c>
      <c r="E77" s="85">
        <v>336926.93599999999</v>
      </c>
      <c r="F77" s="87">
        <v>384428.92099999997</v>
      </c>
      <c r="G77" s="85">
        <v>197891.81299999999</v>
      </c>
      <c r="H77" s="86">
        <v>274303.49</v>
      </c>
      <c r="I77" s="85">
        <v>116580.19</v>
      </c>
      <c r="J77" s="87">
        <v>130096.94500000001</v>
      </c>
      <c r="K77" s="88">
        <v>291995.02599999995</v>
      </c>
      <c r="L77" s="89">
        <v>345289.59100000001</v>
      </c>
    </row>
    <row r="78" spans="1:12" x14ac:dyDescent="0.2">
      <c r="A78" s="83" t="s">
        <v>181</v>
      </c>
      <c r="B78" s="84" t="s">
        <v>182</v>
      </c>
      <c r="C78" s="85">
        <v>199.23500000000001</v>
      </c>
      <c r="D78" s="86">
        <v>583.07600000000002</v>
      </c>
      <c r="E78" s="85">
        <v>71.858999999999995</v>
      </c>
      <c r="F78" s="87">
        <v>247.339</v>
      </c>
      <c r="G78" s="85">
        <v>230.53</v>
      </c>
      <c r="H78" s="86">
        <v>1135.5250000000001</v>
      </c>
      <c r="I78" s="85">
        <v>122.137</v>
      </c>
      <c r="J78" s="87">
        <v>818.21400000000006</v>
      </c>
      <c r="K78" s="88">
        <v>-31.294999999999987</v>
      </c>
      <c r="L78" s="89">
        <v>-552.44900000000007</v>
      </c>
    </row>
    <row r="79" spans="1:12" x14ac:dyDescent="0.2">
      <c r="A79" s="83" t="s">
        <v>183</v>
      </c>
      <c r="B79" s="84" t="s">
        <v>184</v>
      </c>
      <c r="C79" s="85">
        <v>42670.623</v>
      </c>
      <c r="D79" s="86">
        <v>47065.478000000003</v>
      </c>
      <c r="E79" s="85">
        <v>9566.8829999999998</v>
      </c>
      <c r="F79" s="87">
        <v>6972.5150000000003</v>
      </c>
      <c r="G79" s="85">
        <v>56826.311999999998</v>
      </c>
      <c r="H79" s="86">
        <v>61551.415000000001</v>
      </c>
      <c r="I79" s="85">
        <v>18408.294000000002</v>
      </c>
      <c r="J79" s="87">
        <v>16868.021000000001</v>
      </c>
      <c r="K79" s="88">
        <v>-14155.688999999998</v>
      </c>
      <c r="L79" s="89">
        <v>-14485.936999999998</v>
      </c>
    </row>
    <row r="80" spans="1:12" x14ac:dyDescent="0.2">
      <c r="A80" s="83" t="s">
        <v>185</v>
      </c>
      <c r="B80" s="84" t="s">
        <v>186</v>
      </c>
      <c r="C80" s="85">
        <v>248.17500000000001</v>
      </c>
      <c r="D80" s="86">
        <v>102.226</v>
      </c>
      <c r="E80" s="85">
        <v>53.692</v>
      </c>
      <c r="F80" s="87">
        <v>51.268000000000001</v>
      </c>
      <c r="G80" s="85">
        <v>1791.807</v>
      </c>
      <c r="H80" s="86">
        <v>2052.1190000000001</v>
      </c>
      <c r="I80" s="85">
        <v>666.404</v>
      </c>
      <c r="J80" s="87">
        <v>867.77200000000005</v>
      </c>
      <c r="K80" s="88">
        <v>-1543.6320000000001</v>
      </c>
      <c r="L80" s="89">
        <v>-1949.893</v>
      </c>
    </row>
    <row r="81" spans="1:12" x14ac:dyDescent="0.2">
      <c r="A81" s="83" t="s">
        <v>187</v>
      </c>
      <c r="B81" s="84" t="s">
        <v>188</v>
      </c>
      <c r="C81" s="85">
        <v>316757.734</v>
      </c>
      <c r="D81" s="86">
        <v>339475.55699999997</v>
      </c>
      <c r="E81" s="85">
        <v>64790.576999999997</v>
      </c>
      <c r="F81" s="87">
        <v>66401.082999999999</v>
      </c>
      <c r="G81" s="85">
        <v>575417.65700000001</v>
      </c>
      <c r="H81" s="86">
        <v>634189.83100000001</v>
      </c>
      <c r="I81" s="85">
        <v>189215.48800000001</v>
      </c>
      <c r="J81" s="87">
        <v>196812.34899999999</v>
      </c>
      <c r="K81" s="88">
        <v>-258659.92300000001</v>
      </c>
      <c r="L81" s="89">
        <v>-294714.27400000003</v>
      </c>
    </row>
    <row r="82" spans="1:12" x14ac:dyDescent="0.2">
      <c r="A82" s="83" t="s">
        <v>189</v>
      </c>
      <c r="B82" s="84" t="s">
        <v>190</v>
      </c>
      <c r="C82" s="85">
        <v>233211.24</v>
      </c>
      <c r="D82" s="86">
        <v>221210.47099999999</v>
      </c>
      <c r="E82" s="85">
        <v>24268.628000000001</v>
      </c>
      <c r="F82" s="87">
        <v>21824.81</v>
      </c>
      <c r="G82" s="85">
        <v>116525.23699999999</v>
      </c>
      <c r="H82" s="86">
        <v>104941.745</v>
      </c>
      <c r="I82" s="85">
        <v>42641.14</v>
      </c>
      <c r="J82" s="87">
        <v>38326.78</v>
      </c>
      <c r="K82" s="88">
        <v>116686.003</v>
      </c>
      <c r="L82" s="89">
        <v>116268.726</v>
      </c>
    </row>
    <row r="83" spans="1:12" x14ac:dyDescent="0.2">
      <c r="A83" s="83" t="s">
        <v>191</v>
      </c>
      <c r="B83" s="84" t="s">
        <v>192</v>
      </c>
      <c r="C83" s="85">
        <v>230.43899999999999</v>
      </c>
      <c r="D83" s="86">
        <v>365.49700000000001</v>
      </c>
      <c r="E83" s="85">
        <v>24.308</v>
      </c>
      <c r="F83" s="87">
        <v>38.406999999999996</v>
      </c>
      <c r="G83" s="85">
        <v>633.11900000000003</v>
      </c>
      <c r="H83" s="86">
        <v>1743.684</v>
      </c>
      <c r="I83" s="85">
        <v>206.48599999999999</v>
      </c>
      <c r="J83" s="87">
        <v>627.16200000000003</v>
      </c>
      <c r="K83" s="88">
        <v>-402.68000000000006</v>
      </c>
      <c r="L83" s="89">
        <v>-1378.1869999999999</v>
      </c>
    </row>
    <row r="84" spans="1:12" x14ac:dyDescent="0.2">
      <c r="A84" s="83" t="s">
        <v>193</v>
      </c>
      <c r="B84" s="84" t="s">
        <v>194</v>
      </c>
      <c r="C84" s="85">
        <v>14792.441000000001</v>
      </c>
      <c r="D84" s="86">
        <v>16302.099</v>
      </c>
      <c r="E84" s="85">
        <v>2935.4209999999998</v>
      </c>
      <c r="F84" s="87">
        <v>3162.0340000000001</v>
      </c>
      <c r="G84" s="85">
        <v>39535.226999999999</v>
      </c>
      <c r="H84" s="86">
        <v>48216.500999999997</v>
      </c>
      <c r="I84" s="85">
        <v>14157.703</v>
      </c>
      <c r="J84" s="87">
        <v>15316.293</v>
      </c>
      <c r="K84" s="88">
        <v>-24742.786</v>
      </c>
      <c r="L84" s="89">
        <v>-31914.401999999995</v>
      </c>
    </row>
    <row r="85" spans="1:12" x14ac:dyDescent="0.2">
      <c r="A85" s="83" t="s">
        <v>195</v>
      </c>
      <c r="B85" s="84" t="s">
        <v>196</v>
      </c>
      <c r="C85" s="85">
        <v>13184.191000000001</v>
      </c>
      <c r="D85" s="86">
        <v>8975.9320000000007</v>
      </c>
      <c r="E85" s="85">
        <v>30.809000000000001</v>
      </c>
      <c r="F85" s="87">
        <v>23.062999999999999</v>
      </c>
      <c r="G85" s="85">
        <v>15288.761</v>
      </c>
      <c r="H85" s="86">
        <v>9344.6039999999994</v>
      </c>
      <c r="I85" s="85">
        <v>54.637</v>
      </c>
      <c r="J85" s="87">
        <v>56.825000000000003</v>
      </c>
      <c r="K85" s="88">
        <v>-2104.5699999999997</v>
      </c>
      <c r="L85" s="89">
        <v>-368.67199999999866</v>
      </c>
    </row>
    <row r="86" spans="1:12" x14ac:dyDescent="0.2">
      <c r="A86" s="83" t="s">
        <v>197</v>
      </c>
      <c r="B86" s="84" t="s">
        <v>198</v>
      </c>
      <c r="C86" s="85">
        <v>3678.5239999999999</v>
      </c>
      <c r="D86" s="86">
        <v>3582.7660000000001</v>
      </c>
      <c r="E86" s="85">
        <v>434.73200000000003</v>
      </c>
      <c r="F86" s="87">
        <v>496.57499999999999</v>
      </c>
      <c r="G86" s="85">
        <v>6038.4979999999996</v>
      </c>
      <c r="H86" s="86">
        <v>6333.9</v>
      </c>
      <c r="I86" s="85">
        <v>1305.057</v>
      </c>
      <c r="J86" s="87">
        <v>1229.73</v>
      </c>
      <c r="K86" s="88">
        <v>-2359.9739999999997</v>
      </c>
      <c r="L86" s="89">
        <v>-2751.1339999999996</v>
      </c>
    </row>
    <row r="87" spans="1:12" x14ac:dyDescent="0.2">
      <c r="A87" s="83" t="s">
        <v>199</v>
      </c>
      <c r="B87" s="84" t="s">
        <v>200</v>
      </c>
      <c r="C87" s="85">
        <v>549.98199999999997</v>
      </c>
      <c r="D87" s="86">
        <v>621.78099999999995</v>
      </c>
      <c r="E87" s="85">
        <v>50.524999999999999</v>
      </c>
      <c r="F87" s="87">
        <v>64.05</v>
      </c>
      <c r="G87" s="85">
        <v>1693.8119999999999</v>
      </c>
      <c r="H87" s="86">
        <v>1863.5730000000001</v>
      </c>
      <c r="I87" s="85">
        <v>227.107</v>
      </c>
      <c r="J87" s="87">
        <v>260.89800000000002</v>
      </c>
      <c r="K87" s="88">
        <v>-1143.83</v>
      </c>
      <c r="L87" s="89">
        <v>-1241.7920000000001</v>
      </c>
    </row>
    <row r="88" spans="1:12" x14ac:dyDescent="0.2">
      <c r="A88" s="83" t="s">
        <v>201</v>
      </c>
      <c r="B88" s="84" t="s">
        <v>202</v>
      </c>
      <c r="C88" s="85">
        <v>1002.47</v>
      </c>
      <c r="D88" s="86">
        <v>1224.502</v>
      </c>
      <c r="E88" s="85">
        <v>67.516999999999996</v>
      </c>
      <c r="F88" s="87">
        <v>102.886</v>
      </c>
      <c r="G88" s="85">
        <v>3040.4670000000001</v>
      </c>
      <c r="H88" s="86">
        <v>4067.7759999999998</v>
      </c>
      <c r="I88" s="85">
        <v>286.697</v>
      </c>
      <c r="J88" s="87">
        <v>338.82400000000001</v>
      </c>
      <c r="K88" s="88">
        <v>-2037.9970000000001</v>
      </c>
      <c r="L88" s="89">
        <v>-2843.2739999999999</v>
      </c>
    </row>
    <row r="89" spans="1:12" x14ac:dyDescent="0.2">
      <c r="A89" s="83" t="s">
        <v>203</v>
      </c>
      <c r="B89" s="84" t="s">
        <v>204</v>
      </c>
      <c r="C89" s="85">
        <v>7457.4740000000002</v>
      </c>
      <c r="D89" s="86">
        <v>9027.6579999999994</v>
      </c>
      <c r="E89" s="85">
        <v>4886.3729999999996</v>
      </c>
      <c r="F89" s="87">
        <v>5054.8109999999997</v>
      </c>
      <c r="G89" s="85">
        <v>7814.4210000000003</v>
      </c>
      <c r="H89" s="86">
        <v>9374.8619999999992</v>
      </c>
      <c r="I89" s="85">
        <v>7135.9690000000001</v>
      </c>
      <c r="J89" s="87">
        <v>8031.7820000000002</v>
      </c>
      <c r="K89" s="88">
        <v>-356.94700000000012</v>
      </c>
      <c r="L89" s="89">
        <v>-347.20399999999972</v>
      </c>
    </row>
    <row r="90" spans="1:12" x14ac:dyDescent="0.2">
      <c r="A90" s="83" t="s">
        <v>205</v>
      </c>
      <c r="B90" s="84" t="s">
        <v>206</v>
      </c>
      <c r="C90" s="85">
        <v>28064.955000000002</v>
      </c>
      <c r="D90" s="86">
        <v>29656.095000000001</v>
      </c>
      <c r="E90" s="85">
        <v>6370.0110000000004</v>
      </c>
      <c r="F90" s="87">
        <v>6334.1959999999999</v>
      </c>
      <c r="G90" s="85">
        <v>47790.587</v>
      </c>
      <c r="H90" s="86">
        <v>47825.517999999996</v>
      </c>
      <c r="I90" s="85">
        <v>16991.094000000001</v>
      </c>
      <c r="J90" s="87">
        <v>15940.547</v>
      </c>
      <c r="K90" s="88">
        <v>-19725.631999999998</v>
      </c>
      <c r="L90" s="89">
        <v>-18169.422999999995</v>
      </c>
    </row>
    <row r="91" spans="1:12" x14ac:dyDescent="0.2">
      <c r="A91" s="83" t="s">
        <v>207</v>
      </c>
      <c r="B91" s="84" t="s">
        <v>208</v>
      </c>
      <c r="C91" s="85">
        <v>923508.897</v>
      </c>
      <c r="D91" s="86">
        <v>838611.90700000001</v>
      </c>
      <c r="E91" s="85">
        <v>4688542.6890000002</v>
      </c>
      <c r="F91" s="87">
        <v>3594948.9780000001</v>
      </c>
      <c r="G91" s="85">
        <v>158607.948</v>
      </c>
      <c r="H91" s="86">
        <v>137087.96299999999</v>
      </c>
      <c r="I91" s="85">
        <v>895912.71299999999</v>
      </c>
      <c r="J91" s="87">
        <v>610195.17500000005</v>
      </c>
      <c r="K91" s="88">
        <v>764900.94900000002</v>
      </c>
      <c r="L91" s="89">
        <v>701523.94400000002</v>
      </c>
    </row>
    <row r="92" spans="1:12" x14ac:dyDescent="0.2">
      <c r="A92" s="83" t="s">
        <v>209</v>
      </c>
      <c r="B92" s="84" t="s">
        <v>210</v>
      </c>
      <c r="C92" s="85">
        <v>198899.10399999999</v>
      </c>
      <c r="D92" s="86">
        <v>196775.11300000001</v>
      </c>
      <c r="E92" s="85">
        <v>1296720.699</v>
      </c>
      <c r="F92" s="87">
        <v>1064410.4280000001</v>
      </c>
      <c r="G92" s="85">
        <v>3109.768</v>
      </c>
      <c r="H92" s="86">
        <v>9561.3989999999994</v>
      </c>
      <c r="I92" s="85">
        <v>7382.6350000000002</v>
      </c>
      <c r="J92" s="87">
        <v>49148.595999999998</v>
      </c>
      <c r="K92" s="88">
        <v>195789.33599999998</v>
      </c>
      <c r="L92" s="89">
        <v>187213.71400000001</v>
      </c>
    </row>
    <row r="93" spans="1:12" x14ac:dyDescent="0.2">
      <c r="A93" s="83" t="s">
        <v>211</v>
      </c>
      <c r="B93" s="84" t="s">
        <v>212</v>
      </c>
      <c r="C93" s="85">
        <v>49569.46</v>
      </c>
      <c r="D93" s="86">
        <v>92281.023000000001</v>
      </c>
      <c r="E93" s="85">
        <v>301963.77399999998</v>
      </c>
      <c r="F93" s="87">
        <v>455877.511</v>
      </c>
      <c r="G93" s="85">
        <v>37597.328000000001</v>
      </c>
      <c r="H93" s="86">
        <v>39546.559999999998</v>
      </c>
      <c r="I93" s="85">
        <v>211391.231</v>
      </c>
      <c r="J93" s="87">
        <v>196015.367</v>
      </c>
      <c r="K93" s="88">
        <v>11972.131999999998</v>
      </c>
      <c r="L93" s="89">
        <v>52734.463000000003</v>
      </c>
    </row>
    <row r="94" spans="1:12" x14ac:dyDescent="0.2">
      <c r="A94" s="83" t="s">
        <v>213</v>
      </c>
      <c r="B94" s="84" t="s">
        <v>214</v>
      </c>
      <c r="C94" s="85">
        <v>28663.094000000001</v>
      </c>
      <c r="D94" s="86">
        <v>45098.695</v>
      </c>
      <c r="E94" s="85">
        <v>147813.35200000001</v>
      </c>
      <c r="F94" s="87">
        <v>228233.48499999999</v>
      </c>
      <c r="G94" s="85">
        <v>2241.6680000000001</v>
      </c>
      <c r="H94" s="86">
        <v>2003.144</v>
      </c>
      <c r="I94" s="85">
        <v>11246.12</v>
      </c>
      <c r="J94" s="87">
        <v>10786.764999999999</v>
      </c>
      <c r="K94" s="88">
        <v>26421.425999999999</v>
      </c>
      <c r="L94" s="89">
        <v>43095.550999999999</v>
      </c>
    </row>
    <row r="95" spans="1:12" x14ac:dyDescent="0.2">
      <c r="A95" s="83" t="s">
        <v>215</v>
      </c>
      <c r="B95" s="84" t="s">
        <v>216</v>
      </c>
      <c r="C95" s="85">
        <v>285187.57500000001</v>
      </c>
      <c r="D95" s="86">
        <v>544928.98400000005</v>
      </c>
      <c r="E95" s="85">
        <v>1507521.9609999999</v>
      </c>
      <c r="F95" s="87">
        <v>2319862.42</v>
      </c>
      <c r="G95" s="85">
        <v>171735.389</v>
      </c>
      <c r="H95" s="86">
        <v>156591.965</v>
      </c>
      <c r="I95" s="85">
        <v>424749.90299999999</v>
      </c>
      <c r="J95" s="87">
        <v>221886.71799999999</v>
      </c>
      <c r="K95" s="88">
        <v>113452.18600000002</v>
      </c>
      <c r="L95" s="89">
        <v>388337.01900000009</v>
      </c>
    </row>
    <row r="96" spans="1:12" x14ac:dyDescent="0.2">
      <c r="A96" s="83" t="s">
        <v>217</v>
      </c>
      <c r="B96" s="84" t="s">
        <v>218</v>
      </c>
      <c r="C96" s="85">
        <v>42276.601000000002</v>
      </c>
      <c r="D96" s="86">
        <v>38616.548000000003</v>
      </c>
      <c r="E96" s="85">
        <v>41229.357000000004</v>
      </c>
      <c r="F96" s="87">
        <v>38671.131999999998</v>
      </c>
      <c r="G96" s="85">
        <v>107142.81299999999</v>
      </c>
      <c r="H96" s="86">
        <v>125386.43399999999</v>
      </c>
      <c r="I96" s="85">
        <v>206588.33900000001</v>
      </c>
      <c r="J96" s="87">
        <v>222210.924</v>
      </c>
      <c r="K96" s="88">
        <v>-64866.211999999992</v>
      </c>
      <c r="L96" s="89">
        <v>-86769.885999999999</v>
      </c>
    </row>
    <row r="97" spans="1:12" x14ac:dyDescent="0.2">
      <c r="A97" s="83" t="s">
        <v>219</v>
      </c>
      <c r="B97" s="84" t="s">
        <v>220</v>
      </c>
      <c r="C97" s="85">
        <v>387.44900000000001</v>
      </c>
      <c r="D97" s="86">
        <v>597.94100000000003</v>
      </c>
      <c r="E97" s="85">
        <v>1059.73</v>
      </c>
      <c r="F97" s="87">
        <v>1498.1510000000001</v>
      </c>
      <c r="G97" s="85">
        <v>3391.364</v>
      </c>
      <c r="H97" s="86">
        <v>4626.8760000000002</v>
      </c>
      <c r="I97" s="85">
        <v>19058.263999999999</v>
      </c>
      <c r="J97" s="87">
        <v>19153.875</v>
      </c>
      <c r="K97" s="88">
        <v>-3003.915</v>
      </c>
      <c r="L97" s="89">
        <v>-4028.9350000000004</v>
      </c>
    </row>
    <row r="98" spans="1:12" x14ac:dyDescent="0.2">
      <c r="A98" s="83" t="s">
        <v>221</v>
      </c>
      <c r="B98" s="84" t="s">
        <v>222</v>
      </c>
      <c r="C98" s="85">
        <v>193897.611</v>
      </c>
      <c r="D98" s="86">
        <v>189104.174</v>
      </c>
      <c r="E98" s="85">
        <v>1098417.18</v>
      </c>
      <c r="F98" s="87">
        <v>850161.38500000001</v>
      </c>
      <c r="G98" s="85">
        <v>14734.107</v>
      </c>
      <c r="H98" s="86">
        <v>21375.975999999999</v>
      </c>
      <c r="I98" s="85">
        <v>36796.733999999997</v>
      </c>
      <c r="J98" s="87">
        <v>42952.33</v>
      </c>
      <c r="K98" s="88">
        <v>179163.50400000002</v>
      </c>
      <c r="L98" s="89">
        <v>167728.198</v>
      </c>
    </row>
    <row r="99" spans="1:12" x14ac:dyDescent="0.2">
      <c r="A99" s="83" t="s">
        <v>223</v>
      </c>
      <c r="B99" s="84" t="s">
        <v>224</v>
      </c>
      <c r="C99" s="85">
        <v>37917.284</v>
      </c>
      <c r="D99" s="86">
        <v>39457.578999999998</v>
      </c>
      <c r="E99" s="85">
        <v>120430.16099999999</v>
      </c>
      <c r="F99" s="87">
        <v>118221.929</v>
      </c>
      <c r="G99" s="85">
        <v>36651.732000000004</v>
      </c>
      <c r="H99" s="86">
        <v>31447.25</v>
      </c>
      <c r="I99" s="85">
        <v>86605.77</v>
      </c>
      <c r="J99" s="87">
        <v>62652.932999999997</v>
      </c>
      <c r="K99" s="88">
        <v>1265.551999999996</v>
      </c>
      <c r="L99" s="89">
        <v>8010.3289999999979</v>
      </c>
    </row>
    <row r="100" spans="1:12" x14ac:dyDescent="0.2">
      <c r="A100" s="83" t="s">
        <v>225</v>
      </c>
      <c r="B100" s="84" t="s">
        <v>226</v>
      </c>
      <c r="C100" s="85">
        <v>8578.9459999999999</v>
      </c>
      <c r="D100" s="86">
        <v>13458.251</v>
      </c>
      <c r="E100" s="85">
        <v>23902.771000000001</v>
      </c>
      <c r="F100" s="87">
        <v>46078.012000000002</v>
      </c>
      <c r="G100" s="85">
        <v>16734.181</v>
      </c>
      <c r="H100" s="86">
        <v>18647.698</v>
      </c>
      <c r="I100" s="85">
        <v>26031.694</v>
      </c>
      <c r="J100" s="87">
        <v>31136.625</v>
      </c>
      <c r="K100" s="88">
        <v>-8155.2350000000006</v>
      </c>
      <c r="L100" s="89">
        <v>-5189.4470000000001</v>
      </c>
    </row>
    <row r="101" spans="1:12" x14ac:dyDescent="0.2">
      <c r="A101" s="83" t="s">
        <v>227</v>
      </c>
      <c r="B101" s="84" t="s">
        <v>228</v>
      </c>
      <c r="C101" s="85">
        <v>34248.417000000001</v>
      </c>
      <c r="D101" s="86">
        <v>31322.198</v>
      </c>
      <c r="E101" s="85">
        <v>68664.137000000002</v>
      </c>
      <c r="F101" s="87">
        <v>55812.459000000003</v>
      </c>
      <c r="G101" s="85">
        <v>19881.182000000001</v>
      </c>
      <c r="H101" s="86">
        <v>20770.246999999999</v>
      </c>
      <c r="I101" s="85">
        <v>47713.697</v>
      </c>
      <c r="J101" s="87">
        <v>39924.252</v>
      </c>
      <c r="K101" s="88">
        <v>14367.235000000001</v>
      </c>
      <c r="L101" s="89">
        <v>10551.951000000001</v>
      </c>
    </row>
    <row r="102" spans="1:12" x14ac:dyDescent="0.2">
      <c r="A102" s="83" t="s">
        <v>229</v>
      </c>
      <c r="B102" s="84" t="s">
        <v>230</v>
      </c>
      <c r="C102" s="85">
        <v>24475.516</v>
      </c>
      <c r="D102" s="86">
        <v>29567.598000000002</v>
      </c>
      <c r="E102" s="85">
        <v>39736.97</v>
      </c>
      <c r="F102" s="87">
        <v>49199.59</v>
      </c>
      <c r="G102" s="85">
        <v>33232.968000000001</v>
      </c>
      <c r="H102" s="86">
        <v>31500.653999999999</v>
      </c>
      <c r="I102" s="85">
        <v>67039.948999999993</v>
      </c>
      <c r="J102" s="87">
        <v>56649.995000000003</v>
      </c>
      <c r="K102" s="88">
        <v>-8757.4520000000011</v>
      </c>
      <c r="L102" s="89">
        <v>-1933.0559999999969</v>
      </c>
    </row>
    <row r="103" spans="1:12" x14ac:dyDescent="0.2">
      <c r="A103" s="83" t="s">
        <v>231</v>
      </c>
      <c r="B103" s="84" t="s">
        <v>232</v>
      </c>
      <c r="C103" s="85">
        <v>22965.005000000001</v>
      </c>
      <c r="D103" s="86">
        <v>29973.808000000001</v>
      </c>
      <c r="E103" s="85">
        <v>19939.72</v>
      </c>
      <c r="F103" s="87">
        <v>28706.918000000001</v>
      </c>
      <c r="G103" s="85">
        <v>20787.803</v>
      </c>
      <c r="H103" s="86">
        <v>24982.237000000001</v>
      </c>
      <c r="I103" s="85">
        <v>22606.178</v>
      </c>
      <c r="J103" s="87">
        <v>27145.127</v>
      </c>
      <c r="K103" s="88">
        <v>2177.2020000000011</v>
      </c>
      <c r="L103" s="89">
        <v>4991.5709999999999</v>
      </c>
    </row>
    <row r="104" spans="1:12" x14ac:dyDescent="0.2">
      <c r="A104" s="83" t="s">
        <v>233</v>
      </c>
      <c r="B104" s="84" t="s">
        <v>234</v>
      </c>
      <c r="C104" s="85">
        <v>3264.7959999999998</v>
      </c>
      <c r="D104" s="86">
        <v>3566.4409999999998</v>
      </c>
      <c r="E104" s="85">
        <v>594.99599999999998</v>
      </c>
      <c r="F104" s="87">
        <v>742.72900000000004</v>
      </c>
      <c r="G104" s="85">
        <v>3424.8429999999998</v>
      </c>
      <c r="H104" s="86">
        <v>7612.674</v>
      </c>
      <c r="I104" s="85">
        <v>1006.443</v>
      </c>
      <c r="J104" s="87">
        <v>2001.058</v>
      </c>
      <c r="K104" s="88">
        <v>-160.04700000000003</v>
      </c>
      <c r="L104" s="89">
        <v>-4046.2330000000002</v>
      </c>
    </row>
    <row r="105" spans="1:12" x14ac:dyDescent="0.2">
      <c r="A105" s="83" t="s">
        <v>235</v>
      </c>
      <c r="B105" s="84" t="s">
        <v>236</v>
      </c>
      <c r="C105" s="85">
        <v>33769.347999999998</v>
      </c>
      <c r="D105" s="86">
        <v>47747.682000000001</v>
      </c>
      <c r="E105" s="85">
        <v>77941.327000000005</v>
      </c>
      <c r="F105" s="87">
        <v>116079.133</v>
      </c>
      <c r="G105" s="85">
        <v>89545.362999999998</v>
      </c>
      <c r="H105" s="86">
        <v>96299.202999999994</v>
      </c>
      <c r="I105" s="85">
        <v>240461.723</v>
      </c>
      <c r="J105" s="87">
        <v>272537.11900000001</v>
      </c>
      <c r="K105" s="88">
        <v>-55776.014999999999</v>
      </c>
      <c r="L105" s="89">
        <v>-48551.520999999993</v>
      </c>
    </row>
    <row r="106" spans="1:12" x14ac:dyDescent="0.2">
      <c r="A106" s="83" t="s">
        <v>237</v>
      </c>
      <c r="B106" s="84" t="s">
        <v>238</v>
      </c>
      <c r="C106" s="85">
        <v>72950.539000000004</v>
      </c>
      <c r="D106" s="86">
        <v>98588.856</v>
      </c>
      <c r="E106" s="85">
        <v>138759.41099999999</v>
      </c>
      <c r="F106" s="87">
        <v>210120.258</v>
      </c>
      <c r="G106" s="85">
        <v>61736.904999999999</v>
      </c>
      <c r="H106" s="86">
        <v>74516.479999999996</v>
      </c>
      <c r="I106" s="85">
        <v>141640.82800000001</v>
      </c>
      <c r="J106" s="87">
        <v>159673.48000000001</v>
      </c>
      <c r="K106" s="88">
        <v>11213.634000000005</v>
      </c>
      <c r="L106" s="89">
        <v>24072.376000000004</v>
      </c>
    </row>
    <row r="107" spans="1:12" x14ac:dyDescent="0.2">
      <c r="A107" s="83" t="s">
        <v>239</v>
      </c>
      <c r="B107" s="84" t="s">
        <v>240</v>
      </c>
      <c r="C107" s="85">
        <v>71573.274000000005</v>
      </c>
      <c r="D107" s="86">
        <v>67803.396999999997</v>
      </c>
      <c r="E107" s="85">
        <v>58243.976000000002</v>
      </c>
      <c r="F107" s="87">
        <v>47626.040999999997</v>
      </c>
      <c r="G107" s="85">
        <v>18842.044000000002</v>
      </c>
      <c r="H107" s="86">
        <v>22979.043000000001</v>
      </c>
      <c r="I107" s="85">
        <v>15656.378000000001</v>
      </c>
      <c r="J107" s="87">
        <v>17800.2</v>
      </c>
      <c r="K107" s="88">
        <v>52731.23</v>
      </c>
      <c r="L107" s="89">
        <v>44824.353999999992</v>
      </c>
    </row>
    <row r="108" spans="1:12" x14ac:dyDescent="0.2">
      <c r="A108" s="83" t="s">
        <v>241</v>
      </c>
      <c r="B108" s="84" t="s">
        <v>242</v>
      </c>
      <c r="C108" s="85">
        <v>3540.5720000000001</v>
      </c>
      <c r="D108" s="86">
        <v>5285.665</v>
      </c>
      <c r="E108" s="85">
        <v>8895.9</v>
      </c>
      <c r="F108" s="87">
        <v>8114.5950000000003</v>
      </c>
      <c r="G108" s="85">
        <v>19191.291000000001</v>
      </c>
      <c r="H108" s="86">
        <v>17440.737000000001</v>
      </c>
      <c r="I108" s="85">
        <v>52473.035000000003</v>
      </c>
      <c r="J108" s="87">
        <v>32895.707999999999</v>
      </c>
      <c r="K108" s="88">
        <v>-15650.719000000001</v>
      </c>
      <c r="L108" s="89">
        <v>-12155.072</v>
      </c>
    </row>
    <row r="109" spans="1:12" x14ac:dyDescent="0.2">
      <c r="A109" s="83" t="s">
        <v>243</v>
      </c>
      <c r="B109" s="84" t="s">
        <v>244</v>
      </c>
      <c r="C109" s="85">
        <v>2283.4780000000001</v>
      </c>
      <c r="D109" s="86">
        <v>1936.6990000000001</v>
      </c>
      <c r="E109" s="85">
        <v>1424.836</v>
      </c>
      <c r="F109" s="87">
        <v>1081.0409999999999</v>
      </c>
      <c r="G109" s="85">
        <v>88284.12</v>
      </c>
      <c r="H109" s="86">
        <v>87256.131999999998</v>
      </c>
      <c r="I109" s="85">
        <v>67955.657000000007</v>
      </c>
      <c r="J109" s="87">
        <v>68015.288</v>
      </c>
      <c r="K109" s="88">
        <v>-86000.641999999993</v>
      </c>
      <c r="L109" s="89">
        <v>-85319.433000000005</v>
      </c>
    </row>
    <row r="110" spans="1:12" x14ac:dyDescent="0.2">
      <c r="A110" s="83" t="s">
        <v>245</v>
      </c>
      <c r="B110" s="84" t="s">
        <v>246</v>
      </c>
      <c r="C110" s="85">
        <v>0</v>
      </c>
      <c r="D110" s="86">
        <v>2.1920000000000002</v>
      </c>
      <c r="E110" s="85">
        <v>0</v>
      </c>
      <c r="F110" s="87">
        <v>0.17599999999999999</v>
      </c>
      <c r="G110" s="85">
        <v>1.9670000000000001</v>
      </c>
      <c r="H110" s="86">
        <v>0</v>
      </c>
      <c r="I110" s="85">
        <v>0.5</v>
      </c>
      <c r="J110" s="87">
        <v>0</v>
      </c>
      <c r="K110" s="88">
        <v>-1.9670000000000001</v>
      </c>
      <c r="L110" s="89">
        <v>2.1920000000000002</v>
      </c>
    </row>
    <row r="111" spans="1:12" x14ac:dyDescent="0.2">
      <c r="A111" s="83" t="s">
        <v>247</v>
      </c>
      <c r="B111" s="84" t="s">
        <v>248</v>
      </c>
      <c r="C111" s="85">
        <v>46558.792000000001</v>
      </c>
      <c r="D111" s="86">
        <v>69415.997000000003</v>
      </c>
      <c r="E111" s="85">
        <v>71421.188999999998</v>
      </c>
      <c r="F111" s="87">
        <v>82517.622000000003</v>
      </c>
      <c r="G111" s="85">
        <v>54005.36</v>
      </c>
      <c r="H111" s="86">
        <v>76751.983999999997</v>
      </c>
      <c r="I111" s="85">
        <v>111630.67600000001</v>
      </c>
      <c r="J111" s="87">
        <v>114965.743</v>
      </c>
      <c r="K111" s="88">
        <v>-7446.5679999999993</v>
      </c>
      <c r="L111" s="89">
        <v>-7335.9869999999937</v>
      </c>
    </row>
    <row r="112" spans="1:12" x14ac:dyDescent="0.2">
      <c r="A112" s="83" t="s">
        <v>249</v>
      </c>
      <c r="B112" s="84" t="s">
        <v>250</v>
      </c>
      <c r="C112" s="85">
        <v>175007.62899999999</v>
      </c>
      <c r="D112" s="86">
        <v>183952.761</v>
      </c>
      <c r="E112" s="85">
        <v>409999.12099999998</v>
      </c>
      <c r="F112" s="87">
        <v>359044.07299999997</v>
      </c>
      <c r="G112" s="85">
        <v>186450.111</v>
      </c>
      <c r="H112" s="86">
        <v>297999.04100000003</v>
      </c>
      <c r="I112" s="85">
        <v>402295.72399999999</v>
      </c>
      <c r="J112" s="87">
        <v>505836.94799999997</v>
      </c>
      <c r="K112" s="88">
        <v>-11442.482000000018</v>
      </c>
      <c r="L112" s="89">
        <v>-114046.28000000003</v>
      </c>
    </row>
    <row r="113" spans="1:12" x14ac:dyDescent="0.2">
      <c r="A113" s="83" t="s">
        <v>251</v>
      </c>
      <c r="B113" s="84" t="s">
        <v>252</v>
      </c>
      <c r="C113" s="85">
        <v>18063.084999999999</v>
      </c>
      <c r="D113" s="86">
        <v>24069.205000000002</v>
      </c>
      <c r="E113" s="85">
        <v>18962.683000000001</v>
      </c>
      <c r="F113" s="87">
        <v>25373.296999999999</v>
      </c>
      <c r="G113" s="85">
        <v>50141.998</v>
      </c>
      <c r="H113" s="86">
        <v>61122.321000000004</v>
      </c>
      <c r="I113" s="85">
        <v>71144.824999999997</v>
      </c>
      <c r="J113" s="87">
        <v>66106.900999999998</v>
      </c>
      <c r="K113" s="88">
        <v>-32078.913</v>
      </c>
      <c r="L113" s="89">
        <v>-37053.116000000002</v>
      </c>
    </row>
    <row r="114" spans="1:12" x14ac:dyDescent="0.2">
      <c r="A114" s="83" t="s">
        <v>253</v>
      </c>
      <c r="B114" s="84" t="s">
        <v>254</v>
      </c>
      <c r="C114" s="85">
        <v>31374.264999999999</v>
      </c>
      <c r="D114" s="86">
        <v>38542.381999999998</v>
      </c>
      <c r="E114" s="85">
        <v>20058.148000000001</v>
      </c>
      <c r="F114" s="87">
        <v>25384.424999999999</v>
      </c>
      <c r="G114" s="85">
        <v>66224.634999999995</v>
      </c>
      <c r="H114" s="86">
        <v>69936.615000000005</v>
      </c>
      <c r="I114" s="85">
        <v>69905.25</v>
      </c>
      <c r="J114" s="87">
        <v>57930.014000000003</v>
      </c>
      <c r="K114" s="88">
        <v>-34850.369999999995</v>
      </c>
      <c r="L114" s="89">
        <v>-31394.233000000007</v>
      </c>
    </row>
    <row r="115" spans="1:12" x14ac:dyDescent="0.2">
      <c r="A115" s="83" t="s">
        <v>255</v>
      </c>
      <c r="B115" s="84" t="s">
        <v>256</v>
      </c>
      <c r="C115" s="85">
        <v>142.50700000000001</v>
      </c>
      <c r="D115" s="86">
        <v>343.56200000000001</v>
      </c>
      <c r="E115" s="85">
        <v>80.188999999999993</v>
      </c>
      <c r="F115" s="87">
        <v>214.71700000000001</v>
      </c>
      <c r="G115" s="85">
        <v>5303.3819999999996</v>
      </c>
      <c r="H115" s="86">
        <v>6131.6450000000004</v>
      </c>
      <c r="I115" s="85">
        <v>5445.3249999999998</v>
      </c>
      <c r="J115" s="87">
        <v>4107.085</v>
      </c>
      <c r="K115" s="88">
        <v>-5160.875</v>
      </c>
      <c r="L115" s="89">
        <v>-5788.0830000000005</v>
      </c>
    </row>
    <row r="116" spans="1:12" x14ac:dyDescent="0.2">
      <c r="A116" s="83" t="s">
        <v>257</v>
      </c>
      <c r="B116" s="84" t="s">
        <v>258</v>
      </c>
      <c r="C116" s="85">
        <v>106767.32</v>
      </c>
      <c r="D116" s="86">
        <v>88474.717999999993</v>
      </c>
      <c r="E116" s="85">
        <v>35972.872000000003</v>
      </c>
      <c r="F116" s="87">
        <v>40916.779000000002</v>
      </c>
      <c r="G116" s="85">
        <v>123131.564</v>
      </c>
      <c r="H116" s="86">
        <v>126536.503</v>
      </c>
      <c r="I116" s="85">
        <v>17987.545999999998</v>
      </c>
      <c r="J116" s="87">
        <v>20132.460999999999</v>
      </c>
      <c r="K116" s="88">
        <v>-16364.243999999992</v>
      </c>
      <c r="L116" s="89">
        <v>-38061.785000000003</v>
      </c>
    </row>
    <row r="117" spans="1:12" x14ac:dyDescent="0.2">
      <c r="A117" s="83" t="s">
        <v>259</v>
      </c>
      <c r="B117" s="84" t="s">
        <v>260</v>
      </c>
      <c r="C117" s="85">
        <v>9965.5939999999991</v>
      </c>
      <c r="D117" s="86">
        <v>10310.540999999999</v>
      </c>
      <c r="E117" s="85">
        <v>1816.2850000000001</v>
      </c>
      <c r="F117" s="87">
        <v>2114.1759999999999</v>
      </c>
      <c r="G117" s="85">
        <v>7521.2619999999997</v>
      </c>
      <c r="H117" s="86">
        <v>10867.539000000001</v>
      </c>
      <c r="I117" s="85">
        <v>727.50199999999995</v>
      </c>
      <c r="J117" s="87">
        <v>1045.434</v>
      </c>
      <c r="K117" s="88">
        <v>2444.3319999999994</v>
      </c>
      <c r="L117" s="89">
        <v>-556.99800000000141</v>
      </c>
    </row>
    <row r="118" spans="1:12" x14ac:dyDescent="0.2">
      <c r="A118" s="83" t="s">
        <v>261</v>
      </c>
      <c r="B118" s="84" t="s">
        <v>262</v>
      </c>
      <c r="C118" s="85">
        <v>84925.354000000007</v>
      </c>
      <c r="D118" s="86">
        <v>90148.62</v>
      </c>
      <c r="E118" s="85">
        <v>18544.414000000001</v>
      </c>
      <c r="F118" s="87">
        <v>18406.834999999999</v>
      </c>
      <c r="G118" s="85">
        <v>41303.733</v>
      </c>
      <c r="H118" s="86">
        <v>52775.682999999997</v>
      </c>
      <c r="I118" s="85">
        <v>11730.671</v>
      </c>
      <c r="J118" s="87">
        <v>14387.087</v>
      </c>
      <c r="K118" s="88">
        <v>43621.621000000006</v>
      </c>
      <c r="L118" s="89">
        <v>37372.936999999998</v>
      </c>
    </row>
    <row r="119" spans="1:12" x14ac:dyDescent="0.2">
      <c r="A119" s="83" t="s">
        <v>263</v>
      </c>
      <c r="B119" s="84" t="s">
        <v>264</v>
      </c>
      <c r="C119" s="85">
        <v>11839.101000000001</v>
      </c>
      <c r="D119" s="86">
        <v>16793.812000000002</v>
      </c>
      <c r="E119" s="85">
        <v>58966.864000000001</v>
      </c>
      <c r="F119" s="87">
        <v>65136.385000000002</v>
      </c>
      <c r="G119" s="85">
        <v>20965.547999999999</v>
      </c>
      <c r="H119" s="86">
        <v>29003.885999999999</v>
      </c>
      <c r="I119" s="85">
        <v>8717.4069999999992</v>
      </c>
      <c r="J119" s="87">
        <v>9472.5069999999996</v>
      </c>
      <c r="K119" s="88">
        <v>-9126.4469999999983</v>
      </c>
      <c r="L119" s="89">
        <v>-12210.073999999997</v>
      </c>
    </row>
    <row r="120" spans="1:12" x14ac:dyDescent="0.2">
      <c r="A120" s="83" t="s">
        <v>265</v>
      </c>
      <c r="B120" s="84" t="s">
        <v>266</v>
      </c>
      <c r="C120" s="85">
        <v>19451.401000000002</v>
      </c>
      <c r="D120" s="86">
        <v>28872.395</v>
      </c>
      <c r="E120" s="85">
        <v>168215.28400000001</v>
      </c>
      <c r="F120" s="87">
        <v>248619.43900000001</v>
      </c>
      <c r="G120" s="85">
        <v>342.44600000000003</v>
      </c>
      <c r="H120" s="86">
        <v>385.04</v>
      </c>
      <c r="I120" s="85">
        <v>1824.752</v>
      </c>
      <c r="J120" s="87">
        <v>2286.7199999999998</v>
      </c>
      <c r="K120" s="88">
        <v>19108.955000000002</v>
      </c>
      <c r="L120" s="89">
        <v>28487.355</v>
      </c>
    </row>
    <row r="121" spans="1:12" x14ac:dyDescent="0.2">
      <c r="A121" s="83" t="s">
        <v>267</v>
      </c>
      <c r="B121" s="84" t="s">
        <v>268</v>
      </c>
      <c r="C121" s="85">
        <v>7080.076</v>
      </c>
      <c r="D121" s="86">
        <v>7306.4870000000001</v>
      </c>
      <c r="E121" s="85">
        <v>17938.439999999999</v>
      </c>
      <c r="F121" s="87">
        <v>15642.482</v>
      </c>
      <c r="G121" s="85">
        <v>3652.4169999999999</v>
      </c>
      <c r="H121" s="86">
        <v>3404.9520000000002</v>
      </c>
      <c r="I121" s="85">
        <v>8598.143</v>
      </c>
      <c r="J121" s="87">
        <v>5230.4880000000003</v>
      </c>
      <c r="K121" s="88">
        <v>3427.6590000000001</v>
      </c>
      <c r="L121" s="89">
        <v>3901.5349999999999</v>
      </c>
    </row>
    <row r="122" spans="1:12" x14ac:dyDescent="0.2">
      <c r="A122" s="83" t="s">
        <v>269</v>
      </c>
      <c r="B122" s="84" t="s">
        <v>270</v>
      </c>
      <c r="C122" s="85">
        <v>452.97899999999998</v>
      </c>
      <c r="D122" s="86">
        <v>808.51900000000001</v>
      </c>
      <c r="E122" s="85">
        <v>70.777000000000001</v>
      </c>
      <c r="F122" s="87">
        <v>227.232</v>
      </c>
      <c r="G122" s="85">
        <v>4625.2619999999997</v>
      </c>
      <c r="H122" s="86">
        <v>5320.8860000000004</v>
      </c>
      <c r="I122" s="85">
        <v>1899.443</v>
      </c>
      <c r="J122" s="87">
        <v>2635.8420000000001</v>
      </c>
      <c r="K122" s="88">
        <v>-4172.2829999999994</v>
      </c>
      <c r="L122" s="89">
        <v>-4512.3670000000002</v>
      </c>
    </row>
    <row r="123" spans="1:12" x14ac:dyDescent="0.2">
      <c r="A123" s="83" t="s">
        <v>271</v>
      </c>
      <c r="B123" s="84" t="s">
        <v>272</v>
      </c>
      <c r="C123" s="85">
        <v>24811.643</v>
      </c>
      <c r="D123" s="86">
        <v>28657.008000000002</v>
      </c>
      <c r="E123" s="85">
        <v>8454.0630000000001</v>
      </c>
      <c r="F123" s="87">
        <v>10434.619000000001</v>
      </c>
      <c r="G123" s="85">
        <v>114009.961</v>
      </c>
      <c r="H123" s="86">
        <v>125430.322</v>
      </c>
      <c r="I123" s="85">
        <v>11912.272999999999</v>
      </c>
      <c r="J123" s="87">
        <v>12501.723</v>
      </c>
      <c r="K123" s="88">
        <v>-89198.317999999999</v>
      </c>
      <c r="L123" s="89">
        <v>-96773.313999999998</v>
      </c>
    </row>
    <row r="124" spans="1:12" x14ac:dyDescent="0.2">
      <c r="A124" s="83" t="s">
        <v>273</v>
      </c>
      <c r="B124" s="84" t="s">
        <v>274</v>
      </c>
      <c r="C124" s="85">
        <v>3308.8110000000001</v>
      </c>
      <c r="D124" s="86">
        <v>2889.7759999999998</v>
      </c>
      <c r="E124" s="85">
        <v>2658.59</v>
      </c>
      <c r="F124" s="87">
        <v>1807.1949999999999</v>
      </c>
      <c r="G124" s="85">
        <v>6613.6369999999997</v>
      </c>
      <c r="H124" s="86">
        <v>7369.5060000000003</v>
      </c>
      <c r="I124" s="85">
        <v>10860.352999999999</v>
      </c>
      <c r="J124" s="87">
        <v>8577.6260000000002</v>
      </c>
      <c r="K124" s="88">
        <v>-3304.8259999999996</v>
      </c>
      <c r="L124" s="89">
        <v>-4479.7300000000005</v>
      </c>
    </row>
    <row r="125" spans="1:12" x14ac:dyDescent="0.2">
      <c r="A125" s="83" t="s">
        <v>275</v>
      </c>
      <c r="B125" s="84" t="s">
        <v>276</v>
      </c>
      <c r="C125" s="85">
        <v>1549.0360000000001</v>
      </c>
      <c r="D125" s="86">
        <v>2522.1950000000002</v>
      </c>
      <c r="E125" s="85">
        <v>1070.0920000000001</v>
      </c>
      <c r="F125" s="87">
        <v>1152.8119999999999</v>
      </c>
      <c r="G125" s="85">
        <v>47422.023000000001</v>
      </c>
      <c r="H125" s="86">
        <v>24833.072</v>
      </c>
      <c r="I125" s="85">
        <v>720481.82700000005</v>
      </c>
      <c r="J125" s="87">
        <v>337240.93300000002</v>
      </c>
      <c r="K125" s="88">
        <v>-45872.987000000001</v>
      </c>
      <c r="L125" s="89">
        <v>-22310.877</v>
      </c>
    </row>
    <row r="126" spans="1:12" x14ac:dyDescent="0.2">
      <c r="A126" s="83" t="s">
        <v>277</v>
      </c>
      <c r="B126" s="84" t="s">
        <v>278</v>
      </c>
      <c r="C126" s="85">
        <v>20118.535</v>
      </c>
      <c r="D126" s="86">
        <v>34710.158000000003</v>
      </c>
      <c r="E126" s="85">
        <v>22233.811000000002</v>
      </c>
      <c r="F126" s="87">
        <v>27862.782999999999</v>
      </c>
      <c r="G126" s="85">
        <v>15554.805</v>
      </c>
      <c r="H126" s="86">
        <v>19752.972000000002</v>
      </c>
      <c r="I126" s="85">
        <v>31827.295999999998</v>
      </c>
      <c r="J126" s="87">
        <v>29455.15</v>
      </c>
      <c r="K126" s="88">
        <v>4563.7299999999996</v>
      </c>
      <c r="L126" s="89">
        <v>14957.186000000002</v>
      </c>
    </row>
    <row r="127" spans="1:12" x14ac:dyDescent="0.2">
      <c r="A127" s="83" t="s">
        <v>279</v>
      </c>
      <c r="B127" s="84" t="s">
        <v>280</v>
      </c>
      <c r="C127" s="85">
        <v>10860.367</v>
      </c>
      <c r="D127" s="86">
        <v>17997.916000000001</v>
      </c>
      <c r="E127" s="85">
        <v>14497.569</v>
      </c>
      <c r="F127" s="87">
        <v>20310.755000000001</v>
      </c>
      <c r="G127" s="85">
        <v>7660.375</v>
      </c>
      <c r="H127" s="86">
        <v>17618.990000000002</v>
      </c>
      <c r="I127" s="85">
        <v>10047.813</v>
      </c>
      <c r="J127" s="87">
        <v>15053.263999999999</v>
      </c>
      <c r="K127" s="88">
        <v>3199.9920000000002</v>
      </c>
      <c r="L127" s="89">
        <v>378.92599999999948</v>
      </c>
    </row>
    <row r="128" spans="1:12" x14ac:dyDescent="0.2">
      <c r="A128" s="83" t="s">
        <v>281</v>
      </c>
      <c r="B128" s="84" t="s">
        <v>282</v>
      </c>
      <c r="C128" s="85">
        <v>546.49400000000003</v>
      </c>
      <c r="D128" s="86">
        <v>0.13700000000000001</v>
      </c>
      <c r="E128" s="85">
        <v>433.86799999999999</v>
      </c>
      <c r="F128" s="87">
        <v>3.5000000000000003E-2</v>
      </c>
      <c r="G128" s="85">
        <v>549.45799999999997</v>
      </c>
      <c r="H128" s="86">
        <v>1533.673</v>
      </c>
      <c r="I128" s="85">
        <v>582.95000000000005</v>
      </c>
      <c r="J128" s="87">
        <v>1225.499</v>
      </c>
      <c r="K128" s="88">
        <v>-2.9639999999999418</v>
      </c>
      <c r="L128" s="89">
        <v>-1533.5360000000001</v>
      </c>
    </row>
    <row r="129" spans="1:12" x14ac:dyDescent="0.2">
      <c r="A129" s="83" t="s">
        <v>283</v>
      </c>
      <c r="B129" s="84" t="s">
        <v>284</v>
      </c>
      <c r="C129" s="85">
        <v>10841.439</v>
      </c>
      <c r="D129" s="86">
        <v>9442.6929999999993</v>
      </c>
      <c r="E129" s="85">
        <v>6441.0079999999998</v>
      </c>
      <c r="F129" s="87">
        <v>6505.9679999999998</v>
      </c>
      <c r="G129" s="85">
        <v>12706.955</v>
      </c>
      <c r="H129" s="86">
        <v>12955.294</v>
      </c>
      <c r="I129" s="85">
        <v>4801.1030000000001</v>
      </c>
      <c r="J129" s="87">
        <v>5419.777</v>
      </c>
      <c r="K129" s="88">
        <v>-1865.5159999999996</v>
      </c>
      <c r="L129" s="89">
        <v>-3512.6010000000006</v>
      </c>
    </row>
    <row r="130" spans="1:12" x14ac:dyDescent="0.2">
      <c r="A130" s="83" t="s">
        <v>285</v>
      </c>
      <c r="B130" s="84" t="s">
        <v>286</v>
      </c>
      <c r="C130" s="85">
        <v>79.677000000000007</v>
      </c>
      <c r="D130" s="86">
        <v>83.399000000000001</v>
      </c>
      <c r="E130" s="85">
        <v>8.8290000000000006</v>
      </c>
      <c r="F130" s="87">
        <v>7.4569999999999999</v>
      </c>
      <c r="G130" s="85">
        <v>1656.904</v>
      </c>
      <c r="H130" s="86">
        <v>2525.3029999999999</v>
      </c>
      <c r="I130" s="85">
        <v>220.583</v>
      </c>
      <c r="J130" s="87">
        <v>194.61699999999999</v>
      </c>
      <c r="K130" s="88">
        <v>-1577.2270000000001</v>
      </c>
      <c r="L130" s="89">
        <v>-2441.904</v>
      </c>
    </row>
    <row r="131" spans="1:12" x14ac:dyDescent="0.2">
      <c r="A131" s="83" t="s">
        <v>287</v>
      </c>
      <c r="B131" s="84" t="s">
        <v>288</v>
      </c>
      <c r="C131" s="85">
        <v>2286.0349999999999</v>
      </c>
      <c r="D131" s="86">
        <v>2707.8629999999998</v>
      </c>
      <c r="E131" s="85">
        <v>4204.6130000000003</v>
      </c>
      <c r="F131" s="87">
        <v>2877.0630000000001</v>
      </c>
      <c r="G131" s="85">
        <v>733.11</v>
      </c>
      <c r="H131" s="86">
        <v>1131.2429999999999</v>
      </c>
      <c r="I131" s="85">
        <v>822.14</v>
      </c>
      <c r="J131" s="87">
        <v>1027.817</v>
      </c>
      <c r="K131" s="88">
        <v>1552.9249999999997</v>
      </c>
      <c r="L131" s="89">
        <v>1576.62</v>
      </c>
    </row>
    <row r="132" spans="1:12" x14ac:dyDescent="0.2">
      <c r="A132" s="83" t="s">
        <v>289</v>
      </c>
      <c r="B132" s="84" t="s">
        <v>290</v>
      </c>
      <c r="C132" s="85">
        <v>31570.795999999998</v>
      </c>
      <c r="D132" s="86">
        <v>102527.163</v>
      </c>
      <c r="E132" s="85">
        <v>41417.629999999997</v>
      </c>
      <c r="F132" s="87">
        <v>89112.941000000006</v>
      </c>
      <c r="G132" s="85">
        <v>158087.245</v>
      </c>
      <c r="H132" s="86">
        <v>239588.76300000001</v>
      </c>
      <c r="I132" s="85">
        <v>228814.022</v>
      </c>
      <c r="J132" s="87">
        <v>227254.304</v>
      </c>
      <c r="K132" s="88">
        <v>-126516.44899999999</v>
      </c>
      <c r="L132" s="89">
        <v>-137061.6</v>
      </c>
    </row>
    <row r="133" spans="1:12" x14ac:dyDescent="0.2">
      <c r="A133" s="83" t="s">
        <v>291</v>
      </c>
      <c r="B133" s="84" t="s">
        <v>292</v>
      </c>
      <c r="C133" s="85">
        <v>3.8610000000000002</v>
      </c>
      <c r="D133" s="86">
        <v>3.0790000000000002</v>
      </c>
      <c r="E133" s="85">
        <v>1.8049999999999999</v>
      </c>
      <c r="F133" s="87">
        <v>1.0509999999999999</v>
      </c>
      <c r="G133" s="85">
        <v>107.849</v>
      </c>
      <c r="H133" s="86">
        <v>267.97800000000001</v>
      </c>
      <c r="I133" s="85">
        <v>34.942999999999998</v>
      </c>
      <c r="J133" s="87">
        <v>79.587999999999994</v>
      </c>
      <c r="K133" s="88">
        <v>-103.988</v>
      </c>
      <c r="L133" s="89">
        <v>-264.899</v>
      </c>
    </row>
    <row r="134" spans="1:12" x14ac:dyDescent="0.2">
      <c r="A134" s="83" t="s">
        <v>293</v>
      </c>
      <c r="B134" s="84" t="s">
        <v>294</v>
      </c>
      <c r="C134" s="85">
        <v>5936.5249999999996</v>
      </c>
      <c r="D134" s="86">
        <v>4964.817</v>
      </c>
      <c r="E134" s="85">
        <v>1547.723</v>
      </c>
      <c r="F134" s="87">
        <v>1176.2929999999999</v>
      </c>
      <c r="G134" s="85">
        <v>40375.207999999999</v>
      </c>
      <c r="H134" s="86">
        <v>46819.788</v>
      </c>
      <c r="I134" s="85">
        <v>11686.875</v>
      </c>
      <c r="J134" s="87">
        <v>12517.505999999999</v>
      </c>
      <c r="K134" s="88">
        <v>-34438.682999999997</v>
      </c>
      <c r="L134" s="89">
        <v>-41854.970999999998</v>
      </c>
    </row>
    <row r="135" spans="1:12" x14ac:dyDescent="0.2">
      <c r="A135" s="83" t="s">
        <v>295</v>
      </c>
      <c r="B135" s="84" t="s">
        <v>296</v>
      </c>
      <c r="C135" s="85">
        <v>687.16</v>
      </c>
      <c r="D135" s="86">
        <v>610.36900000000003</v>
      </c>
      <c r="E135" s="85">
        <v>407.79399999999998</v>
      </c>
      <c r="F135" s="87">
        <v>341.06200000000001</v>
      </c>
      <c r="G135" s="85">
        <v>6364.8670000000002</v>
      </c>
      <c r="H135" s="86">
        <v>8859.2530000000006</v>
      </c>
      <c r="I135" s="85">
        <v>3262.8649999999998</v>
      </c>
      <c r="J135" s="87">
        <v>3946.8670000000002</v>
      </c>
      <c r="K135" s="88">
        <v>-5677.7070000000003</v>
      </c>
      <c r="L135" s="89">
        <v>-8248.884</v>
      </c>
    </row>
    <row r="136" spans="1:12" x14ac:dyDescent="0.2">
      <c r="A136" s="83" t="s">
        <v>297</v>
      </c>
      <c r="B136" s="84" t="s">
        <v>298</v>
      </c>
      <c r="C136" s="85">
        <v>3997.482</v>
      </c>
      <c r="D136" s="86">
        <v>6030.098</v>
      </c>
      <c r="E136" s="85">
        <v>4105.9480000000003</v>
      </c>
      <c r="F136" s="87">
        <v>4757.268</v>
      </c>
      <c r="G136" s="85">
        <v>201353.981</v>
      </c>
      <c r="H136" s="86">
        <v>260962.223</v>
      </c>
      <c r="I136" s="85">
        <v>251884.49799999999</v>
      </c>
      <c r="J136" s="87">
        <v>249701.80600000001</v>
      </c>
      <c r="K136" s="88">
        <v>-197356.49900000001</v>
      </c>
      <c r="L136" s="89">
        <v>-254932.125</v>
      </c>
    </row>
    <row r="137" spans="1:12" x14ac:dyDescent="0.2">
      <c r="A137" s="83" t="s">
        <v>299</v>
      </c>
      <c r="B137" s="84" t="s">
        <v>300</v>
      </c>
      <c r="C137" s="85">
        <v>74108.888999999996</v>
      </c>
      <c r="D137" s="86">
        <v>69926.221000000005</v>
      </c>
      <c r="E137" s="85">
        <v>92469.668000000005</v>
      </c>
      <c r="F137" s="87">
        <v>62205.462</v>
      </c>
      <c r="G137" s="85">
        <v>239936.68100000001</v>
      </c>
      <c r="H137" s="86">
        <v>249385.198</v>
      </c>
      <c r="I137" s="85">
        <v>301657.96600000001</v>
      </c>
      <c r="J137" s="87">
        <v>209450.16399999999</v>
      </c>
      <c r="K137" s="88">
        <v>-165827.79200000002</v>
      </c>
      <c r="L137" s="89">
        <v>-179458.97700000001</v>
      </c>
    </row>
    <row r="138" spans="1:12" x14ac:dyDescent="0.2">
      <c r="A138" s="83" t="s">
        <v>301</v>
      </c>
      <c r="B138" s="84" t="s">
        <v>302</v>
      </c>
      <c r="C138" s="85">
        <v>5256.6040000000003</v>
      </c>
      <c r="D138" s="86">
        <v>9686.5640000000003</v>
      </c>
      <c r="E138" s="85">
        <v>2614.1930000000002</v>
      </c>
      <c r="F138" s="87">
        <v>3610.9589999999998</v>
      </c>
      <c r="G138" s="85">
        <v>39948.980000000003</v>
      </c>
      <c r="H138" s="86">
        <v>61290.506000000001</v>
      </c>
      <c r="I138" s="85">
        <v>38032.262999999999</v>
      </c>
      <c r="J138" s="87">
        <v>44782.732000000004</v>
      </c>
      <c r="K138" s="88">
        <v>-34692.376000000004</v>
      </c>
      <c r="L138" s="89">
        <v>-51603.942000000003</v>
      </c>
    </row>
    <row r="139" spans="1:12" x14ac:dyDescent="0.2">
      <c r="A139" s="83" t="s">
        <v>303</v>
      </c>
      <c r="B139" s="84" t="s">
        <v>304</v>
      </c>
      <c r="C139" s="85">
        <v>75638.884000000005</v>
      </c>
      <c r="D139" s="86">
        <v>121232.554</v>
      </c>
      <c r="E139" s="85">
        <v>84712.106</v>
      </c>
      <c r="F139" s="87">
        <v>110900.155</v>
      </c>
      <c r="G139" s="85">
        <v>165365.28899999999</v>
      </c>
      <c r="H139" s="86">
        <v>292234.239</v>
      </c>
      <c r="I139" s="85">
        <v>203527.56400000001</v>
      </c>
      <c r="J139" s="87">
        <v>244950.10800000001</v>
      </c>
      <c r="K139" s="88">
        <v>-89726.404999999984</v>
      </c>
      <c r="L139" s="89">
        <v>-171001.685</v>
      </c>
    </row>
    <row r="140" spans="1:12" x14ac:dyDescent="0.2">
      <c r="A140" s="83" t="s">
        <v>305</v>
      </c>
      <c r="B140" s="84" t="s">
        <v>306</v>
      </c>
      <c r="C140" s="85">
        <v>13541.075000000001</v>
      </c>
      <c r="D140" s="86">
        <v>34530.629000000001</v>
      </c>
      <c r="E140" s="85">
        <v>5131.9170000000004</v>
      </c>
      <c r="F140" s="87">
        <v>19386.953000000001</v>
      </c>
      <c r="G140" s="85">
        <v>53291.279000000002</v>
      </c>
      <c r="H140" s="86">
        <v>79669.176000000007</v>
      </c>
      <c r="I140" s="85">
        <v>39837.764000000003</v>
      </c>
      <c r="J140" s="87">
        <v>47502.116999999998</v>
      </c>
      <c r="K140" s="88">
        <v>-39750.203999999998</v>
      </c>
      <c r="L140" s="89">
        <v>-45138.547000000006</v>
      </c>
    </row>
    <row r="141" spans="1:12" x14ac:dyDescent="0.2">
      <c r="A141" s="83" t="s">
        <v>307</v>
      </c>
      <c r="B141" s="84" t="s">
        <v>308</v>
      </c>
      <c r="C141" s="85">
        <v>3976.252</v>
      </c>
      <c r="D141" s="86">
        <v>1977.2739999999999</v>
      </c>
      <c r="E141" s="85">
        <v>2982.9389999999999</v>
      </c>
      <c r="F141" s="87">
        <v>758.06100000000004</v>
      </c>
      <c r="G141" s="85">
        <v>70148.021999999997</v>
      </c>
      <c r="H141" s="86">
        <v>101968.159</v>
      </c>
      <c r="I141" s="85">
        <v>56690.900999999998</v>
      </c>
      <c r="J141" s="87">
        <v>70454.085999999996</v>
      </c>
      <c r="K141" s="88">
        <v>-66171.77</v>
      </c>
      <c r="L141" s="89">
        <v>-99990.884999999995</v>
      </c>
    </row>
    <row r="142" spans="1:12" x14ac:dyDescent="0.2">
      <c r="A142" s="83" t="s">
        <v>309</v>
      </c>
      <c r="B142" s="84" t="s">
        <v>310</v>
      </c>
      <c r="C142" s="85">
        <v>198555.842</v>
      </c>
      <c r="D142" s="86">
        <v>217094.45600000001</v>
      </c>
      <c r="E142" s="85">
        <v>194568.054</v>
      </c>
      <c r="F142" s="87">
        <v>193480.533</v>
      </c>
      <c r="G142" s="85">
        <v>119862.63499999999</v>
      </c>
      <c r="H142" s="86">
        <v>154680.076</v>
      </c>
      <c r="I142" s="85">
        <v>105377.524</v>
      </c>
      <c r="J142" s="87">
        <v>107195.133</v>
      </c>
      <c r="K142" s="88">
        <v>78693.207000000009</v>
      </c>
      <c r="L142" s="89">
        <v>62414.380000000005</v>
      </c>
    </row>
    <row r="143" spans="1:12" x14ac:dyDescent="0.2">
      <c r="A143" s="83" t="s">
        <v>311</v>
      </c>
      <c r="B143" s="84" t="s">
        <v>312</v>
      </c>
      <c r="C143" s="85">
        <v>103948.579</v>
      </c>
      <c r="D143" s="86">
        <v>165257.432</v>
      </c>
      <c r="E143" s="85">
        <v>156251.26500000001</v>
      </c>
      <c r="F143" s="87">
        <v>178493.05799999999</v>
      </c>
      <c r="G143" s="85">
        <v>30673.326000000001</v>
      </c>
      <c r="H143" s="86">
        <v>47239.409</v>
      </c>
      <c r="I143" s="85">
        <v>41511.502</v>
      </c>
      <c r="J143" s="87">
        <v>43636.358999999997</v>
      </c>
      <c r="K143" s="88">
        <v>73275.252999999997</v>
      </c>
      <c r="L143" s="89">
        <v>118018.023</v>
      </c>
    </row>
    <row r="144" spans="1:12" x14ac:dyDescent="0.2">
      <c r="A144" s="83" t="s">
        <v>313</v>
      </c>
      <c r="B144" s="84" t="s">
        <v>314</v>
      </c>
      <c r="C144" s="85">
        <v>13710.82</v>
      </c>
      <c r="D144" s="86">
        <v>20549.683000000001</v>
      </c>
      <c r="E144" s="85">
        <v>56050.148999999998</v>
      </c>
      <c r="F144" s="87">
        <v>47693.995999999999</v>
      </c>
      <c r="G144" s="85">
        <v>540.45100000000002</v>
      </c>
      <c r="H144" s="86">
        <v>6900.8450000000003</v>
      </c>
      <c r="I144" s="85">
        <v>1914.953</v>
      </c>
      <c r="J144" s="87">
        <v>17790.206999999999</v>
      </c>
      <c r="K144" s="88">
        <v>13170.368999999999</v>
      </c>
      <c r="L144" s="89">
        <v>13648.838</v>
      </c>
    </row>
    <row r="145" spans="1:12" x14ac:dyDescent="0.2">
      <c r="A145" s="83" t="s">
        <v>315</v>
      </c>
      <c r="B145" s="84" t="s">
        <v>316</v>
      </c>
      <c r="C145" s="85">
        <v>479.78899999999999</v>
      </c>
      <c r="D145" s="86">
        <v>555.65099999999995</v>
      </c>
      <c r="E145" s="85">
        <v>154.83099999999999</v>
      </c>
      <c r="F145" s="87">
        <v>158.63</v>
      </c>
      <c r="G145" s="85">
        <v>5970.5879999999997</v>
      </c>
      <c r="H145" s="86">
        <v>6915.2449999999999</v>
      </c>
      <c r="I145" s="85">
        <v>1180.4639999999999</v>
      </c>
      <c r="J145" s="87">
        <v>1243.777</v>
      </c>
      <c r="K145" s="88">
        <v>-5490.799</v>
      </c>
      <c r="L145" s="89">
        <v>-6359.5940000000001</v>
      </c>
    </row>
    <row r="146" spans="1:12" x14ac:dyDescent="0.2">
      <c r="A146" s="83" t="s">
        <v>317</v>
      </c>
      <c r="B146" s="84" t="s">
        <v>318</v>
      </c>
      <c r="C146" s="85">
        <v>208.602</v>
      </c>
      <c r="D146" s="86">
        <v>300.01299999999998</v>
      </c>
      <c r="E146" s="85">
        <v>2813.4740000000002</v>
      </c>
      <c r="F146" s="87">
        <v>3967.9409999999998</v>
      </c>
      <c r="G146" s="85">
        <v>69.343000000000004</v>
      </c>
      <c r="H146" s="86">
        <v>688.14800000000002</v>
      </c>
      <c r="I146" s="85">
        <v>26.55</v>
      </c>
      <c r="J146" s="87">
        <v>718.31</v>
      </c>
      <c r="K146" s="88">
        <v>139.25900000000001</v>
      </c>
      <c r="L146" s="89">
        <v>-388.13500000000005</v>
      </c>
    </row>
    <row r="147" spans="1:12" x14ac:dyDescent="0.2">
      <c r="A147" s="83" t="s">
        <v>319</v>
      </c>
      <c r="B147" s="84" t="s">
        <v>320</v>
      </c>
      <c r="C147" s="85">
        <v>370788.41</v>
      </c>
      <c r="D147" s="86">
        <v>371080.86800000002</v>
      </c>
      <c r="E147" s="85">
        <v>116280.018</v>
      </c>
      <c r="F147" s="87">
        <v>121556.27</v>
      </c>
      <c r="G147" s="85">
        <v>44168.953000000001</v>
      </c>
      <c r="H147" s="86">
        <v>53759.875999999997</v>
      </c>
      <c r="I147" s="85">
        <v>7621.7839999999997</v>
      </c>
      <c r="J147" s="87">
        <v>9481.1029999999992</v>
      </c>
      <c r="K147" s="88">
        <v>326619.45699999999</v>
      </c>
      <c r="L147" s="89">
        <v>317320.99200000003</v>
      </c>
    </row>
    <row r="148" spans="1:12" x14ac:dyDescent="0.2">
      <c r="A148" s="83" t="s">
        <v>321</v>
      </c>
      <c r="B148" s="84" t="s">
        <v>322</v>
      </c>
      <c r="C148" s="85">
        <v>990595.8</v>
      </c>
      <c r="D148" s="86">
        <v>1158309.52</v>
      </c>
      <c r="E148" s="85">
        <v>306391.59399999998</v>
      </c>
      <c r="F148" s="87">
        <v>338424.41700000002</v>
      </c>
      <c r="G148" s="85">
        <v>126903.09600000001</v>
      </c>
      <c r="H148" s="86">
        <v>144373.666</v>
      </c>
      <c r="I148" s="85">
        <v>34322.731</v>
      </c>
      <c r="J148" s="87">
        <v>36839.945</v>
      </c>
      <c r="K148" s="88">
        <v>863692.70400000003</v>
      </c>
      <c r="L148" s="89">
        <v>1013935.8540000001</v>
      </c>
    </row>
    <row r="149" spans="1:12" x14ac:dyDescent="0.2">
      <c r="A149" s="83" t="s">
        <v>323</v>
      </c>
      <c r="B149" s="84" t="s">
        <v>324</v>
      </c>
      <c r="C149" s="85">
        <v>1198.2170000000001</v>
      </c>
      <c r="D149" s="86">
        <v>1011.226</v>
      </c>
      <c r="E149" s="85">
        <v>364.03300000000002</v>
      </c>
      <c r="F149" s="87">
        <v>373.572</v>
      </c>
      <c r="G149" s="85">
        <v>1366.424</v>
      </c>
      <c r="H149" s="86">
        <v>842.57399999999996</v>
      </c>
      <c r="I149" s="85">
        <v>72.238</v>
      </c>
      <c r="J149" s="87">
        <v>50.878999999999998</v>
      </c>
      <c r="K149" s="88">
        <v>-168.20699999999988</v>
      </c>
      <c r="L149" s="89">
        <v>168.65200000000004</v>
      </c>
    </row>
    <row r="150" spans="1:12" x14ac:dyDescent="0.2">
      <c r="A150" s="83" t="s">
        <v>325</v>
      </c>
      <c r="B150" s="84" t="s">
        <v>326</v>
      </c>
      <c r="C150" s="85">
        <v>610185.08700000006</v>
      </c>
      <c r="D150" s="86">
        <v>627708.28200000001</v>
      </c>
      <c r="E150" s="85">
        <v>160996.26800000001</v>
      </c>
      <c r="F150" s="87">
        <v>153745.818</v>
      </c>
      <c r="G150" s="85">
        <v>148613.08600000001</v>
      </c>
      <c r="H150" s="86">
        <v>151653.171</v>
      </c>
      <c r="I150" s="85">
        <v>52764.843999999997</v>
      </c>
      <c r="J150" s="87">
        <v>50483.67</v>
      </c>
      <c r="K150" s="88">
        <v>461572.00100000005</v>
      </c>
      <c r="L150" s="89">
        <v>476055.11100000003</v>
      </c>
    </row>
    <row r="151" spans="1:12" x14ac:dyDescent="0.2">
      <c r="A151" s="83" t="s">
        <v>327</v>
      </c>
      <c r="B151" s="84" t="s">
        <v>328</v>
      </c>
      <c r="C151" s="85">
        <v>5581.0770000000002</v>
      </c>
      <c r="D151" s="86">
        <v>4866.5659999999998</v>
      </c>
      <c r="E151" s="85">
        <v>570.54399999999998</v>
      </c>
      <c r="F151" s="87">
        <v>1070.354</v>
      </c>
      <c r="G151" s="85">
        <v>14264.675999999999</v>
      </c>
      <c r="H151" s="86">
        <v>16266.706</v>
      </c>
      <c r="I151" s="85">
        <v>2019.002</v>
      </c>
      <c r="J151" s="87">
        <v>2505.5419999999999</v>
      </c>
      <c r="K151" s="88">
        <v>-8683.5989999999983</v>
      </c>
      <c r="L151" s="89">
        <v>-11400.14</v>
      </c>
    </row>
    <row r="152" spans="1:12" x14ac:dyDescent="0.2">
      <c r="A152" s="83" t="s">
        <v>329</v>
      </c>
      <c r="B152" s="84" t="s">
        <v>330</v>
      </c>
      <c r="C152" s="85">
        <v>236816.82199999999</v>
      </c>
      <c r="D152" s="86">
        <v>290140.81900000002</v>
      </c>
      <c r="E152" s="85">
        <v>587948.07499999995</v>
      </c>
      <c r="F152" s="87">
        <v>672113.28200000001</v>
      </c>
      <c r="G152" s="85">
        <v>84191.248000000007</v>
      </c>
      <c r="H152" s="86">
        <v>72918.758000000002</v>
      </c>
      <c r="I152" s="85">
        <v>208691.73800000001</v>
      </c>
      <c r="J152" s="87">
        <v>177215.82199999999</v>
      </c>
      <c r="K152" s="88">
        <v>152625.57399999996</v>
      </c>
      <c r="L152" s="89">
        <v>217222.06100000002</v>
      </c>
    </row>
    <row r="153" spans="1:12" x14ac:dyDescent="0.2">
      <c r="A153" s="83" t="s">
        <v>331</v>
      </c>
      <c r="B153" s="84" t="s">
        <v>332</v>
      </c>
      <c r="C153" s="85">
        <v>53459.81</v>
      </c>
      <c r="D153" s="86">
        <v>67087.244999999995</v>
      </c>
      <c r="E153" s="85">
        <v>100671.372</v>
      </c>
      <c r="F153" s="87">
        <v>105885.05499999999</v>
      </c>
      <c r="G153" s="85">
        <v>117201.79300000001</v>
      </c>
      <c r="H153" s="86">
        <v>141226.81400000001</v>
      </c>
      <c r="I153" s="85">
        <v>221672.83300000001</v>
      </c>
      <c r="J153" s="87">
        <v>267522.77600000001</v>
      </c>
      <c r="K153" s="88">
        <v>-63741.983000000007</v>
      </c>
      <c r="L153" s="89">
        <v>-74139.569000000018</v>
      </c>
    </row>
    <row r="154" spans="1:12" x14ac:dyDescent="0.2">
      <c r="A154" s="83" t="s">
        <v>333</v>
      </c>
      <c r="B154" s="84" t="s">
        <v>334</v>
      </c>
      <c r="C154" s="85">
        <v>39403.110999999997</v>
      </c>
      <c r="D154" s="86">
        <v>35582.748</v>
      </c>
      <c r="E154" s="85">
        <v>324703.217</v>
      </c>
      <c r="F154" s="87">
        <v>260238.85800000001</v>
      </c>
      <c r="G154" s="85">
        <v>2656.9259999999999</v>
      </c>
      <c r="H154" s="86">
        <v>1816.173</v>
      </c>
      <c r="I154" s="85">
        <v>18693.337</v>
      </c>
      <c r="J154" s="87">
        <v>6662.2439999999997</v>
      </c>
      <c r="K154" s="88">
        <v>36746.184999999998</v>
      </c>
      <c r="L154" s="89">
        <v>33766.574999999997</v>
      </c>
    </row>
    <row r="155" spans="1:12" x14ac:dyDescent="0.2">
      <c r="A155" s="83" t="s">
        <v>335</v>
      </c>
      <c r="B155" s="84" t="s">
        <v>336</v>
      </c>
      <c r="C155" s="85">
        <v>406865.087</v>
      </c>
      <c r="D155" s="86">
        <v>425138.21600000001</v>
      </c>
      <c r="E155" s="85">
        <v>110756.16800000001</v>
      </c>
      <c r="F155" s="87">
        <v>117253.683</v>
      </c>
      <c r="G155" s="85">
        <v>224248.13</v>
      </c>
      <c r="H155" s="86">
        <v>243546.38099999999</v>
      </c>
      <c r="I155" s="85">
        <v>74555.994000000006</v>
      </c>
      <c r="J155" s="87">
        <v>81713.384000000005</v>
      </c>
      <c r="K155" s="88">
        <v>182616.95699999999</v>
      </c>
      <c r="L155" s="89">
        <v>181591.83500000002</v>
      </c>
    </row>
    <row r="156" spans="1:12" x14ac:dyDescent="0.2">
      <c r="A156" s="83" t="s">
        <v>337</v>
      </c>
      <c r="B156" s="84" t="s">
        <v>338</v>
      </c>
      <c r="C156" s="85">
        <v>295.31700000000001</v>
      </c>
      <c r="D156" s="86">
        <v>503.27800000000002</v>
      </c>
      <c r="E156" s="85">
        <v>81.274000000000001</v>
      </c>
      <c r="F156" s="87">
        <v>148.92500000000001</v>
      </c>
      <c r="G156" s="85">
        <v>38765.533000000003</v>
      </c>
      <c r="H156" s="86">
        <v>38326.591999999997</v>
      </c>
      <c r="I156" s="85">
        <v>15251.328</v>
      </c>
      <c r="J156" s="87">
        <v>14682.733</v>
      </c>
      <c r="K156" s="88">
        <v>-38470.216</v>
      </c>
      <c r="L156" s="89">
        <v>-37823.313999999998</v>
      </c>
    </row>
    <row r="157" spans="1:12" x14ac:dyDescent="0.2">
      <c r="A157" s="83" t="s">
        <v>339</v>
      </c>
      <c r="B157" s="84" t="s">
        <v>340</v>
      </c>
      <c r="C157" s="85">
        <v>230.619</v>
      </c>
      <c r="D157" s="86">
        <v>344.774</v>
      </c>
      <c r="E157" s="85">
        <v>430.298</v>
      </c>
      <c r="F157" s="87">
        <v>725.81200000000001</v>
      </c>
      <c r="G157" s="85">
        <v>3.1019999999999999</v>
      </c>
      <c r="H157" s="86">
        <v>20.596</v>
      </c>
      <c r="I157" s="85">
        <v>0.183</v>
      </c>
      <c r="J157" s="87">
        <v>124.681</v>
      </c>
      <c r="K157" s="88">
        <v>227.517</v>
      </c>
      <c r="L157" s="89">
        <v>324.178</v>
      </c>
    </row>
    <row r="158" spans="1:12" x14ac:dyDescent="0.2">
      <c r="A158" s="83" t="s">
        <v>341</v>
      </c>
      <c r="B158" s="84" t="s">
        <v>342</v>
      </c>
      <c r="C158" s="85">
        <v>47087.675999999999</v>
      </c>
      <c r="D158" s="86">
        <v>52747.283000000003</v>
      </c>
      <c r="E158" s="85">
        <v>14241.888999999999</v>
      </c>
      <c r="F158" s="87">
        <v>16394.293000000001</v>
      </c>
      <c r="G158" s="85">
        <v>187298.372</v>
      </c>
      <c r="H158" s="86">
        <v>149203.057</v>
      </c>
      <c r="I158" s="85">
        <v>59925.226999999999</v>
      </c>
      <c r="J158" s="87">
        <v>48465.555999999997</v>
      </c>
      <c r="K158" s="88">
        <v>-140210.696</v>
      </c>
      <c r="L158" s="89">
        <v>-96455.774000000005</v>
      </c>
    </row>
    <row r="159" spans="1:12" x14ac:dyDescent="0.2">
      <c r="A159" s="83" t="s">
        <v>343</v>
      </c>
      <c r="B159" s="84" t="s">
        <v>344</v>
      </c>
      <c r="C159" s="85">
        <v>5350.91</v>
      </c>
      <c r="D159" s="86">
        <v>5428.3379999999997</v>
      </c>
      <c r="E159" s="85">
        <v>980.495</v>
      </c>
      <c r="F159" s="87">
        <v>1039.452</v>
      </c>
      <c r="G159" s="85">
        <v>240747.356</v>
      </c>
      <c r="H159" s="86">
        <v>256847.45</v>
      </c>
      <c r="I159" s="85">
        <v>45053.425999999999</v>
      </c>
      <c r="J159" s="87">
        <v>55676.315000000002</v>
      </c>
      <c r="K159" s="88">
        <v>-235396.446</v>
      </c>
      <c r="L159" s="89">
        <v>-251419.11200000002</v>
      </c>
    </row>
    <row r="160" spans="1:12" x14ac:dyDescent="0.2">
      <c r="A160" s="83" t="s">
        <v>345</v>
      </c>
      <c r="B160" s="84" t="s">
        <v>346</v>
      </c>
      <c r="C160" s="85">
        <v>4718.3850000000002</v>
      </c>
      <c r="D160" s="86">
        <v>6074.77</v>
      </c>
      <c r="E160" s="85">
        <v>1915.9749999999999</v>
      </c>
      <c r="F160" s="87">
        <v>2186.3389999999999</v>
      </c>
      <c r="G160" s="85">
        <v>54761.665000000001</v>
      </c>
      <c r="H160" s="86">
        <v>64575.196000000004</v>
      </c>
      <c r="I160" s="85">
        <v>24101.395</v>
      </c>
      <c r="J160" s="87">
        <v>24585.865000000002</v>
      </c>
      <c r="K160" s="88">
        <v>-50043.28</v>
      </c>
      <c r="L160" s="89">
        <v>-58500.426000000007</v>
      </c>
    </row>
    <row r="161" spans="1:12" x14ac:dyDescent="0.2">
      <c r="A161" s="83" t="s">
        <v>347</v>
      </c>
      <c r="B161" s="84" t="s">
        <v>348</v>
      </c>
      <c r="C161" s="85">
        <v>1839721.4469999999</v>
      </c>
      <c r="D161" s="86">
        <v>1980469.773</v>
      </c>
      <c r="E161" s="85">
        <v>417206.49599999998</v>
      </c>
      <c r="F161" s="87">
        <v>443862.902</v>
      </c>
      <c r="G161" s="85">
        <v>887385.71100000001</v>
      </c>
      <c r="H161" s="86">
        <v>930507.04799999995</v>
      </c>
      <c r="I161" s="85">
        <v>245254.424</v>
      </c>
      <c r="J161" s="87">
        <v>249304.299</v>
      </c>
      <c r="K161" s="88">
        <v>952335.73599999992</v>
      </c>
      <c r="L161" s="89">
        <v>1049962.7250000001</v>
      </c>
    </row>
    <row r="162" spans="1:12" x14ac:dyDescent="0.2">
      <c r="A162" s="83" t="s">
        <v>349</v>
      </c>
      <c r="B162" s="84" t="s">
        <v>350</v>
      </c>
      <c r="C162" s="85">
        <v>618307.97400000005</v>
      </c>
      <c r="D162" s="86">
        <v>625307.25199999998</v>
      </c>
      <c r="E162" s="85">
        <v>253352.11499999999</v>
      </c>
      <c r="F162" s="87">
        <v>255077.772</v>
      </c>
      <c r="G162" s="85">
        <v>334661.86499999999</v>
      </c>
      <c r="H162" s="86">
        <v>370981.19300000003</v>
      </c>
      <c r="I162" s="85">
        <v>147591.97700000001</v>
      </c>
      <c r="J162" s="87">
        <v>161138.78200000001</v>
      </c>
      <c r="K162" s="88">
        <v>283646.10900000005</v>
      </c>
      <c r="L162" s="89">
        <v>254326.05899999995</v>
      </c>
    </row>
    <row r="163" spans="1:12" x14ac:dyDescent="0.2">
      <c r="A163" s="83" t="s">
        <v>351</v>
      </c>
      <c r="B163" s="84" t="s">
        <v>352</v>
      </c>
      <c r="C163" s="85">
        <v>113669.841</v>
      </c>
      <c r="D163" s="86">
        <v>122439.215</v>
      </c>
      <c r="E163" s="85">
        <v>57732.855000000003</v>
      </c>
      <c r="F163" s="87">
        <v>60248.481</v>
      </c>
      <c r="G163" s="85">
        <v>115063.04300000001</v>
      </c>
      <c r="H163" s="86">
        <v>117950.535</v>
      </c>
      <c r="I163" s="85">
        <v>100991.41</v>
      </c>
      <c r="J163" s="87">
        <v>95886.835999999996</v>
      </c>
      <c r="K163" s="88">
        <v>-1393.2020000000048</v>
      </c>
      <c r="L163" s="89">
        <v>4488.679999999993</v>
      </c>
    </row>
    <row r="164" spans="1:12" x14ac:dyDescent="0.2">
      <c r="A164" s="83" t="s">
        <v>353</v>
      </c>
      <c r="B164" s="84" t="s">
        <v>354</v>
      </c>
      <c r="C164" s="85">
        <v>8.2249999999999996</v>
      </c>
      <c r="D164" s="86">
        <v>18.036000000000001</v>
      </c>
      <c r="E164" s="85">
        <v>4.4400000000000004</v>
      </c>
      <c r="F164" s="87">
        <v>8.1310000000000002</v>
      </c>
      <c r="G164" s="85">
        <v>1449.8620000000001</v>
      </c>
      <c r="H164" s="86">
        <v>1513.058</v>
      </c>
      <c r="I164" s="85">
        <v>1033.4829999999999</v>
      </c>
      <c r="J164" s="87">
        <v>997.577</v>
      </c>
      <c r="K164" s="88">
        <v>-1441.6370000000002</v>
      </c>
      <c r="L164" s="89">
        <v>-1495.0219999999999</v>
      </c>
    </row>
    <row r="165" spans="1:12" x14ac:dyDescent="0.2">
      <c r="A165" s="83" t="s">
        <v>355</v>
      </c>
      <c r="B165" s="84" t="s">
        <v>356</v>
      </c>
      <c r="C165" s="85">
        <v>379461.49800000002</v>
      </c>
      <c r="D165" s="86">
        <v>423159.68599999999</v>
      </c>
      <c r="E165" s="85">
        <v>170543.24400000001</v>
      </c>
      <c r="F165" s="87">
        <v>177258.05900000001</v>
      </c>
      <c r="G165" s="85">
        <v>65780.012000000002</v>
      </c>
      <c r="H165" s="86">
        <v>68419.38</v>
      </c>
      <c r="I165" s="85">
        <v>40443.845000000001</v>
      </c>
      <c r="J165" s="87">
        <v>37144.084999999999</v>
      </c>
      <c r="K165" s="88">
        <v>313681.48600000003</v>
      </c>
      <c r="L165" s="89">
        <v>354740.30599999998</v>
      </c>
    </row>
    <row r="166" spans="1:12" x14ac:dyDescent="0.2">
      <c r="A166" s="83" t="s">
        <v>357</v>
      </c>
      <c r="B166" s="84" t="s">
        <v>358</v>
      </c>
      <c r="C166" s="85">
        <v>1842596.889</v>
      </c>
      <c r="D166" s="86">
        <v>2003142.253</v>
      </c>
      <c r="E166" s="85">
        <v>710231.02099999995</v>
      </c>
      <c r="F166" s="87">
        <v>767459.43700000003</v>
      </c>
      <c r="G166" s="85">
        <v>450551.02899999998</v>
      </c>
      <c r="H166" s="86">
        <v>544848.01</v>
      </c>
      <c r="I166" s="85">
        <v>199563.58300000001</v>
      </c>
      <c r="J166" s="87">
        <v>229317.60800000001</v>
      </c>
      <c r="K166" s="88">
        <v>1392045.8599999999</v>
      </c>
      <c r="L166" s="89">
        <v>1458294.243</v>
      </c>
    </row>
    <row r="167" spans="1:12" x14ac:dyDescent="0.2">
      <c r="A167" s="83" t="s">
        <v>359</v>
      </c>
      <c r="B167" s="84" t="s">
        <v>360</v>
      </c>
      <c r="C167" s="85">
        <v>64145.517999999996</v>
      </c>
      <c r="D167" s="86">
        <v>66554.346000000005</v>
      </c>
      <c r="E167" s="85">
        <v>57485.921999999999</v>
      </c>
      <c r="F167" s="87">
        <v>59163.845999999998</v>
      </c>
      <c r="G167" s="85">
        <v>32614.976999999999</v>
      </c>
      <c r="H167" s="86">
        <v>35948.178999999996</v>
      </c>
      <c r="I167" s="85">
        <v>24908.425999999999</v>
      </c>
      <c r="J167" s="87">
        <v>27821.43</v>
      </c>
      <c r="K167" s="88">
        <v>31530.540999999997</v>
      </c>
      <c r="L167" s="89">
        <v>30606.167000000009</v>
      </c>
    </row>
    <row r="168" spans="1:12" x14ac:dyDescent="0.2">
      <c r="A168" s="83" t="s">
        <v>361</v>
      </c>
      <c r="B168" s="84" t="s">
        <v>362</v>
      </c>
      <c r="C168" s="85">
        <v>16116.583000000001</v>
      </c>
      <c r="D168" s="86">
        <v>19250.268</v>
      </c>
      <c r="E168" s="85">
        <v>19555.588</v>
      </c>
      <c r="F168" s="87">
        <v>23797.48</v>
      </c>
      <c r="G168" s="85">
        <v>108162.398</v>
      </c>
      <c r="H168" s="86">
        <v>125274.213</v>
      </c>
      <c r="I168" s="85">
        <v>143374.55799999999</v>
      </c>
      <c r="J168" s="87">
        <v>149702.049</v>
      </c>
      <c r="K168" s="88">
        <v>-92045.815000000002</v>
      </c>
      <c r="L168" s="89">
        <v>-106023.94500000001</v>
      </c>
    </row>
    <row r="169" spans="1:12" x14ac:dyDescent="0.2">
      <c r="A169" s="83" t="s">
        <v>363</v>
      </c>
      <c r="B169" s="84" t="s">
        <v>364</v>
      </c>
      <c r="C169" s="85">
        <v>111325.876</v>
      </c>
      <c r="D169" s="86">
        <v>112597.70699999999</v>
      </c>
      <c r="E169" s="85">
        <v>74598.864000000001</v>
      </c>
      <c r="F169" s="87">
        <v>80274.376999999993</v>
      </c>
      <c r="G169" s="85">
        <v>2694.596</v>
      </c>
      <c r="H169" s="86">
        <v>3471.41</v>
      </c>
      <c r="I169" s="85">
        <v>533.68799999999999</v>
      </c>
      <c r="J169" s="87">
        <v>977.85299999999995</v>
      </c>
      <c r="K169" s="88">
        <v>108631.28</v>
      </c>
      <c r="L169" s="89">
        <v>109126.29699999999</v>
      </c>
    </row>
    <row r="170" spans="1:12" x14ac:dyDescent="0.2">
      <c r="A170" s="83" t="s">
        <v>365</v>
      </c>
      <c r="B170" s="84" t="s">
        <v>366</v>
      </c>
      <c r="C170" s="85">
        <v>146156.33199999999</v>
      </c>
      <c r="D170" s="86">
        <v>175694.18599999999</v>
      </c>
      <c r="E170" s="85">
        <v>179163.31</v>
      </c>
      <c r="F170" s="87">
        <v>219244.92</v>
      </c>
      <c r="G170" s="85">
        <v>86608.005000000005</v>
      </c>
      <c r="H170" s="86">
        <v>117803.223</v>
      </c>
      <c r="I170" s="85">
        <v>112316.504</v>
      </c>
      <c r="J170" s="87">
        <v>158637.41399999999</v>
      </c>
      <c r="K170" s="88">
        <v>59548.32699999999</v>
      </c>
      <c r="L170" s="89">
        <v>57890.962999999989</v>
      </c>
    </row>
    <row r="171" spans="1:12" x14ac:dyDescent="0.2">
      <c r="A171" s="83" t="s">
        <v>367</v>
      </c>
      <c r="B171" s="84" t="s">
        <v>368</v>
      </c>
      <c r="C171" s="85">
        <v>238602.32199999999</v>
      </c>
      <c r="D171" s="86">
        <v>257540.05100000001</v>
      </c>
      <c r="E171" s="85">
        <v>137010.677</v>
      </c>
      <c r="F171" s="87">
        <v>142184.97500000001</v>
      </c>
      <c r="G171" s="85">
        <v>111526.394</v>
      </c>
      <c r="H171" s="86">
        <v>113910.861</v>
      </c>
      <c r="I171" s="85">
        <v>78756.845000000001</v>
      </c>
      <c r="J171" s="87">
        <v>71698.278999999995</v>
      </c>
      <c r="K171" s="88">
        <v>127075.92799999999</v>
      </c>
      <c r="L171" s="89">
        <v>143629.19</v>
      </c>
    </row>
    <row r="172" spans="1:12" x14ac:dyDescent="0.2">
      <c r="A172" s="83" t="s">
        <v>369</v>
      </c>
      <c r="B172" s="84" t="s">
        <v>370</v>
      </c>
      <c r="C172" s="85">
        <v>2099.732</v>
      </c>
      <c r="D172" s="86">
        <v>2418.7350000000001</v>
      </c>
      <c r="E172" s="85">
        <v>553.88</v>
      </c>
      <c r="F172" s="87">
        <v>586.13199999999995</v>
      </c>
      <c r="G172" s="85">
        <v>3956.9609999999998</v>
      </c>
      <c r="H172" s="86">
        <v>3839.241</v>
      </c>
      <c r="I172" s="85">
        <v>1815.643</v>
      </c>
      <c r="J172" s="87">
        <v>1880.0550000000001</v>
      </c>
      <c r="K172" s="88">
        <v>-1857.2289999999998</v>
      </c>
      <c r="L172" s="89">
        <v>-1420.5059999999999</v>
      </c>
    </row>
    <row r="173" spans="1:12" x14ac:dyDescent="0.2">
      <c r="A173" s="83" t="s">
        <v>371</v>
      </c>
      <c r="B173" s="84" t="s">
        <v>372</v>
      </c>
      <c r="C173" s="85">
        <v>84342.96</v>
      </c>
      <c r="D173" s="86">
        <v>93012.27</v>
      </c>
      <c r="E173" s="85">
        <v>49958.775000000001</v>
      </c>
      <c r="F173" s="87">
        <v>53496.294999999998</v>
      </c>
      <c r="G173" s="85">
        <v>37996.451000000001</v>
      </c>
      <c r="H173" s="86">
        <v>37682.663</v>
      </c>
      <c r="I173" s="85">
        <v>18519.181</v>
      </c>
      <c r="J173" s="87">
        <v>18331.871999999999</v>
      </c>
      <c r="K173" s="88">
        <v>46346.509000000005</v>
      </c>
      <c r="L173" s="89">
        <v>55329.607000000004</v>
      </c>
    </row>
    <row r="174" spans="1:12" x14ac:dyDescent="0.2">
      <c r="A174" s="83" t="s">
        <v>373</v>
      </c>
      <c r="B174" s="84" t="s">
        <v>374</v>
      </c>
      <c r="C174" s="85">
        <v>179464.212</v>
      </c>
      <c r="D174" s="86">
        <v>198193.378</v>
      </c>
      <c r="E174" s="85">
        <v>82117.786999999997</v>
      </c>
      <c r="F174" s="87">
        <v>86901.751000000004</v>
      </c>
      <c r="G174" s="85">
        <v>263897.55800000002</v>
      </c>
      <c r="H174" s="86">
        <v>278032.40000000002</v>
      </c>
      <c r="I174" s="85">
        <v>139653.26</v>
      </c>
      <c r="J174" s="87">
        <v>139716.538</v>
      </c>
      <c r="K174" s="88">
        <v>-84433.34600000002</v>
      </c>
      <c r="L174" s="89">
        <v>-79839.022000000026</v>
      </c>
    </row>
    <row r="175" spans="1:12" x14ac:dyDescent="0.2">
      <c r="A175" s="83" t="s">
        <v>375</v>
      </c>
      <c r="B175" s="84" t="s">
        <v>376</v>
      </c>
      <c r="C175" s="85">
        <v>554294.63899999997</v>
      </c>
      <c r="D175" s="86">
        <v>682818.88899999997</v>
      </c>
      <c r="E175" s="85">
        <v>610464.93000000005</v>
      </c>
      <c r="F175" s="87">
        <v>683263.29599999997</v>
      </c>
      <c r="G175" s="85">
        <v>245477.59400000001</v>
      </c>
      <c r="H175" s="86">
        <v>265844.73700000002</v>
      </c>
      <c r="I175" s="85">
        <v>197323.15900000001</v>
      </c>
      <c r="J175" s="87">
        <v>196274.38200000001</v>
      </c>
      <c r="K175" s="88">
        <v>308817.04499999993</v>
      </c>
      <c r="L175" s="89">
        <v>416974.15199999994</v>
      </c>
    </row>
    <row r="176" spans="1:12" x14ac:dyDescent="0.2">
      <c r="A176" s="83" t="s">
        <v>377</v>
      </c>
      <c r="B176" s="84" t="s">
        <v>378</v>
      </c>
      <c r="C176" s="85">
        <v>242997.503</v>
      </c>
      <c r="D176" s="86">
        <v>250947.17600000001</v>
      </c>
      <c r="E176" s="85">
        <v>49423.302000000003</v>
      </c>
      <c r="F176" s="87">
        <v>53871.042999999998</v>
      </c>
      <c r="G176" s="85">
        <v>251205.44699999999</v>
      </c>
      <c r="H176" s="86">
        <v>238345.64300000001</v>
      </c>
      <c r="I176" s="85">
        <v>37014.142999999996</v>
      </c>
      <c r="J176" s="87">
        <v>36936.955999999998</v>
      </c>
      <c r="K176" s="88">
        <v>-8207.9439999999886</v>
      </c>
      <c r="L176" s="89">
        <v>12601.532999999996</v>
      </c>
    </row>
    <row r="177" spans="1:12" x14ac:dyDescent="0.2">
      <c r="A177" s="83" t="s">
        <v>379</v>
      </c>
      <c r="B177" s="84" t="s">
        <v>380</v>
      </c>
      <c r="C177" s="85">
        <v>55496.663999999997</v>
      </c>
      <c r="D177" s="86">
        <v>55882.65</v>
      </c>
      <c r="E177" s="85">
        <v>48843.728999999999</v>
      </c>
      <c r="F177" s="87">
        <v>48438.531999999999</v>
      </c>
      <c r="G177" s="85">
        <v>37878.311000000002</v>
      </c>
      <c r="H177" s="86">
        <v>42636.644999999997</v>
      </c>
      <c r="I177" s="85">
        <v>64504.870999999999</v>
      </c>
      <c r="J177" s="87">
        <v>69860.611999999994</v>
      </c>
      <c r="K177" s="88">
        <v>17618.352999999996</v>
      </c>
      <c r="L177" s="89">
        <v>13246.005000000005</v>
      </c>
    </row>
    <row r="178" spans="1:12" x14ac:dyDescent="0.2">
      <c r="A178" s="83" t="s">
        <v>381</v>
      </c>
      <c r="B178" s="84" t="s">
        <v>382</v>
      </c>
      <c r="C178" s="85">
        <v>384262.946</v>
      </c>
      <c r="D178" s="86">
        <v>425200.14500000002</v>
      </c>
      <c r="E178" s="85">
        <v>231210.766</v>
      </c>
      <c r="F178" s="87">
        <v>251580.65299999999</v>
      </c>
      <c r="G178" s="85">
        <v>194692.65100000001</v>
      </c>
      <c r="H178" s="86">
        <v>219129.40599999999</v>
      </c>
      <c r="I178" s="85">
        <v>96195.072</v>
      </c>
      <c r="J178" s="87">
        <v>105668.59299999999</v>
      </c>
      <c r="K178" s="88">
        <v>189570.29499999998</v>
      </c>
      <c r="L178" s="89">
        <v>206070.73900000003</v>
      </c>
    </row>
    <row r="179" spans="1:12" x14ac:dyDescent="0.2">
      <c r="A179" s="83" t="s">
        <v>383</v>
      </c>
      <c r="B179" s="84" t="s">
        <v>384</v>
      </c>
      <c r="C179" s="85">
        <v>132199.462</v>
      </c>
      <c r="D179" s="86">
        <v>112310.038</v>
      </c>
      <c r="E179" s="85">
        <v>63663.544999999998</v>
      </c>
      <c r="F179" s="87">
        <v>53062.286999999997</v>
      </c>
      <c r="G179" s="85">
        <v>31484.767</v>
      </c>
      <c r="H179" s="86">
        <v>29141.758999999998</v>
      </c>
      <c r="I179" s="85">
        <v>11916.814</v>
      </c>
      <c r="J179" s="87">
        <v>10026.184999999999</v>
      </c>
      <c r="K179" s="88">
        <v>100714.69500000001</v>
      </c>
      <c r="L179" s="89">
        <v>83168.27900000001</v>
      </c>
    </row>
    <row r="180" spans="1:12" x14ac:dyDescent="0.2">
      <c r="A180" s="83" t="s">
        <v>385</v>
      </c>
      <c r="B180" s="84" t="s">
        <v>386</v>
      </c>
      <c r="C180" s="85">
        <v>211714.133</v>
      </c>
      <c r="D180" s="86">
        <v>257752.99299999999</v>
      </c>
      <c r="E180" s="85">
        <v>95362.59</v>
      </c>
      <c r="F180" s="87">
        <v>111668.228</v>
      </c>
      <c r="G180" s="85">
        <v>82358.616999999998</v>
      </c>
      <c r="H180" s="86">
        <v>98497.020999999993</v>
      </c>
      <c r="I180" s="85">
        <v>36350.974000000002</v>
      </c>
      <c r="J180" s="87">
        <v>43337.798000000003</v>
      </c>
      <c r="K180" s="88">
        <v>129355.516</v>
      </c>
      <c r="L180" s="89">
        <v>159255.97200000001</v>
      </c>
    </row>
    <row r="181" spans="1:12" x14ac:dyDescent="0.2">
      <c r="A181" s="83" t="s">
        <v>387</v>
      </c>
      <c r="B181" s="84" t="s">
        <v>388</v>
      </c>
      <c r="C181" s="85">
        <v>1121563.8559999999</v>
      </c>
      <c r="D181" s="86">
        <v>1420481.628</v>
      </c>
      <c r="E181" s="85">
        <v>249774.50399999999</v>
      </c>
      <c r="F181" s="87">
        <v>293334.03200000001</v>
      </c>
      <c r="G181" s="85">
        <v>642218.98</v>
      </c>
      <c r="H181" s="86">
        <v>762493.09499999997</v>
      </c>
      <c r="I181" s="85">
        <v>145535.55300000001</v>
      </c>
      <c r="J181" s="87">
        <v>169723.46799999999</v>
      </c>
      <c r="K181" s="88">
        <v>479344.87599999993</v>
      </c>
      <c r="L181" s="89">
        <v>657988.53300000005</v>
      </c>
    </row>
    <row r="182" spans="1:12" x14ac:dyDescent="0.2">
      <c r="A182" s="83" t="s">
        <v>389</v>
      </c>
      <c r="B182" s="84" t="s">
        <v>390</v>
      </c>
      <c r="C182" s="85">
        <v>14892.991</v>
      </c>
      <c r="D182" s="86">
        <v>15054.266</v>
      </c>
      <c r="E182" s="85">
        <v>54463.296000000002</v>
      </c>
      <c r="F182" s="87">
        <v>55076.868000000002</v>
      </c>
      <c r="G182" s="85">
        <v>6229.2920000000004</v>
      </c>
      <c r="H182" s="86">
        <v>8452.2340000000004</v>
      </c>
      <c r="I182" s="85">
        <v>9849455.9580000006</v>
      </c>
      <c r="J182" s="87">
        <v>8193130.3530000001</v>
      </c>
      <c r="K182" s="88">
        <v>8663.6990000000005</v>
      </c>
      <c r="L182" s="89">
        <v>6602.0319999999992</v>
      </c>
    </row>
    <row r="183" spans="1:12" x14ac:dyDescent="0.2">
      <c r="A183" s="83" t="s">
        <v>391</v>
      </c>
      <c r="B183" s="84" t="s">
        <v>392</v>
      </c>
      <c r="C183" s="85">
        <v>582106.71</v>
      </c>
      <c r="D183" s="86">
        <v>666053.34499999997</v>
      </c>
      <c r="E183" s="85">
        <v>1176866.959</v>
      </c>
      <c r="F183" s="87">
        <v>1342384.253</v>
      </c>
      <c r="G183" s="85">
        <v>243715.44</v>
      </c>
      <c r="H183" s="86">
        <v>275526.45600000001</v>
      </c>
      <c r="I183" s="85">
        <v>291966.65500000003</v>
      </c>
      <c r="J183" s="87">
        <v>297144.29800000001</v>
      </c>
      <c r="K183" s="88">
        <v>338391.26999999996</v>
      </c>
      <c r="L183" s="89">
        <v>390526.88899999997</v>
      </c>
    </row>
    <row r="184" spans="1:12" x14ac:dyDescent="0.2">
      <c r="A184" s="83" t="s">
        <v>393</v>
      </c>
      <c r="B184" s="84" t="s">
        <v>394</v>
      </c>
      <c r="C184" s="85">
        <v>223585.81299999999</v>
      </c>
      <c r="D184" s="86">
        <v>226414.5</v>
      </c>
      <c r="E184" s="85">
        <v>436716.10600000003</v>
      </c>
      <c r="F184" s="87">
        <v>437207.19099999999</v>
      </c>
      <c r="G184" s="85">
        <v>69183.324999999997</v>
      </c>
      <c r="H184" s="86">
        <v>67445.703999999998</v>
      </c>
      <c r="I184" s="85">
        <v>101259.48299999999</v>
      </c>
      <c r="J184" s="87">
        <v>101489.463</v>
      </c>
      <c r="K184" s="88">
        <v>154402.48800000001</v>
      </c>
      <c r="L184" s="89">
        <v>158968.796</v>
      </c>
    </row>
    <row r="185" spans="1:12" x14ac:dyDescent="0.2">
      <c r="A185" s="83" t="s">
        <v>395</v>
      </c>
      <c r="B185" s="84" t="s">
        <v>396</v>
      </c>
      <c r="C185" s="85">
        <v>36667.737999999998</v>
      </c>
      <c r="D185" s="86">
        <v>62449.281999999999</v>
      </c>
      <c r="E185" s="85">
        <v>12812.574000000001</v>
      </c>
      <c r="F185" s="87">
        <v>20097.277999999998</v>
      </c>
      <c r="G185" s="85">
        <v>325284.79399999999</v>
      </c>
      <c r="H185" s="86">
        <v>359306.59399999998</v>
      </c>
      <c r="I185" s="85">
        <v>142688.851</v>
      </c>
      <c r="J185" s="87">
        <v>157450.92800000001</v>
      </c>
      <c r="K185" s="88">
        <v>-288617.05599999998</v>
      </c>
      <c r="L185" s="89">
        <v>-296857.31199999998</v>
      </c>
    </row>
    <row r="186" spans="1:12" x14ac:dyDescent="0.2">
      <c r="A186" s="83" t="s">
        <v>397</v>
      </c>
      <c r="B186" s="84" t="s">
        <v>398</v>
      </c>
      <c r="C186" s="85">
        <v>877.44399999999996</v>
      </c>
      <c r="D186" s="86">
        <v>2702.8440000000001</v>
      </c>
      <c r="E186" s="85">
        <v>467.48700000000002</v>
      </c>
      <c r="F186" s="87">
        <v>1298.3230000000001</v>
      </c>
      <c r="G186" s="85">
        <v>24874.242999999999</v>
      </c>
      <c r="H186" s="86">
        <v>41248.271999999997</v>
      </c>
      <c r="I186" s="85">
        <v>15915.406999999999</v>
      </c>
      <c r="J186" s="87">
        <v>21279.995999999999</v>
      </c>
      <c r="K186" s="88">
        <v>-23996.798999999999</v>
      </c>
      <c r="L186" s="89">
        <v>-38545.428</v>
      </c>
    </row>
    <row r="187" spans="1:12" x14ac:dyDescent="0.2">
      <c r="A187" s="83" t="s">
        <v>399</v>
      </c>
      <c r="B187" s="84" t="s">
        <v>400</v>
      </c>
      <c r="C187" s="85">
        <v>13179.013000000001</v>
      </c>
      <c r="D187" s="86">
        <v>15261.142</v>
      </c>
      <c r="E187" s="85">
        <v>22378.132000000001</v>
      </c>
      <c r="F187" s="87">
        <v>28769.288</v>
      </c>
      <c r="G187" s="85">
        <v>12340.194</v>
      </c>
      <c r="H187" s="86">
        <v>2690.45</v>
      </c>
      <c r="I187" s="85">
        <v>10113.959000000001</v>
      </c>
      <c r="J187" s="87">
        <v>2367.9090000000001</v>
      </c>
      <c r="K187" s="88">
        <v>838.81900000000132</v>
      </c>
      <c r="L187" s="89">
        <v>12570.691999999999</v>
      </c>
    </row>
    <row r="188" spans="1:12" x14ac:dyDescent="0.2">
      <c r="A188" s="83" t="s">
        <v>401</v>
      </c>
      <c r="B188" s="84" t="s">
        <v>402</v>
      </c>
      <c r="C188" s="85">
        <v>168888.848</v>
      </c>
      <c r="D188" s="86">
        <v>159184.66200000001</v>
      </c>
      <c r="E188" s="85">
        <v>177711.24799999999</v>
      </c>
      <c r="F188" s="87">
        <v>166454.943</v>
      </c>
      <c r="G188" s="85">
        <v>168630.26800000001</v>
      </c>
      <c r="H188" s="86">
        <v>103343.564</v>
      </c>
      <c r="I188" s="85">
        <v>216788.47099999999</v>
      </c>
      <c r="J188" s="87">
        <v>124278.944</v>
      </c>
      <c r="K188" s="88">
        <v>258.57999999998719</v>
      </c>
      <c r="L188" s="89">
        <v>55841.098000000013</v>
      </c>
    </row>
    <row r="189" spans="1:12" x14ac:dyDescent="0.2">
      <c r="A189" s="83" t="s">
        <v>403</v>
      </c>
      <c r="B189" s="84" t="s">
        <v>404</v>
      </c>
      <c r="C189" s="85">
        <v>172093.19500000001</v>
      </c>
      <c r="D189" s="86">
        <v>213511.8</v>
      </c>
      <c r="E189" s="85">
        <v>69767.168000000005</v>
      </c>
      <c r="F189" s="87">
        <v>100683.226</v>
      </c>
      <c r="G189" s="85">
        <v>337959.37699999998</v>
      </c>
      <c r="H189" s="86">
        <v>400820.42200000002</v>
      </c>
      <c r="I189" s="85">
        <v>78780.663</v>
      </c>
      <c r="J189" s="87">
        <v>95147.114000000001</v>
      </c>
      <c r="K189" s="88">
        <v>-165866.18199999997</v>
      </c>
      <c r="L189" s="89">
        <v>-187308.62200000003</v>
      </c>
    </row>
    <row r="190" spans="1:12" x14ac:dyDescent="0.2">
      <c r="A190" s="83" t="s">
        <v>405</v>
      </c>
      <c r="B190" s="84" t="s">
        <v>406</v>
      </c>
      <c r="C190" s="85">
        <v>4562.4049999999997</v>
      </c>
      <c r="D190" s="86">
        <v>7717.6080000000002</v>
      </c>
      <c r="E190" s="85">
        <v>2457.0430000000001</v>
      </c>
      <c r="F190" s="87">
        <v>4668.1090000000004</v>
      </c>
      <c r="G190" s="85">
        <v>9478.7950000000001</v>
      </c>
      <c r="H190" s="86">
        <v>9878.0810000000001</v>
      </c>
      <c r="I190" s="85">
        <v>13632.901</v>
      </c>
      <c r="J190" s="87">
        <v>15050.323</v>
      </c>
      <c r="K190" s="88">
        <v>-4916.3900000000003</v>
      </c>
      <c r="L190" s="89">
        <v>-2160.473</v>
      </c>
    </row>
    <row r="191" spans="1:12" x14ac:dyDescent="0.2">
      <c r="A191" s="83" t="s">
        <v>407</v>
      </c>
      <c r="B191" s="84" t="s">
        <v>408</v>
      </c>
      <c r="C191" s="85">
        <v>102757.80899999999</v>
      </c>
      <c r="D191" s="86">
        <v>143649.76500000001</v>
      </c>
      <c r="E191" s="85">
        <v>231603.43</v>
      </c>
      <c r="F191" s="87">
        <v>256030.80600000001</v>
      </c>
      <c r="G191" s="85">
        <v>35405.910000000003</v>
      </c>
      <c r="H191" s="86">
        <v>40205.281000000003</v>
      </c>
      <c r="I191" s="85">
        <v>45086.519</v>
      </c>
      <c r="J191" s="87">
        <v>47082.169000000002</v>
      </c>
      <c r="K191" s="88">
        <v>67351.89899999999</v>
      </c>
      <c r="L191" s="89">
        <v>103444.48400000001</v>
      </c>
    </row>
    <row r="192" spans="1:12" x14ac:dyDescent="0.2">
      <c r="A192" s="83" t="s">
        <v>409</v>
      </c>
      <c r="B192" s="84" t="s">
        <v>410</v>
      </c>
      <c r="C192" s="85">
        <v>55387.798000000003</v>
      </c>
      <c r="D192" s="86">
        <v>72934.683000000005</v>
      </c>
      <c r="E192" s="85">
        <v>325789.69300000003</v>
      </c>
      <c r="F192" s="87">
        <v>353768.59499999997</v>
      </c>
      <c r="G192" s="85">
        <v>12010.478999999999</v>
      </c>
      <c r="H192" s="86">
        <v>17051.309000000001</v>
      </c>
      <c r="I192" s="85">
        <v>75848.538</v>
      </c>
      <c r="J192" s="87">
        <v>81987.402000000002</v>
      </c>
      <c r="K192" s="88">
        <v>43377.319000000003</v>
      </c>
      <c r="L192" s="89">
        <v>55883.374000000003</v>
      </c>
    </row>
    <row r="193" spans="1:12" x14ac:dyDescent="0.2">
      <c r="A193" s="83" t="s">
        <v>411</v>
      </c>
      <c r="B193" s="84" t="s">
        <v>412</v>
      </c>
      <c r="C193" s="85">
        <v>15622.003000000001</v>
      </c>
      <c r="D193" s="86">
        <v>21251.526000000002</v>
      </c>
      <c r="E193" s="85">
        <v>47944.277999999998</v>
      </c>
      <c r="F193" s="87">
        <v>70519.986999999994</v>
      </c>
      <c r="G193" s="85">
        <v>33414.385999999999</v>
      </c>
      <c r="H193" s="86">
        <v>34539.072999999997</v>
      </c>
      <c r="I193" s="85">
        <v>194700.715</v>
      </c>
      <c r="J193" s="87">
        <v>176417.049</v>
      </c>
      <c r="K193" s="88">
        <v>-17792.382999999998</v>
      </c>
      <c r="L193" s="89">
        <v>-13287.546999999995</v>
      </c>
    </row>
    <row r="194" spans="1:12" x14ac:dyDescent="0.2">
      <c r="A194" s="83" t="s">
        <v>413</v>
      </c>
      <c r="B194" s="84" t="s">
        <v>414</v>
      </c>
      <c r="C194" s="85">
        <v>37267.063000000002</v>
      </c>
      <c r="D194" s="86">
        <v>54799.233999999997</v>
      </c>
      <c r="E194" s="85">
        <v>93319.282999999996</v>
      </c>
      <c r="F194" s="87">
        <v>97548.858999999997</v>
      </c>
      <c r="G194" s="85">
        <v>900569.07299999997</v>
      </c>
      <c r="H194" s="86">
        <v>1125110.9210000001</v>
      </c>
      <c r="I194" s="85">
        <v>2675182.699</v>
      </c>
      <c r="J194" s="87">
        <v>2694850.122</v>
      </c>
      <c r="K194" s="88">
        <v>-863302.01</v>
      </c>
      <c r="L194" s="89">
        <v>-1070311.6870000002</v>
      </c>
    </row>
    <row r="195" spans="1:12" x14ac:dyDescent="0.2">
      <c r="A195" s="83" t="s">
        <v>415</v>
      </c>
      <c r="B195" s="84" t="s">
        <v>416</v>
      </c>
      <c r="C195" s="85">
        <v>24.771999999999998</v>
      </c>
      <c r="D195" s="86">
        <v>0</v>
      </c>
      <c r="E195" s="85">
        <v>104.98</v>
      </c>
      <c r="F195" s="87">
        <v>0</v>
      </c>
      <c r="G195" s="85">
        <v>0.159</v>
      </c>
      <c r="H195" s="86">
        <v>41.402999999999999</v>
      </c>
      <c r="I195" s="85">
        <v>0</v>
      </c>
      <c r="J195" s="87">
        <v>77.933999999999997</v>
      </c>
      <c r="K195" s="88">
        <v>24.613</v>
      </c>
      <c r="L195" s="89">
        <v>-41.402999999999999</v>
      </c>
    </row>
    <row r="196" spans="1:12" x14ac:dyDescent="0.2">
      <c r="A196" s="83" t="s">
        <v>417</v>
      </c>
      <c r="B196" s="84" t="s">
        <v>418</v>
      </c>
      <c r="C196" s="85">
        <v>158852.38200000001</v>
      </c>
      <c r="D196" s="86">
        <v>169221.264</v>
      </c>
      <c r="E196" s="85">
        <v>737308.72100000002</v>
      </c>
      <c r="F196" s="87">
        <v>686960.35800000001</v>
      </c>
      <c r="G196" s="85">
        <v>90455.421000000002</v>
      </c>
      <c r="H196" s="86">
        <v>98242.418000000005</v>
      </c>
      <c r="I196" s="85">
        <v>452248.22899999999</v>
      </c>
      <c r="J196" s="87">
        <v>366833.88099999999</v>
      </c>
      <c r="K196" s="88">
        <v>68396.96100000001</v>
      </c>
      <c r="L196" s="89">
        <v>70978.84599999999</v>
      </c>
    </row>
    <row r="197" spans="1:12" x14ac:dyDescent="0.2">
      <c r="A197" s="83" t="s">
        <v>419</v>
      </c>
      <c r="B197" s="84" t="s">
        <v>420</v>
      </c>
      <c r="C197" s="85">
        <v>0</v>
      </c>
      <c r="D197" s="86">
        <v>5.0000000000000001E-3</v>
      </c>
      <c r="E197" s="85">
        <v>0</v>
      </c>
      <c r="F197" s="87">
        <v>0</v>
      </c>
      <c r="G197" s="85">
        <v>2.665</v>
      </c>
      <c r="H197" s="86">
        <v>88.003</v>
      </c>
      <c r="I197" s="85">
        <v>1</v>
      </c>
      <c r="J197" s="87">
        <v>33.042000000000002</v>
      </c>
      <c r="K197" s="88">
        <v>-2.665</v>
      </c>
      <c r="L197" s="89">
        <v>-87.998000000000005</v>
      </c>
    </row>
    <row r="198" spans="1:12" x14ac:dyDescent="0.2">
      <c r="A198" s="83" t="s">
        <v>421</v>
      </c>
      <c r="B198" s="84" t="s">
        <v>422</v>
      </c>
      <c r="C198" s="85">
        <v>18066.105</v>
      </c>
      <c r="D198" s="86">
        <v>17893.079000000002</v>
      </c>
      <c r="E198" s="85">
        <v>167813.86600000001</v>
      </c>
      <c r="F198" s="87">
        <v>129596.614</v>
      </c>
      <c r="G198" s="85">
        <v>8019.634</v>
      </c>
      <c r="H198" s="86">
        <v>11647.456</v>
      </c>
      <c r="I198" s="85">
        <v>38176.296000000002</v>
      </c>
      <c r="J198" s="87">
        <v>43931.192000000003</v>
      </c>
      <c r="K198" s="88">
        <v>10046.471</v>
      </c>
      <c r="L198" s="89">
        <v>6245.6230000000014</v>
      </c>
    </row>
    <row r="199" spans="1:12" x14ac:dyDescent="0.2">
      <c r="A199" s="83" t="s">
        <v>423</v>
      </c>
      <c r="B199" s="84" t="s">
        <v>424</v>
      </c>
      <c r="C199" s="85">
        <v>1356829.477</v>
      </c>
      <c r="D199" s="86">
        <v>1594267.169</v>
      </c>
      <c r="E199" s="85">
        <v>947353.03200000001</v>
      </c>
      <c r="F199" s="87">
        <v>1043649.049</v>
      </c>
      <c r="G199" s="85">
        <v>1217558.4350000001</v>
      </c>
      <c r="H199" s="86">
        <v>1353902.26</v>
      </c>
      <c r="I199" s="85">
        <v>812027.66399999999</v>
      </c>
      <c r="J199" s="87">
        <v>888725.86199999996</v>
      </c>
      <c r="K199" s="88">
        <v>139271.0419999999</v>
      </c>
      <c r="L199" s="89">
        <v>240364.90899999999</v>
      </c>
    </row>
    <row r="200" spans="1:12" x14ac:dyDescent="0.2">
      <c r="A200" s="83" t="s">
        <v>425</v>
      </c>
      <c r="B200" s="84" t="s">
        <v>426</v>
      </c>
      <c r="C200" s="85">
        <v>68747.773000000001</v>
      </c>
      <c r="D200" s="86">
        <v>80210.198000000004</v>
      </c>
      <c r="E200" s="85">
        <v>24844.84</v>
      </c>
      <c r="F200" s="87">
        <v>25302.546999999999</v>
      </c>
      <c r="G200" s="85">
        <v>620739.27399999998</v>
      </c>
      <c r="H200" s="86">
        <v>578323.89500000002</v>
      </c>
      <c r="I200" s="85">
        <v>142893.15100000001</v>
      </c>
      <c r="J200" s="87">
        <v>137167.95699999999</v>
      </c>
      <c r="K200" s="88">
        <v>-551991.50099999993</v>
      </c>
      <c r="L200" s="89">
        <v>-498113.69700000004</v>
      </c>
    </row>
    <row r="201" spans="1:12" x14ac:dyDescent="0.2">
      <c r="A201" s="83" t="s">
        <v>427</v>
      </c>
      <c r="B201" s="84" t="s">
        <v>428</v>
      </c>
      <c r="C201" s="85">
        <v>3602108.7370000002</v>
      </c>
      <c r="D201" s="86">
        <v>3451998.747</v>
      </c>
      <c r="E201" s="85">
        <v>195972.655</v>
      </c>
      <c r="F201" s="87">
        <v>187429.70499999999</v>
      </c>
      <c r="G201" s="85">
        <v>44264.165000000001</v>
      </c>
      <c r="H201" s="86">
        <v>52474.167000000001</v>
      </c>
      <c r="I201" s="85">
        <v>3589.4810000000002</v>
      </c>
      <c r="J201" s="87">
        <v>3891.212</v>
      </c>
      <c r="K201" s="88">
        <v>3557844.5720000002</v>
      </c>
      <c r="L201" s="89">
        <v>3399524.58</v>
      </c>
    </row>
    <row r="202" spans="1:12" ht="13.5" thickBot="1" x14ac:dyDescent="0.25">
      <c r="A202" s="90" t="s">
        <v>429</v>
      </c>
      <c r="B202" s="91" t="s">
        <v>430</v>
      </c>
      <c r="C202" s="92">
        <v>623145.29099999997</v>
      </c>
      <c r="D202" s="93">
        <v>604674.89300000004</v>
      </c>
      <c r="E202" s="92">
        <v>49551.004000000001</v>
      </c>
      <c r="F202" s="94">
        <v>47230.976999999999</v>
      </c>
      <c r="G202" s="92">
        <v>445535.234</v>
      </c>
      <c r="H202" s="93">
        <v>428051.20600000001</v>
      </c>
      <c r="I202" s="92">
        <v>39485.857000000004</v>
      </c>
      <c r="J202" s="94">
        <v>38891.512000000002</v>
      </c>
      <c r="K202" s="95">
        <v>177610.05699999997</v>
      </c>
      <c r="L202" s="96">
        <v>176623.68700000003</v>
      </c>
    </row>
  </sheetData>
  <printOptions horizontalCentered="1"/>
  <pageMargins left="0.19685039370078741" right="0.19685039370078741" top="0.70866141732283472" bottom="0.39370078740157483" header="0.19685039370078741" footer="0.23622047244094491"/>
  <pageSetup paperSize="9" scale="80" orientation="landscape" r:id="rId1"/>
  <headerFooter alignWithMargins="0">
    <oddHeader xml:space="preserve">&amp;L&amp;"Times New Roman CE,Pogrubiona kursywa"&amp;12Departament Rynków Rolnych&amp;C
&amp;8
&amp;"Times New Roman CE,Standardowy"&amp;14Polski handel zagraniczny towarami rolno-spożywczymi w 2021 r. - dane ostateczne </oddHeader>
    <oddFooter>&amp;L&amp;"Times New Roman CE,Pogrubiona kursywa"&amp;12 Źródło: Min. Finansów&amp;CStrona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7"/>
  <sheetViews>
    <sheetView showGridLines="0" showZeros="0" zoomScale="90" zoomScaleNormal="90" workbookViewId="0">
      <selection activeCell="D5" sqref="D5"/>
    </sheetView>
  </sheetViews>
  <sheetFormatPr defaultColWidth="10.140625" defaultRowHeight="12.75" x14ac:dyDescent="0.2"/>
  <cols>
    <col min="1" max="1" width="4.85546875" bestFit="1" customWidth="1"/>
    <col min="2" max="2" width="55.7109375" bestFit="1" customWidth="1"/>
    <col min="3" max="12" width="10.85546875" customWidth="1"/>
    <col min="257" max="257" width="4.85546875" bestFit="1" customWidth="1"/>
    <col min="258" max="258" width="55.7109375" bestFit="1" customWidth="1"/>
    <col min="259" max="268" width="10.42578125" customWidth="1"/>
    <col min="513" max="513" width="4.85546875" bestFit="1" customWidth="1"/>
    <col min="514" max="514" width="55.7109375" bestFit="1" customWidth="1"/>
    <col min="515" max="524" width="10.42578125" customWidth="1"/>
    <col min="769" max="769" width="4.85546875" bestFit="1" customWidth="1"/>
    <col min="770" max="770" width="55.7109375" bestFit="1" customWidth="1"/>
    <col min="771" max="780" width="10.42578125" customWidth="1"/>
    <col min="1025" max="1025" width="4.85546875" bestFit="1" customWidth="1"/>
    <col min="1026" max="1026" width="55.7109375" bestFit="1" customWidth="1"/>
    <col min="1027" max="1036" width="10.42578125" customWidth="1"/>
    <col min="1281" max="1281" width="4.85546875" bestFit="1" customWidth="1"/>
    <col min="1282" max="1282" width="55.7109375" bestFit="1" customWidth="1"/>
    <col min="1283" max="1292" width="10.42578125" customWidth="1"/>
    <col min="1537" max="1537" width="4.85546875" bestFit="1" customWidth="1"/>
    <col min="1538" max="1538" width="55.7109375" bestFit="1" customWidth="1"/>
    <col min="1539" max="1548" width="10.42578125" customWidth="1"/>
    <col min="1793" max="1793" width="4.85546875" bestFit="1" customWidth="1"/>
    <col min="1794" max="1794" width="55.7109375" bestFit="1" customWidth="1"/>
    <col min="1795" max="1804" width="10.42578125" customWidth="1"/>
    <col min="2049" max="2049" width="4.85546875" bestFit="1" customWidth="1"/>
    <col min="2050" max="2050" width="55.7109375" bestFit="1" customWidth="1"/>
    <col min="2051" max="2060" width="10.42578125" customWidth="1"/>
    <col min="2305" max="2305" width="4.85546875" bestFit="1" customWidth="1"/>
    <col min="2306" max="2306" width="55.7109375" bestFit="1" customWidth="1"/>
    <col min="2307" max="2316" width="10.42578125" customWidth="1"/>
    <col min="2561" max="2561" width="4.85546875" bestFit="1" customWidth="1"/>
    <col min="2562" max="2562" width="55.7109375" bestFit="1" customWidth="1"/>
    <col min="2563" max="2572" width="10.42578125" customWidth="1"/>
    <col min="2817" max="2817" width="4.85546875" bestFit="1" customWidth="1"/>
    <col min="2818" max="2818" width="55.7109375" bestFit="1" customWidth="1"/>
    <col min="2819" max="2828" width="10.42578125" customWidth="1"/>
    <col min="3073" max="3073" width="4.85546875" bestFit="1" customWidth="1"/>
    <col min="3074" max="3074" width="55.7109375" bestFit="1" customWidth="1"/>
    <col min="3075" max="3084" width="10.42578125" customWidth="1"/>
    <col min="3329" max="3329" width="4.85546875" bestFit="1" customWidth="1"/>
    <col min="3330" max="3330" width="55.7109375" bestFit="1" customWidth="1"/>
    <col min="3331" max="3340" width="10.42578125" customWidth="1"/>
    <col min="3585" max="3585" width="4.85546875" bestFit="1" customWidth="1"/>
    <col min="3586" max="3586" width="55.7109375" bestFit="1" customWidth="1"/>
    <col min="3587" max="3596" width="10.42578125" customWidth="1"/>
    <col min="3841" max="3841" width="4.85546875" bestFit="1" customWidth="1"/>
    <col min="3842" max="3842" width="55.7109375" bestFit="1" customWidth="1"/>
    <col min="3843" max="3852" width="10.42578125" customWidth="1"/>
    <col min="4097" max="4097" width="4.85546875" bestFit="1" customWidth="1"/>
    <col min="4098" max="4098" width="55.7109375" bestFit="1" customWidth="1"/>
    <col min="4099" max="4108" width="10.42578125" customWidth="1"/>
    <col min="4353" max="4353" width="4.85546875" bestFit="1" customWidth="1"/>
    <col min="4354" max="4354" width="55.7109375" bestFit="1" customWidth="1"/>
    <col min="4355" max="4364" width="10.42578125" customWidth="1"/>
    <col min="4609" max="4609" width="4.85546875" bestFit="1" customWidth="1"/>
    <col min="4610" max="4610" width="55.7109375" bestFit="1" customWidth="1"/>
    <col min="4611" max="4620" width="10.42578125" customWidth="1"/>
    <col min="4865" max="4865" width="4.85546875" bestFit="1" customWidth="1"/>
    <col min="4866" max="4866" width="55.7109375" bestFit="1" customWidth="1"/>
    <col min="4867" max="4876" width="10.42578125" customWidth="1"/>
    <col min="5121" max="5121" width="4.85546875" bestFit="1" customWidth="1"/>
    <col min="5122" max="5122" width="55.7109375" bestFit="1" customWidth="1"/>
    <col min="5123" max="5132" width="10.42578125" customWidth="1"/>
    <col min="5377" max="5377" width="4.85546875" bestFit="1" customWidth="1"/>
    <col min="5378" max="5378" width="55.7109375" bestFit="1" customWidth="1"/>
    <col min="5379" max="5388" width="10.42578125" customWidth="1"/>
    <col min="5633" max="5633" width="4.85546875" bestFit="1" customWidth="1"/>
    <col min="5634" max="5634" width="55.7109375" bestFit="1" customWidth="1"/>
    <col min="5635" max="5644" width="10.42578125" customWidth="1"/>
    <col min="5889" max="5889" width="4.85546875" bestFit="1" customWidth="1"/>
    <col min="5890" max="5890" width="55.7109375" bestFit="1" customWidth="1"/>
    <col min="5891" max="5900" width="10.42578125" customWidth="1"/>
    <col min="6145" max="6145" width="4.85546875" bestFit="1" customWidth="1"/>
    <col min="6146" max="6146" width="55.7109375" bestFit="1" customWidth="1"/>
    <col min="6147" max="6156" width="10.42578125" customWidth="1"/>
    <col min="6401" max="6401" width="4.85546875" bestFit="1" customWidth="1"/>
    <col min="6402" max="6402" width="55.7109375" bestFit="1" customWidth="1"/>
    <col min="6403" max="6412" width="10.42578125" customWidth="1"/>
    <col min="6657" max="6657" width="4.85546875" bestFit="1" customWidth="1"/>
    <col min="6658" max="6658" width="55.7109375" bestFit="1" customWidth="1"/>
    <col min="6659" max="6668" width="10.42578125" customWidth="1"/>
    <col min="6913" max="6913" width="4.85546875" bestFit="1" customWidth="1"/>
    <col min="6914" max="6914" width="55.7109375" bestFit="1" customWidth="1"/>
    <col min="6915" max="6924" width="10.42578125" customWidth="1"/>
    <col min="7169" max="7169" width="4.85546875" bestFit="1" customWidth="1"/>
    <col min="7170" max="7170" width="55.7109375" bestFit="1" customWidth="1"/>
    <col min="7171" max="7180" width="10.42578125" customWidth="1"/>
    <col min="7425" max="7425" width="4.85546875" bestFit="1" customWidth="1"/>
    <col min="7426" max="7426" width="55.7109375" bestFit="1" customWidth="1"/>
    <col min="7427" max="7436" width="10.42578125" customWidth="1"/>
    <col min="7681" max="7681" width="4.85546875" bestFit="1" customWidth="1"/>
    <col min="7682" max="7682" width="55.7109375" bestFit="1" customWidth="1"/>
    <col min="7683" max="7692" width="10.42578125" customWidth="1"/>
    <col min="7937" max="7937" width="4.85546875" bestFit="1" customWidth="1"/>
    <col min="7938" max="7938" width="55.7109375" bestFit="1" customWidth="1"/>
    <col min="7939" max="7948" width="10.42578125" customWidth="1"/>
    <col min="8193" max="8193" width="4.85546875" bestFit="1" customWidth="1"/>
    <col min="8194" max="8194" width="55.7109375" bestFit="1" customWidth="1"/>
    <col min="8195" max="8204" width="10.42578125" customWidth="1"/>
    <col min="8449" max="8449" width="4.85546875" bestFit="1" customWidth="1"/>
    <col min="8450" max="8450" width="55.7109375" bestFit="1" customWidth="1"/>
    <col min="8451" max="8460" width="10.42578125" customWidth="1"/>
    <col min="8705" max="8705" width="4.85546875" bestFit="1" customWidth="1"/>
    <col min="8706" max="8706" width="55.7109375" bestFit="1" customWidth="1"/>
    <col min="8707" max="8716" width="10.42578125" customWidth="1"/>
    <col min="8961" max="8961" width="4.85546875" bestFit="1" customWidth="1"/>
    <col min="8962" max="8962" width="55.7109375" bestFit="1" customWidth="1"/>
    <col min="8963" max="8972" width="10.42578125" customWidth="1"/>
    <col min="9217" max="9217" width="4.85546875" bestFit="1" customWidth="1"/>
    <col min="9218" max="9218" width="55.7109375" bestFit="1" customWidth="1"/>
    <col min="9219" max="9228" width="10.42578125" customWidth="1"/>
    <col min="9473" max="9473" width="4.85546875" bestFit="1" customWidth="1"/>
    <col min="9474" max="9474" width="55.7109375" bestFit="1" customWidth="1"/>
    <col min="9475" max="9484" width="10.42578125" customWidth="1"/>
    <col min="9729" max="9729" width="4.85546875" bestFit="1" customWidth="1"/>
    <col min="9730" max="9730" width="55.7109375" bestFit="1" customWidth="1"/>
    <col min="9731" max="9740" width="10.42578125" customWidth="1"/>
    <col min="9985" max="9985" width="4.85546875" bestFit="1" customWidth="1"/>
    <col min="9986" max="9986" width="55.7109375" bestFit="1" customWidth="1"/>
    <col min="9987" max="9996" width="10.42578125" customWidth="1"/>
    <col min="10241" max="10241" width="4.85546875" bestFit="1" customWidth="1"/>
    <col min="10242" max="10242" width="55.7109375" bestFit="1" customWidth="1"/>
    <col min="10243" max="10252" width="10.42578125" customWidth="1"/>
    <col min="10497" max="10497" width="4.85546875" bestFit="1" customWidth="1"/>
    <col min="10498" max="10498" width="55.7109375" bestFit="1" customWidth="1"/>
    <col min="10499" max="10508" width="10.42578125" customWidth="1"/>
    <col min="10753" max="10753" width="4.85546875" bestFit="1" customWidth="1"/>
    <col min="10754" max="10754" width="55.7109375" bestFit="1" customWidth="1"/>
    <col min="10755" max="10764" width="10.42578125" customWidth="1"/>
    <col min="11009" max="11009" width="4.85546875" bestFit="1" customWidth="1"/>
    <col min="11010" max="11010" width="55.7109375" bestFit="1" customWidth="1"/>
    <col min="11011" max="11020" width="10.42578125" customWidth="1"/>
    <col min="11265" max="11265" width="4.85546875" bestFit="1" customWidth="1"/>
    <col min="11266" max="11266" width="55.7109375" bestFit="1" customWidth="1"/>
    <col min="11267" max="11276" width="10.42578125" customWidth="1"/>
    <col min="11521" max="11521" width="4.85546875" bestFit="1" customWidth="1"/>
    <col min="11522" max="11522" width="55.7109375" bestFit="1" customWidth="1"/>
    <col min="11523" max="11532" width="10.42578125" customWidth="1"/>
    <col min="11777" max="11777" width="4.85546875" bestFit="1" customWidth="1"/>
    <col min="11778" max="11778" width="55.7109375" bestFit="1" customWidth="1"/>
    <col min="11779" max="11788" width="10.42578125" customWidth="1"/>
    <col min="12033" max="12033" width="4.85546875" bestFit="1" customWidth="1"/>
    <col min="12034" max="12034" width="55.7109375" bestFit="1" customWidth="1"/>
    <col min="12035" max="12044" width="10.42578125" customWidth="1"/>
    <col min="12289" max="12289" width="4.85546875" bestFit="1" customWidth="1"/>
    <col min="12290" max="12290" width="55.7109375" bestFit="1" customWidth="1"/>
    <col min="12291" max="12300" width="10.42578125" customWidth="1"/>
    <col min="12545" max="12545" width="4.85546875" bestFit="1" customWidth="1"/>
    <col min="12546" max="12546" width="55.7109375" bestFit="1" customWidth="1"/>
    <col min="12547" max="12556" width="10.42578125" customWidth="1"/>
    <col min="12801" max="12801" width="4.85546875" bestFit="1" customWidth="1"/>
    <col min="12802" max="12802" width="55.7109375" bestFit="1" customWidth="1"/>
    <col min="12803" max="12812" width="10.42578125" customWidth="1"/>
    <col min="13057" max="13057" width="4.85546875" bestFit="1" customWidth="1"/>
    <col min="13058" max="13058" width="55.7109375" bestFit="1" customWidth="1"/>
    <col min="13059" max="13068" width="10.42578125" customWidth="1"/>
    <col min="13313" max="13313" width="4.85546875" bestFit="1" customWidth="1"/>
    <col min="13314" max="13314" width="55.7109375" bestFit="1" customWidth="1"/>
    <col min="13315" max="13324" width="10.42578125" customWidth="1"/>
    <col min="13569" max="13569" width="4.85546875" bestFit="1" customWidth="1"/>
    <col min="13570" max="13570" width="55.7109375" bestFit="1" customWidth="1"/>
    <col min="13571" max="13580" width="10.42578125" customWidth="1"/>
    <col min="13825" max="13825" width="4.85546875" bestFit="1" customWidth="1"/>
    <col min="13826" max="13826" width="55.7109375" bestFit="1" customWidth="1"/>
    <col min="13827" max="13836" width="10.42578125" customWidth="1"/>
    <col min="14081" max="14081" width="4.85546875" bestFit="1" customWidth="1"/>
    <col min="14082" max="14082" width="55.7109375" bestFit="1" customWidth="1"/>
    <col min="14083" max="14092" width="10.42578125" customWidth="1"/>
    <col min="14337" max="14337" width="4.85546875" bestFit="1" customWidth="1"/>
    <col min="14338" max="14338" width="55.7109375" bestFit="1" customWidth="1"/>
    <col min="14339" max="14348" width="10.42578125" customWidth="1"/>
    <col min="14593" max="14593" width="4.85546875" bestFit="1" customWidth="1"/>
    <col min="14594" max="14594" width="55.7109375" bestFit="1" customWidth="1"/>
    <col min="14595" max="14604" width="10.42578125" customWidth="1"/>
    <col min="14849" max="14849" width="4.85546875" bestFit="1" customWidth="1"/>
    <col min="14850" max="14850" width="55.7109375" bestFit="1" customWidth="1"/>
    <col min="14851" max="14860" width="10.42578125" customWidth="1"/>
    <col min="15105" max="15105" width="4.85546875" bestFit="1" customWidth="1"/>
    <col min="15106" max="15106" width="55.7109375" bestFit="1" customWidth="1"/>
    <col min="15107" max="15116" width="10.42578125" customWidth="1"/>
    <col min="15361" max="15361" width="4.85546875" bestFit="1" customWidth="1"/>
    <col min="15362" max="15362" width="55.7109375" bestFit="1" customWidth="1"/>
    <col min="15363" max="15372" width="10.42578125" customWidth="1"/>
    <col min="15617" max="15617" width="4.85546875" bestFit="1" customWidth="1"/>
    <col min="15618" max="15618" width="55.7109375" bestFit="1" customWidth="1"/>
    <col min="15619" max="15628" width="10.42578125" customWidth="1"/>
    <col min="15873" max="15873" width="4.85546875" bestFit="1" customWidth="1"/>
    <col min="15874" max="15874" width="55.7109375" bestFit="1" customWidth="1"/>
    <col min="15875" max="15884" width="10.42578125" customWidth="1"/>
    <col min="16129" max="16129" width="4.85546875" bestFit="1" customWidth="1"/>
    <col min="16130" max="16130" width="55.7109375" bestFit="1" customWidth="1"/>
    <col min="16131" max="16140" width="10.42578125" customWidth="1"/>
  </cols>
  <sheetData>
    <row r="1" spans="1:12" ht="13.5" thickBot="1" x14ac:dyDescent="0.25">
      <c r="A1" s="60"/>
    </row>
    <row r="2" spans="1:12" ht="14.25" x14ac:dyDescent="0.2">
      <c r="A2" s="61"/>
      <c r="B2" s="62"/>
      <c r="C2" s="63" t="s">
        <v>30</v>
      </c>
      <c r="D2" s="64"/>
      <c r="E2" s="64"/>
      <c r="F2" s="65"/>
      <c r="G2" s="63" t="s">
        <v>31</v>
      </c>
      <c r="H2" s="64"/>
      <c r="I2" s="64"/>
      <c r="J2" s="65"/>
      <c r="K2" s="63" t="s">
        <v>32</v>
      </c>
      <c r="L2" s="66"/>
    </row>
    <row r="3" spans="1:12" ht="14.25" x14ac:dyDescent="0.2">
      <c r="A3" s="67" t="s">
        <v>33</v>
      </c>
      <c r="B3" s="68" t="s">
        <v>34</v>
      </c>
      <c r="C3" s="69" t="s">
        <v>35</v>
      </c>
      <c r="D3" s="69"/>
      <c r="E3" s="69" t="s">
        <v>36</v>
      </c>
      <c r="F3" s="70"/>
      <c r="G3" s="69" t="s">
        <v>35</v>
      </c>
      <c r="H3" s="69"/>
      <c r="I3" s="69" t="s">
        <v>36</v>
      </c>
      <c r="J3" s="70"/>
      <c r="K3" s="69" t="s">
        <v>35</v>
      </c>
      <c r="L3" s="71"/>
    </row>
    <row r="4" spans="1:12" ht="14.25" thickBot="1" x14ac:dyDescent="0.3">
      <c r="A4" s="72"/>
      <c r="B4" s="73"/>
      <c r="C4" s="74" t="s">
        <v>649</v>
      </c>
      <c r="D4" s="75" t="s">
        <v>657</v>
      </c>
      <c r="E4" s="74" t="s">
        <v>649</v>
      </c>
      <c r="F4" s="75" t="s">
        <v>657</v>
      </c>
      <c r="G4" s="74" t="s">
        <v>649</v>
      </c>
      <c r="H4" s="75" t="s">
        <v>657</v>
      </c>
      <c r="I4" s="74" t="s">
        <v>649</v>
      </c>
      <c r="J4" s="75" t="s">
        <v>657</v>
      </c>
      <c r="K4" s="74" t="s">
        <v>649</v>
      </c>
      <c r="L4" s="76" t="s">
        <v>657</v>
      </c>
    </row>
    <row r="5" spans="1:12" ht="13.5" x14ac:dyDescent="0.25">
      <c r="A5" s="77" t="s">
        <v>651</v>
      </c>
      <c r="B5" s="78"/>
      <c r="C5" s="79">
        <v>24380596.623000003</v>
      </c>
      <c r="D5" s="80">
        <v>27352808.582999993</v>
      </c>
      <c r="E5" s="79"/>
      <c r="F5" s="81"/>
      <c r="G5" s="79">
        <v>15029494.540999997</v>
      </c>
      <c r="H5" s="80">
        <v>16789220.529999997</v>
      </c>
      <c r="I5" s="79"/>
      <c r="J5" s="81"/>
      <c r="K5" s="79">
        <v>9351102.0820000023</v>
      </c>
      <c r="L5" s="82">
        <v>10563588.053000003</v>
      </c>
    </row>
    <row r="6" spans="1:12" x14ac:dyDescent="0.2">
      <c r="A6" s="83" t="s">
        <v>37</v>
      </c>
      <c r="B6" s="84" t="s">
        <v>38</v>
      </c>
      <c r="C6" s="85">
        <v>10478.221</v>
      </c>
      <c r="D6" s="86">
        <v>7578.6080000000002</v>
      </c>
      <c r="E6" s="85">
        <v>3763.79</v>
      </c>
      <c r="F6" s="87">
        <v>2439.0940000000001</v>
      </c>
      <c r="G6" s="85">
        <v>687.93499999999995</v>
      </c>
      <c r="H6" s="86">
        <v>1547.6320000000001</v>
      </c>
      <c r="I6" s="85">
        <v>60.744999999999997</v>
      </c>
      <c r="J6" s="87">
        <v>247.54400000000001</v>
      </c>
      <c r="K6" s="88">
        <v>9790.2860000000001</v>
      </c>
      <c r="L6" s="89">
        <v>6030.9760000000006</v>
      </c>
    </row>
    <row r="7" spans="1:12" x14ac:dyDescent="0.2">
      <c r="A7" s="83" t="s">
        <v>39</v>
      </c>
      <c r="B7" s="84" t="s">
        <v>40</v>
      </c>
      <c r="C7" s="85">
        <v>27368.447</v>
      </c>
      <c r="D7" s="86">
        <v>22813.794999999998</v>
      </c>
      <c r="E7" s="85">
        <v>11651.683999999999</v>
      </c>
      <c r="F7" s="87">
        <v>8858.8729999999996</v>
      </c>
      <c r="G7" s="85">
        <v>63464.987000000001</v>
      </c>
      <c r="H7" s="86">
        <v>111000.71</v>
      </c>
      <c r="I7" s="85">
        <v>29790.733</v>
      </c>
      <c r="J7" s="87">
        <v>51393.476000000002</v>
      </c>
      <c r="K7" s="88">
        <v>-36096.54</v>
      </c>
      <c r="L7" s="89">
        <v>-88186.915000000008</v>
      </c>
    </row>
    <row r="8" spans="1:12" x14ac:dyDescent="0.2">
      <c r="A8" s="83" t="s">
        <v>41</v>
      </c>
      <c r="B8" s="84" t="s">
        <v>42</v>
      </c>
      <c r="C8" s="85">
        <v>11053.458000000001</v>
      </c>
      <c r="D8" s="86">
        <v>4500.1149999999998</v>
      </c>
      <c r="E8" s="85">
        <v>8724.5779999999995</v>
      </c>
      <c r="F8" s="87">
        <v>4289.3029999999999</v>
      </c>
      <c r="G8" s="85">
        <v>485146.74</v>
      </c>
      <c r="H8" s="86">
        <v>351629.14299999998</v>
      </c>
      <c r="I8" s="85">
        <v>226162.07</v>
      </c>
      <c r="J8" s="87">
        <v>221542.70199999999</v>
      </c>
      <c r="K8" s="88">
        <v>-474093.28200000001</v>
      </c>
      <c r="L8" s="89">
        <v>-347129.02799999999</v>
      </c>
    </row>
    <row r="9" spans="1:12" x14ac:dyDescent="0.2">
      <c r="A9" s="83" t="s">
        <v>43</v>
      </c>
      <c r="B9" s="84" t="s">
        <v>44</v>
      </c>
      <c r="C9" s="85">
        <v>1088.653</v>
      </c>
      <c r="D9" s="86">
        <v>1291.2750000000001</v>
      </c>
      <c r="E9" s="85">
        <v>426.78899999999999</v>
      </c>
      <c r="F9" s="87">
        <v>376.67099999999999</v>
      </c>
      <c r="G9" s="85">
        <v>91.850999999999999</v>
      </c>
      <c r="H9" s="86">
        <v>297.80099999999999</v>
      </c>
      <c r="I9" s="85">
        <v>40.878</v>
      </c>
      <c r="J9" s="87">
        <v>64.022000000000006</v>
      </c>
      <c r="K9" s="88">
        <v>996.80200000000002</v>
      </c>
      <c r="L9" s="89">
        <v>993.47400000000016</v>
      </c>
    </row>
    <row r="10" spans="1:12" x14ac:dyDescent="0.2">
      <c r="A10" s="83" t="s">
        <v>45</v>
      </c>
      <c r="B10" s="84" t="s">
        <v>46</v>
      </c>
      <c r="C10" s="85">
        <v>47412.663999999997</v>
      </c>
      <c r="D10" s="86">
        <v>58248.661</v>
      </c>
      <c r="E10" s="85">
        <v>32328.691999999999</v>
      </c>
      <c r="F10" s="87">
        <v>36146.648999999998</v>
      </c>
      <c r="G10" s="85">
        <v>142351.61199999999</v>
      </c>
      <c r="H10" s="86">
        <v>157307.329</v>
      </c>
      <c r="I10" s="85">
        <v>113299.09299999999</v>
      </c>
      <c r="J10" s="87">
        <v>129092.753</v>
      </c>
      <c r="K10" s="88">
        <v>-94938.948000000004</v>
      </c>
      <c r="L10" s="89">
        <v>-99058.668000000005</v>
      </c>
    </row>
    <row r="11" spans="1:12" x14ac:dyDescent="0.2">
      <c r="A11" s="83" t="s">
        <v>47</v>
      </c>
      <c r="B11" s="84" t="s">
        <v>48</v>
      </c>
      <c r="C11" s="85">
        <v>6386.1890000000003</v>
      </c>
      <c r="D11" s="86">
        <v>7814.2449999999999</v>
      </c>
      <c r="E11" s="85">
        <v>2260.7809999999999</v>
      </c>
      <c r="F11" s="87">
        <v>2417.2910000000002</v>
      </c>
      <c r="G11" s="85">
        <v>6273.8919999999998</v>
      </c>
      <c r="H11" s="86">
        <v>7051.3829999999998</v>
      </c>
      <c r="I11" s="85">
        <v>246.19</v>
      </c>
      <c r="J11" s="87">
        <v>264.536</v>
      </c>
      <c r="K11" s="88">
        <v>112.29700000000048</v>
      </c>
      <c r="L11" s="89">
        <v>762.86200000000008</v>
      </c>
    </row>
    <row r="12" spans="1:12" x14ac:dyDescent="0.2">
      <c r="A12" s="83" t="s">
        <v>49</v>
      </c>
      <c r="B12" s="84" t="s">
        <v>50</v>
      </c>
      <c r="C12" s="85">
        <v>919385.62699999998</v>
      </c>
      <c r="D12" s="86">
        <v>1036739.323</v>
      </c>
      <c r="E12" s="85">
        <v>251445.30100000001</v>
      </c>
      <c r="F12" s="87">
        <v>242200.277</v>
      </c>
      <c r="G12" s="85">
        <v>40822.478000000003</v>
      </c>
      <c r="H12" s="86">
        <v>49644.203000000001</v>
      </c>
      <c r="I12" s="85">
        <v>11588.404</v>
      </c>
      <c r="J12" s="87">
        <v>14345.707</v>
      </c>
      <c r="K12" s="88">
        <v>878563.14899999998</v>
      </c>
      <c r="L12" s="89">
        <v>987095.12</v>
      </c>
    </row>
    <row r="13" spans="1:12" x14ac:dyDescent="0.2">
      <c r="A13" s="83" t="s">
        <v>51</v>
      </c>
      <c r="B13" s="84" t="s">
        <v>52</v>
      </c>
      <c r="C13" s="85">
        <v>255876.234</v>
      </c>
      <c r="D13" s="86">
        <v>297220.10399999999</v>
      </c>
      <c r="E13" s="85">
        <v>78560.364000000001</v>
      </c>
      <c r="F13" s="87">
        <v>77697.380999999994</v>
      </c>
      <c r="G13" s="85">
        <v>18992.897000000001</v>
      </c>
      <c r="H13" s="86">
        <v>27145.64</v>
      </c>
      <c r="I13" s="85">
        <v>5200.5240000000003</v>
      </c>
      <c r="J13" s="87">
        <v>6993.9769999999999</v>
      </c>
      <c r="K13" s="88">
        <v>236883.337</v>
      </c>
      <c r="L13" s="89">
        <v>270074.46399999998</v>
      </c>
    </row>
    <row r="14" spans="1:12" x14ac:dyDescent="0.2">
      <c r="A14" s="83" t="s">
        <v>53</v>
      </c>
      <c r="B14" s="84" t="s">
        <v>54</v>
      </c>
      <c r="C14" s="85">
        <v>528464.17500000005</v>
      </c>
      <c r="D14" s="86">
        <v>476772.18</v>
      </c>
      <c r="E14" s="85">
        <v>261973.76699999999</v>
      </c>
      <c r="F14" s="87">
        <v>265330.74699999997</v>
      </c>
      <c r="G14" s="85">
        <v>1302338.1270000001</v>
      </c>
      <c r="H14" s="86">
        <v>1267398.723</v>
      </c>
      <c r="I14" s="85">
        <v>638237.36499999999</v>
      </c>
      <c r="J14" s="87">
        <v>720057.41200000001</v>
      </c>
      <c r="K14" s="88">
        <v>-773873.95200000005</v>
      </c>
      <c r="L14" s="89">
        <v>-790626.54300000006</v>
      </c>
    </row>
    <row r="15" spans="1:12" x14ac:dyDescent="0.2">
      <c r="A15" s="83" t="s">
        <v>55</v>
      </c>
      <c r="B15" s="84" t="s">
        <v>56</v>
      </c>
      <c r="C15" s="85">
        <v>3538.6239999999998</v>
      </c>
      <c r="D15" s="86">
        <v>5667.5169999999998</v>
      </c>
      <c r="E15" s="85">
        <v>552.65200000000004</v>
      </c>
      <c r="F15" s="87">
        <v>856.34</v>
      </c>
      <c r="G15" s="85">
        <v>2015.8389999999999</v>
      </c>
      <c r="H15" s="86">
        <v>2256.0050000000001</v>
      </c>
      <c r="I15" s="85">
        <v>278.911</v>
      </c>
      <c r="J15" s="87">
        <v>336.88799999999998</v>
      </c>
      <c r="K15" s="88">
        <v>1522.7849999999999</v>
      </c>
      <c r="L15" s="89">
        <v>3411.5119999999997</v>
      </c>
    </row>
    <row r="16" spans="1:12" x14ac:dyDescent="0.2">
      <c r="A16" s="83" t="s">
        <v>57</v>
      </c>
      <c r="B16" s="84" t="s">
        <v>58</v>
      </c>
      <c r="C16" s="85">
        <v>31989.887999999999</v>
      </c>
      <c r="D16" s="86">
        <v>34019.116999999998</v>
      </c>
      <c r="E16" s="85">
        <v>7437.5309999999999</v>
      </c>
      <c r="F16" s="87">
        <v>7177.2079999999996</v>
      </c>
      <c r="G16" s="85">
        <v>495.78500000000003</v>
      </c>
      <c r="H16" s="86">
        <v>2460.5309999999999</v>
      </c>
      <c r="I16" s="85">
        <v>412.87</v>
      </c>
      <c r="J16" s="87">
        <v>671.46400000000006</v>
      </c>
      <c r="K16" s="88">
        <v>31494.102999999999</v>
      </c>
      <c r="L16" s="89">
        <v>31558.585999999999</v>
      </c>
    </row>
    <row r="17" spans="1:12" x14ac:dyDescent="0.2">
      <c r="A17" s="83" t="s">
        <v>59</v>
      </c>
      <c r="B17" s="84" t="s">
        <v>60</v>
      </c>
      <c r="C17" s="85">
        <v>64419.120999999999</v>
      </c>
      <c r="D17" s="86">
        <v>58607.49</v>
      </c>
      <c r="E17" s="85">
        <v>61921.33</v>
      </c>
      <c r="F17" s="87">
        <v>66341.517999999996</v>
      </c>
      <c r="G17" s="85">
        <v>21596.886999999999</v>
      </c>
      <c r="H17" s="86">
        <v>27593.81</v>
      </c>
      <c r="I17" s="85">
        <v>25781.204000000002</v>
      </c>
      <c r="J17" s="87">
        <v>33302.601000000002</v>
      </c>
      <c r="K17" s="88">
        <v>42822.233999999997</v>
      </c>
      <c r="L17" s="89">
        <v>31013.679999999997</v>
      </c>
    </row>
    <row r="18" spans="1:12" x14ac:dyDescent="0.2">
      <c r="A18" s="83" t="s">
        <v>61</v>
      </c>
      <c r="B18" s="84" t="s">
        <v>62</v>
      </c>
      <c r="C18" s="85">
        <v>1723482.04</v>
      </c>
      <c r="D18" s="86">
        <v>2050623.1880000001</v>
      </c>
      <c r="E18" s="85">
        <v>953702.53399999999</v>
      </c>
      <c r="F18" s="87">
        <v>945360.02399999998</v>
      </c>
      <c r="G18" s="85">
        <v>49771.108999999997</v>
      </c>
      <c r="H18" s="86">
        <v>76101.262000000002</v>
      </c>
      <c r="I18" s="85">
        <v>48981.319000000003</v>
      </c>
      <c r="J18" s="87">
        <v>61938.788</v>
      </c>
      <c r="K18" s="88">
        <v>1673710.9310000001</v>
      </c>
      <c r="L18" s="89">
        <v>1974521.926</v>
      </c>
    </row>
    <row r="19" spans="1:12" x14ac:dyDescent="0.2">
      <c r="A19" s="83" t="s">
        <v>63</v>
      </c>
      <c r="B19" s="84" t="s">
        <v>64</v>
      </c>
      <c r="C19" s="85">
        <v>42673.129000000001</v>
      </c>
      <c r="D19" s="86">
        <v>52966.285000000003</v>
      </c>
      <c r="E19" s="85">
        <v>12924.808000000001</v>
      </c>
      <c r="F19" s="87">
        <v>14818.189</v>
      </c>
      <c r="G19" s="85">
        <v>7077.1459999999997</v>
      </c>
      <c r="H19" s="86">
        <v>6414.7690000000002</v>
      </c>
      <c r="I19" s="85">
        <v>1179.665</v>
      </c>
      <c r="J19" s="87">
        <v>1298.194</v>
      </c>
      <c r="K19" s="88">
        <v>35595.983</v>
      </c>
      <c r="L19" s="89">
        <v>46551.516000000003</v>
      </c>
    </row>
    <row r="20" spans="1:12" x14ac:dyDescent="0.2">
      <c r="A20" s="83" t="s">
        <v>65</v>
      </c>
      <c r="B20" s="84" t="s">
        <v>66</v>
      </c>
      <c r="C20" s="85">
        <v>20339.939999999999</v>
      </c>
      <c r="D20" s="86">
        <v>15614.307000000001</v>
      </c>
      <c r="E20" s="85">
        <v>27241.174999999999</v>
      </c>
      <c r="F20" s="87">
        <v>20252.864000000001</v>
      </c>
      <c r="G20" s="85">
        <v>9634.8240000000005</v>
      </c>
      <c r="H20" s="86">
        <v>11766.401</v>
      </c>
      <c r="I20" s="85">
        <v>13531.425999999999</v>
      </c>
      <c r="J20" s="87">
        <v>16433.187999999998</v>
      </c>
      <c r="K20" s="88">
        <v>10705.115999999998</v>
      </c>
      <c r="L20" s="89">
        <v>3847.9060000000009</v>
      </c>
    </row>
    <row r="21" spans="1:12" x14ac:dyDescent="0.2">
      <c r="A21" s="83" t="s">
        <v>67</v>
      </c>
      <c r="B21" s="84" t="s">
        <v>68</v>
      </c>
      <c r="C21" s="85">
        <v>10654.535</v>
      </c>
      <c r="D21" s="86">
        <v>18699.967000000001</v>
      </c>
      <c r="E21" s="85">
        <v>2503.547</v>
      </c>
      <c r="F21" s="87">
        <v>4713.5370000000003</v>
      </c>
      <c r="G21" s="85">
        <v>35907.336000000003</v>
      </c>
      <c r="H21" s="86">
        <v>40686.660000000003</v>
      </c>
      <c r="I21" s="85">
        <v>4437.1540000000005</v>
      </c>
      <c r="J21" s="87">
        <v>5311.951</v>
      </c>
      <c r="K21" s="88">
        <v>-25252.801000000003</v>
      </c>
      <c r="L21" s="89">
        <v>-21986.693000000003</v>
      </c>
    </row>
    <row r="22" spans="1:12" x14ac:dyDescent="0.2">
      <c r="A22" s="83" t="s">
        <v>69</v>
      </c>
      <c r="B22" s="84" t="s">
        <v>70</v>
      </c>
      <c r="C22" s="85">
        <v>3126.5219999999999</v>
      </c>
      <c r="D22" s="86">
        <v>5934.2849999999999</v>
      </c>
      <c r="E22" s="85">
        <v>837.27499999999998</v>
      </c>
      <c r="F22" s="87">
        <v>1415.261</v>
      </c>
      <c r="G22" s="85">
        <v>3885.25</v>
      </c>
      <c r="H22" s="86">
        <v>4082.627</v>
      </c>
      <c r="I22" s="85">
        <v>1747.58</v>
      </c>
      <c r="J22" s="87">
        <v>1672.298</v>
      </c>
      <c r="K22" s="88">
        <v>-758.72800000000007</v>
      </c>
      <c r="L22" s="89">
        <v>1851.6579999999999</v>
      </c>
    </row>
    <row r="23" spans="1:12" x14ac:dyDescent="0.2">
      <c r="A23" s="83" t="s">
        <v>71</v>
      </c>
      <c r="B23" s="84" t="s">
        <v>72</v>
      </c>
      <c r="C23" s="85">
        <v>36970.817000000003</v>
      </c>
      <c r="D23" s="86">
        <v>27618.005000000001</v>
      </c>
      <c r="E23" s="85">
        <v>6397.9579999999996</v>
      </c>
      <c r="F23" s="87">
        <v>6486.9530000000004</v>
      </c>
      <c r="G23" s="85">
        <v>163121.478</v>
      </c>
      <c r="H23" s="86">
        <v>242856.736</v>
      </c>
      <c r="I23" s="85">
        <v>44424.972000000002</v>
      </c>
      <c r="J23" s="87">
        <v>58183.533000000003</v>
      </c>
      <c r="K23" s="88">
        <v>-126150.66099999999</v>
      </c>
      <c r="L23" s="89">
        <v>-215238.731</v>
      </c>
    </row>
    <row r="24" spans="1:12" x14ac:dyDescent="0.2">
      <c r="A24" s="83" t="s">
        <v>73</v>
      </c>
      <c r="B24" s="84" t="s">
        <v>74</v>
      </c>
      <c r="C24" s="85">
        <v>22120.52</v>
      </c>
      <c r="D24" s="86">
        <v>38837.652999999998</v>
      </c>
      <c r="E24" s="85">
        <v>10538.798000000001</v>
      </c>
      <c r="F24" s="87">
        <v>13067.805</v>
      </c>
      <c r="G24" s="85">
        <v>66552.61</v>
      </c>
      <c r="H24" s="86">
        <v>79116.701000000001</v>
      </c>
      <c r="I24" s="85">
        <v>35901.093999999997</v>
      </c>
      <c r="J24" s="87">
        <v>42614.686000000002</v>
      </c>
      <c r="K24" s="88">
        <v>-44432.09</v>
      </c>
      <c r="L24" s="89">
        <v>-40279.048000000003</v>
      </c>
    </row>
    <row r="25" spans="1:12" x14ac:dyDescent="0.2">
      <c r="A25" s="83" t="s">
        <v>75</v>
      </c>
      <c r="B25" s="84" t="s">
        <v>76</v>
      </c>
      <c r="C25" s="85">
        <v>589812.86300000001</v>
      </c>
      <c r="D25" s="86">
        <v>635965.05500000005</v>
      </c>
      <c r="E25" s="85">
        <v>76668.595000000001</v>
      </c>
      <c r="F25" s="87">
        <v>87189.373999999996</v>
      </c>
      <c r="G25" s="85">
        <v>104794.47100000001</v>
      </c>
      <c r="H25" s="86">
        <v>150995.236</v>
      </c>
      <c r="I25" s="85">
        <v>30704.637999999999</v>
      </c>
      <c r="J25" s="87">
        <v>37833.891000000003</v>
      </c>
      <c r="K25" s="88">
        <v>485018.39199999999</v>
      </c>
      <c r="L25" s="89">
        <v>484969.81900000002</v>
      </c>
    </row>
    <row r="26" spans="1:12" x14ac:dyDescent="0.2">
      <c r="A26" s="83" t="s">
        <v>77</v>
      </c>
      <c r="B26" s="84" t="s">
        <v>78</v>
      </c>
      <c r="C26" s="85">
        <v>871409.85699999996</v>
      </c>
      <c r="D26" s="86">
        <v>897641.41500000004</v>
      </c>
      <c r="E26" s="85">
        <v>67283.748999999996</v>
      </c>
      <c r="F26" s="87">
        <v>73009.073000000004</v>
      </c>
      <c r="G26" s="85">
        <v>17478.019</v>
      </c>
      <c r="H26" s="86">
        <v>18699.215</v>
      </c>
      <c r="I26" s="85">
        <v>1503.52</v>
      </c>
      <c r="J26" s="87">
        <v>1686.605</v>
      </c>
      <c r="K26" s="88">
        <v>853931.83799999999</v>
      </c>
      <c r="L26" s="89">
        <v>878942.20000000007</v>
      </c>
    </row>
    <row r="27" spans="1:12" x14ac:dyDescent="0.2">
      <c r="A27" s="83" t="s">
        <v>79</v>
      </c>
      <c r="B27" s="84" t="s">
        <v>80</v>
      </c>
      <c r="C27" s="85">
        <v>4031.424</v>
      </c>
      <c r="D27" s="86">
        <v>8529.3359999999993</v>
      </c>
      <c r="E27" s="85">
        <v>1581.7139999999999</v>
      </c>
      <c r="F27" s="87">
        <v>727.42</v>
      </c>
      <c r="G27" s="85">
        <v>7685.6239999999998</v>
      </c>
      <c r="H27" s="86">
        <v>10230.133</v>
      </c>
      <c r="I27" s="85">
        <v>1183.3789999999999</v>
      </c>
      <c r="J27" s="87">
        <v>1311.539</v>
      </c>
      <c r="K27" s="88">
        <v>-3654.2</v>
      </c>
      <c r="L27" s="89">
        <v>-1700.7970000000005</v>
      </c>
    </row>
    <row r="28" spans="1:12" x14ac:dyDescent="0.2">
      <c r="A28" s="83" t="s">
        <v>81</v>
      </c>
      <c r="B28" s="84" t="s">
        <v>82</v>
      </c>
      <c r="C28" s="85">
        <v>519.02099999999996</v>
      </c>
      <c r="D28" s="86">
        <v>838.64499999999998</v>
      </c>
      <c r="E28" s="85">
        <v>79.789000000000001</v>
      </c>
      <c r="F28" s="87">
        <v>106.151</v>
      </c>
      <c r="G28" s="85">
        <v>4647.4740000000002</v>
      </c>
      <c r="H28" s="86">
        <v>5652.0230000000001</v>
      </c>
      <c r="I28" s="85">
        <v>981.51599999999996</v>
      </c>
      <c r="J28" s="87">
        <v>1204.1210000000001</v>
      </c>
      <c r="K28" s="88">
        <v>-4128.4530000000004</v>
      </c>
      <c r="L28" s="89">
        <v>-4813.3780000000006</v>
      </c>
    </row>
    <row r="29" spans="1:12" x14ac:dyDescent="0.2">
      <c r="A29" s="83" t="s">
        <v>83</v>
      </c>
      <c r="B29" s="84" t="s">
        <v>84</v>
      </c>
      <c r="C29" s="85">
        <v>2024.576</v>
      </c>
      <c r="D29" s="86">
        <v>2168.8220000000001</v>
      </c>
      <c r="E29" s="85">
        <v>282.077</v>
      </c>
      <c r="F29" s="87">
        <v>299.733</v>
      </c>
      <c r="G29" s="85">
        <v>5321.4449999999997</v>
      </c>
      <c r="H29" s="86">
        <v>5556.3</v>
      </c>
      <c r="I29" s="85">
        <v>1580.0930000000001</v>
      </c>
      <c r="J29" s="87">
        <v>1748.8510000000001</v>
      </c>
      <c r="K29" s="88">
        <v>-3296.8689999999997</v>
      </c>
      <c r="L29" s="89">
        <v>-3387.4780000000001</v>
      </c>
    </row>
    <row r="30" spans="1:12" x14ac:dyDescent="0.2">
      <c r="A30" s="83" t="s">
        <v>85</v>
      </c>
      <c r="B30" s="84" t="s">
        <v>86</v>
      </c>
      <c r="C30" s="85">
        <v>294648.06</v>
      </c>
      <c r="D30" s="86">
        <v>379496.83399999997</v>
      </c>
      <c r="E30" s="85">
        <v>617554.84199999995</v>
      </c>
      <c r="F30" s="87">
        <v>620005.48199999996</v>
      </c>
      <c r="G30" s="85">
        <v>157636.04199999999</v>
      </c>
      <c r="H30" s="86">
        <v>192707.17499999999</v>
      </c>
      <c r="I30" s="85">
        <v>193966.83600000001</v>
      </c>
      <c r="J30" s="87">
        <v>202548.378</v>
      </c>
      <c r="K30" s="88">
        <v>137012.01800000001</v>
      </c>
      <c r="L30" s="89">
        <v>186789.65899999999</v>
      </c>
    </row>
    <row r="31" spans="1:12" x14ac:dyDescent="0.2">
      <c r="A31" s="83" t="s">
        <v>87</v>
      </c>
      <c r="B31" s="84" t="s">
        <v>88</v>
      </c>
      <c r="C31" s="85">
        <v>112455.861</v>
      </c>
      <c r="D31" s="86">
        <v>138579.052</v>
      </c>
      <c r="E31" s="85">
        <v>61127.99</v>
      </c>
      <c r="F31" s="87">
        <v>59517.78</v>
      </c>
      <c r="G31" s="85">
        <v>179159.736</v>
      </c>
      <c r="H31" s="86">
        <v>230404.46799999999</v>
      </c>
      <c r="I31" s="85">
        <v>108962.87</v>
      </c>
      <c r="J31" s="87">
        <v>117214.29700000001</v>
      </c>
      <c r="K31" s="88">
        <v>-66703.875</v>
      </c>
      <c r="L31" s="89">
        <v>-91825.415999999997</v>
      </c>
    </row>
    <row r="32" spans="1:12" x14ac:dyDescent="0.2">
      <c r="A32" s="83" t="s">
        <v>89</v>
      </c>
      <c r="B32" s="84" t="s">
        <v>90</v>
      </c>
      <c r="C32" s="85">
        <v>84836.095000000001</v>
      </c>
      <c r="D32" s="86">
        <v>97193.433999999994</v>
      </c>
      <c r="E32" s="85">
        <v>72310.236999999994</v>
      </c>
      <c r="F32" s="87">
        <v>82899.195000000007</v>
      </c>
      <c r="G32" s="85">
        <v>72162.387000000002</v>
      </c>
      <c r="H32" s="86">
        <v>80909.763000000006</v>
      </c>
      <c r="I32" s="85">
        <v>58778.720000000001</v>
      </c>
      <c r="J32" s="87">
        <v>61013.968000000001</v>
      </c>
      <c r="K32" s="88">
        <v>12673.707999999999</v>
      </c>
      <c r="L32" s="89">
        <v>16283.670999999988</v>
      </c>
    </row>
    <row r="33" spans="1:12" x14ac:dyDescent="0.2">
      <c r="A33" s="83" t="s">
        <v>91</v>
      </c>
      <c r="B33" s="84" t="s">
        <v>92</v>
      </c>
      <c r="C33" s="85">
        <v>90798.191000000006</v>
      </c>
      <c r="D33" s="86">
        <v>92969.698999999993</v>
      </c>
      <c r="E33" s="85">
        <v>98735.714000000007</v>
      </c>
      <c r="F33" s="87">
        <v>116968.192</v>
      </c>
      <c r="G33" s="85">
        <v>56920.758000000002</v>
      </c>
      <c r="H33" s="86">
        <v>71594.173999999999</v>
      </c>
      <c r="I33" s="85">
        <v>100535.58</v>
      </c>
      <c r="J33" s="87">
        <v>127880.458</v>
      </c>
      <c r="K33" s="88">
        <v>33877.433000000005</v>
      </c>
      <c r="L33" s="89">
        <v>21375.524999999994</v>
      </c>
    </row>
    <row r="34" spans="1:12" x14ac:dyDescent="0.2">
      <c r="A34" s="83" t="s">
        <v>93</v>
      </c>
      <c r="B34" s="84" t="s">
        <v>94</v>
      </c>
      <c r="C34" s="85">
        <v>154027.40400000001</v>
      </c>
      <c r="D34" s="86">
        <v>177470.46100000001</v>
      </c>
      <c r="E34" s="85">
        <v>44494.088000000003</v>
      </c>
      <c r="F34" s="87">
        <v>41420.834000000003</v>
      </c>
      <c r="G34" s="85">
        <v>76819.097999999998</v>
      </c>
      <c r="H34" s="86">
        <v>126611.66</v>
      </c>
      <c r="I34" s="85">
        <v>19900.224999999999</v>
      </c>
      <c r="J34" s="87">
        <v>31244.920999999998</v>
      </c>
      <c r="K34" s="88">
        <v>77208.306000000011</v>
      </c>
      <c r="L34" s="89">
        <v>50858.801000000007</v>
      </c>
    </row>
    <row r="35" spans="1:12" x14ac:dyDescent="0.2">
      <c r="A35" s="83" t="s">
        <v>95</v>
      </c>
      <c r="B35" s="84" t="s">
        <v>96</v>
      </c>
      <c r="C35" s="85">
        <v>527279.58700000006</v>
      </c>
      <c r="D35" s="86">
        <v>619446.75600000005</v>
      </c>
      <c r="E35" s="85">
        <v>176969.989</v>
      </c>
      <c r="F35" s="87">
        <v>200988.389</v>
      </c>
      <c r="G35" s="85">
        <v>364812.36499999999</v>
      </c>
      <c r="H35" s="86">
        <v>418633.34</v>
      </c>
      <c r="I35" s="85">
        <v>98243.186000000002</v>
      </c>
      <c r="J35" s="87">
        <v>106879.43799999999</v>
      </c>
      <c r="K35" s="88">
        <v>162467.22200000007</v>
      </c>
      <c r="L35" s="89">
        <v>200813.41600000003</v>
      </c>
    </row>
    <row r="36" spans="1:12" x14ac:dyDescent="0.2">
      <c r="A36" s="83" t="s">
        <v>97</v>
      </c>
      <c r="B36" s="84" t="s">
        <v>98</v>
      </c>
      <c r="C36" s="85">
        <v>207227.204</v>
      </c>
      <c r="D36" s="86">
        <v>163448.81200000001</v>
      </c>
      <c r="E36" s="85">
        <v>178518.13500000001</v>
      </c>
      <c r="F36" s="87">
        <v>122461.41</v>
      </c>
      <c r="G36" s="85">
        <v>27120.742999999999</v>
      </c>
      <c r="H36" s="86">
        <v>54606.976000000002</v>
      </c>
      <c r="I36" s="85">
        <v>12122.865</v>
      </c>
      <c r="J36" s="87">
        <v>29026.135999999999</v>
      </c>
      <c r="K36" s="88">
        <v>180106.46100000001</v>
      </c>
      <c r="L36" s="89">
        <v>108841.83600000001</v>
      </c>
    </row>
    <row r="37" spans="1:12" x14ac:dyDescent="0.2">
      <c r="A37" s="83" t="s">
        <v>99</v>
      </c>
      <c r="B37" s="84" t="s">
        <v>100</v>
      </c>
      <c r="C37" s="85">
        <v>67989.244999999995</v>
      </c>
      <c r="D37" s="86">
        <v>78093.426999999996</v>
      </c>
      <c r="E37" s="85">
        <v>44451.222999999998</v>
      </c>
      <c r="F37" s="87">
        <v>48161.817999999999</v>
      </c>
      <c r="G37" s="85">
        <v>24568.791000000001</v>
      </c>
      <c r="H37" s="86">
        <v>22766.197</v>
      </c>
      <c r="I37" s="85">
        <v>11526.931</v>
      </c>
      <c r="J37" s="87">
        <v>9751.8029999999999</v>
      </c>
      <c r="K37" s="88">
        <v>43420.453999999998</v>
      </c>
      <c r="L37" s="89">
        <v>55327.229999999996</v>
      </c>
    </row>
    <row r="38" spans="1:12" x14ac:dyDescent="0.2">
      <c r="A38" s="83" t="s">
        <v>101</v>
      </c>
      <c r="B38" s="84" t="s">
        <v>102</v>
      </c>
      <c r="C38" s="85">
        <v>45752.981</v>
      </c>
      <c r="D38" s="86">
        <v>48746.586000000003</v>
      </c>
      <c r="E38" s="85">
        <v>21213.387999999999</v>
      </c>
      <c r="F38" s="87">
        <v>17793.707999999999</v>
      </c>
      <c r="G38" s="85">
        <v>17696.422999999999</v>
      </c>
      <c r="H38" s="86">
        <v>16616.607</v>
      </c>
      <c r="I38" s="85">
        <v>5252.549</v>
      </c>
      <c r="J38" s="87">
        <v>4059.0050000000001</v>
      </c>
      <c r="K38" s="88">
        <v>28056.558000000001</v>
      </c>
      <c r="L38" s="89">
        <v>32129.979000000003</v>
      </c>
    </row>
    <row r="39" spans="1:12" x14ac:dyDescent="0.2">
      <c r="A39" s="83" t="s">
        <v>103</v>
      </c>
      <c r="B39" s="84" t="s">
        <v>104</v>
      </c>
      <c r="C39" s="85">
        <v>375.267</v>
      </c>
      <c r="D39" s="86">
        <v>123.318</v>
      </c>
      <c r="E39" s="85">
        <v>618.70399999999995</v>
      </c>
      <c r="F39" s="87">
        <v>53.469000000000001</v>
      </c>
      <c r="G39" s="85">
        <v>525.91700000000003</v>
      </c>
      <c r="H39" s="86">
        <v>2141.895</v>
      </c>
      <c r="I39" s="85">
        <v>148.572</v>
      </c>
      <c r="J39" s="87">
        <v>1405.556</v>
      </c>
      <c r="K39" s="88">
        <v>-150.65000000000003</v>
      </c>
      <c r="L39" s="89">
        <v>-2018.577</v>
      </c>
    </row>
    <row r="40" spans="1:12" x14ac:dyDescent="0.2">
      <c r="A40" s="83" t="s">
        <v>105</v>
      </c>
      <c r="B40" s="84" t="s">
        <v>106</v>
      </c>
      <c r="C40" s="85">
        <v>1.64</v>
      </c>
      <c r="D40" s="86">
        <v>0</v>
      </c>
      <c r="E40" s="85">
        <v>2.04</v>
      </c>
      <c r="F40" s="87">
        <v>0</v>
      </c>
      <c r="G40" s="85">
        <v>1.857</v>
      </c>
      <c r="H40" s="86">
        <v>0</v>
      </c>
      <c r="I40" s="85">
        <v>6.0000000000000001E-3</v>
      </c>
      <c r="J40" s="87">
        <v>0</v>
      </c>
      <c r="K40" s="88">
        <v>-0.21700000000000008</v>
      </c>
      <c r="L40" s="89">
        <v>0</v>
      </c>
    </row>
    <row r="41" spans="1:12" x14ac:dyDescent="0.2">
      <c r="A41" s="83" t="s">
        <v>107</v>
      </c>
      <c r="B41" s="84" t="s">
        <v>108</v>
      </c>
      <c r="C41" s="85">
        <v>6.8559999999999999</v>
      </c>
      <c r="D41" s="86">
        <v>1.3560000000000001</v>
      </c>
      <c r="E41" s="85">
        <v>1.5</v>
      </c>
      <c r="F41" s="87">
        <v>0.63100000000000001</v>
      </c>
      <c r="G41" s="85">
        <v>167.50800000000001</v>
      </c>
      <c r="H41" s="86">
        <v>0</v>
      </c>
      <c r="I41" s="85">
        <v>26.864000000000001</v>
      </c>
      <c r="J41" s="87">
        <v>0</v>
      </c>
      <c r="K41" s="88">
        <v>-160.65200000000002</v>
      </c>
      <c r="L41" s="89">
        <v>1.3560000000000001</v>
      </c>
    </row>
    <row r="42" spans="1:12" x14ac:dyDescent="0.2">
      <c r="A42" s="83" t="s">
        <v>109</v>
      </c>
      <c r="B42" s="84" t="s">
        <v>110</v>
      </c>
      <c r="C42" s="85">
        <v>78605.459000000003</v>
      </c>
      <c r="D42" s="86">
        <v>82692.721999999994</v>
      </c>
      <c r="E42" s="85">
        <v>22764.120999999999</v>
      </c>
      <c r="F42" s="87">
        <v>28879.825000000001</v>
      </c>
      <c r="G42" s="85">
        <v>84275.941000000006</v>
      </c>
      <c r="H42" s="86">
        <v>97245.904999999999</v>
      </c>
      <c r="I42" s="85">
        <v>21407.816999999999</v>
      </c>
      <c r="J42" s="87">
        <v>23939.395</v>
      </c>
      <c r="K42" s="88">
        <v>-5670.4820000000036</v>
      </c>
      <c r="L42" s="89">
        <v>-14553.183000000005</v>
      </c>
    </row>
    <row r="43" spans="1:12" x14ac:dyDescent="0.2">
      <c r="A43" s="83" t="s">
        <v>111</v>
      </c>
      <c r="B43" s="84" t="s">
        <v>112</v>
      </c>
      <c r="C43" s="85">
        <v>47443.574999999997</v>
      </c>
      <c r="D43" s="86">
        <v>62517.120000000003</v>
      </c>
      <c r="E43" s="85">
        <v>18586.972000000002</v>
      </c>
      <c r="F43" s="87">
        <v>17721.073</v>
      </c>
      <c r="G43" s="85">
        <v>7565.0280000000002</v>
      </c>
      <c r="H43" s="86">
        <v>17423.695</v>
      </c>
      <c r="I43" s="85">
        <v>3366.93</v>
      </c>
      <c r="J43" s="87">
        <v>26502.190999999999</v>
      </c>
      <c r="K43" s="88">
        <v>39878.546999999999</v>
      </c>
      <c r="L43" s="89">
        <v>45093.425000000003</v>
      </c>
    </row>
    <row r="44" spans="1:12" x14ac:dyDescent="0.2">
      <c r="A44" s="83" t="s">
        <v>113</v>
      </c>
      <c r="B44" s="84" t="s">
        <v>114</v>
      </c>
      <c r="C44" s="85">
        <v>13687.258</v>
      </c>
      <c r="D44" s="86">
        <v>14862.034</v>
      </c>
      <c r="E44" s="85">
        <v>75993.092000000004</v>
      </c>
      <c r="F44" s="87">
        <v>80405.486999999994</v>
      </c>
      <c r="G44" s="85">
        <v>1317.8779999999999</v>
      </c>
      <c r="H44" s="86">
        <v>560.33900000000006</v>
      </c>
      <c r="I44" s="85">
        <v>2971.6819999999998</v>
      </c>
      <c r="J44" s="87">
        <v>938.447</v>
      </c>
      <c r="K44" s="88">
        <v>12369.38</v>
      </c>
      <c r="L44" s="89">
        <v>14301.695</v>
      </c>
    </row>
    <row r="45" spans="1:12" x14ac:dyDescent="0.2">
      <c r="A45" s="83" t="s">
        <v>115</v>
      </c>
      <c r="B45" s="84" t="s">
        <v>116</v>
      </c>
      <c r="C45" s="85">
        <v>3099.018</v>
      </c>
      <c r="D45" s="86">
        <v>2703.2739999999999</v>
      </c>
      <c r="E45" s="85">
        <v>855.61900000000003</v>
      </c>
      <c r="F45" s="87">
        <v>105.209</v>
      </c>
      <c r="G45" s="85">
        <v>144.29300000000001</v>
      </c>
      <c r="H45" s="86">
        <v>206.024</v>
      </c>
      <c r="I45" s="85">
        <v>40.619</v>
      </c>
      <c r="J45" s="87">
        <v>43.76</v>
      </c>
      <c r="K45" s="88">
        <v>2954.7249999999999</v>
      </c>
      <c r="L45" s="89">
        <v>2497.25</v>
      </c>
    </row>
    <row r="46" spans="1:12" x14ac:dyDescent="0.2">
      <c r="A46" s="83" t="s">
        <v>117</v>
      </c>
      <c r="B46" s="84" t="s">
        <v>118</v>
      </c>
      <c r="C46" s="85">
        <v>15.909000000000001</v>
      </c>
      <c r="D46" s="86">
        <v>17.504000000000001</v>
      </c>
      <c r="E46" s="85">
        <v>4.3769999999999998</v>
      </c>
      <c r="F46" s="87">
        <v>8.0109999999999992</v>
      </c>
      <c r="G46" s="85">
        <v>36.581000000000003</v>
      </c>
      <c r="H46" s="86">
        <v>95.561000000000007</v>
      </c>
      <c r="I46" s="85">
        <v>158.63</v>
      </c>
      <c r="J46" s="87">
        <v>408.41800000000001</v>
      </c>
      <c r="K46" s="88">
        <v>-20.672000000000004</v>
      </c>
      <c r="L46" s="89">
        <v>-78.057000000000002</v>
      </c>
    </row>
    <row r="47" spans="1:12" x14ac:dyDescent="0.2">
      <c r="A47" s="83" t="s">
        <v>119</v>
      </c>
      <c r="B47" s="84" t="s">
        <v>120</v>
      </c>
      <c r="C47" s="85">
        <v>104.40300000000001</v>
      </c>
      <c r="D47" s="86">
        <v>135.65600000000001</v>
      </c>
      <c r="E47" s="85">
        <v>166.53100000000001</v>
      </c>
      <c r="F47" s="87">
        <v>490.61099999999999</v>
      </c>
      <c r="G47" s="85">
        <v>5.5609999999999999</v>
      </c>
      <c r="H47" s="86">
        <v>6.7969999999999997</v>
      </c>
      <c r="I47" s="85">
        <v>4.2000000000000003E-2</v>
      </c>
      <c r="J47" s="87">
        <v>2.7E-2</v>
      </c>
      <c r="K47" s="88">
        <v>98.842000000000013</v>
      </c>
      <c r="L47" s="89">
        <v>128.85900000000001</v>
      </c>
    </row>
    <row r="48" spans="1:12" x14ac:dyDescent="0.2">
      <c r="A48" s="83" t="s">
        <v>121</v>
      </c>
      <c r="B48" s="84" t="s">
        <v>122</v>
      </c>
      <c r="C48" s="85">
        <v>118825.977</v>
      </c>
      <c r="D48" s="86">
        <v>124852.61500000001</v>
      </c>
      <c r="E48" s="85">
        <v>237736</v>
      </c>
      <c r="F48" s="87">
        <v>215231.78899999999</v>
      </c>
      <c r="G48" s="85">
        <v>50749.605000000003</v>
      </c>
      <c r="H48" s="86">
        <v>64971.974000000002</v>
      </c>
      <c r="I48" s="85">
        <v>68217.936000000002</v>
      </c>
      <c r="J48" s="87">
        <v>92525.944000000003</v>
      </c>
      <c r="K48" s="88">
        <v>68076.372000000003</v>
      </c>
      <c r="L48" s="89">
        <v>59880.641000000003</v>
      </c>
    </row>
    <row r="49" spans="1:12" x14ac:dyDescent="0.2">
      <c r="A49" s="83" t="s">
        <v>123</v>
      </c>
      <c r="B49" s="84" t="s">
        <v>124</v>
      </c>
      <c r="C49" s="85">
        <v>7495.1559999999999</v>
      </c>
      <c r="D49" s="86">
        <v>9071.2430000000004</v>
      </c>
      <c r="E49" s="85">
        <v>2798.49</v>
      </c>
      <c r="F49" s="87">
        <v>3282.9540000000002</v>
      </c>
      <c r="G49" s="85">
        <v>39165.917000000001</v>
      </c>
      <c r="H49" s="86">
        <v>51576.250999999997</v>
      </c>
      <c r="I49" s="85">
        <v>11435.605</v>
      </c>
      <c r="J49" s="87">
        <v>13119.325000000001</v>
      </c>
      <c r="K49" s="88">
        <v>-31670.761000000002</v>
      </c>
      <c r="L49" s="89">
        <v>-42505.007999999994</v>
      </c>
    </row>
    <row r="50" spans="1:12" x14ac:dyDescent="0.2">
      <c r="A50" s="83" t="s">
        <v>125</v>
      </c>
      <c r="B50" s="84" t="s">
        <v>126</v>
      </c>
      <c r="C50" s="85">
        <v>79541.945999999996</v>
      </c>
      <c r="D50" s="86">
        <v>87735.751000000004</v>
      </c>
      <c r="E50" s="85">
        <v>54465.228000000003</v>
      </c>
      <c r="F50" s="87">
        <v>65673.501999999993</v>
      </c>
      <c r="G50" s="85">
        <v>196712.47700000001</v>
      </c>
      <c r="H50" s="86">
        <v>237451.31700000001</v>
      </c>
      <c r="I50" s="85">
        <v>65790.31</v>
      </c>
      <c r="J50" s="87">
        <v>92502.502999999997</v>
      </c>
      <c r="K50" s="88">
        <v>-117170.53100000002</v>
      </c>
      <c r="L50" s="89">
        <v>-149715.56599999999</v>
      </c>
    </row>
    <row r="51" spans="1:12" x14ac:dyDescent="0.2">
      <c r="A51" s="83" t="s">
        <v>127</v>
      </c>
      <c r="B51" s="84" t="s">
        <v>128</v>
      </c>
      <c r="C51" s="85">
        <v>19341.298999999999</v>
      </c>
      <c r="D51" s="86">
        <v>9209.8709999999992</v>
      </c>
      <c r="E51" s="85">
        <v>5330.1189999999997</v>
      </c>
      <c r="F51" s="87">
        <v>2957.0250000000001</v>
      </c>
      <c r="G51" s="85">
        <v>117017.644</v>
      </c>
      <c r="H51" s="86">
        <v>141394.399</v>
      </c>
      <c r="I51" s="85">
        <v>22430.986000000001</v>
      </c>
      <c r="J51" s="87">
        <v>27158.773000000001</v>
      </c>
      <c r="K51" s="88">
        <v>-97676.345000000001</v>
      </c>
      <c r="L51" s="89">
        <v>-132184.52799999999</v>
      </c>
    </row>
    <row r="52" spans="1:12" x14ac:dyDescent="0.2">
      <c r="A52" s="83" t="s">
        <v>129</v>
      </c>
      <c r="B52" s="84" t="s">
        <v>130</v>
      </c>
      <c r="C52" s="85">
        <v>21483.716</v>
      </c>
      <c r="D52" s="86">
        <v>26379.918000000001</v>
      </c>
      <c r="E52" s="85">
        <v>12780.638000000001</v>
      </c>
      <c r="F52" s="87">
        <v>16651.865000000002</v>
      </c>
      <c r="G52" s="85">
        <v>10565.398999999999</v>
      </c>
      <c r="H52" s="86">
        <v>18521.124</v>
      </c>
      <c r="I52" s="85">
        <v>4044.165</v>
      </c>
      <c r="J52" s="87">
        <v>9137.1149999999998</v>
      </c>
      <c r="K52" s="88">
        <v>10918.317000000001</v>
      </c>
      <c r="L52" s="89">
        <v>7858.7940000000017</v>
      </c>
    </row>
    <row r="53" spans="1:12" x14ac:dyDescent="0.2">
      <c r="A53" s="83" t="s">
        <v>131</v>
      </c>
      <c r="B53" s="84" t="s">
        <v>132</v>
      </c>
      <c r="C53" s="85">
        <v>3919.4679999999998</v>
      </c>
      <c r="D53" s="86">
        <v>5562.5</v>
      </c>
      <c r="E53" s="85">
        <v>10933.040999999999</v>
      </c>
      <c r="F53" s="87">
        <v>17091.736000000001</v>
      </c>
      <c r="G53" s="85">
        <v>52510.92</v>
      </c>
      <c r="H53" s="86">
        <v>32825.396000000001</v>
      </c>
      <c r="I53" s="85">
        <v>190795.93299999999</v>
      </c>
      <c r="J53" s="87">
        <v>131617.84599999999</v>
      </c>
      <c r="K53" s="88">
        <v>-48591.451999999997</v>
      </c>
      <c r="L53" s="89">
        <v>-27262.896000000001</v>
      </c>
    </row>
    <row r="54" spans="1:12" x14ac:dyDescent="0.2">
      <c r="A54" s="83" t="s">
        <v>133</v>
      </c>
      <c r="B54" s="84" t="s">
        <v>134</v>
      </c>
      <c r="C54" s="85">
        <v>34588.540999999997</v>
      </c>
      <c r="D54" s="86">
        <v>53800.008999999998</v>
      </c>
      <c r="E54" s="85">
        <v>41858.317999999999</v>
      </c>
      <c r="F54" s="87">
        <v>45898.046000000002</v>
      </c>
      <c r="G54" s="85">
        <v>190806.266</v>
      </c>
      <c r="H54" s="86">
        <v>204458.68700000001</v>
      </c>
      <c r="I54" s="85">
        <v>133113.386</v>
      </c>
      <c r="J54" s="87">
        <v>117034.539</v>
      </c>
      <c r="K54" s="88">
        <v>-156217.72500000001</v>
      </c>
      <c r="L54" s="89">
        <v>-150658.67800000001</v>
      </c>
    </row>
    <row r="55" spans="1:12" x14ac:dyDescent="0.2">
      <c r="A55" s="83" t="s">
        <v>135</v>
      </c>
      <c r="B55" s="84" t="s">
        <v>136</v>
      </c>
      <c r="C55" s="85">
        <v>57605.898999999998</v>
      </c>
      <c r="D55" s="86">
        <v>52496.133000000002</v>
      </c>
      <c r="E55" s="85">
        <v>112341.197</v>
      </c>
      <c r="F55" s="87">
        <v>108526.66499999999</v>
      </c>
      <c r="G55" s="85">
        <v>63091.057000000001</v>
      </c>
      <c r="H55" s="86">
        <v>61663.097999999998</v>
      </c>
      <c r="I55" s="85">
        <v>175174.66399999999</v>
      </c>
      <c r="J55" s="87">
        <v>179004.87899999999</v>
      </c>
      <c r="K55" s="88">
        <v>-5485.1580000000031</v>
      </c>
      <c r="L55" s="89">
        <v>-9166.9649999999965</v>
      </c>
    </row>
    <row r="56" spans="1:12" x14ac:dyDescent="0.2">
      <c r="A56" s="83" t="s">
        <v>137</v>
      </c>
      <c r="B56" s="84" t="s">
        <v>138</v>
      </c>
      <c r="C56" s="85">
        <v>36927.106</v>
      </c>
      <c r="D56" s="86">
        <v>42206.930999999997</v>
      </c>
      <c r="E56" s="85">
        <v>68083.404999999999</v>
      </c>
      <c r="F56" s="87">
        <v>76675.074999999997</v>
      </c>
      <c r="G56" s="85">
        <v>52758.91</v>
      </c>
      <c r="H56" s="86">
        <v>57926.182000000001</v>
      </c>
      <c r="I56" s="85">
        <v>52848.535000000003</v>
      </c>
      <c r="J56" s="87">
        <v>57170.991999999998</v>
      </c>
      <c r="K56" s="88">
        <v>-15831.804000000004</v>
      </c>
      <c r="L56" s="89">
        <v>-15719.251000000004</v>
      </c>
    </row>
    <row r="57" spans="1:12" x14ac:dyDescent="0.2">
      <c r="A57" s="83" t="s">
        <v>139</v>
      </c>
      <c r="B57" s="84" t="s">
        <v>140</v>
      </c>
      <c r="C57" s="85">
        <v>10084.823</v>
      </c>
      <c r="D57" s="86">
        <v>10779.892</v>
      </c>
      <c r="E57" s="85">
        <v>9326.1219999999994</v>
      </c>
      <c r="F57" s="87">
        <v>9337.35</v>
      </c>
      <c r="G57" s="85">
        <v>64089.167999999998</v>
      </c>
      <c r="H57" s="86">
        <v>70121.286999999997</v>
      </c>
      <c r="I57" s="85">
        <v>55316.451000000001</v>
      </c>
      <c r="J57" s="87">
        <v>59013.463000000003</v>
      </c>
      <c r="K57" s="88">
        <v>-54004.345000000001</v>
      </c>
      <c r="L57" s="89">
        <v>-59341.394999999997</v>
      </c>
    </row>
    <row r="58" spans="1:12" x14ac:dyDescent="0.2">
      <c r="A58" s="83" t="s">
        <v>141</v>
      </c>
      <c r="B58" s="84" t="s">
        <v>142</v>
      </c>
      <c r="C58" s="85">
        <v>17503.596000000001</v>
      </c>
      <c r="D58" s="86">
        <v>21192.642</v>
      </c>
      <c r="E58" s="85">
        <v>40389.885000000002</v>
      </c>
      <c r="F58" s="87">
        <v>46154.237999999998</v>
      </c>
      <c r="G58" s="85">
        <v>46012.258999999998</v>
      </c>
      <c r="H58" s="86">
        <v>44095.211000000003</v>
      </c>
      <c r="I58" s="85">
        <v>80946.228000000003</v>
      </c>
      <c r="J58" s="87">
        <v>67251.835999999996</v>
      </c>
      <c r="K58" s="88">
        <v>-28508.662999999997</v>
      </c>
      <c r="L58" s="89">
        <v>-22902.569000000003</v>
      </c>
    </row>
    <row r="59" spans="1:12" x14ac:dyDescent="0.2">
      <c r="A59" s="83" t="s">
        <v>143</v>
      </c>
      <c r="B59" s="84" t="s">
        <v>144</v>
      </c>
      <c r="C59" s="85">
        <v>14920.467000000001</v>
      </c>
      <c r="D59" s="86">
        <v>15633.834000000001</v>
      </c>
      <c r="E59" s="85">
        <v>16079.8</v>
      </c>
      <c r="F59" s="87">
        <v>17475.931</v>
      </c>
      <c r="G59" s="85">
        <v>54686.879000000001</v>
      </c>
      <c r="H59" s="86">
        <v>60926.875</v>
      </c>
      <c r="I59" s="85">
        <v>51523.498</v>
      </c>
      <c r="J59" s="87">
        <v>54749.09</v>
      </c>
      <c r="K59" s="88">
        <v>-39766.411999999997</v>
      </c>
      <c r="L59" s="89">
        <v>-45293.040999999997</v>
      </c>
    </row>
    <row r="60" spans="1:12" x14ac:dyDescent="0.2">
      <c r="A60" s="83" t="s">
        <v>145</v>
      </c>
      <c r="B60" s="84" t="s">
        <v>146</v>
      </c>
      <c r="C60" s="85">
        <v>8463.1869999999999</v>
      </c>
      <c r="D60" s="86">
        <v>9556.3119999999999</v>
      </c>
      <c r="E60" s="85">
        <v>13843.154</v>
      </c>
      <c r="F60" s="87">
        <v>19684.323</v>
      </c>
      <c r="G60" s="85">
        <v>1267.1590000000001</v>
      </c>
      <c r="H60" s="86">
        <v>821.76700000000005</v>
      </c>
      <c r="I60" s="85">
        <v>3498.4180000000001</v>
      </c>
      <c r="J60" s="87">
        <v>1181.0509999999999</v>
      </c>
      <c r="K60" s="88">
        <v>7196.0280000000002</v>
      </c>
      <c r="L60" s="89">
        <v>8734.5450000000001</v>
      </c>
    </row>
    <row r="61" spans="1:12" x14ac:dyDescent="0.2">
      <c r="A61" s="83" t="s">
        <v>147</v>
      </c>
      <c r="B61" s="84" t="s">
        <v>148</v>
      </c>
      <c r="C61" s="85">
        <v>330095.55900000001</v>
      </c>
      <c r="D61" s="86">
        <v>363982.73499999999</v>
      </c>
      <c r="E61" s="85">
        <v>207881.228</v>
      </c>
      <c r="F61" s="87">
        <v>231460.258</v>
      </c>
      <c r="G61" s="85">
        <v>229681.73800000001</v>
      </c>
      <c r="H61" s="86">
        <v>241531.83600000001</v>
      </c>
      <c r="I61" s="85">
        <v>141618.89600000001</v>
      </c>
      <c r="J61" s="87">
        <v>144912.34400000001</v>
      </c>
      <c r="K61" s="88">
        <v>100413.821</v>
      </c>
      <c r="L61" s="89">
        <v>122450.89899999998</v>
      </c>
    </row>
    <row r="62" spans="1:12" x14ac:dyDescent="0.2">
      <c r="A62" s="83" t="s">
        <v>149</v>
      </c>
      <c r="B62" s="84" t="s">
        <v>150</v>
      </c>
      <c r="C62" s="85">
        <v>218124.66099999999</v>
      </c>
      <c r="D62" s="86">
        <v>218336.32199999999</v>
      </c>
      <c r="E62" s="85">
        <v>305157.62400000001</v>
      </c>
      <c r="F62" s="87">
        <v>304031.43400000001</v>
      </c>
      <c r="G62" s="85">
        <v>49065.750999999997</v>
      </c>
      <c r="H62" s="86">
        <v>51397.932000000001</v>
      </c>
      <c r="I62" s="85">
        <v>66433.482000000004</v>
      </c>
      <c r="J62" s="87">
        <v>66009.214000000007</v>
      </c>
      <c r="K62" s="88">
        <v>169058.91</v>
      </c>
      <c r="L62" s="89">
        <v>166938.38999999998</v>
      </c>
    </row>
    <row r="63" spans="1:12" x14ac:dyDescent="0.2">
      <c r="A63" s="83" t="s">
        <v>151</v>
      </c>
      <c r="B63" s="84" t="s">
        <v>152</v>
      </c>
      <c r="C63" s="85">
        <v>16447.36</v>
      </c>
      <c r="D63" s="86">
        <v>17425.72</v>
      </c>
      <c r="E63" s="85">
        <v>10253.927</v>
      </c>
      <c r="F63" s="87">
        <v>11135.124</v>
      </c>
      <c r="G63" s="85">
        <v>7586.5749999999998</v>
      </c>
      <c r="H63" s="86">
        <v>11931.492</v>
      </c>
      <c r="I63" s="85">
        <v>5509.4219999999996</v>
      </c>
      <c r="J63" s="87">
        <v>10127.567999999999</v>
      </c>
      <c r="K63" s="88">
        <v>8860.7849999999999</v>
      </c>
      <c r="L63" s="89">
        <v>5494.228000000001</v>
      </c>
    </row>
    <row r="64" spans="1:12" x14ac:dyDescent="0.2">
      <c r="A64" s="83" t="s">
        <v>153</v>
      </c>
      <c r="B64" s="84" t="s">
        <v>154</v>
      </c>
      <c r="C64" s="85">
        <v>74133.668999999994</v>
      </c>
      <c r="D64" s="86">
        <v>79900.595000000001</v>
      </c>
      <c r="E64" s="85">
        <v>26432.824000000001</v>
      </c>
      <c r="F64" s="87">
        <v>25786.967000000001</v>
      </c>
      <c r="G64" s="85">
        <v>24264.419000000002</v>
      </c>
      <c r="H64" s="86">
        <v>29399.813999999998</v>
      </c>
      <c r="I64" s="85">
        <v>4978.4660000000003</v>
      </c>
      <c r="J64" s="87">
        <v>5747.027</v>
      </c>
      <c r="K64" s="88">
        <v>49869.249999999993</v>
      </c>
      <c r="L64" s="89">
        <v>50500.781000000003</v>
      </c>
    </row>
    <row r="65" spans="1:12" x14ac:dyDescent="0.2">
      <c r="A65" s="83" t="s">
        <v>155</v>
      </c>
      <c r="B65" s="84" t="s">
        <v>156</v>
      </c>
      <c r="C65" s="85">
        <v>25135.781999999999</v>
      </c>
      <c r="D65" s="86">
        <v>31860.391</v>
      </c>
      <c r="E65" s="85">
        <v>40438.608</v>
      </c>
      <c r="F65" s="87">
        <v>50523.177000000003</v>
      </c>
      <c r="G65" s="85">
        <v>8832.4989999999998</v>
      </c>
      <c r="H65" s="86">
        <v>12728.183000000001</v>
      </c>
      <c r="I65" s="85">
        <v>17138.629000000001</v>
      </c>
      <c r="J65" s="87">
        <v>20479.116000000002</v>
      </c>
      <c r="K65" s="88">
        <v>16303.282999999999</v>
      </c>
      <c r="L65" s="89">
        <v>19132.207999999999</v>
      </c>
    </row>
    <row r="66" spans="1:12" x14ac:dyDescent="0.2">
      <c r="A66" s="83" t="s">
        <v>157</v>
      </c>
      <c r="B66" s="84" t="s">
        <v>158</v>
      </c>
      <c r="C66" s="85">
        <v>575.46500000000003</v>
      </c>
      <c r="D66" s="86">
        <v>72.861999999999995</v>
      </c>
      <c r="E66" s="85">
        <v>1226.211</v>
      </c>
      <c r="F66" s="87">
        <v>212.191</v>
      </c>
      <c r="G66" s="85">
        <v>5538.3829999999998</v>
      </c>
      <c r="H66" s="86">
        <v>7890.3850000000002</v>
      </c>
      <c r="I66" s="85">
        <v>3946.4490000000001</v>
      </c>
      <c r="J66" s="87">
        <v>5582.4840000000004</v>
      </c>
      <c r="K66" s="88">
        <v>-4962.9179999999997</v>
      </c>
      <c r="L66" s="89">
        <v>-7817.5230000000001</v>
      </c>
    </row>
    <row r="67" spans="1:12" x14ac:dyDescent="0.2">
      <c r="A67" s="83" t="s">
        <v>159</v>
      </c>
      <c r="B67" s="84" t="s">
        <v>160</v>
      </c>
      <c r="C67" s="85">
        <v>2868.2530000000002</v>
      </c>
      <c r="D67" s="86">
        <v>5153.7139999999999</v>
      </c>
      <c r="E67" s="85">
        <v>772.23199999999997</v>
      </c>
      <c r="F67" s="87">
        <v>1106.22</v>
      </c>
      <c r="G67" s="85">
        <v>18191.05</v>
      </c>
      <c r="H67" s="86">
        <v>24237.244999999999</v>
      </c>
      <c r="I67" s="85">
        <v>3023.174</v>
      </c>
      <c r="J67" s="87">
        <v>4086.5369999999998</v>
      </c>
      <c r="K67" s="88">
        <v>-15322.796999999999</v>
      </c>
      <c r="L67" s="89">
        <v>-19083.530999999999</v>
      </c>
    </row>
    <row r="68" spans="1:12" x14ac:dyDescent="0.2">
      <c r="A68" s="83" t="s">
        <v>161</v>
      </c>
      <c r="B68" s="84" t="s">
        <v>162</v>
      </c>
      <c r="C68" s="85">
        <v>12060.88</v>
      </c>
      <c r="D68" s="86">
        <v>14426.800999999999</v>
      </c>
      <c r="E68" s="85">
        <v>3211.4490000000001</v>
      </c>
      <c r="F68" s="87">
        <v>4157.3370000000004</v>
      </c>
      <c r="G68" s="85">
        <v>67001.509999999995</v>
      </c>
      <c r="H68" s="86">
        <v>81877.870999999999</v>
      </c>
      <c r="I68" s="85">
        <v>8287.5280000000002</v>
      </c>
      <c r="J68" s="87">
        <v>9417.6419999999998</v>
      </c>
      <c r="K68" s="88">
        <v>-54940.63</v>
      </c>
      <c r="L68" s="89">
        <v>-67451.070000000007</v>
      </c>
    </row>
    <row r="69" spans="1:12" x14ac:dyDescent="0.2">
      <c r="A69" s="83" t="s">
        <v>163</v>
      </c>
      <c r="B69" s="84" t="s">
        <v>164</v>
      </c>
      <c r="C69" s="85">
        <v>62964.982000000004</v>
      </c>
      <c r="D69" s="86">
        <v>50571.785000000003</v>
      </c>
      <c r="E69" s="85">
        <v>84252.173999999999</v>
      </c>
      <c r="F69" s="87">
        <v>68930.92</v>
      </c>
      <c r="G69" s="85">
        <v>3263.3760000000002</v>
      </c>
      <c r="H69" s="86">
        <v>6175.317</v>
      </c>
      <c r="I69" s="85">
        <v>7157.4489999999996</v>
      </c>
      <c r="J69" s="87">
        <v>12235.706</v>
      </c>
      <c r="K69" s="88">
        <v>59701.606</v>
      </c>
      <c r="L69" s="89">
        <v>44396.468000000001</v>
      </c>
    </row>
    <row r="70" spans="1:12" x14ac:dyDescent="0.2">
      <c r="A70" s="83" t="s">
        <v>165</v>
      </c>
      <c r="B70" s="84" t="s">
        <v>166</v>
      </c>
      <c r="C70" s="85">
        <v>4551.0209999999997</v>
      </c>
      <c r="D70" s="86">
        <v>4715.0469999999996</v>
      </c>
      <c r="E70" s="85">
        <v>4478.3459999999995</v>
      </c>
      <c r="F70" s="87">
        <v>3884.1219999999998</v>
      </c>
      <c r="G70" s="85">
        <v>51207.108999999997</v>
      </c>
      <c r="H70" s="86">
        <v>48215.874000000003</v>
      </c>
      <c r="I70" s="85">
        <v>20817.704000000002</v>
      </c>
      <c r="J70" s="87">
        <v>20055.995999999999</v>
      </c>
      <c r="K70" s="88">
        <v>-46656.087999999996</v>
      </c>
      <c r="L70" s="89">
        <v>-43500.827000000005</v>
      </c>
    </row>
    <row r="71" spans="1:12" x14ac:dyDescent="0.2">
      <c r="A71" s="83" t="s">
        <v>167</v>
      </c>
      <c r="B71" s="84" t="s">
        <v>168</v>
      </c>
      <c r="C71" s="85">
        <v>2366.3180000000002</v>
      </c>
      <c r="D71" s="86">
        <v>1461.45</v>
      </c>
      <c r="E71" s="85">
        <v>2700.3879999999999</v>
      </c>
      <c r="F71" s="87">
        <v>1834.8779999999999</v>
      </c>
      <c r="G71" s="85">
        <v>345528.53399999999</v>
      </c>
      <c r="H71" s="86">
        <v>320719.18300000002</v>
      </c>
      <c r="I71" s="85">
        <v>383948.32199999999</v>
      </c>
      <c r="J71" s="87">
        <v>379821.348</v>
      </c>
      <c r="K71" s="88">
        <v>-343162.21599999996</v>
      </c>
      <c r="L71" s="89">
        <v>-319257.73300000001</v>
      </c>
    </row>
    <row r="72" spans="1:12" x14ac:dyDescent="0.2">
      <c r="A72" s="83" t="s">
        <v>169</v>
      </c>
      <c r="B72" s="84" t="s">
        <v>170</v>
      </c>
      <c r="C72" s="85">
        <v>3414.3739999999998</v>
      </c>
      <c r="D72" s="86">
        <v>2117.5149999999999</v>
      </c>
      <c r="E72" s="85">
        <v>2071.0590000000002</v>
      </c>
      <c r="F72" s="87">
        <v>1182.8969999999999</v>
      </c>
      <c r="G72" s="85">
        <v>123038.76</v>
      </c>
      <c r="H72" s="86">
        <v>140899.50700000001</v>
      </c>
      <c r="I72" s="85">
        <v>90247.631999999998</v>
      </c>
      <c r="J72" s="87">
        <v>102113.531</v>
      </c>
      <c r="K72" s="88">
        <v>-119624.386</v>
      </c>
      <c r="L72" s="89">
        <v>-138781.992</v>
      </c>
    </row>
    <row r="73" spans="1:12" x14ac:dyDescent="0.2">
      <c r="A73" s="83" t="s">
        <v>171</v>
      </c>
      <c r="B73" s="84" t="s">
        <v>172</v>
      </c>
      <c r="C73" s="85">
        <v>999.12699999999995</v>
      </c>
      <c r="D73" s="86">
        <v>1673.7249999999999</v>
      </c>
      <c r="E73" s="85">
        <v>2518.5219999999999</v>
      </c>
      <c r="F73" s="87">
        <v>3552.1759999999999</v>
      </c>
      <c r="G73" s="85">
        <v>62953.135999999999</v>
      </c>
      <c r="H73" s="86">
        <v>89131.61</v>
      </c>
      <c r="I73" s="85">
        <v>147583.478</v>
      </c>
      <c r="J73" s="87">
        <v>188731.36600000001</v>
      </c>
      <c r="K73" s="88">
        <v>-61954.008999999998</v>
      </c>
      <c r="L73" s="89">
        <v>-87457.884999999995</v>
      </c>
    </row>
    <row r="74" spans="1:12" x14ac:dyDescent="0.2">
      <c r="A74" s="83" t="s">
        <v>173</v>
      </c>
      <c r="B74" s="84" t="s">
        <v>174</v>
      </c>
      <c r="C74" s="85">
        <v>162828.511</v>
      </c>
      <c r="D74" s="86">
        <v>197667.446</v>
      </c>
      <c r="E74" s="85">
        <v>341218.20899999997</v>
      </c>
      <c r="F74" s="87">
        <v>525124.299</v>
      </c>
      <c r="G74" s="85">
        <v>62992.73</v>
      </c>
      <c r="H74" s="86">
        <v>38424.303999999996</v>
      </c>
      <c r="I74" s="85">
        <v>68741.016000000003</v>
      </c>
      <c r="J74" s="87">
        <v>46610.949000000001</v>
      </c>
      <c r="K74" s="88">
        <v>99835.780999999988</v>
      </c>
      <c r="L74" s="89">
        <v>159243.14199999999</v>
      </c>
    </row>
    <row r="75" spans="1:12" x14ac:dyDescent="0.2">
      <c r="A75" s="83" t="s">
        <v>175</v>
      </c>
      <c r="B75" s="84" t="s">
        <v>176</v>
      </c>
      <c r="C75" s="85">
        <v>12434.050999999999</v>
      </c>
      <c r="D75" s="86">
        <v>11774.666999999999</v>
      </c>
      <c r="E75" s="85">
        <v>14640.32</v>
      </c>
      <c r="F75" s="87">
        <v>13621.370999999999</v>
      </c>
      <c r="G75" s="85">
        <v>108826.02800000001</v>
      </c>
      <c r="H75" s="86">
        <v>129422.93700000001</v>
      </c>
      <c r="I75" s="85">
        <v>90620.652000000002</v>
      </c>
      <c r="J75" s="87">
        <v>98528.591</v>
      </c>
      <c r="K75" s="88">
        <v>-96391.977000000014</v>
      </c>
      <c r="L75" s="89">
        <v>-117648.27</v>
      </c>
    </row>
    <row r="76" spans="1:12" x14ac:dyDescent="0.2">
      <c r="A76" s="83" t="s">
        <v>177</v>
      </c>
      <c r="B76" s="84" t="s">
        <v>178</v>
      </c>
      <c r="C76" s="85">
        <v>128277.32399999999</v>
      </c>
      <c r="D76" s="86">
        <v>143969.79699999999</v>
      </c>
      <c r="E76" s="85">
        <v>31929.217000000001</v>
      </c>
      <c r="F76" s="87">
        <v>34981.607000000004</v>
      </c>
      <c r="G76" s="85">
        <v>158197.60500000001</v>
      </c>
      <c r="H76" s="86">
        <v>183048.465</v>
      </c>
      <c r="I76" s="85">
        <v>69356.918999999994</v>
      </c>
      <c r="J76" s="87">
        <v>73626.535000000003</v>
      </c>
      <c r="K76" s="88">
        <v>-29920.281000000017</v>
      </c>
      <c r="L76" s="89">
        <v>-39078.668000000005</v>
      </c>
    </row>
    <row r="77" spans="1:12" x14ac:dyDescent="0.2">
      <c r="A77" s="83" t="s">
        <v>179</v>
      </c>
      <c r="B77" s="84" t="s">
        <v>180</v>
      </c>
      <c r="C77" s="85">
        <v>390550.80300000001</v>
      </c>
      <c r="D77" s="86">
        <v>491200.53600000002</v>
      </c>
      <c r="E77" s="85">
        <v>247210.106</v>
      </c>
      <c r="F77" s="87">
        <v>276231.41100000002</v>
      </c>
      <c r="G77" s="85">
        <v>43607.908000000003</v>
      </c>
      <c r="H77" s="86">
        <v>45289.3</v>
      </c>
      <c r="I77" s="85">
        <v>24941.06</v>
      </c>
      <c r="J77" s="87">
        <v>23735.153999999999</v>
      </c>
      <c r="K77" s="88">
        <v>346942.89500000002</v>
      </c>
      <c r="L77" s="89">
        <v>445911.23600000003</v>
      </c>
    </row>
    <row r="78" spans="1:12" x14ac:dyDescent="0.2">
      <c r="A78" s="83" t="s">
        <v>181</v>
      </c>
      <c r="B78" s="84" t="s">
        <v>182</v>
      </c>
      <c r="C78" s="85">
        <v>173.09399999999999</v>
      </c>
      <c r="D78" s="86">
        <v>540.48199999999997</v>
      </c>
      <c r="E78" s="85">
        <v>69.033000000000001</v>
      </c>
      <c r="F78" s="87">
        <v>227.70500000000001</v>
      </c>
      <c r="G78" s="85">
        <v>192.07900000000001</v>
      </c>
      <c r="H78" s="86">
        <v>1085.3900000000001</v>
      </c>
      <c r="I78" s="85">
        <v>90.941999999999993</v>
      </c>
      <c r="J78" s="87">
        <v>775.50900000000001</v>
      </c>
      <c r="K78" s="88">
        <v>-18.985000000000014</v>
      </c>
      <c r="L78" s="89">
        <v>-544.90800000000013</v>
      </c>
    </row>
    <row r="79" spans="1:12" x14ac:dyDescent="0.2">
      <c r="A79" s="83" t="s">
        <v>183</v>
      </c>
      <c r="B79" s="84" t="s">
        <v>184</v>
      </c>
      <c r="C79" s="85">
        <v>31859.523000000001</v>
      </c>
      <c r="D79" s="86">
        <v>40605.544000000002</v>
      </c>
      <c r="E79" s="85">
        <v>5691.29</v>
      </c>
      <c r="F79" s="87">
        <v>5547.9639999999999</v>
      </c>
      <c r="G79" s="85">
        <v>18398.741000000002</v>
      </c>
      <c r="H79" s="86">
        <v>20633.327000000001</v>
      </c>
      <c r="I79" s="85">
        <v>2942.5740000000001</v>
      </c>
      <c r="J79" s="87">
        <v>3553.44</v>
      </c>
      <c r="K79" s="88">
        <v>13460.781999999999</v>
      </c>
      <c r="L79" s="89">
        <v>19972.217000000001</v>
      </c>
    </row>
    <row r="80" spans="1:12" x14ac:dyDescent="0.2">
      <c r="A80" s="83" t="s">
        <v>185</v>
      </c>
      <c r="B80" s="84" t="s">
        <v>186</v>
      </c>
      <c r="C80" s="85">
        <v>211.244</v>
      </c>
      <c r="D80" s="86">
        <v>60.064999999999998</v>
      </c>
      <c r="E80" s="85">
        <v>41.832000000000001</v>
      </c>
      <c r="F80" s="87">
        <v>23.605</v>
      </c>
      <c r="G80" s="85">
        <v>1493.38</v>
      </c>
      <c r="H80" s="86">
        <v>1815.1420000000001</v>
      </c>
      <c r="I80" s="85">
        <v>556.79200000000003</v>
      </c>
      <c r="J80" s="87">
        <v>713.20799999999997</v>
      </c>
      <c r="K80" s="88">
        <v>-1282.1360000000002</v>
      </c>
      <c r="L80" s="89">
        <v>-1755.077</v>
      </c>
    </row>
    <row r="81" spans="1:12" x14ac:dyDescent="0.2">
      <c r="A81" s="83" t="s">
        <v>187</v>
      </c>
      <c r="B81" s="84" t="s">
        <v>188</v>
      </c>
      <c r="C81" s="85">
        <v>236681.22700000001</v>
      </c>
      <c r="D81" s="86">
        <v>263560.47100000002</v>
      </c>
      <c r="E81" s="85">
        <v>45555.915999999997</v>
      </c>
      <c r="F81" s="87">
        <v>48514.283000000003</v>
      </c>
      <c r="G81" s="85">
        <v>403114.01500000001</v>
      </c>
      <c r="H81" s="86">
        <v>456088.10800000001</v>
      </c>
      <c r="I81" s="85">
        <v>102173.829</v>
      </c>
      <c r="J81" s="87">
        <v>112288.784</v>
      </c>
      <c r="K81" s="88">
        <v>-166432.788</v>
      </c>
      <c r="L81" s="89">
        <v>-192527.63699999999</v>
      </c>
    </row>
    <row r="82" spans="1:12" x14ac:dyDescent="0.2">
      <c r="A82" s="83" t="s">
        <v>189</v>
      </c>
      <c r="B82" s="84" t="s">
        <v>190</v>
      </c>
      <c r="C82" s="85">
        <v>132660.66500000001</v>
      </c>
      <c r="D82" s="86">
        <v>123632.1</v>
      </c>
      <c r="E82" s="85">
        <v>13307.308000000001</v>
      </c>
      <c r="F82" s="87">
        <v>12024.859</v>
      </c>
      <c r="G82" s="85">
        <v>12526.147999999999</v>
      </c>
      <c r="H82" s="86">
        <v>14519.96</v>
      </c>
      <c r="I82" s="85">
        <v>1867.614</v>
      </c>
      <c r="J82" s="87">
        <v>2001.7170000000001</v>
      </c>
      <c r="K82" s="88">
        <v>120134.51700000001</v>
      </c>
      <c r="L82" s="89">
        <v>109112.14000000001</v>
      </c>
    </row>
    <row r="83" spans="1:12" x14ac:dyDescent="0.2">
      <c r="A83" s="83" t="s">
        <v>191</v>
      </c>
      <c r="B83" s="84" t="s">
        <v>192</v>
      </c>
      <c r="C83" s="85">
        <v>85.754000000000005</v>
      </c>
      <c r="D83" s="86">
        <v>118.54</v>
      </c>
      <c r="E83" s="85">
        <v>11.071999999999999</v>
      </c>
      <c r="F83" s="87">
        <v>13.765000000000001</v>
      </c>
      <c r="G83" s="85">
        <v>92.962999999999994</v>
      </c>
      <c r="H83" s="86">
        <v>95.317999999999998</v>
      </c>
      <c r="I83" s="85">
        <v>18.434999999999999</v>
      </c>
      <c r="J83" s="87">
        <v>18.603999999999999</v>
      </c>
      <c r="K83" s="88">
        <v>-7.208999999999989</v>
      </c>
      <c r="L83" s="89">
        <v>23.222000000000008</v>
      </c>
    </row>
    <row r="84" spans="1:12" x14ac:dyDescent="0.2">
      <c r="A84" s="83" t="s">
        <v>193</v>
      </c>
      <c r="B84" s="84" t="s">
        <v>194</v>
      </c>
      <c r="C84" s="85">
        <v>9004.5470000000005</v>
      </c>
      <c r="D84" s="86">
        <v>10666.803</v>
      </c>
      <c r="E84" s="85">
        <v>1978.5139999999999</v>
      </c>
      <c r="F84" s="87">
        <v>2171.645</v>
      </c>
      <c r="G84" s="85">
        <v>10040.906000000001</v>
      </c>
      <c r="H84" s="86">
        <v>11243.561</v>
      </c>
      <c r="I84" s="85">
        <v>3080.96</v>
      </c>
      <c r="J84" s="87">
        <v>3388.5839999999998</v>
      </c>
      <c r="K84" s="88">
        <v>-1036.3590000000004</v>
      </c>
      <c r="L84" s="89">
        <v>-576.75799999999981</v>
      </c>
    </row>
    <row r="85" spans="1:12" x14ac:dyDescent="0.2">
      <c r="A85" s="83" t="s">
        <v>195</v>
      </c>
      <c r="B85" s="84" t="s">
        <v>196</v>
      </c>
      <c r="C85" s="85">
        <v>13100.915999999999</v>
      </c>
      <c r="D85" s="86">
        <v>8917.902</v>
      </c>
      <c r="E85" s="85">
        <v>30.148</v>
      </c>
      <c r="F85" s="87">
        <v>22.515999999999998</v>
      </c>
      <c r="G85" s="85">
        <v>1862.182</v>
      </c>
      <c r="H85" s="86">
        <v>1990.5730000000001</v>
      </c>
      <c r="I85" s="85">
        <v>18.617999999999999</v>
      </c>
      <c r="J85" s="87">
        <v>27.056999999999999</v>
      </c>
      <c r="K85" s="88">
        <v>11238.733999999999</v>
      </c>
      <c r="L85" s="89">
        <v>6927.3289999999997</v>
      </c>
    </row>
    <row r="86" spans="1:12" x14ac:dyDescent="0.2">
      <c r="A86" s="83" t="s">
        <v>197</v>
      </c>
      <c r="B86" s="84" t="s">
        <v>198</v>
      </c>
      <c r="C86" s="85">
        <v>2984.5529999999999</v>
      </c>
      <c r="D86" s="86">
        <v>3013.9450000000002</v>
      </c>
      <c r="E86" s="85">
        <v>342.298</v>
      </c>
      <c r="F86" s="87">
        <v>421.44799999999998</v>
      </c>
      <c r="G86" s="85">
        <v>984.29600000000005</v>
      </c>
      <c r="H86" s="86">
        <v>1035.154</v>
      </c>
      <c r="I86" s="85">
        <v>191.64599999999999</v>
      </c>
      <c r="J86" s="87">
        <v>184.72399999999999</v>
      </c>
      <c r="K86" s="88">
        <v>2000.2569999999998</v>
      </c>
      <c r="L86" s="89">
        <v>1978.7910000000002</v>
      </c>
    </row>
    <row r="87" spans="1:12" x14ac:dyDescent="0.2">
      <c r="A87" s="83" t="s">
        <v>199</v>
      </c>
      <c r="B87" s="84" t="s">
        <v>200</v>
      </c>
      <c r="C87" s="85">
        <v>272.81099999999998</v>
      </c>
      <c r="D87" s="86">
        <v>374.31200000000001</v>
      </c>
      <c r="E87" s="85">
        <v>27.303999999999998</v>
      </c>
      <c r="F87" s="87">
        <v>43.261000000000003</v>
      </c>
      <c r="G87" s="85">
        <v>400.79899999999998</v>
      </c>
      <c r="H87" s="86">
        <v>597.61699999999996</v>
      </c>
      <c r="I87" s="85">
        <v>60.91</v>
      </c>
      <c r="J87" s="87">
        <v>77.216999999999999</v>
      </c>
      <c r="K87" s="88">
        <v>-127.988</v>
      </c>
      <c r="L87" s="89">
        <v>-223.30499999999995</v>
      </c>
    </row>
    <row r="88" spans="1:12" x14ac:dyDescent="0.2">
      <c r="A88" s="83" t="s">
        <v>201</v>
      </c>
      <c r="B88" s="84" t="s">
        <v>202</v>
      </c>
      <c r="C88" s="85">
        <v>820.44</v>
      </c>
      <c r="D88" s="86">
        <v>1077.951</v>
      </c>
      <c r="E88" s="85">
        <v>53.530999999999999</v>
      </c>
      <c r="F88" s="87">
        <v>93.100999999999999</v>
      </c>
      <c r="G88" s="85">
        <v>1186.317</v>
      </c>
      <c r="H88" s="86">
        <v>1446.799</v>
      </c>
      <c r="I88" s="85">
        <v>123.146</v>
      </c>
      <c r="J88" s="87">
        <v>126.63</v>
      </c>
      <c r="K88" s="88">
        <v>-365.87699999999995</v>
      </c>
      <c r="L88" s="89">
        <v>-368.84799999999996</v>
      </c>
    </row>
    <row r="89" spans="1:12" x14ac:dyDescent="0.2">
      <c r="A89" s="83" t="s">
        <v>203</v>
      </c>
      <c r="B89" s="84" t="s">
        <v>204</v>
      </c>
      <c r="C89" s="85">
        <v>5959.08</v>
      </c>
      <c r="D89" s="86">
        <v>7172.0429999999997</v>
      </c>
      <c r="E89" s="85">
        <v>4196.7280000000001</v>
      </c>
      <c r="F89" s="87">
        <v>4262.5569999999998</v>
      </c>
      <c r="G89" s="85">
        <v>1964.2460000000001</v>
      </c>
      <c r="H89" s="86">
        <v>2705.7660000000001</v>
      </c>
      <c r="I89" s="85">
        <v>1293.4359999999999</v>
      </c>
      <c r="J89" s="87">
        <v>1275.7</v>
      </c>
      <c r="K89" s="88">
        <v>3994.8339999999998</v>
      </c>
      <c r="L89" s="89">
        <v>4466.277</v>
      </c>
    </row>
    <row r="90" spans="1:12" x14ac:dyDescent="0.2">
      <c r="A90" s="83" t="s">
        <v>205</v>
      </c>
      <c r="B90" s="84" t="s">
        <v>206</v>
      </c>
      <c r="C90" s="85">
        <v>20248.072</v>
      </c>
      <c r="D90" s="86">
        <v>21258.915000000001</v>
      </c>
      <c r="E90" s="85">
        <v>3228.3629999999998</v>
      </c>
      <c r="F90" s="87">
        <v>3066.7</v>
      </c>
      <c r="G90" s="85">
        <v>23689.25</v>
      </c>
      <c r="H90" s="86">
        <v>27719.383999999998</v>
      </c>
      <c r="I90" s="85">
        <v>8945.4110000000001</v>
      </c>
      <c r="J90" s="87">
        <v>8701.7909999999993</v>
      </c>
      <c r="K90" s="88">
        <v>-3441.1779999999999</v>
      </c>
      <c r="L90" s="89">
        <v>-6460.4689999999973</v>
      </c>
    </row>
    <row r="91" spans="1:12" x14ac:dyDescent="0.2">
      <c r="A91" s="83" t="s">
        <v>207</v>
      </c>
      <c r="B91" s="84" t="s">
        <v>208</v>
      </c>
      <c r="C91" s="85">
        <v>158927.01800000001</v>
      </c>
      <c r="D91" s="86">
        <v>249923.50700000001</v>
      </c>
      <c r="E91" s="85">
        <v>824682.30099999998</v>
      </c>
      <c r="F91" s="87">
        <v>1037693.444</v>
      </c>
      <c r="G91" s="85">
        <v>155861.23499999999</v>
      </c>
      <c r="H91" s="86">
        <v>135351.09700000001</v>
      </c>
      <c r="I91" s="85">
        <v>886921.66099999996</v>
      </c>
      <c r="J91" s="87">
        <v>605695.26699999999</v>
      </c>
      <c r="K91" s="88">
        <v>3065.7830000000249</v>
      </c>
      <c r="L91" s="89">
        <v>114572.41</v>
      </c>
    </row>
    <row r="92" spans="1:12" x14ac:dyDescent="0.2">
      <c r="A92" s="83" t="s">
        <v>209</v>
      </c>
      <c r="B92" s="84" t="s">
        <v>210</v>
      </c>
      <c r="C92" s="85">
        <v>193157.86600000001</v>
      </c>
      <c r="D92" s="86">
        <v>193154.69699999999</v>
      </c>
      <c r="E92" s="85">
        <v>1261029.865</v>
      </c>
      <c r="F92" s="87">
        <v>1045234.382</v>
      </c>
      <c r="G92" s="85">
        <v>3105.808</v>
      </c>
      <c r="H92" s="86">
        <v>3562.527</v>
      </c>
      <c r="I92" s="85">
        <v>7360.6350000000002</v>
      </c>
      <c r="J92" s="87">
        <v>11629.608</v>
      </c>
      <c r="K92" s="88">
        <v>190052.05800000002</v>
      </c>
      <c r="L92" s="89">
        <v>189592.16999999998</v>
      </c>
    </row>
    <row r="93" spans="1:12" x14ac:dyDescent="0.2">
      <c r="A93" s="83" t="s">
        <v>211</v>
      </c>
      <c r="B93" s="84" t="s">
        <v>212</v>
      </c>
      <c r="C93" s="85">
        <v>44483.512999999999</v>
      </c>
      <c r="D93" s="86">
        <v>84188.616999999998</v>
      </c>
      <c r="E93" s="85">
        <v>271744.15399999998</v>
      </c>
      <c r="F93" s="87">
        <v>409935.984</v>
      </c>
      <c r="G93" s="85">
        <v>34724.629999999997</v>
      </c>
      <c r="H93" s="86">
        <v>38708.139000000003</v>
      </c>
      <c r="I93" s="85">
        <v>196402.302</v>
      </c>
      <c r="J93" s="87">
        <v>193086.94500000001</v>
      </c>
      <c r="K93" s="88">
        <v>9758.8830000000016</v>
      </c>
      <c r="L93" s="89">
        <v>45480.477999999996</v>
      </c>
    </row>
    <row r="94" spans="1:12" x14ac:dyDescent="0.2">
      <c r="A94" s="83" t="s">
        <v>213</v>
      </c>
      <c r="B94" s="84" t="s">
        <v>214</v>
      </c>
      <c r="C94" s="85">
        <v>28587.516</v>
      </c>
      <c r="D94" s="86">
        <v>44512.587</v>
      </c>
      <c r="E94" s="85">
        <v>147624.62</v>
      </c>
      <c r="F94" s="87">
        <v>225497.212</v>
      </c>
      <c r="G94" s="85">
        <v>1852.0029999999999</v>
      </c>
      <c r="H94" s="86">
        <v>1774.7090000000001</v>
      </c>
      <c r="I94" s="85">
        <v>9739.6810000000005</v>
      </c>
      <c r="J94" s="87">
        <v>9914.3649999999998</v>
      </c>
      <c r="K94" s="88">
        <v>26735.512999999999</v>
      </c>
      <c r="L94" s="89">
        <v>42737.877999999997</v>
      </c>
    </row>
    <row r="95" spans="1:12" x14ac:dyDescent="0.2">
      <c r="A95" s="83" t="s">
        <v>215</v>
      </c>
      <c r="B95" s="84" t="s">
        <v>216</v>
      </c>
      <c r="C95" s="85">
        <v>265398.06800000003</v>
      </c>
      <c r="D95" s="86">
        <v>476845.91700000002</v>
      </c>
      <c r="E95" s="85">
        <v>1414801.375</v>
      </c>
      <c r="F95" s="87">
        <v>2011628.5449999999</v>
      </c>
      <c r="G95" s="85">
        <v>156968.37</v>
      </c>
      <c r="H95" s="86">
        <v>134835.579</v>
      </c>
      <c r="I95" s="85">
        <v>371876.223</v>
      </c>
      <c r="J95" s="87">
        <v>162119.772</v>
      </c>
      <c r="K95" s="88">
        <v>108429.69800000003</v>
      </c>
      <c r="L95" s="89">
        <v>342010.33799999999</v>
      </c>
    </row>
    <row r="96" spans="1:12" x14ac:dyDescent="0.2">
      <c r="A96" s="83" t="s">
        <v>217</v>
      </c>
      <c r="B96" s="84" t="s">
        <v>218</v>
      </c>
      <c r="C96" s="85">
        <v>37860.951999999997</v>
      </c>
      <c r="D96" s="86">
        <v>35245.506000000001</v>
      </c>
      <c r="E96" s="85">
        <v>37889.714</v>
      </c>
      <c r="F96" s="87">
        <v>36023.678999999996</v>
      </c>
      <c r="G96" s="85">
        <v>39849.794000000002</v>
      </c>
      <c r="H96" s="86">
        <v>43278.061000000002</v>
      </c>
      <c r="I96" s="85">
        <v>73782.815000000002</v>
      </c>
      <c r="J96" s="87">
        <v>66912.101999999999</v>
      </c>
      <c r="K96" s="88">
        <v>-1988.8420000000042</v>
      </c>
      <c r="L96" s="89">
        <v>-8032.5550000000003</v>
      </c>
    </row>
    <row r="97" spans="1:12" x14ac:dyDescent="0.2">
      <c r="A97" s="83" t="s">
        <v>219</v>
      </c>
      <c r="B97" s="84" t="s">
        <v>220</v>
      </c>
      <c r="C97" s="85">
        <v>386.45400000000001</v>
      </c>
      <c r="D97" s="86">
        <v>588.62099999999998</v>
      </c>
      <c r="E97" s="85">
        <v>1054.6769999999999</v>
      </c>
      <c r="F97" s="87">
        <v>1474.1510000000001</v>
      </c>
      <c r="G97" s="85">
        <v>2609.2809999999999</v>
      </c>
      <c r="H97" s="86">
        <v>2562.2570000000001</v>
      </c>
      <c r="I97" s="85">
        <v>15410.936</v>
      </c>
      <c r="J97" s="87">
        <v>11659.766</v>
      </c>
      <c r="K97" s="88">
        <v>-2222.8269999999998</v>
      </c>
      <c r="L97" s="89">
        <v>-1973.636</v>
      </c>
    </row>
    <row r="98" spans="1:12" x14ac:dyDescent="0.2">
      <c r="A98" s="83" t="s">
        <v>221</v>
      </c>
      <c r="B98" s="84" t="s">
        <v>222</v>
      </c>
      <c r="C98" s="85">
        <v>192246.23499999999</v>
      </c>
      <c r="D98" s="86">
        <v>187380.41899999999</v>
      </c>
      <c r="E98" s="85">
        <v>1095310.429</v>
      </c>
      <c r="F98" s="87">
        <v>847814.32499999995</v>
      </c>
      <c r="G98" s="85">
        <v>8545.7219999999998</v>
      </c>
      <c r="H98" s="86">
        <v>11052.442999999999</v>
      </c>
      <c r="I98" s="85">
        <v>21884.441999999999</v>
      </c>
      <c r="J98" s="87">
        <v>20485.226999999999</v>
      </c>
      <c r="K98" s="88">
        <v>183700.51299999998</v>
      </c>
      <c r="L98" s="89">
        <v>176327.976</v>
      </c>
    </row>
    <row r="99" spans="1:12" x14ac:dyDescent="0.2">
      <c r="A99" s="83" t="s">
        <v>223</v>
      </c>
      <c r="B99" s="84" t="s">
        <v>224</v>
      </c>
      <c r="C99" s="85">
        <v>29054.949000000001</v>
      </c>
      <c r="D99" s="86">
        <v>31709.598000000002</v>
      </c>
      <c r="E99" s="85">
        <v>97066.520999999993</v>
      </c>
      <c r="F99" s="87">
        <v>96871.324999999997</v>
      </c>
      <c r="G99" s="85">
        <v>35083.661999999997</v>
      </c>
      <c r="H99" s="86">
        <v>30533.528999999999</v>
      </c>
      <c r="I99" s="85">
        <v>83131.731</v>
      </c>
      <c r="J99" s="87">
        <v>61075.921999999999</v>
      </c>
      <c r="K99" s="88">
        <v>-6028.7129999999961</v>
      </c>
      <c r="L99" s="89">
        <v>1176.0690000000031</v>
      </c>
    </row>
    <row r="100" spans="1:12" x14ac:dyDescent="0.2">
      <c r="A100" s="83" t="s">
        <v>225</v>
      </c>
      <c r="B100" s="84" t="s">
        <v>226</v>
      </c>
      <c r="C100" s="85">
        <v>5891.4920000000002</v>
      </c>
      <c r="D100" s="86">
        <v>11462.359</v>
      </c>
      <c r="E100" s="85">
        <v>16804.884999999998</v>
      </c>
      <c r="F100" s="87">
        <v>40534.923999999999</v>
      </c>
      <c r="G100" s="85">
        <v>15261.617</v>
      </c>
      <c r="H100" s="86">
        <v>17246.141</v>
      </c>
      <c r="I100" s="85">
        <v>24061.263999999999</v>
      </c>
      <c r="J100" s="87">
        <v>29232.667000000001</v>
      </c>
      <c r="K100" s="88">
        <v>-9370.125</v>
      </c>
      <c r="L100" s="89">
        <v>-5783.7819999999992</v>
      </c>
    </row>
    <row r="101" spans="1:12" x14ac:dyDescent="0.2">
      <c r="A101" s="83" t="s">
        <v>227</v>
      </c>
      <c r="B101" s="84" t="s">
        <v>228</v>
      </c>
      <c r="C101" s="85">
        <v>28161.819</v>
      </c>
      <c r="D101" s="86">
        <v>27709.472000000002</v>
      </c>
      <c r="E101" s="85">
        <v>59953.224000000002</v>
      </c>
      <c r="F101" s="87">
        <v>50847.46</v>
      </c>
      <c r="G101" s="85">
        <v>18826.093000000001</v>
      </c>
      <c r="H101" s="86">
        <v>19862.059000000001</v>
      </c>
      <c r="I101" s="85">
        <v>46098.171999999999</v>
      </c>
      <c r="J101" s="87">
        <v>38427.830999999998</v>
      </c>
      <c r="K101" s="88">
        <v>9335.7259999999987</v>
      </c>
      <c r="L101" s="89">
        <v>7847.4130000000005</v>
      </c>
    </row>
    <row r="102" spans="1:12" x14ac:dyDescent="0.2">
      <c r="A102" s="83" t="s">
        <v>229</v>
      </c>
      <c r="B102" s="84" t="s">
        <v>230</v>
      </c>
      <c r="C102" s="85">
        <v>21554.047999999999</v>
      </c>
      <c r="D102" s="86">
        <v>26366.847000000002</v>
      </c>
      <c r="E102" s="85">
        <v>37169.481</v>
      </c>
      <c r="F102" s="87">
        <v>45553.54</v>
      </c>
      <c r="G102" s="85">
        <v>25951.548999999999</v>
      </c>
      <c r="H102" s="86">
        <v>23529.743999999999</v>
      </c>
      <c r="I102" s="85">
        <v>55698.811000000002</v>
      </c>
      <c r="J102" s="87">
        <v>45023.218999999997</v>
      </c>
      <c r="K102" s="88">
        <v>-4397.5010000000002</v>
      </c>
      <c r="L102" s="89">
        <v>2837.1030000000028</v>
      </c>
    </row>
    <row r="103" spans="1:12" x14ac:dyDescent="0.2">
      <c r="A103" s="83" t="s">
        <v>231</v>
      </c>
      <c r="B103" s="84" t="s">
        <v>232</v>
      </c>
      <c r="C103" s="85">
        <v>12065.290999999999</v>
      </c>
      <c r="D103" s="86">
        <v>15769.106</v>
      </c>
      <c r="E103" s="85">
        <v>10752.462</v>
      </c>
      <c r="F103" s="87">
        <v>15606.706</v>
      </c>
      <c r="G103" s="85">
        <v>20155.949000000001</v>
      </c>
      <c r="H103" s="86">
        <v>24813.425999999999</v>
      </c>
      <c r="I103" s="85">
        <v>21759.06</v>
      </c>
      <c r="J103" s="87">
        <v>27011.981</v>
      </c>
      <c r="K103" s="88">
        <v>-8090.6580000000013</v>
      </c>
      <c r="L103" s="89">
        <v>-9044.32</v>
      </c>
    </row>
    <row r="104" spans="1:12" x14ac:dyDescent="0.2">
      <c r="A104" s="83" t="s">
        <v>233</v>
      </c>
      <c r="B104" s="84" t="s">
        <v>234</v>
      </c>
      <c r="C104" s="85">
        <v>1415.2</v>
      </c>
      <c r="D104" s="86">
        <v>1409.298</v>
      </c>
      <c r="E104" s="85">
        <v>389.673</v>
      </c>
      <c r="F104" s="87">
        <v>338.57100000000003</v>
      </c>
      <c r="G104" s="85">
        <v>1111.9459999999999</v>
      </c>
      <c r="H104" s="86">
        <v>3517.6469999999999</v>
      </c>
      <c r="I104" s="85">
        <v>334.32</v>
      </c>
      <c r="J104" s="87">
        <v>1061.28</v>
      </c>
      <c r="K104" s="88">
        <v>303.25400000000013</v>
      </c>
      <c r="L104" s="89">
        <v>-2108.3490000000002</v>
      </c>
    </row>
    <row r="105" spans="1:12" x14ac:dyDescent="0.2">
      <c r="A105" s="83" t="s">
        <v>235</v>
      </c>
      <c r="B105" s="84" t="s">
        <v>236</v>
      </c>
      <c r="C105" s="85">
        <v>14382.481</v>
      </c>
      <c r="D105" s="86">
        <v>12399.602999999999</v>
      </c>
      <c r="E105" s="85">
        <v>34533.078000000001</v>
      </c>
      <c r="F105" s="87">
        <v>28235.8</v>
      </c>
      <c r="G105" s="85">
        <v>87807.464000000007</v>
      </c>
      <c r="H105" s="86">
        <v>96145.284</v>
      </c>
      <c r="I105" s="85">
        <v>235334.503</v>
      </c>
      <c r="J105" s="87">
        <v>272381.79499999998</v>
      </c>
      <c r="K105" s="88">
        <v>-73424.983000000007</v>
      </c>
      <c r="L105" s="89">
        <v>-83745.680999999997</v>
      </c>
    </row>
    <row r="106" spans="1:12" x14ac:dyDescent="0.2">
      <c r="A106" s="83" t="s">
        <v>237</v>
      </c>
      <c r="B106" s="84" t="s">
        <v>238</v>
      </c>
      <c r="C106" s="85">
        <v>18675.713</v>
      </c>
      <c r="D106" s="86">
        <v>28973.362000000001</v>
      </c>
      <c r="E106" s="85">
        <v>47839.370999999999</v>
      </c>
      <c r="F106" s="87">
        <v>67203.02</v>
      </c>
      <c r="G106" s="85">
        <v>54550.184000000001</v>
      </c>
      <c r="H106" s="86">
        <v>70417.861999999994</v>
      </c>
      <c r="I106" s="85">
        <v>125042.014</v>
      </c>
      <c r="J106" s="87">
        <v>152521.291</v>
      </c>
      <c r="K106" s="88">
        <v>-35874.471000000005</v>
      </c>
      <c r="L106" s="89">
        <v>-41444.499999999993</v>
      </c>
    </row>
    <row r="107" spans="1:12" x14ac:dyDescent="0.2">
      <c r="A107" s="83" t="s">
        <v>239</v>
      </c>
      <c r="B107" s="84" t="s">
        <v>240</v>
      </c>
      <c r="C107" s="85">
        <v>44367.978000000003</v>
      </c>
      <c r="D107" s="86">
        <v>26225.233</v>
      </c>
      <c r="E107" s="85">
        <v>35451.084000000003</v>
      </c>
      <c r="F107" s="87">
        <v>17028.382000000001</v>
      </c>
      <c r="G107" s="85">
        <v>18506.217000000001</v>
      </c>
      <c r="H107" s="86">
        <v>22869.907999999999</v>
      </c>
      <c r="I107" s="85">
        <v>15385.947</v>
      </c>
      <c r="J107" s="87">
        <v>17715.935000000001</v>
      </c>
      <c r="K107" s="88">
        <v>25861.761000000002</v>
      </c>
      <c r="L107" s="89">
        <v>3355.3250000000007</v>
      </c>
    </row>
    <row r="108" spans="1:12" x14ac:dyDescent="0.2">
      <c r="A108" s="83" t="s">
        <v>241</v>
      </c>
      <c r="B108" s="84" t="s">
        <v>242</v>
      </c>
      <c r="C108" s="85">
        <v>3447.2840000000001</v>
      </c>
      <c r="D108" s="86">
        <v>5151.3220000000001</v>
      </c>
      <c r="E108" s="85">
        <v>8728.5769999999993</v>
      </c>
      <c r="F108" s="87">
        <v>7967.8530000000001</v>
      </c>
      <c r="G108" s="85">
        <v>12414.933000000001</v>
      </c>
      <c r="H108" s="86">
        <v>8340.6309999999994</v>
      </c>
      <c r="I108" s="85">
        <v>34150.705999999998</v>
      </c>
      <c r="J108" s="87">
        <v>16324.697</v>
      </c>
      <c r="K108" s="88">
        <v>-8967.6490000000013</v>
      </c>
      <c r="L108" s="89">
        <v>-3189.3089999999993</v>
      </c>
    </row>
    <row r="109" spans="1:12" x14ac:dyDescent="0.2">
      <c r="A109" s="83" t="s">
        <v>243</v>
      </c>
      <c r="B109" s="84" t="s">
        <v>244</v>
      </c>
      <c r="C109" s="85">
        <v>2195.5639999999999</v>
      </c>
      <c r="D109" s="86">
        <v>1910.126</v>
      </c>
      <c r="E109" s="85">
        <v>1383.338</v>
      </c>
      <c r="F109" s="87">
        <v>1066.048</v>
      </c>
      <c r="G109" s="85">
        <v>595.69899999999996</v>
      </c>
      <c r="H109" s="86">
        <v>4077.4470000000001</v>
      </c>
      <c r="I109" s="85">
        <v>451.50400000000002</v>
      </c>
      <c r="J109" s="87">
        <v>2966.877</v>
      </c>
      <c r="K109" s="88">
        <v>1599.8649999999998</v>
      </c>
      <c r="L109" s="89">
        <v>-2167.3209999999999</v>
      </c>
    </row>
    <row r="110" spans="1:12" x14ac:dyDescent="0.2">
      <c r="A110" s="83" t="s">
        <v>245</v>
      </c>
      <c r="B110" s="84" t="s">
        <v>246</v>
      </c>
      <c r="C110" s="85">
        <v>0</v>
      </c>
      <c r="D110" s="86">
        <v>2.077</v>
      </c>
      <c r="E110" s="85">
        <v>0</v>
      </c>
      <c r="F110" s="87">
        <v>0.16600000000000001</v>
      </c>
      <c r="G110" s="85">
        <v>0</v>
      </c>
      <c r="H110" s="86">
        <v>0</v>
      </c>
      <c r="I110" s="85">
        <v>0</v>
      </c>
      <c r="J110" s="87">
        <v>0</v>
      </c>
      <c r="K110" s="88">
        <v>0</v>
      </c>
      <c r="L110" s="89">
        <v>2.077</v>
      </c>
    </row>
    <row r="111" spans="1:12" x14ac:dyDescent="0.2">
      <c r="A111" s="83" t="s">
        <v>247</v>
      </c>
      <c r="B111" s="84" t="s">
        <v>248</v>
      </c>
      <c r="C111" s="85">
        <v>43818.364999999998</v>
      </c>
      <c r="D111" s="86">
        <v>66917.326000000001</v>
      </c>
      <c r="E111" s="85">
        <v>67709.561000000002</v>
      </c>
      <c r="F111" s="87">
        <v>79859.157999999996</v>
      </c>
      <c r="G111" s="85">
        <v>2010.2260000000001</v>
      </c>
      <c r="H111" s="86">
        <v>3014.6689999999999</v>
      </c>
      <c r="I111" s="85">
        <v>2675.6550000000002</v>
      </c>
      <c r="J111" s="87">
        <v>2886.5329999999999</v>
      </c>
      <c r="K111" s="88">
        <v>41808.138999999996</v>
      </c>
      <c r="L111" s="89">
        <v>63902.656999999999</v>
      </c>
    </row>
    <row r="112" spans="1:12" x14ac:dyDescent="0.2">
      <c r="A112" s="83" t="s">
        <v>249</v>
      </c>
      <c r="B112" s="84" t="s">
        <v>250</v>
      </c>
      <c r="C112" s="85">
        <v>172621.52299999999</v>
      </c>
      <c r="D112" s="86">
        <v>180999.17600000001</v>
      </c>
      <c r="E112" s="85">
        <v>409513.56</v>
      </c>
      <c r="F112" s="87">
        <v>353577.55800000002</v>
      </c>
      <c r="G112" s="85">
        <v>150911.52799999999</v>
      </c>
      <c r="H112" s="86">
        <v>235017.50099999999</v>
      </c>
      <c r="I112" s="85">
        <v>304024.39</v>
      </c>
      <c r="J112" s="87">
        <v>388775.79599999997</v>
      </c>
      <c r="K112" s="88">
        <v>21709.994999999995</v>
      </c>
      <c r="L112" s="89">
        <v>-54018.324999999983</v>
      </c>
    </row>
    <row r="113" spans="1:12" x14ac:dyDescent="0.2">
      <c r="A113" s="83" t="s">
        <v>251</v>
      </c>
      <c r="B113" s="84" t="s">
        <v>252</v>
      </c>
      <c r="C113" s="85">
        <v>15375.75</v>
      </c>
      <c r="D113" s="86">
        <v>21883.777999999998</v>
      </c>
      <c r="E113" s="85">
        <v>17615.841</v>
      </c>
      <c r="F113" s="87">
        <v>23876.929</v>
      </c>
      <c r="G113" s="85">
        <v>38137.81</v>
      </c>
      <c r="H113" s="86">
        <v>49190.180999999997</v>
      </c>
      <c r="I113" s="85">
        <v>54896.006000000001</v>
      </c>
      <c r="J113" s="87">
        <v>53372.874000000003</v>
      </c>
      <c r="K113" s="88">
        <v>-22762.059999999998</v>
      </c>
      <c r="L113" s="89">
        <v>-27306.402999999998</v>
      </c>
    </row>
    <row r="114" spans="1:12" x14ac:dyDescent="0.2">
      <c r="A114" s="83" t="s">
        <v>253</v>
      </c>
      <c r="B114" s="84" t="s">
        <v>254</v>
      </c>
      <c r="C114" s="85">
        <v>26730.157999999999</v>
      </c>
      <c r="D114" s="86">
        <v>33647.5</v>
      </c>
      <c r="E114" s="85">
        <v>18058.253000000001</v>
      </c>
      <c r="F114" s="87">
        <v>23168.205999999998</v>
      </c>
      <c r="G114" s="85">
        <v>22541.960999999999</v>
      </c>
      <c r="H114" s="86">
        <v>22998.141</v>
      </c>
      <c r="I114" s="85">
        <v>11566.665000000001</v>
      </c>
      <c r="J114" s="87">
        <v>12833.041999999999</v>
      </c>
      <c r="K114" s="88">
        <v>4188.1970000000001</v>
      </c>
      <c r="L114" s="89">
        <v>10649.359</v>
      </c>
    </row>
    <row r="115" spans="1:12" x14ac:dyDescent="0.2">
      <c r="A115" s="83" t="s">
        <v>255</v>
      </c>
      <c r="B115" s="84" t="s">
        <v>256</v>
      </c>
      <c r="C115" s="85">
        <v>127.119</v>
      </c>
      <c r="D115" s="86">
        <v>254.47499999999999</v>
      </c>
      <c r="E115" s="85">
        <v>74.099999999999994</v>
      </c>
      <c r="F115" s="87">
        <v>173.404</v>
      </c>
      <c r="G115" s="85">
        <v>4285.7259999999997</v>
      </c>
      <c r="H115" s="86">
        <v>4923.5</v>
      </c>
      <c r="I115" s="85">
        <v>3848.5610000000001</v>
      </c>
      <c r="J115" s="87">
        <v>2496.5920000000001</v>
      </c>
      <c r="K115" s="88">
        <v>-4158.607</v>
      </c>
      <c r="L115" s="89">
        <v>-4669.0249999999996</v>
      </c>
    </row>
    <row r="116" spans="1:12" x14ac:dyDescent="0.2">
      <c r="A116" s="83" t="s">
        <v>257</v>
      </c>
      <c r="B116" s="84" t="s">
        <v>258</v>
      </c>
      <c r="C116" s="85">
        <v>64403.161999999997</v>
      </c>
      <c r="D116" s="86">
        <v>78787.159</v>
      </c>
      <c r="E116" s="85">
        <v>32383.332999999999</v>
      </c>
      <c r="F116" s="87">
        <v>38944.406000000003</v>
      </c>
      <c r="G116" s="85">
        <v>94230.066999999995</v>
      </c>
      <c r="H116" s="86">
        <v>96205.112999999998</v>
      </c>
      <c r="I116" s="85">
        <v>11079.058000000001</v>
      </c>
      <c r="J116" s="87">
        <v>13144.482</v>
      </c>
      <c r="K116" s="88">
        <v>-29826.904999999999</v>
      </c>
      <c r="L116" s="89">
        <v>-17417.953999999998</v>
      </c>
    </row>
    <row r="117" spans="1:12" x14ac:dyDescent="0.2">
      <c r="A117" s="83" t="s">
        <v>259</v>
      </c>
      <c r="B117" s="84" t="s">
        <v>260</v>
      </c>
      <c r="C117" s="85">
        <v>8514.0059999999994</v>
      </c>
      <c r="D117" s="86">
        <v>8286.3439999999991</v>
      </c>
      <c r="E117" s="85">
        <v>1647.674</v>
      </c>
      <c r="F117" s="87">
        <v>1853.327</v>
      </c>
      <c r="G117" s="85">
        <v>5235.2809999999999</v>
      </c>
      <c r="H117" s="86">
        <v>8210.4079999999994</v>
      </c>
      <c r="I117" s="85">
        <v>615.625</v>
      </c>
      <c r="J117" s="87">
        <v>915.66600000000005</v>
      </c>
      <c r="K117" s="88">
        <v>3278.7249999999995</v>
      </c>
      <c r="L117" s="89">
        <v>75.935999999999694</v>
      </c>
    </row>
    <row r="118" spans="1:12" x14ac:dyDescent="0.2">
      <c r="A118" s="83" t="s">
        <v>261</v>
      </c>
      <c r="B118" s="84" t="s">
        <v>262</v>
      </c>
      <c r="C118" s="85">
        <v>63402.254999999997</v>
      </c>
      <c r="D118" s="86">
        <v>70117.243000000002</v>
      </c>
      <c r="E118" s="85">
        <v>15540.209000000001</v>
      </c>
      <c r="F118" s="87">
        <v>15910.023999999999</v>
      </c>
      <c r="G118" s="85">
        <v>21551.912</v>
      </c>
      <c r="H118" s="86">
        <v>29083.714</v>
      </c>
      <c r="I118" s="85">
        <v>4820</v>
      </c>
      <c r="J118" s="87">
        <v>6621.9809999999998</v>
      </c>
      <c r="K118" s="88">
        <v>41850.342999999993</v>
      </c>
      <c r="L118" s="89">
        <v>41033.529000000002</v>
      </c>
    </row>
    <row r="119" spans="1:12" x14ac:dyDescent="0.2">
      <c r="A119" s="83" t="s">
        <v>263</v>
      </c>
      <c r="B119" s="84" t="s">
        <v>264</v>
      </c>
      <c r="C119" s="85">
        <v>8725.8050000000003</v>
      </c>
      <c r="D119" s="86">
        <v>13938.963</v>
      </c>
      <c r="E119" s="85">
        <v>57361.135000000002</v>
      </c>
      <c r="F119" s="87">
        <v>64031.900999999998</v>
      </c>
      <c r="G119" s="85">
        <v>5412.027</v>
      </c>
      <c r="H119" s="86">
        <v>5118.3010000000004</v>
      </c>
      <c r="I119" s="85">
        <v>2498.0639999999999</v>
      </c>
      <c r="J119" s="87">
        <v>2391.8000000000002</v>
      </c>
      <c r="K119" s="88">
        <v>3313.7780000000002</v>
      </c>
      <c r="L119" s="89">
        <v>8820.6620000000003</v>
      </c>
    </row>
    <row r="120" spans="1:12" x14ac:dyDescent="0.2">
      <c r="A120" s="83" t="s">
        <v>265</v>
      </c>
      <c r="B120" s="84" t="s">
        <v>266</v>
      </c>
      <c r="C120" s="85">
        <v>18265.587</v>
      </c>
      <c r="D120" s="86">
        <v>25905.66</v>
      </c>
      <c r="E120" s="85">
        <v>159834.125</v>
      </c>
      <c r="F120" s="87">
        <v>228380.31099999999</v>
      </c>
      <c r="G120" s="85">
        <v>340.09100000000001</v>
      </c>
      <c r="H120" s="86">
        <v>371.51</v>
      </c>
      <c r="I120" s="85">
        <v>1819.3869999999999</v>
      </c>
      <c r="J120" s="87">
        <v>2240.7350000000001</v>
      </c>
      <c r="K120" s="88">
        <v>17925.495999999999</v>
      </c>
      <c r="L120" s="89">
        <v>25534.15</v>
      </c>
    </row>
    <row r="121" spans="1:12" x14ac:dyDescent="0.2">
      <c r="A121" s="83" t="s">
        <v>267</v>
      </c>
      <c r="B121" s="84" t="s">
        <v>268</v>
      </c>
      <c r="C121" s="85">
        <v>6827.5550000000003</v>
      </c>
      <c r="D121" s="86">
        <v>6956.9989999999998</v>
      </c>
      <c r="E121" s="85">
        <v>17472.213</v>
      </c>
      <c r="F121" s="87">
        <v>15233.328</v>
      </c>
      <c r="G121" s="85">
        <v>788.25599999999997</v>
      </c>
      <c r="H121" s="86">
        <v>989.21</v>
      </c>
      <c r="I121" s="85">
        <v>1576.0989999999999</v>
      </c>
      <c r="J121" s="87">
        <v>1401.2629999999999</v>
      </c>
      <c r="K121" s="88">
        <v>6039.299</v>
      </c>
      <c r="L121" s="89">
        <v>5967.7889999999998</v>
      </c>
    </row>
    <row r="122" spans="1:12" x14ac:dyDescent="0.2">
      <c r="A122" s="83" t="s">
        <v>269</v>
      </c>
      <c r="B122" s="84" t="s">
        <v>270</v>
      </c>
      <c r="C122" s="85">
        <v>201.45099999999999</v>
      </c>
      <c r="D122" s="86">
        <v>127.789</v>
      </c>
      <c r="E122" s="85">
        <v>18.003</v>
      </c>
      <c r="F122" s="87">
        <v>8.7110000000000003</v>
      </c>
      <c r="G122" s="85">
        <v>3533.0680000000002</v>
      </c>
      <c r="H122" s="86">
        <v>3701.4140000000002</v>
      </c>
      <c r="I122" s="85">
        <v>1641.3989999999999</v>
      </c>
      <c r="J122" s="87">
        <v>2076.9290000000001</v>
      </c>
      <c r="K122" s="88">
        <v>-3331.6170000000002</v>
      </c>
      <c r="L122" s="89">
        <v>-3573.625</v>
      </c>
    </row>
    <row r="123" spans="1:12" x14ac:dyDescent="0.2">
      <c r="A123" s="83" t="s">
        <v>271</v>
      </c>
      <c r="B123" s="84" t="s">
        <v>272</v>
      </c>
      <c r="C123" s="85">
        <v>7167.5360000000001</v>
      </c>
      <c r="D123" s="86">
        <v>19704.43</v>
      </c>
      <c r="E123" s="85">
        <v>6758.5150000000003</v>
      </c>
      <c r="F123" s="87">
        <v>9309.3029999999999</v>
      </c>
      <c r="G123" s="85">
        <v>73652.990999999995</v>
      </c>
      <c r="H123" s="86">
        <v>85074.695000000007</v>
      </c>
      <c r="I123" s="85">
        <v>6020.0709999999999</v>
      </c>
      <c r="J123" s="87">
        <v>6304.3320000000003</v>
      </c>
      <c r="K123" s="88">
        <v>-66485.454999999987</v>
      </c>
      <c r="L123" s="89">
        <v>-65370.265000000007</v>
      </c>
    </row>
    <row r="124" spans="1:12" x14ac:dyDescent="0.2">
      <c r="A124" s="83" t="s">
        <v>273</v>
      </c>
      <c r="B124" s="84" t="s">
        <v>274</v>
      </c>
      <c r="C124" s="85">
        <v>2944.8690000000001</v>
      </c>
      <c r="D124" s="86">
        <v>2554.8490000000002</v>
      </c>
      <c r="E124" s="85">
        <v>2206.7539999999999</v>
      </c>
      <c r="F124" s="87">
        <v>1494.2729999999999</v>
      </c>
      <c r="G124" s="85">
        <v>702.72299999999996</v>
      </c>
      <c r="H124" s="86">
        <v>451.26799999999997</v>
      </c>
      <c r="I124" s="85">
        <v>125.61799999999999</v>
      </c>
      <c r="J124" s="87">
        <v>59.78</v>
      </c>
      <c r="K124" s="88">
        <v>2242.1460000000002</v>
      </c>
      <c r="L124" s="89">
        <v>2103.5810000000001</v>
      </c>
    </row>
    <row r="125" spans="1:12" x14ac:dyDescent="0.2">
      <c r="A125" s="83" t="s">
        <v>275</v>
      </c>
      <c r="B125" s="84" t="s">
        <v>276</v>
      </c>
      <c r="C125" s="85">
        <v>1220.4290000000001</v>
      </c>
      <c r="D125" s="86">
        <v>2213.1219999999998</v>
      </c>
      <c r="E125" s="85">
        <v>710.77599999999995</v>
      </c>
      <c r="F125" s="87">
        <v>949.89400000000001</v>
      </c>
      <c r="G125" s="85">
        <v>1027.105</v>
      </c>
      <c r="H125" s="86">
        <v>1010.979</v>
      </c>
      <c r="I125" s="85">
        <v>957.35500000000002</v>
      </c>
      <c r="J125" s="87">
        <v>3825.6039999999998</v>
      </c>
      <c r="K125" s="88">
        <v>193.32400000000007</v>
      </c>
      <c r="L125" s="89">
        <v>1202.1429999999998</v>
      </c>
    </row>
    <row r="126" spans="1:12" x14ac:dyDescent="0.2">
      <c r="A126" s="83" t="s">
        <v>277</v>
      </c>
      <c r="B126" s="84" t="s">
        <v>278</v>
      </c>
      <c r="C126" s="85">
        <v>15122.862999999999</v>
      </c>
      <c r="D126" s="86">
        <v>27965.746999999999</v>
      </c>
      <c r="E126" s="85">
        <v>18768.842000000001</v>
      </c>
      <c r="F126" s="87">
        <v>25212.588</v>
      </c>
      <c r="G126" s="85">
        <v>12713.424999999999</v>
      </c>
      <c r="H126" s="86">
        <v>12216.56</v>
      </c>
      <c r="I126" s="85">
        <v>26719.053</v>
      </c>
      <c r="J126" s="87">
        <v>20911.435000000001</v>
      </c>
      <c r="K126" s="88">
        <v>2409.4380000000001</v>
      </c>
      <c r="L126" s="89">
        <v>15749.187</v>
      </c>
    </row>
    <row r="127" spans="1:12" x14ac:dyDescent="0.2">
      <c r="A127" s="83" t="s">
        <v>279</v>
      </c>
      <c r="B127" s="84" t="s">
        <v>280</v>
      </c>
      <c r="C127" s="85">
        <v>8786.3209999999999</v>
      </c>
      <c r="D127" s="86">
        <v>15289.272000000001</v>
      </c>
      <c r="E127" s="85">
        <v>12299.927</v>
      </c>
      <c r="F127" s="87">
        <v>17484.796999999999</v>
      </c>
      <c r="G127" s="85">
        <v>7000.7839999999997</v>
      </c>
      <c r="H127" s="86">
        <v>15786.663</v>
      </c>
      <c r="I127" s="85">
        <v>8705.5959999999995</v>
      </c>
      <c r="J127" s="87">
        <v>12501.35</v>
      </c>
      <c r="K127" s="88">
        <v>1785.5370000000003</v>
      </c>
      <c r="L127" s="89">
        <v>-497.39099999999962</v>
      </c>
    </row>
    <row r="128" spans="1:12" x14ac:dyDescent="0.2">
      <c r="A128" s="83" t="s">
        <v>281</v>
      </c>
      <c r="B128" s="84" t="s">
        <v>282</v>
      </c>
      <c r="C128" s="85">
        <v>545.75</v>
      </c>
      <c r="D128" s="86">
        <v>0</v>
      </c>
      <c r="E128" s="85">
        <v>433.70299999999997</v>
      </c>
      <c r="F128" s="87">
        <v>0</v>
      </c>
      <c r="G128" s="85">
        <v>549.10900000000004</v>
      </c>
      <c r="H128" s="86">
        <v>1533.673</v>
      </c>
      <c r="I128" s="85">
        <v>582.92100000000005</v>
      </c>
      <c r="J128" s="87">
        <v>1225.499</v>
      </c>
      <c r="K128" s="88">
        <v>-3.3590000000000373</v>
      </c>
      <c r="L128" s="89">
        <v>-1533.673</v>
      </c>
    </row>
    <row r="129" spans="1:12" x14ac:dyDescent="0.2">
      <c r="A129" s="83" t="s">
        <v>283</v>
      </c>
      <c r="B129" s="84" t="s">
        <v>284</v>
      </c>
      <c r="C129" s="85">
        <v>6282.567</v>
      </c>
      <c r="D129" s="86">
        <v>7533.0169999999998</v>
      </c>
      <c r="E129" s="85">
        <v>5296.3130000000001</v>
      </c>
      <c r="F129" s="87">
        <v>5867.8580000000002</v>
      </c>
      <c r="G129" s="85">
        <v>6645.7129999999997</v>
      </c>
      <c r="H129" s="86">
        <v>8943.9079999999994</v>
      </c>
      <c r="I129" s="85">
        <v>4177.6940000000004</v>
      </c>
      <c r="J129" s="87">
        <v>5015.1350000000002</v>
      </c>
      <c r="K129" s="88">
        <v>-363.14599999999973</v>
      </c>
      <c r="L129" s="89">
        <v>-1410.8909999999996</v>
      </c>
    </row>
    <row r="130" spans="1:12" x14ac:dyDescent="0.2">
      <c r="A130" s="83" t="s">
        <v>285</v>
      </c>
      <c r="B130" s="84" t="s">
        <v>286</v>
      </c>
      <c r="C130" s="85">
        <v>8.42</v>
      </c>
      <c r="D130" s="86">
        <v>29.28</v>
      </c>
      <c r="E130" s="85">
        <v>0.88400000000000001</v>
      </c>
      <c r="F130" s="87">
        <v>1.865</v>
      </c>
      <c r="G130" s="85">
        <v>876.39599999999996</v>
      </c>
      <c r="H130" s="86">
        <v>1211.9359999999999</v>
      </c>
      <c r="I130" s="85">
        <v>112.438</v>
      </c>
      <c r="J130" s="87">
        <v>104</v>
      </c>
      <c r="K130" s="88">
        <v>-867.976</v>
      </c>
      <c r="L130" s="89">
        <v>-1182.6559999999999</v>
      </c>
    </row>
    <row r="131" spans="1:12" x14ac:dyDescent="0.2">
      <c r="A131" s="83" t="s">
        <v>287</v>
      </c>
      <c r="B131" s="84" t="s">
        <v>288</v>
      </c>
      <c r="C131" s="85">
        <v>2262.7739999999999</v>
      </c>
      <c r="D131" s="86">
        <v>2689.4169999999999</v>
      </c>
      <c r="E131" s="85">
        <v>4196.5870000000004</v>
      </c>
      <c r="F131" s="87">
        <v>2869.1410000000001</v>
      </c>
      <c r="G131" s="85">
        <v>618.404</v>
      </c>
      <c r="H131" s="86">
        <v>1131.2429999999999</v>
      </c>
      <c r="I131" s="85">
        <v>777.36</v>
      </c>
      <c r="J131" s="87">
        <v>1027.817</v>
      </c>
      <c r="K131" s="88">
        <v>1644.37</v>
      </c>
      <c r="L131" s="89">
        <v>1558.174</v>
      </c>
    </row>
    <row r="132" spans="1:12" x14ac:dyDescent="0.2">
      <c r="A132" s="83" t="s">
        <v>289</v>
      </c>
      <c r="B132" s="84" t="s">
        <v>290</v>
      </c>
      <c r="C132" s="85">
        <v>31349.052</v>
      </c>
      <c r="D132" s="86">
        <v>101876.337</v>
      </c>
      <c r="E132" s="85">
        <v>41279.694000000003</v>
      </c>
      <c r="F132" s="87">
        <v>88724.152000000002</v>
      </c>
      <c r="G132" s="85">
        <v>32770.561000000002</v>
      </c>
      <c r="H132" s="86">
        <v>44617.088000000003</v>
      </c>
      <c r="I132" s="85">
        <v>44790.214</v>
      </c>
      <c r="J132" s="87">
        <v>44973.607000000004</v>
      </c>
      <c r="K132" s="88">
        <v>-1421.5090000000018</v>
      </c>
      <c r="L132" s="89">
        <v>57259.248999999996</v>
      </c>
    </row>
    <row r="133" spans="1:12" x14ac:dyDescent="0.2">
      <c r="A133" s="83" t="s">
        <v>291</v>
      </c>
      <c r="B133" s="84" t="s">
        <v>292</v>
      </c>
      <c r="C133" s="85">
        <v>0</v>
      </c>
      <c r="D133" s="86">
        <v>0.55800000000000005</v>
      </c>
      <c r="E133" s="85">
        <v>0</v>
      </c>
      <c r="F133" s="87">
        <v>2.5999999999999999E-2</v>
      </c>
      <c r="G133" s="85">
        <v>104.8</v>
      </c>
      <c r="H133" s="86">
        <v>214.28399999999999</v>
      </c>
      <c r="I133" s="85">
        <v>34.228999999999999</v>
      </c>
      <c r="J133" s="87">
        <v>62.899000000000001</v>
      </c>
      <c r="K133" s="88">
        <v>-104.8</v>
      </c>
      <c r="L133" s="89">
        <v>-213.726</v>
      </c>
    </row>
    <row r="134" spans="1:12" x14ac:dyDescent="0.2">
      <c r="A134" s="83" t="s">
        <v>293</v>
      </c>
      <c r="B134" s="84" t="s">
        <v>294</v>
      </c>
      <c r="C134" s="85">
        <v>1534.4390000000001</v>
      </c>
      <c r="D134" s="86">
        <v>1196.8879999999999</v>
      </c>
      <c r="E134" s="85">
        <v>272.02300000000002</v>
      </c>
      <c r="F134" s="87">
        <v>206.94800000000001</v>
      </c>
      <c r="G134" s="85">
        <v>40162.216</v>
      </c>
      <c r="H134" s="86">
        <v>46764.707999999999</v>
      </c>
      <c r="I134" s="85">
        <v>11643.244000000001</v>
      </c>
      <c r="J134" s="87">
        <v>12506.245000000001</v>
      </c>
      <c r="K134" s="88">
        <v>-38627.777000000002</v>
      </c>
      <c r="L134" s="89">
        <v>-45567.82</v>
      </c>
    </row>
    <row r="135" spans="1:12" x14ac:dyDescent="0.2">
      <c r="A135" s="83" t="s">
        <v>295</v>
      </c>
      <c r="B135" s="84" t="s">
        <v>296</v>
      </c>
      <c r="C135" s="85">
        <v>37.124000000000002</v>
      </c>
      <c r="D135" s="86">
        <v>15.891999999999999</v>
      </c>
      <c r="E135" s="85">
        <v>9.9220000000000006</v>
      </c>
      <c r="F135" s="87">
        <v>5.5830000000000002</v>
      </c>
      <c r="G135" s="85">
        <v>6338.4219999999996</v>
      </c>
      <c r="H135" s="86">
        <v>8835.0460000000003</v>
      </c>
      <c r="I135" s="85">
        <v>3252.2220000000002</v>
      </c>
      <c r="J135" s="87">
        <v>3935.2669999999998</v>
      </c>
      <c r="K135" s="88">
        <v>-6301.2979999999998</v>
      </c>
      <c r="L135" s="89">
        <v>-8819.1540000000005</v>
      </c>
    </row>
    <row r="136" spans="1:12" x14ac:dyDescent="0.2">
      <c r="A136" s="83" t="s">
        <v>297</v>
      </c>
      <c r="B136" s="84" t="s">
        <v>298</v>
      </c>
      <c r="C136" s="85">
        <v>3915.413</v>
      </c>
      <c r="D136" s="86">
        <v>5788.9049999999997</v>
      </c>
      <c r="E136" s="85">
        <v>4043.55</v>
      </c>
      <c r="F136" s="87">
        <v>4556.24</v>
      </c>
      <c r="G136" s="85">
        <v>195729.37299999999</v>
      </c>
      <c r="H136" s="86">
        <v>254219.435</v>
      </c>
      <c r="I136" s="85">
        <v>245625.52100000001</v>
      </c>
      <c r="J136" s="87">
        <v>243709.62899999999</v>
      </c>
      <c r="K136" s="88">
        <v>-191813.96</v>
      </c>
      <c r="L136" s="89">
        <v>-248430.53</v>
      </c>
    </row>
    <row r="137" spans="1:12" x14ac:dyDescent="0.2">
      <c r="A137" s="83" t="s">
        <v>299</v>
      </c>
      <c r="B137" s="84" t="s">
        <v>300</v>
      </c>
      <c r="C137" s="85">
        <v>72175.286999999997</v>
      </c>
      <c r="D137" s="86">
        <v>68358.400999999998</v>
      </c>
      <c r="E137" s="85">
        <v>90237.01</v>
      </c>
      <c r="F137" s="87">
        <v>61043.267</v>
      </c>
      <c r="G137" s="85">
        <v>117524.318</v>
      </c>
      <c r="H137" s="86">
        <v>133646.82800000001</v>
      </c>
      <c r="I137" s="85">
        <v>130156.541</v>
      </c>
      <c r="J137" s="87">
        <v>108146.235</v>
      </c>
      <c r="K137" s="88">
        <v>-45349.031000000003</v>
      </c>
      <c r="L137" s="89">
        <v>-65288.427000000011</v>
      </c>
    </row>
    <row r="138" spans="1:12" x14ac:dyDescent="0.2">
      <c r="A138" s="83" t="s">
        <v>301</v>
      </c>
      <c r="B138" s="84" t="s">
        <v>302</v>
      </c>
      <c r="C138" s="85">
        <v>4372.4059999999999</v>
      </c>
      <c r="D138" s="86">
        <v>8864.7690000000002</v>
      </c>
      <c r="E138" s="85">
        <v>2359.598</v>
      </c>
      <c r="F138" s="87">
        <v>3415.1309999999999</v>
      </c>
      <c r="G138" s="85">
        <v>37510.334999999999</v>
      </c>
      <c r="H138" s="86">
        <v>56701.779000000002</v>
      </c>
      <c r="I138" s="85">
        <v>36664.983999999997</v>
      </c>
      <c r="J138" s="87">
        <v>41920.732000000004</v>
      </c>
      <c r="K138" s="88">
        <v>-33137.928999999996</v>
      </c>
      <c r="L138" s="89">
        <v>-47837.01</v>
      </c>
    </row>
    <row r="139" spans="1:12" x14ac:dyDescent="0.2">
      <c r="A139" s="83" t="s">
        <v>303</v>
      </c>
      <c r="B139" s="84" t="s">
        <v>304</v>
      </c>
      <c r="C139" s="85">
        <v>68063.106</v>
      </c>
      <c r="D139" s="86">
        <v>111891</v>
      </c>
      <c r="E139" s="85">
        <v>77485.323000000004</v>
      </c>
      <c r="F139" s="87">
        <v>103022.874</v>
      </c>
      <c r="G139" s="85">
        <v>119960.86500000001</v>
      </c>
      <c r="H139" s="86">
        <v>171757.747</v>
      </c>
      <c r="I139" s="85">
        <v>143869.85699999999</v>
      </c>
      <c r="J139" s="87">
        <v>151905.31599999999</v>
      </c>
      <c r="K139" s="88">
        <v>-51897.759000000005</v>
      </c>
      <c r="L139" s="89">
        <v>-59866.747000000003</v>
      </c>
    </row>
    <row r="140" spans="1:12" x14ac:dyDescent="0.2">
      <c r="A140" s="83" t="s">
        <v>305</v>
      </c>
      <c r="B140" s="84" t="s">
        <v>306</v>
      </c>
      <c r="C140" s="85">
        <v>7721.8609999999999</v>
      </c>
      <c r="D140" s="86">
        <v>29309.413</v>
      </c>
      <c r="E140" s="85">
        <v>4442.1639999999998</v>
      </c>
      <c r="F140" s="87">
        <v>18726.932000000001</v>
      </c>
      <c r="G140" s="85">
        <v>46202.438999999998</v>
      </c>
      <c r="H140" s="86">
        <v>64026.324999999997</v>
      </c>
      <c r="I140" s="85">
        <v>37340.517999999996</v>
      </c>
      <c r="J140" s="87">
        <v>41950.985999999997</v>
      </c>
      <c r="K140" s="88">
        <v>-38480.578000000001</v>
      </c>
      <c r="L140" s="89">
        <v>-34716.911999999997</v>
      </c>
    </row>
    <row r="141" spans="1:12" x14ac:dyDescent="0.2">
      <c r="A141" s="83" t="s">
        <v>307</v>
      </c>
      <c r="B141" s="84" t="s">
        <v>308</v>
      </c>
      <c r="C141" s="85">
        <v>2782.5520000000001</v>
      </c>
      <c r="D141" s="86">
        <v>870.68399999999997</v>
      </c>
      <c r="E141" s="85">
        <v>2680.1689999999999</v>
      </c>
      <c r="F141" s="87">
        <v>473.79500000000002</v>
      </c>
      <c r="G141" s="85">
        <v>65137.389000000003</v>
      </c>
      <c r="H141" s="86">
        <v>94003.729000000007</v>
      </c>
      <c r="I141" s="85">
        <v>53935.923999999999</v>
      </c>
      <c r="J141" s="87">
        <v>66888.203999999998</v>
      </c>
      <c r="K141" s="88">
        <v>-62354.837</v>
      </c>
      <c r="L141" s="89">
        <v>-93133.045000000013</v>
      </c>
    </row>
    <row r="142" spans="1:12" x14ac:dyDescent="0.2">
      <c r="A142" s="83" t="s">
        <v>309</v>
      </c>
      <c r="B142" s="84" t="s">
        <v>310</v>
      </c>
      <c r="C142" s="85">
        <v>145844.61900000001</v>
      </c>
      <c r="D142" s="86">
        <v>160589.283</v>
      </c>
      <c r="E142" s="85">
        <v>146585.82199999999</v>
      </c>
      <c r="F142" s="87">
        <v>144105.88099999999</v>
      </c>
      <c r="G142" s="85">
        <v>110962.59299999999</v>
      </c>
      <c r="H142" s="86">
        <v>143942.38699999999</v>
      </c>
      <c r="I142" s="85">
        <v>100863.016</v>
      </c>
      <c r="J142" s="87">
        <v>102037.89</v>
      </c>
      <c r="K142" s="88">
        <v>34882.026000000013</v>
      </c>
      <c r="L142" s="89">
        <v>16646.896000000008</v>
      </c>
    </row>
    <row r="143" spans="1:12" x14ac:dyDescent="0.2">
      <c r="A143" s="83" t="s">
        <v>311</v>
      </c>
      <c r="B143" s="84" t="s">
        <v>312</v>
      </c>
      <c r="C143" s="85">
        <v>103779.322</v>
      </c>
      <c r="D143" s="86">
        <v>165165.231</v>
      </c>
      <c r="E143" s="85">
        <v>156069.38699999999</v>
      </c>
      <c r="F143" s="87">
        <v>178473.28</v>
      </c>
      <c r="G143" s="85">
        <v>16696.308000000001</v>
      </c>
      <c r="H143" s="86">
        <v>17493.562000000002</v>
      </c>
      <c r="I143" s="85">
        <v>20565.032999999999</v>
      </c>
      <c r="J143" s="87">
        <v>14154.994000000001</v>
      </c>
      <c r="K143" s="88">
        <v>87083.013999999996</v>
      </c>
      <c r="L143" s="89">
        <v>147671.66899999999</v>
      </c>
    </row>
    <row r="144" spans="1:12" x14ac:dyDescent="0.2">
      <c r="A144" s="83" t="s">
        <v>313</v>
      </c>
      <c r="B144" s="84" t="s">
        <v>314</v>
      </c>
      <c r="C144" s="85">
        <v>12083.496999999999</v>
      </c>
      <c r="D144" s="86">
        <v>18452.631000000001</v>
      </c>
      <c r="E144" s="85">
        <v>45830.023999999998</v>
      </c>
      <c r="F144" s="87">
        <v>40809.531000000003</v>
      </c>
      <c r="G144" s="85">
        <v>441.22399999999999</v>
      </c>
      <c r="H144" s="86">
        <v>5767.3530000000001</v>
      </c>
      <c r="I144" s="85">
        <v>1687.412</v>
      </c>
      <c r="J144" s="87">
        <v>16163.825999999999</v>
      </c>
      <c r="K144" s="88">
        <v>11642.272999999999</v>
      </c>
      <c r="L144" s="89">
        <v>12685.278000000002</v>
      </c>
    </row>
    <row r="145" spans="1:12" x14ac:dyDescent="0.2">
      <c r="A145" s="83" t="s">
        <v>315</v>
      </c>
      <c r="B145" s="84" t="s">
        <v>316</v>
      </c>
      <c r="C145" s="85">
        <v>370.947</v>
      </c>
      <c r="D145" s="86">
        <v>419.96699999999998</v>
      </c>
      <c r="E145" s="85">
        <v>130.69800000000001</v>
      </c>
      <c r="F145" s="87">
        <v>134.91800000000001</v>
      </c>
      <c r="G145" s="85">
        <v>3888.9830000000002</v>
      </c>
      <c r="H145" s="86">
        <v>3851.9</v>
      </c>
      <c r="I145" s="85">
        <v>518.1</v>
      </c>
      <c r="J145" s="87">
        <v>649.87699999999995</v>
      </c>
      <c r="K145" s="88">
        <v>-3518.0360000000001</v>
      </c>
      <c r="L145" s="89">
        <v>-3431.933</v>
      </c>
    </row>
    <row r="146" spans="1:12" x14ac:dyDescent="0.2">
      <c r="A146" s="83" t="s">
        <v>317</v>
      </c>
      <c r="B146" s="84" t="s">
        <v>318</v>
      </c>
      <c r="C146" s="85">
        <v>208.602</v>
      </c>
      <c r="D146" s="86">
        <v>299.88600000000002</v>
      </c>
      <c r="E146" s="85">
        <v>2813.4740000000002</v>
      </c>
      <c r="F146" s="87">
        <v>3967.78</v>
      </c>
      <c r="G146" s="85">
        <v>69.222999999999999</v>
      </c>
      <c r="H146" s="86">
        <v>688.14800000000002</v>
      </c>
      <c r="I146" s="85">
        <v>26.55</v>
      </c>
      <c r="J146" s="87">
        <v>718.31</v>
      </c>
      <c r="K146" s="88">
        <v>139.37900000000002</v>
      </c>
      <c r="L146" s="89">
        <v>-388.262</v>
      </c>
    </row>
    <row r="147" spans="1:12" x14ac:dyDescent="0.2">
      <c r="A147" s="83" t="s">
        <v>319</v>
      </c>
      <c r="B147" s="84" t="s">
        <v>320</v>
      </c>
      <c r="C147" s="85">
        <v>234009.967</v>
      </c>
      <c r="D147" s="86">
        <v>253854.70600000001</v>
      </c>
      <c r="E147" s="85">
        <v>76914.346999999994</v>
      </c>
      <c r="F147" s="87">
        <v>84010.854000000007</v>
      </c>
      <c r="G147" s="85">
        <v>43881.642999999996</v>
      </c>
      <c r="H147" s="86">
        <v>53739.226999999999</v>
      </c>
      <c r="I147" s="85">
        <v>7596.3119999999999</v>
      </c>
      <c r="J147" s="87">
        <v>9478.3909999999996</v>
      </c>
      <c r="K147" s="88">
        <v>190128.32400000002</v>
      </c>
      <c r="L147" s="89">
        <v>200115.47899999999</v>
      </c>
    </row>
    <row r="148" spans="1:12" x14ac:dyDescent="0.2">
      <c r="A148" s="83" t="s">
        <v>321</v>
      </c>
      <c r="B148" s="84" t="s">
        <v>322</v>
      </c>
      <c r="C148" s="85">
        <v>591418.67000000004</v>
      </c>
      <c r="D148" s="86">
        <v>718597.39599999995</v>
      </c>
      <c r="E148" s="85">
        <v>179280.82399999999</v>
      </c>
      <c r="F148" s="87">
        <v>213868.033</v>
      </c>
      <c r="G148" s="85">
        <v>119766.045</v>
      </c>
      <c r="H148" s="86">
        <v>136684.21100000001</v>
      </c>
      <c r="I148" s="85">
        <v>31403.759999999998</v>
      </c>
      <c r="J148" s="87">
        <v>35407.824999999997</v>
      </c>
      <c r="K148" s="88">
        <v>471652.62500000006</v>
      </c>
      <c r="L148" s="89">
        <v>581913.18499999994</v>
      </c>
    </row>
    <row r="149" spans="1:12" x14ac:dyDescent="0.2">
      <c r="A149" s="83" t="s">
        <v>323</v>
      </c>
      <c r="B149" s="84" t="s">
        <v>324</v>
      </c>
      <c r="C149" s="85">
        <v>73.58</v>
      </c>
      <c r="D149" s="86">
        <v>50.741999999999997</v>
      </c>
      <c r="E149" s="85">
        <v>22.532</v>
      </c>
      <c r="F149" s="87">
        <v>19.385999999999999</v>
      </c>
      <c r="G149" s="85">
        <v>789.26900000000001</v>
      </c>
      <c r="H149" s="86">
        <v>600.97299999999996</v>
      </c>
      <c r="I149" s="85">
        <v>55.502000000000002</v>
      </c>
      <c r="J149" s="87">
        <v>44.713000000000001</v>
      </c>
      <c r="K149" s="88">
        <v>-715.68899999999996</v>
      </c>
      <c r="L149" s="89">
        <v>-550.23099999999999</v>
      </c>
    </row>
    <row r="150" spans="1:12" x14ac:dyDescent="0.2">
      <c r="A150" s="83" t="s">
        <v>325</v>
      </c>
      <c r="B150" s="84" t="s">
        <v>326</v>
      </c>
      <c r="C150" s="85">
        <v>456211.935</v>
      </c>
      <c r="D150" s="86">
        <v>475743.14</v>
      </c>
      <c r="E150" s="85">
        <v>125456.96799999999</v>
      </c>
      <c r="F150" s="87">
        <v>119936.321</v>
      </c>
      <c r="G150" s="85">
        <v>121172.936</v>
      </c>
      <c r="H150" s="86">
        <v>121474.83900000001</v>
      </c>
      <c r="I150" s="85">
        <v>43666.832000000002</v>
      </c>
      <c r="J150" s="87">
        <v>40389.762000000002</v>
      </c>
      <c r="K150" s="88">
        <v>335038.99900000001</v>
      </c>
      <c r="L150" s="89">
        <v>354268.30099999998</v>
      </c>
    </row>
    <row r="151" spans="1:12" x14ac:dyDescent="0.2">
      <c r="A151" s="83" t="s">
        <v>327</v>
      </c>
      <c r="B151" s="84" t="s">
        <v>328</v>
      </c>
      <c r="C151" s="85">
        <v>4659.8850000000002</v>
      </c>
      <c r="D151" s="86">
        <v>4235.1419999999998</v>
      </c>
      <c r="E151" s="85">
        <v>480.483</v>
      </c>
      <c r="F151" s="87">
        <v>999.83</v>
      </c>
      <c r="G151" s="85">
        <v>3773.3670000000002</v>
      </c>
      <c r="H151" s="86">
        <v>5745.143</v>
      </c>
      <c r="I151" s="85">
        <v>566.43399999999997</v>
      </c>
      <c r="J151" s="87">
        <v>1058.184</v>
      </c>
      <c r="K151" s="88">
        <v>886.51800000000003</v>
      </c>
      <c r="L151" s="89">
        <v>-1510.0010000000002</v>
      </c>
    </row>
    <row r="152" spans="1:12" x14ac:dyDescent="0.2">
      <c r="A152" s="83" t="s">
        <v>329</v>
      </c>
      <c r="B152" s="84" t="s">
        <v>330</v>
      </c>
      <c r="C152" s="85">
        <v>145533.05100000001</v>
      </c>
      <c r="D152" s="86">
        <v>155246.38699999999</v>
      </c>
      <c r="E152" s="85">
        <v>330566.51</v>
      </c>
      <c r="F152" s="87">
        <v>339182.049</v>
      </c>
      <c r="G152" s="85">
        <v>63876.682000000001</v>
      </c>
      <c r="H152" s="86">
        <v>57442.163999999997</v>
      </c>
      <c r="I152" s="85">
        <v>161312.04500000001</v>
      </c>
      <c r="J152" s="87">
        <v>143176.47500000001</v>
      </c>
      <c r="K152" s="88">
        <v>81656.369000000006</v>
      </c>
      <c r="L152" s="89">
        <v>97804.222999999998</v>
      </c>
    </row>
    <row r="153" spans="1:12" x14ac:dyDescent="0.2">
      <c r="A153" s="83" t="s">
        <v>331</v>
      </c>
      <c r="B153" s="84" t="s">
        <v>332</v>
      </c>
      <c r="C153" s="85">
        <v>27966.805</v>
      </c>
      <c r="D153" s="86">
        <v>44135.709000000003</v>
      </c>
      <c r="E153" s="85">
        <v>64329.546999999999</v>
      </c>
      <c r="F153" s="87">
        <v>79367.297999999995</v>
      </c>
      <c r="G153" s="85">
        <v>104743.433</v>
      </c>
      <c r="H153" s="86">
        <v>124708.639</v>
      </c>
      <c r="I153" s="85">
        <v>210855.86799999999</v>
      </c>
      <c r="J153" s="87">
        <v>256769.84899999999</v>
      </c>
      <c r="K153" s="88">
        <v>-76776.627999999997</v>
      </c>
      <c r="L153" s="89">
        <v>-80572.929999999993</v>
      </c>
    </row>
    <row r="154" spans="1:12" x14ac:dyDescent="0.2">
      <c r="A154" s="83" t="s">
        <v>333</v>
      </c>
      <c r="B154" s="84" t="s">
        <v>334</v>
      </c>
      <c r="C154" s="85">
        <v>17080.544999999998</v>
      </c>
      <c r="D154" s="86">
        <v>14008.344999999999</v>
      </c>
      <c r="E154" s="85">
        <v>149322.23499999999</v>
      </c>
      <c r="F154" s="87">
        <v>108812.65</v>
      </c>
      <c r="G154" s="85">
        <v>798.25699999999995</v>
      </c>
      <c r="H154" s="86">
        <v>584.48299999999995</v>
      </c>
      <c r="I154" s="85">
        <v>6460.0709999999999</v>
      </c>
      <c r="J154" s="87">
        <v>4087.431</v>
      </c>
      <c r="K154" s="88">
        <v>16282.287999999999</v>
      </c>
      <c r="L154" s="89">
        <v>13423.861999999999</v>
      </c>
    </row>
    <row r="155" spans="1:12" x14ac:dyDescent="0.2">
      <c r="A155" s="83" t="s">
        <v>335</v>
      </c>
      <c r="B155" s="84" t="s">
        <v>336</v>
      </c>
      <c r="C155" s="85">
        <v>266949.13400000002</v>
      </c>
      <c r="D155" s="86">
        <v>283907.61800000002</v>
      </c>
      <c r="E155" s="85">
        <v>72846.634999999995</v>
      </c>
      <c r="F155" s="87">
        <v>78486.676000000007</v>
      </c>
      <c r="G155" s="85">
        <v>183969.31099999999</v>
      </c>
      <c r="H155" s="86">
        <v>203206.424</v>
      </c>
      <c r="I155" s="85">
        <v>60113.027000000002</v>
      </c>
      <c r="J155" s="87">
        <v>67042.214000000007</v>
      </c>
      <c r="K155" s="88">
        <v>82979.823000000033</v>
      </c>
      <c r="L155" s="89">
        <v>80701.194000000018</v>
      </c>
    </row>
    <row r="156" spans="1:12" x14ac:dyDescent="0.2">
      <c r="A156" s="83" t="s">
        <v>337</v>
      </c>
      <c r="B156" s="84" t="s">
        <v>338</v>
      </c>
      <c r="C156" s="85">
        <v>247.501</v>
      </c>
      <c r="D156" s="86">
        <v>456.53500000000003</v>
      </c>
      <c r="E156" s="85">
        <v>47.768000000000001</v>
      </c>
      <c r="F156" s="87">
        <v>131.624</v>
      </c>
      <c r="G156" s="85">
        <v>191.51499999999999</v>
      </c>
      <c r="H156" s="86">
        <v>265.71199999999999</v>
      </c>
      <c r="I156" s="85">
        <v>159.35499999999999</v>
      </c>
      <c r="J156" s="87">
        <v>75.399000000000001</v>
      </c>
      <c r="K156" s="88">
        <v>55.986000000000018</v>
      </c>
      <c r="L156" s="89">
        <v>190.82300000000004</v>
      </c>
    </row>
    <row r="157" spans="1:12" x14ac:dyDescent="0.2">
      <c r="A157" s="83" t="s">
        <v>339</v>
      </c>
      <c r="B157" s="84" t="s">
        <v>340</v>
      </c>
      <c r="C157" s="85">
        <v>20.667000000000002</v>
      </c>
      <c r="D157" s="86">
        <v>71.956000000000003</v>
      </c>
      <c r="E157" s="85">
        <v>15.894</v>
      </c>
      <c r="F157" s="87">
        <v>60.44</v>
      </c>
      <c r="G157" s="85">
        <v>3.1019999999999999</v>
      </c>
      <c r="H157" s="86">
        <v>19.904</v>
      </c>
      <c r="I157" s="85">
        <v>0.183</v>
      </c>
      <c r="J157" s="87">
        <v>124.48</v>
      </c>
      <c r="K157" s="88">
        <v>17.565000000000001</v>
      </c>
      <c r="L157" s="89">
        <v>52.052000000000007</v>
      </c>
    </row>
    <row r="158" spans="1:12" x14ac:dyDescent="0.2">
      <c r="A158" s="83" t="s">
        <v>341</v>
      </c>
      <c r="B158" s="84" t="s">
        <v>342</v>
      </c>
      <c r="C158" s="85">
        <v>39730.512999999999</v>
      </c>
      <c r="D158" s="86">
        <v>41183.017999999996</v>
      </c>
      <c r="E158" s="85">
        <v>11286.339</v>
      </c>
      <c r="F158" s="87">
        <v>12107.073</v>
      </c>
      <c r="G158" s="85">
        <v>100149.34699999999</v>
      </c>
      <c r="H158" s="86">
        <v>82119.481</v>
      </c>
      <c r="I158" s="85">
        <v>29616.690999999999</v>
      </c>
      <c r="J158" s="87">
        <v>25250.261999999999</v>
      </c>
      <c r="K158" s="88">
        <v>-60418.833999999995</v>
      </c>
      <c r="L158" s="89">
        <v>-40936.463000000003</v>
      </c>
    </row>
    <row r="159" spans="1:12" x14ac:dyDescent="0.2">
      <c r="A159" s="83" t="s">
        <v>343</v>
      </c>
      <c r="B159" s="84" t="s">
        <v>344</v>
      </c>
      <c r="C159" s="85">
        <v>2222.0160000000001</v>
      </c>
      <c r="D159" s="86">
        <v>2049.6889999999999</v>
      </c>
      <c r="E159" s="85">
        <v>419.93400000000003</v>
      </c>
      <c r="F159" s="87">
        <v>394.11500000000001</v>
      </c>
      <c r="G159" s="85">
        <v>210101.02100000001</v>
      </c>
      <c r="H159" s="86">
        <v>237513.698</v>
      </c>
      <c r="I159" s="85">
        <v>38969.321000000004</v>
      </c>
      <c r="J159" s="87">
        <v>51267.078999999998</v>
      </c>
      <c r="K159" s="88">
        <v>-207879.005</v>
      </c>
      <c r="L159" s="89">
        <v>-235464.00899999999</v>
      </c>
    </row>
    <row r="160" spans="1:12" x14ac:dyDescent="0.2">
      <c r="A160" s="83" t="s">
        <v>345</v>
      </c>
      <c r="B160" s="84" t="s">
        <v>346</v>
      </c>
      <c r="C160" s="85">
        <v>3487.4859999999999</v>
      </c>
      <c r="D160" s="86">
        <v>4426.2349999999997</v>
      </c>
      <c r="E160" s="85">
        <v>1453.9580000000001</v>
      </c>
      <c r="F160" s="87">
        <v>1577.0039999999999</v>
      </c>
      <c r="G160" s="85">
        <v>52058.58</v>
      </c>
      <c r="H160" s="86">
        <v>59790.099000000002</v>
      </c>
      <c r="I160" s="85">
        <v>22692.414000000001</v>
      </c>
      <c r="J160" s="87">
        <v>22553.294999999998</v>
      </c>
      <c r="K160" s="88">
        <v>-48571.094000000005</v>
      </c>
      <c r="L160" s="89">
        <v>-55363.864000000001</v>
      </c>
    </row>
    <row r="161" spans="1:12" x14ac:dyDescent="0.2">
      <c r="A161" s="83" t="s">
        <v>347</v>
      </c>
      <c r="B161" s="84" t="s">
        <v>348</v>
      </c>
      <c r="C161" s="85">
        <v>1161250.196</v>
      </c>
      <c r="D161" s="86">
        <v>1289056.8089999999</v>
      </c>
      <c r="E161" s="85">
        <v>255751.57399999999</v>
      </c>
      <c r="F161" s="87">
        <v>284958.02</v>
      </c>
      <c r="G161" s="85">
        <v>783547.22199999995</v>
      </c>
      <c r="H161" s="86">
        <v>850359.20900000003</v>
      </c>
      <c r="I161" s="85">
        <v>210178.552</v>
      </c>
      <c r="J161" s="87">
        <v>222143.508</v>
      </c>
      <c r="K161" s="88">
        <v>377702.97400000005</v>
      </c>
      <c r="L161" s="89">
        <v>438697.59999999986</v>
      </c>
    </row>
    <row r="162" spans="1:12" x14ac:dyDescent="0.2">
      <c r="A162" s="83" t="s">
        <v>349</v>
      </c>
      <c r="B162" s="84" t="s">
        <v>350</v>
      </c>
      <c r="C162" s="85">
        <v>226486.92600000001</v>
      </c>
      <c r="D162" s="86">
        <v>241086.60200000001</v>
      </c>
      <c r="E162" s="85">
        <v>100068.239</v>
      </c>
      <c r="F162" s="87">
        <v>113219.064</v>
      </c>
      <c r="G162" s="85">
        <v>321564.80300000001</v>
      </c>
      <c r="H162" s="86">
        <v>359262.598</v>
      </c>
      <c r="I162" s="85">
        <v>139934.28899999999</v>
      </c>
      <c r="J162" s="87">
        <v>156153.16099999999</v>
      </c>
      <c r="K162" s="88">
        <v>-95077.877000000008</v>
      </c>
      <c r="L162" s="89">
        <v>-118175.99599999998</v>
      </c>
    </row>
    <row r="163" spans="1:12" x14ac:dyDescent="0.2">
      <c r="A163" s="83" t="s">
        <v>351</v>
      </c>
      <c r="B163" s="84" t="s">
        <v>352</v>
      </c>
      <c r="C163" s="85">
        <v>78627.894</v>
      </c>
      <c r="D163" s="86">
        <v>90373.255000000005</v>
      </c>
      <c r="E163" s="85">
        <v>32345.201000000001</v>
      </c>
      <c r="F163" s="87">
        <v>36209.07</v>
      </c>
      <c r="G163" s="85">
        <v>85334.097999999998</v>
      </c>
      <c r="H163" s="86">
        <v>94658.84</v>
      </c>
      <c r="I163" s="85">
        <v>79720.702000000005</v>
      </c>
      <c r="J163" s="87">
        <v>81592.144</v>
      </c>
      <c r="K163" s="88">
        <v>-6706.2039999999979</v>
      </c>
      <c r="L163" s="89">
        <v>-4285.5849999999919</v>
      </c>
    </row>
    <row r="164" spans="1:12" x14ac:dyDescent="0.2">
      <c r="A164" s="83" t="s">
        <v>353</v>
      </c>
      <c r="B164" s="84" t="s">
        <v>354</v>
      </c>
      <c r="C164" s="85">
        <v>5.9980000000000002</v>
      </c>
      <c r="D164" s="86">
        <v>5.9429999999999996</v>
      </c>
      <c r="E164" s="85">
        <v>3.6960000000000002</v>
      </c>
      <c r="F164" s="87">
        <v>3.452</v>
      </c>
      <c r="G164" s="85">
        <v>890.87900000000002</v>
      </c>
      <c r="H164" s="86">
        <v>1104.25</v>
      </c>
      <c r="I164" s="85">
        <v>695.76300000000003</v>
      </c>
      <c r="J164" s="87">
        <v>765.005</v>
      </c>
      <c r="K164" s="88">
        <v>-884.88099999999997</v>
      </c>
      <c r="L164" s="89">
        <v>-1098.307</v>
      </c>
    </row>
    <row r="165" spans="1:12" x14ac:dyDescent="0.2">
      <c r="A165" s="83" t="s">
        <v>355</v>
      </c>
      <c r="B165" s="84" t="s">
        <v>356</v>
      </c>
      <c r="C165" s="85">
        <v>268972.90399999998</v>
      </c>
      <c r="D165" s="86">
        <v>311187.76</v>
      </c>
      <c r="E165" s="85">
        <v>119010.67200000001</v>
      </c>
      <c r="F165" s="87">
        <v>128067.38400000001</v>
      </c>
      <c r="G165" s="85">
        <v>61065.146000000001</v>
      </c>
      <c r="H165" s="86">
        <v>64733.745000000003</v>
      </c>
      <c r="I165" s="85">
        <v>34812.197999999997</v>
      </c>
      <c r="J165" s="87">
        <v>32470.989000000001</v>
      </c>
      <c r="K165" s="88">
        <v>207907.75799999997</v>
      </c>
      <c r="L165" s="89">
        <v>246454.01500000001</v>
      </c>
    </row>
    <row r="166" spans="1:12" x14ac:dyDescent="0.2">
      <c r="A166" s="83" t="s">
        <v>357</v>
      </c>
      <c r="B166" s="84" t="s">
        <v>358</v>
      </c>
      <c r="C166" s="85">
        <v>1282265.8230000001</v>
      </c>
      <c r="D166" s="86">
        <v>1408516.5190000001</v>
      </c>
      <c r="E166" s="85">
        <v>535805.75300000003</v>
      </c>
      <c r="F166" s="87">
        <v>583653.37899999996</v>
      </c>
      <c r="G166" s="85">
        <v>415432.68599999999</v>
      </c>
      <c r="H166" s="86">
        <v>500274.79</v>
      </c>
      <c r="I166" s="85">
        <v>179145.44500000001</v>
      </c>
      <c r="J166" s="87">
        <v>205485.011</v>
      </c>
      <c r="K166" s="88">
        <v>866833.1370000001</v>
      </c>
      <c r="L166" s="89">
        <v>908241.72900000005</v>
      </c>
    </row>
    <row r="167" spans="1:12" x14ac:dyDescent="0.2">
      <c r="A167" s="83" t="s">
        <v>359</v>
      </c>
      <c r="B167" s="84" t="s">
        <v>360</v>
      </c>
      <c r="C167" s="85">
        <v>26977.843000000001</v>
      </c>
      <c r="D167" s="86">
        <v>30215.454000000002</v>
      </c>
      <c r="E167" s="85">
        <v>27670.844000000001</v>
      </c>
      <c r="F167" s="87">
        <v>30258.639999999999</v>
      </c>
      <c r="G167" s="85">
        <v>19870.866000000002</v>
      </c>
      <c r="H167" s="86">
        <v>20704.508999999998</v>
      </c>
      <c r="I167" s="85">
        <v>14220.746999999999</v>
      </c>
      <c r="J167" s="87">
        <v>15014.489</v>
      </c>
      <c r="K167" s="88">
        <v>7106.976999999999</v>
      </c>
      <c r="L167" s="89">
        <v>9510.9450000000033</v>
      </c>
    </row>
    <row r="168" spans="1:12" x14ac:dyDescent="0.2">
      <c r="A168" s="83" t="s">
        <v>361</v>
      </c>
      <c r="B168" s="84" t="s">
        <v>362</v>
      </c>
      <c r="C168" s="85">
        <v>11741.016</v>
      </c>
      <c r="D168" s="86">
        <v>15329.393</v>
      </c>
      <c r="E168" s="85">
        <v>16140.606</v>
      </c>
      <c r="F168" s="87">
        <v>20652.897000000001</v>
      </c>
      <c r="G168" s="85">
        <v>76357.228000000003</v>
      </c>
      <c r="H168" s="86">
        <v>86176.895000000004</v>
      </c>
      <c r="I168" s="85">
        <v>101673.30100000001</v>
      </c>
      <c r="J168" s="87">
        <v>103057.076</v>
      </c>
      <c r="K168" s="88">
        <v>-64616.212</v>
      </c>
      <c r="L168" s="89">
        <v>-70847.502000000008</v>
      </c>
    </row>
    <row r="169" spans="1:12" x14ac:dyDescent="0.2">
      <c r="A169" s="83" t="s">
        <v>363</v>
      </c>
      <c r="B169" s="84" t="s">
        <v>364</v>
      </c>
      <c r="C169" s="85">
        <v>92374.691999999995</v>
      </c>
      <c r="D169" s="86">
        <v>88171.097999999998</v>
      </c>
      <c r="E169" s="85">
        <v>60205.733</v>
      </c>
      <c r="F169" s="87">
        <v>62250.998</v>
      </c>
      <c r="G169" s="85">
        <v>1743.982</v>
      </c>
      <c r="H169" s="86">
        <v>3371.71</v>
      </c>
      <c r="I169" s="85">
        <v>458.56299999999999</v>
      </c>
      <c r="J169" s="87">
        <v>946.04700000000003</v>
      </c>
      <c r="K169" s="88">
        <v>90630.709999999992</v>
      </c>
      <c r="L169" s="89">
        <v>84799.387999999992</v>
      </c>
    </row>
    <row r="170" spans="1:12" x14ac:dyDescent="0.2">
      <c r="A170" s="83" t="s">
        <v>365</v>
      </c>
      <c r="B170" s="84" t="s">
        <v>366</v>
      </c>
      <c r="C170" s="85">
        <v>79684.252999999997</v>
      </c>
      <c r="D170" s="86">
        <v>80319.462</v>
      </c>
      <c r="E170" s="85">
        <v>94281.176000000007</v>
      </c>
      <c r="F170" s="87">
        <v>91541.396999999997</v>
      </c>
      <c r="G170" s="85">
        <v>86185.986000000004</v>
      </c>
      <c r="H170" s="86">
        <v>117247.505</v>
      </c>
      <c r="I170" s="85">
        <v>112124.91099999999</v>
      </c>
      <c r="J170" s="87">
        <v>158332.04999999999</v>
      </c>
      <c r="K170" s="88">
        <v>-6501.7330000000075</v>
      </c>
      <c r="L170" s="89">
        <v>-36928.043000000005</v>
      </c>
    </row>
    <row r="171" spans="1:12" x14ac:dyDescent="0.2">
      <c r="A171" s="83" t="s">
        <v>367</v>
      </c>
      <c r="B171" s="84" t="s">
        <v>368</v>
      </c>
      <c r="C171" s="85">
        <v>165690.86300000001</v>
      </c>
      <c r="D171" s="86">
        <v>181541.29</v>
      </c>
      <c r="E171" s="85">
        <v>96007.062000000005</v>
      </c>
      <c r="F171" s="87">
        <v>98005.838000000003</v>
      </c>
      <c r="G171" s="85">
        <v>101051.859</v>
      </c>
      <c r="H171" s="86">
        <v>101307.265</v>
      </c>
      <c r="I171" s="85">
        <v>71203.152000000002</v>
      </c>
      <c r="J171" s="87">
        <v>62660.368000000002</v>
      </c>
      <c r="K171" s="88">
        <v>64639.004000000015</v>
      </c>
      <c r="L171" s="89">
        <v>80234.025000000009</v>
      </c>
    </row>
    <row r="172" spans="1:12" x14ac:dyDescent="0.2">
      <c r="A172" s="83" t="s">
        <v>369</v>
      </c>
      <c r="B172" s="84" t="s">
        <v>370</v>
      </c>
      <c r="C172" s="85">
        <v>883.16</v>
      </c>
      <c r="D172" s="86">
        <v>1243.0070000000001</v>
      </c>
      <c r="E172" s="85">
        <v>201.08600000000001</v>
      </c>
      <c r="F172" s="87">
        <v>243.27</v>
      </c>
      <c r="G172" s="85">
        <v>3015.7620000000002</v>
      </c>
      <c r="H172" s="86">
        <v>2575.3090000000002</v>
      </c>
      <c r="I172" s="85">
        <v>1560.1759999999999</v>
      </c>
      <c r="J172" s="87">
        <v>1648.7460000000001</v>
      </c>
      <c r="K172" s="88">
        <v>-2132.6020000000003</v>
      </c>
      <c r="L172" s="89">
        <v>-1332.3020000000001</v>
      </c>
    </row>
    <row r="173" spans="1:12" x14ac:dyDescent="0.2">
      <c r="A173" s="83" t="s">
        <v>371</v>
      </c>
      <c r="B173" s="84" t="s">
        <v>372</v>
      </c>
      <c r="C173" s="85">
        <v>42547.438999999998</v>
      </c>
      <c r="D173" s="86">
        <v>56853.516000000003</v>
      </c>
      <c r="E173" s="85">
        <v>30021.208999999999</v>
      </c>
      <c r="F173" s="87">
        <v>35426.250999999997</v>
      </c>
      <c r="G173" s="85">
        <v>32570.788</v>
      </c>
      <c r="H173" s="86">
        <v>30533.975999999999</v>
      </c>
      <c r="I173" s="85">
        <v>15324.971</v>
      </c>
      <c r="J173" s="87">
        <v>14938.27</v>
      </c>
      <c r="K173" s="88">
        <v>9976.650999999998</v>
      </c>
      <c r="L173" s="89">
        <v>26319.540000000005</v>
      </c>
    </row>
    <row r="174" spans="1:12" x14ac:dyDescent="0.2">
      <c r="A174" s="83" t="s">
        <v>373</v>
      </c>
      <c r="B174" s="84" t="s">
        <v>374</v>
      </c>
      <c r="C174" s="85">
        <v>140190.34299999999</v>
      </c>
      <c r="D174" s="86">
        <v>157093.378</v>
      </c>
      <c r="E174" s="85">
        <v>60895.625999999997</v>
      </c>
      <c r="F174" s="87">
        <v>64434.063999999998</v>
      </c>
      <c r="G174" s="85">
        <v>156294.90700000001</v>
      </c>
      <c r="H174" s="86">
        <v>170008.92300000001</v>
      </c>
      <c r="I174" s="85">
        <v>76616.097999999998</v>
      </c>
      <c r="J174" s="87">
        <v>78210.936000000002</v>
      </c>
      <c r="K174" s="88">
        <v>-16104.564000000013</v>
      </c>
      <c r="L174" s="89">
        <v>-12915.545000000013</v>
      </c>
    </row>
    <row r="175" spans="1:12" x14ac:dyDescent="0.2">
      <c r="A175" s="83" t="s">
        <v>375</v>
      </c>
      <c r="B175" s="84" t="s">
        <v>376</v>
      </c>
      <c r="C175" s="85">
        <v>429040.13900000002</v>
      </c>
      <c r="D175" s="86">
        <v>546298.01599999995</v>
      </c>
      <c r="E175" s="85">
        <v>481446.18099999998</v>
      </c>
      <c r="F175" s="87">
        <v>553923.26599999995</v>
      </c>
      <c r="G175" s="85">
        <v>128580.74400000001</v>
      </c>
      <c r="H175" s="86">
        <v>145526.617</v>
      </c>
      <c r="I175" s="85">
        <v>104186.47900000001</v>
      </c>
      <c r="J175" s="87">
        <v>109566.065</v>
      </c>
      <c r="K175" s="88">
        <v>300459.39500000002</v>
      </c>
      <c r="L175" s="89">
        <v>400771.39899999998</v>
      </c>
    </row>
    <row r="176" spans="1:12" x14ac:dyDescent="0.2">
      <c r="A176" s="83" t="s">
        <v>377</v>
      </c>
      <c r="B176" s="84" t="s">
        <v>378</v>
      </c>
      <c r="C176" s="85">
        <v>161893.01</v>
      </c>
      <c r="D176" s="86">
        <v>167522.52100000001</v>
      </c>
      <c r="E176" s="85">
        <v>36049.535000000003</v>
      </c>
      <c r="F176" s="87">
        <v>38776.845000000001</v>
      </c>
      <c r="G176" s="85">
        <v>142784.63800000001</v>
      </c>
      <c r="H176" s="86">
        <v>133230.011</v>
      </c>
      <c r="I176" s="85">
        <v>17672.164000000001</v>
      </c>
      <c r="J176" s="87">
        <v>16921.449000000001</v>
      </c>
      <c r="K176" s="88">
        <v>19108.372000000003</v>
      </c>
      <c r="L176" s="89">
        <v>34292.510000000009</v>
      </c>
    </row>
    <row r="177" spans="1:12" x14ac:dyDescent="0.2">
      <c r="A177" s="83" t="s">
        <v>379</v>
      </c>
      <c r="B177" s="84" t="s">
        <v>380</v>
      </c>
      <c r="C177" s="85">
        <v>45142.58</v>
      </c>
      <c r="D177" s="86">
        <v>43610.981</v>
      </c>
      <c r="E177" s="85">
        <v>42693.29</v>
      </c>
      <c r="F177" s="87">
        <v>40724.745999999999</v>
      </c>
      <c r="G177" s="85">
        <v>26070.506000000001</v>
      </c>
      <c r="H177" s="86">
        <v>27279.047999999999</v>
      </c>
      <c r="I177" s="85">
        <v>41629.394</v>
      </c>
      <c r="J177" s="87">
        <v>40932.997000000003</v>
      </c>
      <c r="K177" s="88">
        <v>19072.074000000001</v>
      </c>
      <c r="L177" s="89">
        <v>16331.933000000001</v>
      </c>
    </row>
    <row r="178" spans="1:12" x14ac:dyDescent="0.2">
      <c r="A178" s="83" t="s">
        <v>381</v>
      </c>
      <c r="B178" s="84" t="s">
        <v>382</v>
      </c>
      <c r="C178" s="85">
        <v>247528.22099999999</v>
      </c>
      <c r="D178" s="86">
        <v>278426.56300000002</v>
      </c>
      <c r="E178" s="85">
        <v>164318.079</v>
      </c>
      <c r="F178" s="87">
        <v>181175.212</v>
      </c>
      <c r="G178" s="85">
        <v>157641.56599999999</v>
      </c>
      <c r="H178" s="86">
        <v>185959.26199999999</v>
      </c>
      <c r="I178" s="85">
        <v>79324.39</v>
      </c>
      <c r="J178" s="87">
        <v>90512.948000000004</v>
      </c>
      <c r="K178" s="88">
        <v>89886.654999999999</v>
      </c>
      <c r="L178" s="89">
        <v>92467.301000000036</v>
      </c>
    </row>
    <row r="179" spans="1:12" x14ac:dyDescent="0.2">
      <c r="A179" s="83" t="s">
        <v>383</v>
      </c>
      <c r="B179" s="84" t="s">
        <v>384</v>
      </c>
      <c r="C179" s="85">
        <v>103056.16</v>
      </c>
      <c r="D179" s="86">
        <v>94207.687999999995</v>
      </c>
      <c r="E179" s="85">
        <v>51712.7</v>
      </c>
      <c r="F179" s="87">
        <v>45777.624000000003</v>
      </c>
      <c r="G179" s="85">
        <v>30801.103999999999</v>
      </c>
      <c r="H179" s="86">
        <v>28381.776000000002</v>
      </c>
      <c r="I179" s="85">
        <v>11738.733</v>
      </c>
      <c r="J179" s="87">
        <v>9882.7939999999999</v>
      </c>
      <c r="K179" s="88">
        <v>72255.056000000011</v>
      </c>
      <c r="L179" s="89">
        <v>65825.911999999997</v>
      </c>
    </row>
    <row r="180" spans="1:12" x14ac:dyDescent="0.2">
      <c r="A180" s="83" t="s">
        <v>385</v>
      </c>
      <c r="B180" s="84" t="s">
        <v>386</v>
      </c>
      <c r="C180" s="85">
        <v>179894.67300000001</v>
      </c>
      <c r="D180" s="86">
        <v>219802.946</v>
      </c>
      <c r="E180" s="85">
        <v>81207.180999999997</v>
      </c>
      <c r="F180" s="87">
        <v>98080.354000000007</v>
      </c>
      <c r="G180" s="85">
        <v>79035.183000000005</v>
      </c>
      <c r="H180" s="86">
        <v>92782.315000000002</v>
      </c>
      <c r="I180" s="85">
        <v>34045.923000000003</v>
      </c>
      <c r="J180" s="87">
        <v>39909.089</v>
      </c>
      <c r="K180" s="88">
        <v>100859.49</v>
      </c>
      <c r="L180" s="89">
        <v>127020.63099999999</v>
      </c>
    </row>
    <row r="181" spans="1:12" x14ac:dyDescent="0.2">
      <c r="A181" s="83" t="s">
        <v>387</v>
      </c>
      <c r="B181" s="84" t="s">
        <v>388</v>
      </c>
      <c r="C181" s="85">
        <v>752155.48</v>
      </c>
      <c r="D181" s="86">
        <v>924873.24100000004</v>
      </c>
      <c r="E181" s="85">
        <v>162944.899</v>
      </c>
      <c r="F181" s="87">
        <v>183108.95300000001</v>
      </c>
      <c r="G181" s="85">
        <v>468570.52500000002</v>
      </c>
      <c r="H181" s="86">
        <v>590224.05900000001</v>
      </c>
      <c r="I181" s="85">
        <v>116337.96799999999</v>
      </c>
      <c r="J181" s="87">
        <v>142005.302</v>
      </c>
      <c r="K181" s="88">
        <v>283584.95499999996</v>
      </c>
      <c r="L181" s="89">
        <v>334649.18200000003</v>
      </c>
    </row>
    <row r="182" spans="1:12" x14ac:dyDescent="0.2">
      <c r="A182" s="83" t="s">
        <v>389</v>
      </c>
      <c r="B182" s="84" t="s">
        <v>390</v>
      </c>
      <c r="C182" s="85">
        <v>3863.114</v>
      </c>
      <c r="D182" s="86">
        <v>4088.221</v>
      </c>
      <c r="E182" s="85">
        <v>16691.592000000001</v>
      </c>
      <c r="F182" s="87">
        <v>18444.024000000001</v>
      </c>
      <c r="G182" s="85">
        <v>6055.1120000000001</v>
      </c>
      <c r="H182" s="86">
        <v>8342.4609999999993</v>
      </c>
      <c r="I182" s="85">
        <v>9849076.0309999995</v>
      </c>
      <c r="J182" s="87">
        <v>8192810.7750000004</v>
      </c>
      <c r="K182" s="88">
        <v>-2191.998</v>
      </c>
      <c r="L182" s="89">
        <v>-4254.24</v>
      </c>
    </row>
    <row r="183" spans="1:12" x14ac:dyDescent="0.2">
      <c r="A183" s="83" t="s">
        <v>391</v>
      </c>
      <c r="B183" s="84" t="s">
        <v>392</v>
      </c>
      <c r="C183" s="85">
        <v>393320.95500000002</v>
      </c>
      <c r="D183" s="86">
        <v>459679.734</v>
      </c>
      <c r="E183" s="85">
        <v>847144.69</v>
      </c>
      <c r="F183" s="87">
        <v>989022.51899999997</v>
      </c>
      <c r="G183" s="85">
        <v>216931.486</v>
      </c>
      <c r="H183" s="86">
        <v>248665.823</v>
      </c>
      <c r="I183" s="85">
        <v>251750.101</v>
      </c>
      <c r="J183" s="87">
        <v>258236.36300000001</v>
      </c>
      <c r="K183" s="88">
        <v>176389.46900000001</v>
      </c>
      <c r="L183" s="89">
        <v>211013.91099999999</v>
      </c>
    </row>
    <row r="184" spans="1:12" x14ac:dyDescent="0.2">
      <c r="A184" s="83" t="s">
        <v>393</v>
      </c>
      <c r="B184" s="84" t="s">
        <v>394</v>
      </c>
      <c r="C184" s="85">
        <v>154630.598</v>
      </c>
      <c r="D184" s="86">
        <v>157068.70199999999</v>
      </c>
      <c r="E184" s="85">
        <v>338205.68099999998</v>
      </c>
      <c r="F184" s="87">
        <v>332453.46600000001</v>
      </c>
      <c r="G184" s="85">
        <v>57872.11</v>
      </c>
      <c r="H184" s="86">
        <v>57938.959000000003</v>
      </c>
      <c r="I184" s="85">
        <v>91885.198999999993</v>
      </c>
      <c r="J184" s="87">
        <v>87406.44</v>
      </c>
      <c r="K184" s="88">
        <v>96758.487999999998</v>
      </c>
      <c r="L184" s="89">
        <v>99129.742999999988</v>
      </c>
    </row>
    <row r="185" spans="1:12" x14ac:dyDescent="0.2">
      <c r="A185" s="83" t="s">
        <v>395</v>
      </c>
      <c r="B185" s="84" t="s">
        <v>396</v>
      </c>
      <c r="C185" s="85">
        <v>1594.605</v>
      </c>
      <c r="D185" s="86">
        <v>1667.2919999999999</v>
      </c>
      <c r="E185" s="85">
        <v>283.298</v>
      </c>
      <c r="F185" s="87">
        <v>409.17599999999999</v>
      </c>
      <c r="G185" s="85">
        <v>227879.10500000001</v>
      </c>
      <c r="H185" s="86">
        <v>263629.53200000001</v>
      </c>
      <c r="I185" s="85">
        <v>100599.45699999999</v>
      </c>
      <c r="J185" s="87">
        <v>116075.96799999999</v>
      </c>
      <c r="K185" s="88">
        <v>-226284.5</v>
      </c>
      <c r="L185" s="89">
        <v>-261962.24000000002</v>
      </c>
    </row>
    <row r="186" spans="1:12" x14ac:dyDescent="0.2">
      <c r="A186" s="83" t="s">
        <v>397</v>
      </c>
      <c r="B186" s="84" t="s">
        <v>398</v>
      </c>
      <c r="C186" s="85">
        <v>39.043999999999997</v>
      </c>
      <c r="D186" s="86">
        <v>67.418999999999997</v>
      </c>
      <c r="E186" s="85">
        <v>18.16</v>
      </c>
      <c r="F186" s="87">
        <v>25.952000000000002</v>
      </c>
      <c r="G186" s="85">
        <v>20131.828000000001</v>
      </c>
      <c r="H186" s="86">
        <v>32179.373</v>
      </c>
      <c r="I186" s="85">
        <v>12978.143</v>
      </c>
      <c r="J186" s="87">
        <v>16991.599999999999</v>
      </c>
      <c r="K186" s="88">
        <v>-20092.784</v>
      </c>
      <c r="L186" s="89">
        <v>-32111.953999999998</v>
      </c>
    </row>
    <row r="187" spans="1:12" x14ac:dyDescent="0.2">
      <c r="A187" s="83" t="s">
        <v>399</v>
      </c>
      <c r="B187" s="84" t="s">
        <v>400</v>
      </c>
      <c r="C187" s="85">
        <v>10235.171</v>
      </c>
      <c r="D187" s="86">
        <v>11802.227000000001</v>
      </c>
      <c r="E187" s="85">
        <v>19858.458999999999</v>
      </c>
      <c r="F187" s="87">
        <v>25718.741000000002</v>
      </c>
      <c r="G187" s="85">
        <v>5950.2920000000004</v>
      </c>
      <c r="H187" s="86">
        <v>1231.797</v>
      </c>
      <c r="I187" s="85">
        <v>2479.9699999999998</v>
      </c>
      <c r="J187" s="87">
        <v>910.32500000000005</v>
      </c>
      <c r="K187" s="88">
        <v>4284.8789999999999</v>
      </c>
      <c r="L187" s="89">
        <v>10570.43</v>
      </c>
    </row>
    <row r="188" spans="1:12" x14ac:dyDescent="0.2">
      <c r="A188" s="83" t="s">
        <v>401</v>
      </c>
      <c r="B188" s="84" t="s">
        <v>402</v>
      </c>
      <c r="C188" s="85">
        <v>140504.37299999999</v>
      </c>
      <c r="D188" s="86">
        <v>123796.016</v>
      </c>
      <c r="E188" s="85">
        <v>153903.715</v>
      </c>
      <c r="F188" s="87">
        <v>135813.03200000001</v>
      </c>
      <c r="G188" s="85">
        <v>157068.701</v>
      </c>
      <c r="H188" s="86">
        <v>95632.38</v>
      </c>
      <c r="I188" s="85">
        <v>204536.29800000001</v>
      </c>
      <c r="J188" s="87">
        <v>113874.80899999999</v>
      </c>
      <c r="K188" s="88">
        <v>-16564.328000000009</v>
      </c>
      <c r="L188" s="89">
        <v>28163.635999999999</v>
      </c>
    </row>
    <row r="189" spans="1:12" x14ac:dyDescent="0.2">
      <c r="A189" s="83" t="s">
        <v>403</v>
      </c>
      <c r="B189" s="84" t="s">
        <v>404</v>
      </c>
      <c r="C189" s="85">
        <v>102908.18</v>
      </c>
      <c r="D189" s="86">
        <v>118954.29700000001</v>
      </c>
      <c r="E189" s="85">
        <v>36822.385999999999</v>
      </c>
      <c r="F189" s="87">
        <v>40478.623</v>
      </c>
      <c r="G189" s="85">
        <v>155277.86799999999</v>
      </c>
      <c r="H189" s="86">
        <v>204341.28599999999</v>
      </c>
      <c r="I189" s="85">
        <v>39049.404999999999</v>
      </c>
      <c r="J189" s="87">
        <v>50621.993000000002</v>
      </c>
      <c r="K189" s="88">
        <v>-52369.687999999995</v>
      </c>
      <c r="L189" s="89">
        <v>-85386.988999999987</v>
      </c>
    </row>
    <row r="190" spans="1:12" x14ac:dyDescent="0.2">
      <c r="A190" s="83" t="s">
        <v>405</v>
      </c>
      <c r="B190" s="84" t="s">
        <v>406</v>
      </c>
      <c r="C190" s="85">
        <v>3123.87</v>
      </c>
      <c r="D190" s="86">
        <v>5981.1459999999997</v>
      </c>
      <c r="E190" s="85">
        <v>843.36400000000003</v>
      </c>
      <c r="F190" s="87">
        <v>3073.96</v>
      </c>
      <c r="G190" s="85">
        <v>8494.7810000000009</v>
      </c>
      <c r="H190" s="86">
        <v>8285.4079999999994</v>
      </c>
      <c r="I190" s="85">
        <v>12530.032999999999</v>
      </c>
      <c r="J190" s="87">
        <v>13281.473</v>
      </c>
      <c r="K190" s="88">
        <v>-5370.911000000001</v>
      </c>
      <c r="L190" s="89">
        <v>-2304.2619999999997</v>
      </c>
    </row>
    <row r="191" spans="1:12" x14ac:dyDescent="0.2">
      <c r="A191" s="83" t="s">
        <v>407</v>
      </c>
      <c r="B191" s="84" t="s">
        <v>408</v>
      </c>
      <c r="C191" s="85">
        <v>55402.006000000001</v>
      </c>
      <c r="D191" s="86">
        <v>93988.604000000007</v>
      </c>
      <c r="E191" s="85">
        <v>97080.884999999995</v>
      </c>
      <c r="F191" s="87">
        <v>141264.74400000001</v>
      </c>
      <c r="G191" s="85">
        <v>30876.254000000001</v>
      </c>
      <c r="H191" s="86">
        <v>34553.857000000004</v>
      </c>
      <c r="I191" s="85">
        <v>36851.578999999998</v>
      </c>
      <c r="J191" s="87">
        <v>39133.413</v>
      </c>
      <c r="K191" s="88">
        <v>24525.752</v>
      </c>
      <c r="L191" s="89">
        <v>59434.747000000003</v>
      </c>
    </row>
    <row r="192" spans="1:12" x14ac:dyDescent="0.2">
      <c r="A192" s="83" t="s">
        <v>409</v>
      </c>
      <c r="B192" s="84" t="s">
        <v>410</v>
      </c>
      <c r="C192" s="85">
        <v>48049.69</v>
      </c>
      <c r="D192" s="86">
        <v>65729.539999999994</v>
      </c>
      <c r="E192" s="85">
        <v>312528.60600000003</v>
      </c>
      <c r="F192" s="87">
        <v>345096.18699999998</v>
      </c>
      <c r="G192" s="85">
        <v>11557.879000000001</v>
      </c>
      <c r="H192" s="86">
        <v>16780.392</v>
      </c>
      <c r="I192" s="85">
        <v>75291.816999999995</v>
      </c>
      <c r="J192" s="87">
        <v>81380.975999999995</v>
      </c>
      <c r="K192" s="88">
        <v>36491.811000000002</v>
      </c>
      <c r="L192" s="89">
        <v>48949.147999999994</v>
      </c>
    </row>
    <row r="193" spans="1:12" x14ac:dyDescent="0.2">
      <c r="A193" s="83" t="s">
        <v>411</v>
      </c>
      <c r="B193" s="84" t="s">
        <v>412</v>
      </c>
      <c r="C193" s="85">
        <v>10375.166999999999</v>
      </c>
      <c r="D193" s="86">
        <v>11830.433999999999</v>
      </c>
      <c r="E193" s="85">
        <v>41868.624000000003</v>
      </c>
      <c r="F193" s="87">
        <v>45217.987000000001</v>
      </c>
      <c r="G193" s="85">
        <v>25683.381000000001</v>
      </c>
      <c r="H193" s="86">
        <v>27715.507000000001</v>
      </c>
      <c r="I193" s="85">
        <v>146583.59</v>
      </c>
      <c r="J193" s="87">
        <v>140129.269</v>
      </c>
      <c r="K193" s="88">
        <v>-15308.214000000002</v>
      </c>
      <c r="L193" s="89">
        <v>-15885.073000000002</v>
      </c>
    </row>
    <row r="194" spans="1:12" x14ac:dyDescent="0.2">
      <c r="A194" s="83" t="s">
        <v>413</v>
      </c>
      <c r="B194" s="84" t="s">
        <v>414</v>
      </c>
      <c r="C194" s="85">
        <v>34671.845000000001</v>
      </c>
      <c r="D194" s="86">
        <v>53005.652000000002</v>
      </c>
      <c r="E194" s="85">
        <v>85925.607000000004</v>
      </c>
      <c r="F194" s="87">
        <v>94005.828999999998</v>
      </c>
      <c r="G194" s="85">
        <v>37810.957999999999</v>
      </c>
      <c r="H194" s="86">
        <v>63357.184000000001</v>
      </c>
      <c r="I194" s="85">
        <v>97771.702999999994</v>
      </c>
      <c r="J194" s="87">
        <v>137691.22700000001</v>
      </c>
      <c r="K194" s="88">
        <v>-3139.1129999999976</v>
      </c>
      <c r="L194" s="89">
        <v>-10351.531999999999</v>
      </c>
    </row>
    <row r="195" spans="1:12" x14ac:dyDescent="0.2">
      <c r="A195" s="83" t="s">
        <v>415</v>
      </c>
      <c r="B195" s="84" t="s">
        <v>416</v>
      </c>
      <c r="C195" s="85">
        <v>24.771999999999998</v>
      </c>
      <c r="D195" s="86">
        <v>0</v>
      </c>
      <c r="E195" s="85">
        <v>104.98</v>
      </c>
      <c r="F195" s="87">
        <v>0</v>
      </c>
      <c r="G195" s="85">
        <v>0</v>
      </c>
      <c r="H195" s="86">
        <v>39.44</v>
      </c>
      <c r="I195" s="85">
        <v>0</v>
      </c>
      <c r="J195" s="87">
        <v>77.367000000000004</v>
      </c>
      <c r="K195" s="88">
        <v>24.771999999999998</v>
      </c>
      <c r="L195" s="89">
        <v>-39.44</v>
      </c>
    </row>
    <row r="196" spans="1:12" x14ac:dyDescent="0.2">
      <c r="A196" s="83" t="s">
        <v>417</v>
      </c>
      <c r="B196" s="84" t="s">
        <v>418</v>
      </c>
      <c r="C196" s="85">
        <v>150521.06700000001</v>
      </c>
      <c r="D196" s="86">
        <v>167331.87700000001</v>
      </c>
      <c r="E196" s="85">
        <v>702087.81200000003</v>
      </c>
      <c r="F196" s="87">
        <v>680162.87899999996</v>
      </c>
      <c r="G196" s="85">
        <v>9388.6659999999993</v>
      </c>
      <c r="H196" s="86">
        <v>8570.6579999999994</v>
      </c>
      <c r="I196" s="85">
        <v>36396.572999999997</v>
      </c>
      <c r="J196" s="87">
        <v>28706.05</v>
      </c>
      <c r="K196" s="88">
        <v>141132.40100000001</v>
      </c>
      <c r="L196" s="89">
        <v>158761.21900000001</v>
      </c>
    </row>
    <row r="197" spans="1:12" x14ac:dyDescent="0.2">
      <c r="A197" s="83" t="s">
        <v>419</v>
      </c>
      <c r="B197" s="84" t="s">
        <v>420</v>
      </c>
      <c r="C197" s="85">
        <v>0</v>
      </c>
      <c r="D197" s="86">
        <v>5.0000000000000001E-3</v>
      </c>
      <c r="E197" s="85">
        <v>0</v>
      </c>
      <c r="F197" s="87">
        <v>0</v>
      </c>
      <c r="G197" s="85">
        <v>2.665</v>
      </c>
      <c r="H197" s="86">
        <v>88.003</v>
      </c>
      <c r="I197" s="85">
        <v>1</v>
      </c>
      <c r="J197" s="87">
        <v>33.042000000000002</v>
      </c>
      <c r="K197" s="88">
        <v>-2.665</v>
      </c>
      <c r="L197" s="89">
        <v>-87.998000000000005</v>
      </c>
    </row>
    <row r="198" spans="1:12" x14ac:dyDescent="0.2">
      <c r="A198" s="83" t="s">
        <v>421</v>
      </c>
      <c r="B198" s="84" t="s">
        <v>422</v>
      </c>
      <c r="C198" s="85">
        <v>16444.84</v>
      </c>
      <c r="D198" s="86">
        <v>16966.503000000001</v>
      </c>
      <c r="E198" s="85">
        <v>163142.88699999999</v>
      </c>
      <c r="F198" s="87">
        <v>126350.327</v>
      </c>
      <c r="G198" s="85">
        <v>1111.183</v>
      </c>
      <c r="H198" s="86">
        <v>3516.3090000000002</v>
      </c>
      <c r="I198" s="85">
        <v>4253.8999999999996</v>
      </c>
      <c r="J198" s="87">
        <v>10014.687</v>
      </c>
      <c r="K198" s="88">
        <v>15333.656999999999</v>
      </c>
      <c r="L198" s="89">
        <v>13450.194</v>
      </c>
    </row>
    <row r="199" spans="1:12" x14ac:dyDescent="0.2">
      <c r="A199" s="83" t="s">
        <v>423</v>
      </c>
      <c r="B199" s="84" t="s">
        <v>424</v>
      </c>
      <c r="C199" s="85">
        <v>1118099.629</v>
      </c>
      <c r="D199" s="86">
        <v>1341130.7220000001</v>
      </c>
      <c r="E199" s="85">
        <v>760762.55</v>
      </c>
      <c r="F199" s="87">
        <v>843590.152</v>
      </c>
      <c r="G199" s="85">
        <v>975702.84</v>
      </c>
      <c r="H199" s="86">
        <v>1104305.3230000001</v>
      </c>
      <c r="I199" s="85">
        <v>727550.03799999994</v>
      </c>
      <c r="J199" s="87">
        <v>798120.25300000003</v>
      </c>
      <c r="K199" s="88">
        <v>142396.78899999999</v>
      </c>
      <c r="L199" s="89">
        <v>236825.39899999998</v>
      </c>
    </row>
    <row r="200" spans="1:12" x14ac:dyDescent="0.2">
      <c r="A200" s="83" t="s">
        <v>425</v>
      </c>
      <c r="B200" s="84" t="s">
        <v>426</v>
      </c>
      <c r="C200" s="85">
        <v>48746.552000000003</v>
      </c>
      <c r="D200" s="86">
        <v>49609.95</v>
      </c>
      <c r="E200" s="85">
        <v>18541.740000000002</v>
      </c>
      <c r="F200" s="87">
        <v>18032.297999999999</v>
      </c>
      <c r="G200" s="85">
        <v>75591.676999999996</v>
      </c>
      <c r="H200" s="86">
        <v>90023.524000000005</v>
      </c>
      <c r="I200" s="85">
        <v>17155.921999999999</v>
      </c>
      <c r="J200" s="87">
        <v>20220.64</v>
      </c>
      <c r="K200" s="88">
        <v>-26845.124999999993</v>
      </c>
      <c r="L200" s="89">
        <v>-40413.574000000008</v>
      </c>
    </row>
    <row r="201" spans="1:12" x14ac:dyDescent="0.2">
      <c r="A201" s="83" t="s">
        <v>427</v>
      </c>
      <c r="B201" s="84" t="s">
        <v>428</v>
      </c>
      <c r="C201" s="85">
        <v>3033233.0279999999</v>
      </c>
      <c r="D201" s="86">
        <v>2970156.5580000002</v>
      </c>
      <c r="E201" s="85">
        <v>164362.16200000001</v>
      </c>
      <c r="F201" s="87">
        <v>159126.18799999999</v>
      </c>
      <c r="G201" s="85">
        <v>34186.648999999998</v>
      </c>
      <c r="H201" s="86">
        <v>42758.446000000004</v>
      </c>
      <c r="I201" s="85">
        <v>2949.1239999999998</v>
      </c>
      <c r="J201" s="87">
        <v>3353.297</v>
      </c>
      <c r="K201" s="88">
        <v>2999046.3789999997</v>
      </c>
      <c r="L201" s="89">
        <v>2927398.1120000002</v>
      </c>
    </row>
    <row r="202" spans="1:12" x14ac:dyDescent="0.2">
      <c r="A202" s="83" t="s">
        <v>429</v>
      </c>
      <c r="B202" s="84" t="s">
        <v>430</v>
      </c>
      <c r="C202" s="85">
        <v>443363.011</v>
      </c>
      <c r="D202" s="86">
        <v>445426.68900000001</v>
      </c>
      <c r="E202" s="85">
        <v>36714.962</v>
      </c>
      <c r="F202" s="87">
        <v>35169.851000000002</v>
      </c>
      <c r="G202" s="85">
        <v>431941.49599999998</v>
      </c>
      <c r="H202" s="86">
        <v>422401.39199999999</v>
      </c>
      <c r="I202" s="85">
        <v>35395.519</v>
      </c>
      <c r="J202" s="87">
        <v>37798.406999999999</v>
      </c>
      <c r="K202" s="88">
        <v>11421.515000000014</v>
      </c>
      <c r="L202" s="89">
        <v>23025.29700000002</v>
      </c>
    </row>
    <row r="203" spans="1:12" x14ac:dyDescent="0.2">
      <c r="A203" s="83" t="s">
        <v>421</v>
      </c>
      <c r="B203" s="84" t="s">
        <v>422</v>
      </c>
      <c r="C203" s="85">
        <v>16444.84</v>
      </c>
      <c r="D203" s="86">
        <v>16688.185000000001</v>
      </c>
      <c r="E203" s="85">
        <v>163142.88699999999</v>
      </c>
      <c r="F203" s="87">
        <v>125691.391</v>
      </c>
      <c r="G203" s="85">
        <v>1111.183</v>
      </c>
      <c r="H203" s="86">
        <v>3263.89</v>
      </c>
      <c r="I203" s="85">
        <v>4253.8999999999996</v>
      </c>
      <c r="J203" s="87">
        <v>9428.0720000000001</v>
      </c>
      <c r="K203" s="88">
        <v>15333.656999999999</v>
      </c>
      <c r="L203" s="89">
        <v>13424.295000000002</v>
      </c>
    </row>
    <row r="204" spans="1:12" x14ac:dyDescent="0.2">
      <c r="A204" s="83" t="s">
        <v>423</v>
      </c>
      <c r="B204" s="84" t="s">
        <v>424</v>
      </c>
      <c r="C204" s="85">
        <v>1118099.629</v>
      </c>
      <c r="D204" s="86">
        <v>1338718.996</v>
      </c>
      <c r="E204" s="85">
        <v>760762.55</v>
      </c>
      <c r="F204" s="87">
        <v>838947.68200000003</v>
      </c>
      <c r="G204" s="85">
        <v>975702.84</v>
      </c>
      <c r="H204" s="86">
        <v>1096187.02</v>
      </c>
      <c r="I204" s="85">
        <v>727550.03799999994</v>
      </c>
      <c r="J204" s="87">
        <v>794228.78300000005</v>
      </c>
      <c r="K204" s="88">
        <v>142396.78899999999</v>
      </c>
      <c r="L204" s="89">
        <v>242531.97600000002</v>
      </c>
    </row>
    <row r="205" spans="1:12" x14ac:dyDescent="0.2">
      <c r="A205" s="83" t="s">
        <v>425</v>
      </c>
      <c r="B205" s="84" t="s">
        <v>426</v>
      </c>
      <c r="C205" s="85">
        <v>48746.552000000003</v>
      </c>
      <c r="D205" s="86">
        <v>49551.64</v>
      </c>
      <c r="E205" s="85">
        <v>18541.740000000002</v>
      </c>
      <c r="F205" s="87">
        <v>18028.202000000001</v>
      </c>
      <c r="G205" s="85">
        <v>75591.676999999996</v>
      </c>
      <c r="H205" s="86">
        <v>89827.334000000003</v>
      </c>
      <c r="I205" s="85">
        <v>17155.921999999999</v>
      </c>
      <c r="J205" s="87">
        <v>20187.895</v>
      </c>
      <c r="K205" s="88">
        <v>-26845.124999999993</v>
      </c>
      <c r="L205" s="89">
        <v>-40275.694000000003</v>
      </c>
    </row>
    <row r="206" spans="1:12" x14ac:dyDescent="0.2">
      <c r="A206" s="83" t="s">
        <v>427</v>
      </c>
      <c r="B206" s="84" t="s">
        <v>428</v>
      </c>
      <c r="C206" s="85">
        <v>3033233.0279999999</v>
      </c>
      <c r="D206" s="86">
        <v>2969525.4169999999</v>
      </c>
      <c r="E206" s="85">
        <v>164362.16200000001</v>
      </c>
      <c r="F206" s="87">
        <v>158461.598</v>
      </c>
      <c r="G206" s="85">
        <v>34186.648999999998</v>
      </c>
      <c r="H206" s="86">
        <v>42562.11</v>
      </c>
      <c r="I206" s="85">
        <v>2949.1239999999998</v>
      </c>
      <c r="J206" s="87">
        <v>3348.645</v>
      </c>
      <c r="K206" s="88">
        <v>2999046.3789999997</v>
      </c>
      <c r="L206" s="89">
        <v>2926963.307</v>
      </c>
    </row>
    <row r="207" spans="1:12" ht="13.5" thickBot="1" x14ac:dyDescent="0.25">
      <c r="A207" s="90" t="s">
        <v>429</v>
      </c>
      <c r="B207" s="91" t="s">
        <v>430</v>
      </c>
      <c r="C207" s="92">
        <v>443363.011</v>
      </c>
      <c r="D207" s="93">
        <v>445071.25599999999</v>
      </c>
      <c r="E207" s="92">
        <v>36714.962</v>
      </c>
      <c r="F207" s="94">
        <v>35137.142999999996</v>
      </c>
      <c r="G207" s="92">
        <v>431941.49599999998</v>
      </c>
      <c r="H207" s="93">
        <v>423189.48599999998</v>
      </c>
      <c r="I207" s="92">
        <v>35395.519</v>
      </c>
      <c r="J207" s="94">
        <v>37820.451999999997</v>
      </c>
      <c r="K207" s="95">
        <v>11421.515000000014</v>
      </c>
      <c r="L207" s="96">
        <v>21881.770000000019</v>
      </c>
    </row>
  </sheetData>
  <printOptions horizontalCentered="1"/>
  <pageMargins left="0.19685039370078741" right="0.19685039370078741" top="0.6692913385826772" bottom="0.39370078740157483" header="0.19685039370078741" footer="0.23622047244094491"/>
  <pageSetup paperSize="9" scale="80" orientation="landscape" r:id="rId1"/>
  <headerFooter alignWithMargins="0">
    <oddHeader>&amp;L&amp;"Times New Roman CE,Pogrubiona kursywa"&amp;12Departament Rynków Rolnych&amp;C
&amp;8
&amp;"Times New Roman CE,Standardowy"&amp;14Polski handel zagraniczny towarami rolno-spożywczymi z UNIĄ EUROPEJSKĄ  w 2021 r. - dane ostateczne</oddHeader>
    <oddFooter>&amp;L&amp;"Times New Roman CE,Pogrubiona kursywa"&amp;12 Źródło: Min. Finansów&amp;CStrona &amp;P&amp;R&amp;"Times New Roman CE,Pogrubiona kursywa"&amp;12Przygotował: Tomasz Chruśliński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L20"/>
  <sheetViews>
    <sheetView showGridLines="0" showZeros="0" zoomScaleNormal="100" workbookViewId="0">
      <selection activeCell="C11" sqref="C11"/>
    </sheetView>
  </sheetViews>
  <sheetFormatPr defaultColWidth="8.7109375" defaultRowHeight="12.75" x14ac:dyDescent="0.2"/>
  <cols>
    <col min="1" max="1" width="20.7109375" bestFit="1" customWidth="1"/>
    <col min="2" max="2" width="15.140625" bestFit="1" customWidth="1"/>
    <col min="3" max="3" width="15.5703125" bestFit="1" customWidth="1"/>
    <col min="4" max="4" width="13.140625" bestFit="1" customWidth="1"/>
    <col min="5" max="5" width="12.5703125" customWidth="1"/>
    <col min="6" max="6" width="2.140625" customWidth="1"/>
    <col min="7" max="7" width="1.7109375" customWidth="1"/>
    <col min="8" max="8" width="20.7109375" bestFit="1" customWidth="1"/>
    <col min="9" max="9" width="15.140625" bestFit="1" customWidth="1"/>
    <col min="10" max="10" width="15.5703125" bestFit="1" customWidth="1"/>
    <col min="11" max="11" width="13.140625" bestFit="1" customWidth="1"/>
    <col min="12" max="12" width="11.42578125" customWidth="1"/>
    <col min="13" max="13" width="16.85546875" customWidth="1"/>
  </cols>
  <sheetData>
    <row r="2" spans="1:12" ht="21.75" customHeight="1" thickBot="1" x14ac:dyDescent="0.35">
      <c r="A2" s="97" t="s">
        <v>431</v>
      </c>
      <c r="H2" s="97" t="s">
        <v>431</v>
      </c>
    </row>
    <row r="3" spans="1:12" ht="20.25" x14ac:dyDescent="0.2">
      <c r="A3" s="61"/>
      <c r="B3" s="98" t="s">
        <v>432</v>
      </c>
      <c r="C3" s="99"/>
      <c r="D3" s="211"/>
      <c r="E3" s="100"/>
      <c r="H3" s="61"/>
      <c r="I3" s="98" t="s">
        <v>433</v>
      </c>
      <c r="J3" s="99"/>
      <c r="K3" s="211"/>
      <c r="L3" s="100"/>
    </row>
    <row r="4" spans="1:12" ht="18.75" x14ac:dyDescent="0.3">
      <c r="A4" s="101" t="s">
        <v>434</v>
      </c>
      <c r="B4" s="102" t="s">
        <v>609</v>
      </c>
      <c r="C4" s="102"/>
      <c r="D4" s="212"/>
      <c r="E4" s="103"/>
      <c r="H4" s="101" t="s">
        <v>434</v>
      </c>
      <c r="I4" s="102" t="s">
        <v>609</v>
      </c>
      <c r="J4" s="102"/>
      <c r="K4" s="212"/>
      <c r="L4" s="103"/>
    </row>
    <row r="5" spans="1:12" ht="20.25" thickBot="1" x14ac:dyDescent="0.4">
      <c r="A5" s="72"/>
      <c r="B5" s="104" t="s">
        <v>649</v>
      </c>
      <c r="C5" s="104" t="s">
        <v>657</v>
      </c>
      <c r="D5" s="214" t="s">
        <v>435</v>
      </c>
      <c r="E5" s="214" t="s">
        <v>559</v>
      </c>
      <c r="H5" s="72"/>
      <c r="I5" s="104" t="s">
        <v>649</v>
      </c>
      <c r="J5" s="104" t="s">
        <v>657</v>
      </c>
      <c r="K5" s="214" t="s">
        <v>435</v>
      </c>
      <c r="L5" s="214" t="s">
        <v>559</v>
      </c>
    </row>
    <row r="6" spans="1:12" ht="20.25" thickBot="1" x14ac:dyDescent="0.4">
      <c r="A6" s="105" t="s">
        <v>436</v>
      </c>
      <c r="B6" s="194">
        <v>34309.904201999998</v>
      </c>
      <c r="C6" s="194">
        <v>37610.504289999997</v>
      </c>
      <c r="D6" s="106">
        <f t="shared" ref="D6:D19" si="0">((C6-B6)/B6)*100</f>
        <v>9.6199629954303401</v>
      </c>
      <c r="E6" s="213" t="s">
        <v>23</v>
      </c>
      <c r="H6" s="105" t="s">
        <v>436</v>
      </c>
      <c r="I6" s="194">
        <v>22702.809422999999</v>
      </c>
      <c r="J6" s="194">
        <v>24967.187338</v>
      </c>
      <c r="K6" s="106">
        <f>((J6-I6)/I6)*100</f>
        <v>9.9739986924524917</v>
      </c>
      <c r="L6" s="213" t="s">
        <v>23</v>
      </c>
    </row>
    <row r="7" spans="1:12" ht="19.5" x14ac:dyDescent="0.35">
      <c r="A7" s="107" t="s">
        <v>437</v>
      </c>
      <c r="B7" s="195">
        <v>8622.8255920000011</v>
      </c>
      <c r="C7" s="195">
        <v>9472.4168570000002</v>
      </c>
      <c r="D7" s="108">
        <f t="shared" si="0"/>
        <v>9.8528174545038283</v>
      </c>
      <c r="E7" s="108">
        <f>(C7/C$6)*100</f>
        <v>25.185561948230927</v>
      </c>
      <c r="H7" s="107" t="s">
        <v>437</v>
      </c>
      <c r="I7" s="195">
        <v>4645.1660570000004</v>
      </c>
      <c r="J7" s="195">
        <v>5177.1254390000004</v>
      </c>
      <c r="K7" s="108">
        <f t="shared" ref="K7:K19" si="1">((J7-I7)/I7)*100</f>
        <v>11.451891611030085</v>
      </c>
      <c r="L7" s="108">
        <f>(J7/J$6)*100</f>
        <v>20.735717519611942</v>
      </c>
    </row>
    <row r="8" spans="1:12" ht="19.5" x14ac:dyDescent="0.35">
      <c r="A8" s="109" t="s">
        <v>438</v>
      </c>
      <c r="B8" s="196">
        <v>3103.9072000000001</v>
      </c>
      <c r="C8" s="196">
        <v>2955.5234130000003</v>
      </c>
      <c r="D8" s="110">
        <f t="shared" si="0"/>
        <v>-4.7805484326335446</v>
      </c>
      <c r="E8" s="110">
        <f t="shared" ref="E8:E19" si="2">(C8/C$6)*100</f>
        <v>7.8582392573391378</v>
      </c>
      <c r="H8" s="109" t="s">
        <v>439</v>
      </c>
      <c r="I8" s="196">
        <v>1808.1997039999999</v>
      </c>
      <c r="J8" s="196">
        <v>2156.1149700000001</v>
      </c>
      <c r="K8" s="110">
        <f>((J8-I8)/I8)*100</f>
        <v>19.240975719128876</v>
      </c>
      <c r="L8" s="110">
        <f t="shared" ref="L8:L19" si="3">(J8/J$6)*100</f>
        <v>8.6357944161311213</v>
      </c>
    </row>
    <row r="9" spans="1:12" ht="19.5" x14ac:dyDescent="0.35">
      <c r="A9" s="109" t="s">
        <v>439</v>
      </c>
      <c r="B9" s="196">
        <v>1929.2327330000001</v>
      </c>
      <c r="C9" s="196">
        <v>2256.496991</v>
      </c>
      <c r="D9" s="110">
        <f t="shared" si="0"/>
        <v>16.963441082149622</v>
      </c>
      <c r="E9" s="110">
        <f>(C9/C$6)*100</f>
        <v>5.9996456670748888</v>
      </c>
      <c r="H9" s="109" t="s">
        <v>441</v>
      </c>
      <c r="I9" s="196">
        <v>1322.854902</v>
      </c>
      <c r="J9" s="196">
        <v>1386.252841</v>
      </c>
      <c r="K9" s="110">
        <f t="shared" si="1"/>
        <v>4.792508906619295</v>
      </c>
      <c r="L9" s="110">
        <f>(J9/J$6)*100</f>
        <v>5.5522987921435849</v>
      </c>
    </row>
    <row r="10" spans="1:12" ht="19.5" x14ac:dyDescent="0.35">
      <c r="A10" s="109" t="s">
        <v>442</v>
      </c>
      <c r="B10" s="196">
        <v>1850.883466</v>
      </c>
      <c r="C10" s="196">
        <v>2168.5428650000003</v>
      </c>
      <c r="D10" s="110">
        <f t="shared" si="0"/>
        <v>17.162582347040122</v>
      </c>
      <c r="E10" s="110">
        <f t="shared" si="2"/>
        <v>5.765790451197379</v>
      </c>
      <c r="H10" s="109" t="s">
        <v>440</v>
      </c>
      <c r="I10" s="196">
        <v>1063.3006149999999</v>
      </c>
      <c r="J10" s="196">
        <v>1330.786875</v>
      </c>
      <c r="K10" s="110">
        <f t="shared" si="1"/>
        <v>25.156221695592656</v>
      </c>
      <c r="L10" s="110">
        <f t="shared" si="3"/>
        <v>5.3301433476831628</v>
      </c>
    </row>
    <row r="11" spans="1:12" ht="19.5" x14ac:dyDescent="0.35">
      <c r="A11" s="109" t="s">
        <v>440</v>
      </c>
      <c r="B11" s="196">
        <v>1727.116477</v>
      </c>
      <c r="C11" s="196">
        <v>1917.16066</v>
      </c>
      <c r="D11" s="110">
        <f t="shared" si="0"/>
        <v>11.003553352122873</v>
      </c>
      <c r="E11" s="110">
        <f t="shared" si="2"/>
        <v>5.0974074828072462</v>
      </c>
      <c r="H11" s="109" t="s">
        <v>443</v>
      </c>
      <c r="I11" s="196">
        <v>1104.146575</v>
      </c>
      <c r="J11" s="196">
        <v>1168.242573</v>
      </c>
      <c r="K11" s="110">
        <f t="shared" si="1"/>
        <v>5.8050262031560447</v>
      </c>
      <c r="L11" s="110">
        <f t="shared" si="3"/>
        <v>4.6791116563696287</v>
      </c>
    </row>
    <row r="12" spans="1:12" ht="19.5" x14ac:dyDescent="0.35">
      <c r="A12" s="109" t="s">
        <v>444</v>
      </c>
      <c r="B12" s="196">
        <v>1512.0381789999999</v>
      </c>
      <c r="C12" s="196">
        <v>1609.7341240000001</v>
      </c>
      <c r="D12" s="110">
        <f t="shared" si="0"/>
        <v>6.4612088740121791</v>
      </c>
      <c r="E12" s="110">
        <f t="shared" si="2"/>
        <v>4.280012072127418</v>
      </c>
      <c r="H12" s="109" t="s">
        <v>449</v>
      </c>
      <c r="I12" s="196">
        <v>732.55518500000005</v>
      </c>
      <c r="J12" s="196">
        <v>929.85770100000002</v>
      </c>
      <c r="K12" s="110">
        <f t="shared" si="1"/>
        <v>26.933467954363049</v>
      </c>
      <c r="L12" s="110">
        <f t="shared" si="3"/>
        <v>3.7243189968169097</v>
      </c>
    </row>
    <row r="13" spans="1:12" ht="19.5" x14ac:dyDescent="0.35">
      <c r="A13" s="109" t="s">
        <v>441</v>
      </c>
      <c r="B13" s="196">
        <v>882.65636600000005</v>
      </c>
      <c r="C13" s="196">
        <v>1107.5909080000001</v>
      </c>
      <c r="D13" s="110">
        <f t="shared" si="0"/>
        <v>25.483818013951769</v>
      </c>
      <c r="E13" s="110">
        <f t="shared" si="2"/>
        <v>2.944897785628708</v>
      </c>
      <c r="H13" s="109" t="s">
        <v>442</v>
      </c>
      <c r="I13" s="196">
        <v>783.395937</v>
      </c>
      <c r="J13" s="196">
        <v>922.22851200000002</v>
      </c>
      <c r="K13" s="110">
        <f t="shared" si="1"/>
        <v>17.721891120811367</v>
      </c>
      <c r="L13" s="110">
        <f t="shared" si="3"/>
        <v>3.6937621347374217</v>
      </c>
    </row>
    <row r="14" spans="1:12" ht="19.5" x14ac:dyDescent="0.35">
      <c r="A14" s="109" t="s">
        <v>448</v>
      </c>
      <c r="B14" s="196">
        <v>902.19449399999996</v>
      </c>
      <c r="C14" s="196">
        <v>955.08224199999995</v>
      </c>
      <c r="D14" s="110">
        <f t="shared" si="0"/>
        <v>5.8621226744041719</v>
      </c>
      <c r="E14" s="110">
        <f t="shared" si="2"/>
        <v>2.5394029142383512</v>
      </c>
      <c r="H14" s="109" t="s">
        <v>445</v>
      </c>
      <c r="I14" s="196">
        <v>831.66390999999999</v>
      </c>
      <c r="J14" s="196">
        <v>881.8555060000001</v>
      </c>
      <c r="K14" s="110">
        <f t="shared" si="1"/>
        <v>6.0350816473447937</v>
      </c>
      <c r="L14" s="110">
        <f t="shared" si="3"/>
        <v>3.5320578728458458</v>
      </c>
    </row>
    <row r="15" spans="1:12" ht="19.5" x14ac:dyDescent="0.35">
      <c r="A15" s="109" t="s">
        <v>445</v>
      </c>
      <c r="B15" s="196">
        <v>797.77169600000002</v>
      </c>
      <c r="C15" s="196">
        <v>933.13730099999998</v>
      </c>
      <c r="D15" s="110">
        <f t="shared" si="0"/>
        <v>16.967962849361349</v>
      </c>
      <c r="E15" s="110">
        <f t="shared" si="2"/>
        <v>2.4810550100709645</v>
      </c>
      <c r="H15" s="109" t="s">
        <v>446</v>
      </c>
      <c r="I15" s="196">
        <v>960.99275899999998</v>
      </c>
      <c r="J15" s="196">
        <v>878.43015700000001</v>
      </c>
      <c r="K15" s="110">
        <f t="shared" si="1"/>
        <v>-8.5913864830692201</v>
      </c>
      <c r="L15" s="110">
        <f t="shared" si="3"/>
        <v>3.5183384700407618</v>
      </c>
    </row>
    <row r="16" spans="1:12" ht="19.5" x14ac:dyDescent="0.35">
      <c r="A16" s="109" t="s">
        <v>450</v>
      </c>
      <c r="B16" s="196">
        <v>854.36085000000003</v>
      </c>
      <c r="C16" s="196">
        <v>925.08207700000003</v>
      </c>
      <c r="D16" s="110">
        <f t="shared" si="0"/>
        <v>8.2776764642246885</v>
      </c>
      <c r="E16" s="110">
        <f t="shared" si="2"/>
        <v>2.4596375253760261</v>
      </c>
      <c r="H16" s="109" t="s">
        <v>444</v>
      </c>
      <c r="I16" s="196">
        <v>739.77473400000008</v>
      </c>
      <c r="J16" s="196">
        <v>754.08584799999994</v>
      </c>
      <c r="K16" s="110">
        <f t="shared" si="1"/>
        <v>1.9345232193344764</v>
      </c>
      <c r="L16" s="110">
        <f t="shared" si="3"/>
        <v>3.0203075652509845</v>
      </c>
    </row>
    <row r="17" spans="1:12" ht="19.5" x14ac:dyDescent="0.35">
      <c r="A17" s="109" t="s">
        <v>452</v>
      </c>
      <c r="B17" s="196">
        <v>751.89213100000006</v>
      </c>
      <c r="C17" s="196">
        <v>855.78945299999998</v>
      </c>
      <c r="D17" s="110">
        <f t="shared" si="0"/>
        <v>13.818115354102556</v>
      </c>
      <c r="E17" s="110">
        <f t="shared" si="2"/>
        <v>2.275400102060158</v>
      </c>
      <c r="H17" s="109" t="s">
        <v>495</v>
      </c>
      <c r="I17" s="196">
        <v>593.10937100000001</v>
      </c>
      <c r="J17" s="196">
        <v>714.80821300000002</v>
      </c>
      <c r="K17" s="110">
        <f t="shared" si="1"/>
        <v>20.518785901968155</v>
      </c>
      <c r="L17" s="110">
        <f t="shared" si="3"/>
        <v>2.8629905456433358</v>
      </c>
    </row>
    <row r="18" spans="1:12" ht="19.5" x14ac:dyDescent="0.35">
      <c r="A18" s="109" t="s">
        <v>449</v>
      </c>
      <c r="B18" s="196">
        <v>760.11301800000001</v>
      </c>
      <c r="C18" s="196">
        <v>811.56544400000007</v>
      </c>
      <c r="D18" s="110">
        <f t="shared" si="0"/>
        <v>6.7690494415397655</v>
      </c>
      <c r="E18" s="110">
        <f t="shared" si="2"/>
        <v>2.1578159062753692</v>
      </c>
      <c r="H18" s="109" t="s">
        <v>451</v>
      </c>
      <c r="I18" s="196">
        <v>572.01728200000002</v>
      </c>
      <c r="J18" s="196">
        <v>580.71527700000001</v>
      </c>
      <c r="K18" s="110">
        <f t="shared" si="1"/>
        <v>1.5205825547067984</v>
      </c>
      <c r="L18" s="110">
        <f t="shared" si="3"/>
        <v>2.3259138850460452</v>
      </c>
    </row>
    <row r="19" spans="1:12" ht="20.25" thickBot="1" x14ac:dyDescent="0.4">
      <c r="A19" s="111" t="s">
        <v>446</v>
      </c>
      <c r="B19" s="197">
        <v>675.84276499999999</v>
      </c>
      <c r="C19" s="197">
        <v>775.79328399999997</v>
      </c>
      <c r="D19" s="112">
        <f t="shared" si="0"/>
        <v>14.789019602806578</v>
      </c>
      <c r="E19" s="112">
        <f t="shared" si="2"/>
        <v>2.062703754297361</v>
      </c>
      <c r="H19" s="111" t="s">
        <v>450</v>
      </c>
      <c r="I19" s="197">
        <v>457.09962199999995</v>
      </c>
      <c r="J19" s="197">
        <v>488.06226700000002</v>
      </c>
      <c r="K19" s="112">
        <f t="shared" si="1"/>
        <v>6.7737192309470045</v>
      </c>
      <c r="L19" s="112">
        <f t="shared" si="3"/>
        <v>1.9548147750594653</v>
      </c>
    </row>
    <row r="20" spans="1:12" ht="15.75" x14ac:dyDescent="0.25">
      <c r="A20" s="113"/>
      <c r="B20" s="114"/>
      <c r="C20" s="114"/>
      <c r="D20" s="114"/>
    </row>
  </sheetData>
  <sortState xmlns:xlrd2="http://schemas.microsoft.com/office/spreadsheetml/2017/richdata2" ref="A8:C19">
    <sortCondition descending="1" ref="C7"/>
  </sortState>
  <conditionalFormatting sqref="E20">
    <cfRule type="cellIs" dxfId="44" priority="7" stopIfTrue="1" operator="lessThan">
      <formula>0</formula>
    </cfRule>
    <cfRule type="cellIs" dxfId="43" priority="8" stopIfTrue="1" operator="greaterThan">
      <formula>0</formula>
    </cfRule>
  </conditionalFormatting>
  <conditionalFormatting sqref="D6:D19">
    <cfRule type="cellIs" dxfId="42" priority="3" stopIfTrue="1" operator="lessThan">
      <formula>0</formula>
    </cfRule>
    <cfRule type="cellIs" dxfId="41" priority="4" stopIfTrue="1" operator="greaterThan">
      <formula>0</formula>
    </cfRule>
  </conditionalFormatting>
  <conditionalFormatting sqref="K6:K19">
    <cfRule type="cellIs" dxfId="40" priority="1" stopIfTrue="1" operator="lessThan">
      <formula>0</formula>
    </cfRule>
    <cfRule type="cellIs" dxfId="39" priority="2" stopIfTrue="1" operator="greaterThan">
      <formula>0</formula>
    </cfRule>
  </conditionalFormatting>
  <printOptions horizontalCentered="1"/>
  <pageMargins left="0.19685039370078741" right="0.19685039370078741" top="1.3779527559055118" bottom="0.31496062992125984" header="0.19685039370078741" footer="0.15748031496062992"/>
  <pageSetup paperSize="9" scale="80" orientation="landscape" r:id="rId1"/>
  <headerFooter alignWithMargins="0">
    <oddHeader>&amp;L&amp;"Times New Roman CE,Pogrubiona kursywa"&amp;12Departament Rynków Rolnych&amp;C&amp;8
&amp;"Times New Roman CE,Pogrubiony"&amp;16Polski handel zagraniczny towarami rolno-spożywczymi z wybranymi państwami w 2021r. - dane ostateczne</oddHeader>
    <oddFooter>&amp;L&amp;"Times New Roman CE,Pogrubiona kursywa"&amp;12Źródło: Min. Finansów&amp;CStrona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64"/>
  <sheetViews>
    <sheetView showGridLines="0" showZeros="0" zoomScale="90" zoomScaleNormal="90" workbookViewId="0">
      <selection activeCell="C23" sqref="C23"/>
    </sheetView>
  </sheetViews>
  <sheetFormatPr defaultColWidth="8.7109375" defaultRowHeight="12.75" x14ac:dyDescent="0.2"/>
  <cols>
    <col min="1" max="1" width="18" customWidth="1"/>
    <col min="2" max="2" width="12" bestFit="1" customWidth="1"/>
    <col min="3" max="3" width="12.42578125" customWidth="1"/>
    <col min="4" max="4" width="10.42578125" customWidth="1"/>
    <col min="5" max="5" width="12" bestFit="1" customWidth="1"/>
    <col min="6" max="6" width="12.28515625" bestFit="1" customWidth="1"/>
    <col min="7" max="7" width="11" customWidth="1"/>
    <col min="8" max="8" width="12" bestFit="1" customWidth="1"/>
    <col min="9" max="9" width="12.28515625" bestFit="1" customWidth="1"/>
    <col min="10" max="10" width="11" customWidth="1"/>
    <col min="11" max="11" width="13.140625" bestFit="1" customWidth="1"/>
    <col min="12" max="12" width="13.28515625" customWidth="1"/>
    <col min="14" max="15" width="13.28515625" bestFit="1" customWidth="1"/>
  </cols>
  <sheetData>
    <row r="1" spans="1:12" ht="15.75" x14ac:dyDescent="0.25">
      <c r="A1" s="115" t="s">
        <v>29</v>
      </c>
    </row>
    <row r="2" spans="1:12" ht="3.75" customHeight="1" thickBot="1" x14ac:dyDescent="0.3">
      <c r="A2" s="116"/>
    </row>
    <row r="3" spans="1:12" ht="14.25" x14ac:dyDescent="0.2">
      <c r="A3" s="117"/>
      <c r="B3" s="63" t="s">
        <v>30</v>
      </c>
      <c r="C3" s="64"/>
      <c r="D3" s="65"/>
      <c r="E3" s="63" t="s">
        <v>31</v>
      </c>
      <c r="F3" s="64"/>
      <c r="G3" s="65"/>
      <c r="H3" s="63" t="s">
        <v>32</v>
      </c>
      <c r="I3" s="66"/>
    </row>
    <row r="4" spans="1:12" ht="14.25" x14ac:dyDescent="0.2">
      <c r="A4" s="118" t="s">
        <v>455</v>
      </c>
      <c r="B4" s="69" t="s">
        <v>609</v>
      </c>
      <c r="C4" s="69"/>
      <c r="D4" s="119" t="s">
        <v>456</v>
      </c>
      <c r="E4" s="69" t="s">
        <v>609</v>
      </c>
      <c r="F4" s="69"/>
      <c r="G4" s="119" t="s">
        <v>456</v>
      </c>
      <c r="H4" s="69" t="s">
        <v>609</v>
      </c>
      <c r="I4" s="71"/>
    </row>
    <row r="5" spans="1:12" ht="15.75" thickBot="1" x14ac:dyDescent="0.25">
      <c r="A5" s="120"/>
      <c r="B5" s="121" t="s">
        <v>649</v>
      </c>
      <c r="C5" s="122" t="s">
        <v>657</v>
      </c>
      <c r="D5" s="123" t="s">
        <v>457</v>
      </c>
      <c r="E5" s="124" t="s">
        <v>649</v>
      </c>
      <c r="F5" s="122" t="s">
        <v>657</v>
      </c>
      <c r="G5" s="123" t="s">
        <v>457</v>
      </c>
      <c r="H5" s="124" t="s">
        <v>649</v>
      </c>
      <c r="I5" s="125" t="s">
        <v>657</v>
      </c>
    </row>
    <row r="6" spans="1:12" ht="15.75" x14ac:dyDescent="0.25">
      <c r="A6" s="127" t="s">
        <v>458</v>
      </c>
      <c r="B6" s="128">
        <v>34309.904201999998</v>
      </c>
      <c r="C6" s="129">
        <v>37610.504289999997</v>
      </c>
      <c r="D6" s="130">
        <f t="shared" ref="D6:D62" si="0">((C6-B6)/B6)*100</f>
        <v>9.6199629954303401</v>
      </c>
      <c r="E6" s="131">
        <v>22702.809422999999</v>
      </c>
      <c r="F6" s="129">
        <v>24967.187338</v>
      </c>
      <c r="G6" s="130">
        <f t="shared" ref="G6:G44" si="1">((F6-E6)/E6)*100</f>
        <v>9.9739986924524917</v>
      </c>
      <c r="H6" s="132">
        <f>B6-E6</f>
        <v>11607.094778999999</v>
      </c>
      <c r="I6" s="133">
        <f t="shared" ref="I6:I62" si="2">C6-F6</f>
        <v>12643.316951999997</v>
      </c>
    </row>
    <row r="7" spans="1:12" ht="15" x14ac:dyDescent="0.25">
      <c r="A7" s="135" t="s">
        <v>459</v>
      </c>
      <c r="B7" s="136">
        <v>24380.596623000001</v>
      </c>
      <c r="C7" s="137">
        <v>27352.808583000002</v>
      </c>
      <c r="D7" s="138">
        <f t="shared" si="0"/>
        <v>12.190891002216473</v>
      </c>
      <c r="E7" s="136">
        <v>15029.494541</v>
      </c>
      <c r="F7" s="137">
        <v>16789.220530000002</v>
      </c>
      <c r="G7" s="138">
        <f t="shared" si="1"/>
        <v>11.708484168908834</v>
      </c>
      <c r="H7" s="139">
        <f t="shared" ref="H7:H62" si="3">B7-E7</f>
        <v>9351.1020820000012</v>
      </c>
      <c r="I7" s="140">
        <f t="shared" si="2"/>
        <v>10563.588052999999</v>
      </c>
      <c r="J7" s="126"/>
    </row>
    <row r="8" spans="1:12" ht="15" x14ac:dyDescent="0.25">
      <c r="A8" s="141" t="s">
        <v>460</v>
      </c>
      <c r="B8" s="142">
        <v>501.264295</v>
      </c>
      <c r="C8" s="143">
        <v>605.351899</v>
      </c>
      <c r="D8" s="144">
        <f t="shared" si="0"/>
        <v>20.765014591753438</v>
      </c>
      <c r="E8" s="142">
        <v>330.80849899999998</v>
      </c>
      <c r="F8" s="143">
        <v>366.983498</v>
      </c>
      <c r="G8" s="144">
        <f t="shared" si="1"/>
        <v>10.935329385234452</v>
      </c>
      <c r="H8" s="145">
        <f t="shared" si="3"/>
        <v>170.45579600000002</v>
      </c>
      <c r="I8" s="146">
        <f t="shared" si="2"/>
        <v>238.36840100000001</v>
      </c>
      <c r="K8" s="126"/>
      <c r="L8" s="126"/>
    </row>
    <row r="9" spans="1:12" ht="15" x14ac:dyDescent="0.25">
      <c r="A9" s="141" t="s">
        <v>445</v>
      </c>
      <c r="B9" s="142">
        <v>797.77169600000002</v>
      </c>
      <c r="C9" s="143">
        <v>933.13730099999998</v>
      </c>
      <c r="D9" s="144">
        <f t="shared" si="0"/>
        <v>16.967962849361349</v>
      </c>
      <c r="E9" s="142">
        <v>831.66390999999999</v>
      </c>
      <c r="F9" s="143">
        <v>881.8555060000001</v>
      </c>
      <c r="G9" s="144">
        <f t="shared" si="1"/>
        <v>6.0350816473447937</v>
      </c>
      <c r="H9" s="145">
        <f t="shared" si="3"/>
        <v>-33.892213999999967</v>
      </c>
      <c r="I9" s="146">
        <f t="shared" si="2"/>
        <v>51.281794999999875</v>
      </c>
      <c r="K9" s="126"/>
      <c r="L9" s="126"/>
    </row>
    <row r="10" spans="1:12" ht="15" x14ac:dyDescent="0.25">
      <c r="A10" s="141" t="s">
        <v>461</v>
      </c>
      <c r="B10" s="142">
        <v>286.93526400000002</v>
      </c>
      <c r="C10" s="143">
        <v>314.32306599999998</v>
      </c>
      <c r="D10" s="144">
        <f t="shared" si="0"/>
        <v>9.5449411195411535</v>
      </c>
      <c r="E10" s="142">
        <v>121.0938</v>
      </c>
      <c r="F10" s="143">
        <v>137.211128</v>
      </c>
      <c r="G10" s="144">
        <f t="shared" si="1"/>
        <v>13.309787949506912</v>
      </c>
      <c r="H10" s="145">
        <f t="shared" si="3"/>
        <v>165.84146400000003</v>
      </c>
      <c r="I10" s="146">
        <f t="shared" si="2"/>
        <v>177.11193799999998</v>
      </c>
      <c r="J10" s="126"/>
    </row>
    <row r="11" spans="1:12" ht="15" x14ac:dyDescent="0.25">
      <c r="A11" s="141" t="s">
        <v>462</v>
      </c>
      <c r="B11" s="142">
        <v>204.68836400000001</v>
      </c>
      <c r="C11" s="143">
        <v>253.62146100000001</v>
      </c>
      <c r="D11" s="144">
        <f t="shared" si="0"/>
        <v>23.906144953115167</v>
      </c>
      <c r="E11" s="142">
        <v>27.178633999999999</v>
      </c>
      <c r="F11" s="143">
        <v>33.033610000000003</v>
      </c>
      <c r="G11" s="144">
        <f t="shared" si="1"/>
        <v>21.54256906362551</v>
      </c>
      <c r="H11" s="145">
        <f t="shared" si="3"/>
        <v>177.50973000000002</v>
      </c>
      <c r="I11" s="146">
        <f t="shared" si="2"/>
        <v>220.587851</v>
      </c>
      <c r="K11" s="126"/>
      <c r="L11" s="126"/>
    </row>
    <row r="12" spans="1:12" ht="15" x14ac:dyDescent="0.25">
      <c r="A12" s="141" t="s">
        <v>463</v>
      </c>
      <c r="B12" s="142">
        <v>43.777602000000002</v>
      </c>
      <c r="C12" s="143">
        <v>38.204243000000005</v>
      </c>
      <c r="D12" s="144">
        <f t="shared" si="0"/>
        <v>-12.731074214617777</v>
      </c>
      <c r="E12" s="142">
        <v>17.448757000000001</v>
      </c>
      <c r="F12" s="143">
        <v>14.595658</v>
      </c>
      <c r="G12" s="144">
        <f t="shared" si="1"/>
        <v>-16.351302273279412</v>
      </c>
      <c r="H12" s="145">
        <f t="shared" si="3"/>
        <v>26.328845000000001</v>
      </c>
      <c r="I12" s="146">
        <f t="shared" si="2"/>
        <v>23.608585000000005</v>
      </c>
    </row>
    <row r="13" spans="1:12" ht="15" x14ac:dyDescent="0.25">
      <c r="A13" s="141" t="s">
        <v>446</v>
      </c>
      <c r="B13" s="142">
        <v>675.84276499999999</v>
      </c>
      <c r="C13" s="143">
        <v>775.79328399999997</v>
      </c>
      <c r="D13" s="144">
        <f t="shared" si="0"/>
        <v>14.789019602806578</v>
      </c>
      <c r="E13" s="142">
        <v>960.99275899999998</v>
      </c>
      <c r="F13" s="143">
        <v>878.43015700000001</v>
      </c>
      <c r="G13" s="144">
        <f t="shared" si="1"/>
        <v>-8.5913864830692201</v>
      </c>
      <c r="H13" s="145">
        <f t="shared" si="3"/>
        <v>-285.14999399999999</v>
      </c>
      <c r="I13" s="146">
        <f t="shared" si="2"/>
        <v>-102.63687300000004</v>
      </c>
      <c r="K13" s="126"/>
      <c r="L13" s="126"/>
    </row>
    <row r="14" spans="1:12" ht="15" x14ac:dyDescent="0.25">
      <c r="A14" s="141" t="s">
        <v>464</v>
      </c>
      <c r="B14" s="142">
        <v>155.88265799999999</v>
      </c>
      <c r="C14" s="143">
        <v>207.93484700000002</v>
      </c>
      <c r="D14" s="144">
        <f t="shared" si="0"/>
        <v>33.391904954558846</v>
      </c>
      <c r="E14" s="142">
        <v>15.933479</v>
      </c>
      <c r="F14" s="143">
        <v>39.248686999999997</v>
      </c>
      <c r="G14" s="144">
        <f t="shared" si="1"/>
        <v>146.32841954980452</v>
      </c>
      <c r="H14" s="145">
        <f t="shared" si="3"/>
        <v>139.94917899999999</v>
      </c>
      <c r="I14" s="146">
        <f t="shared" si="2"/>
        <v>168.68616000000003</v>
      </c>
      <c r="J14" s="349"/>
    </row>
    <row r="15" spans="1:12" ht="15" x14ac:dyDescent="0.25">
      <c r="A15" s="141" t="s">
        <v>465</v>
      </c>
      <c r="B15" s="142">
        <v>174.780798</v>
      </c>
      <c r="C15" s="143">
        <v>205.03379100000001</v>
      </c>
      <c r="D15" s="144">
        <f t="shared" si="0"/>
        <v>17.30910566045133</v>
      </c>
      <c r="E15" s="142">
        <v>48.411375</v>
      </c>
      <c r="F15" s="143">
        <v>57.275762</v>
      </c>
      <c r="G15" s="144">
        <f t="shared" si="1"/>
        <v>18.310545816969672</v>
      </c>
      <c r="H15" s="145">
        <f t="shared" si="3"/>
        <v>126.36942300000001</v>
      </c>
      <c r="I15" s="146">
        <f t="shared" si="2"/>
        <v>147.75802900000002</v>
      </c>
    </row>
    <row r="16" spans="1:12" ht="15" x14ac:dyDescent="0.25">
      <c r="A16" s="141" t="s">
        <v>442</v>
      </c>
      <c r="B16" s="142">
        <v>1850.883466</v>
      </c>
      <c r="C16" s="143">
        <v>2168.5428650000003</v>
      </c>
      <c r="D16" s="144">
        <f t="shared" si="0"/>
        <v>17.162582347040122</v>
      </c>
      <c r="E16" s="142">
        <v>783.395937</v>
      </c>
      <c r="F16" s="143">
        <v>922.22851200000002</v>
      </c>
      <c r="G16" s="144">
        <f t="shared" si="1"/>
        <v>17.721891120811367</v>
      </c>
      <c r="H16" s="145">
        <f t="shared" si="3"/>
        <v>1067.487529</v>
      </c>
      <c r="I16" s="146">
        <f t="shared" si="2"/>
        <v>1246.3143530000002</v>
      </c>
    </row>
    <row r="17" spans="1:14" ht="15" x14ac:dyDescent="0.25">
      <c r="A17" s="141" t="s">
        <v>466</v>
      </c>
      <c r="B17" s="142">
        <v>274.73912000000001</v>
      </c>
      <c r="C17" s="143">
        <v>305.57196899999997</v>
      </c>
      <c r="D17" s="144">
        <f t="shared" si="0"/>
        <v>11.222591453303028</v>
      </c>
      <c r="E17" s="142">
        <v>169.81947299999999</v>
      </c>
      <c r="F17" s="143">
        <v>222.13223199999999</v>
      </c>
      <c r="G17" s="144">
        <f t="shared" si="1"/>
        <v>30.804923649715953</v>
      </c>
      <c r="H17" s="145">
        <f t="shared" si="3"/>
        <v>104.91964700000003</v>
      </c>
      <c r="I17" s="146">
        <f t="shared" si="2"/>
        <v>83.43973699999998</v>
      </c>
    </row>
    <row r="18" spans="1:14" ht="15" x14ac:dyDescent="0.25">
      <c r="A18" s="141" t="s">
        <v>441</v>
      </c>
      <c r="B18" s="142">
        <v>882.65636600000005</v>
      </c>
      <c r="C18" s="143">
        <v>1107.5909080000001</v>
      </c>
      <c r="D18" s="144">
        <f t="shared" si="0"/>
        <v>25.483818013951769</v>
      </c>
      <c r="E18" s="142">
        <v>1322.854902</v>
      </c>
      <c r="F18" s="143">
        <v>1386.252841</v>
      </c>
      <c r="G18" s="144">
        <f t="shared" si="1"/>
        <v>4.792508906619295</v>
      </c>
      <c r="H18" s="145">
        <f t="shared" si="3"/>
        <v>-440.19853599999999</v>
      </c>
      <c r="I18" s="146">
        <f t="shared" si="2"/>
        <v>-278.66193299999986</v>
      </c>
    </row>
    <row r="19" spans="1:14" ht="15" x14ac:dyDescent="0.25">
      <c r="A19" s="141" t="s">
        <v>439</v>
      </c>
      <c r="B19" s="142">
        <v>1929.2327330000001</v>
      </c>
      <c r="C19" s="143">
        <v>2256.496991</v>
      </c>
      <c r="D19" s="144">
        <f t="shared" si="0"/>
        <v>16.963441082149622</v>
      </c>
      <c r="E19" s="142">
        <v>1808.1997039999999</v>
      </c>
      <c r="F19" s="143">
        <v>2156.1149700000001</v>
      </c>
      <c r="G19" s="144">
        <f t="shared" si="1"/>
        <v>19.240975719128876</v>
      </c>
      <c r="H19" s="145">
        <f t="shared" si="3"/>
        <v>121.03302900000017</v>
      </c>
      <c r="I19" s="146">
        <f t="shared" si="2"/>
        <v>100.3820209999999</v>
      </c>
    </row>
    <row r="20" spans="1:14" ht="15" x14ac:dyDescent="0.25">
      <c r="A20" s="141" t="s">
        <v>467</v>
      </c>
      <c r="B20" s="142">
        <v>267.53716200000002</v>
      </c>
      <c r="C20" s="143">
        <v>335.002026</v>
      </c>
      <c r="D20" s="144">
        <f t="shared" si="0"/>
        <v>25.21700667513247</v>
      </c>
      <c r="E20" s="142">
        <v>248.01888200000002</v>
      </c>
      <c r="F20" s="143">
        <v>276.833887</v>
      </c>
      <c r="G20" s="144">
        <f t="shared" si="1"/>
        <v>11.618069062983674</v>
      </c>
      <c r="H20" s="145">
        <f t="shared" si="3"/>
        <v>19.518280000000004</v>
      </c>
      <c r="I20" s="146">
        <f t="shared" si="2"/>
        <v>58.168138999999996</v>
      </c>
    </row>
    <row r="21" spans="1:14" ht="15" x14ac:dyDescent="0.25">
      <c r="A21" s="141" t="s">
        <v>468</v>
      </c>
      <c r="B21" s="142">
        <v>664.96007499999996</v>
      </c>
      <c r="C21" s="143">
        <v>721.77966000000004</v>
      </c>
      <c r="D21" s="144">
        <f t="shared" si="0"/>
        <v>8.544811506164498</v>
      </c>
      <c r="E21" s="142">
        <v>344.99852299999998</v>
      </c>
      <c r="F21" s="143">
        <v>404.92428699999999</v>
      </c>
      <c r="G21" s="144">
        <f t="shared" si="1"/>
        <v>17.369861029810849</v>
      </c>
      <c r="H21" s="145">
        <f t="shared" si="3"/>
        <v>319.96155199999998</v>
      </c>
      <c r="I21" s="146">
        <f t="shared" si="2"/>
        <v>316.85537300000004</v>
      </c>
    </row>
    <row r="22" spans="1:14" ht="15" x14ac:dyDescent="0.25">
      <c r="A22" s="141" t="s">
        <v>469</v>
      </c>
      <c r="B22" s="142">
        <v>29.316654</v>
      </c>
      <c r="C22" s="143">
        <v>61.787482000000004</v>
      </c>
      <c r="D22" s="144">
        <f t="shared" si="0"/>
        <v>110.75898361388718</v>
      </c>
      <c r="E22" s="142">
        <v>6.6015480000000002</v>
      </c>
      <c r="F22" s="143">
        <v>3.9078910000000002</v>
      </c>
      <c r="G22" s="144">
        <f t="shared" si="1"/>
        <v>-40.803414593062108</v>
      </c>
      <c r="H22" s="145">
        <f t="shared" si="3"/>
        <v>22.715105999999999</v>
      </c>
      <c r="I22" s="146">
        <f t="shared" si="2"/>
        <v>57.879591000000005</v>
      </c>
    </row>
    <row r="23" spans="1:14" ht="15" x14ac:dyDescent="0.25">
      <c r="A23" s="141" t="s">
        <v>470</v>
      </c>
      <c r="B23" s="142">
        <v>264.06759600000004</v>
      </c>
      <c r="C23" s="143">
        <v>330.22710799999999</v>
      </c>
      <c r="D23" s="144">
        <f t="shared" si="0"/>
        <v>25.054006247703313</v>
      </c>
      <c r="E23" s="142">
        <v>57.551745000000004</v>
      </c>
      <c r="F23" s="143">
        <v>78.133707999999999</v>
      </c>
      <c r="G23" s="144">
        <f t="shared" si="1"/>
        <v>35.762535089075051</v>
      </c>
      <c r="H23" s="145">
        <f t="shared" si="3"/>
        <v>206.51585100000003</v>
      </c>
      <c r="I23" s="146">
        <f t="shared" si="2"/>
        <v>252.09339999999997</v>
      </c>
    </row>
    <row r="24" spans="1:14" ht="15" x14ac:dyDescent="0.25">
      <c r="A24" s="141" t="s">
        <v>471</v>
      </c>
      <c r="B24" s="142">
        <v>12.147742000000001</v>
      </c>
      <c r="C24" s="143">
        <v>13.790697</v>
      </c>
      <c r="D24" s="144">
        <f t="shared" si="0"/>
        <v>13.524776867997351</v>
      </c>
      <c r="E24" s="142">
        <v>0.110485</v>
      </c>
      <c r="F24" s="143">
        <v>9.7206000000000001E-2</v>
      </c>
      <c r="G24" s="144">
        <f t="shared" si="1"/>
        <v>-12.018826084988913</v>
      </c>
      <c r="H24" s="145">
        <f t="shared" si="3"/>
        <v>12.037257</v>
      </c>
      <c r="I24" s="146">
        <f t="shared" si="2"/>
        <v>13.693491</v>
      </c>
      <c r="M24" s="134"/>
      <c r="N24" s="134"/>
    </row>
    <row r="25" spans="1:14" ht="15" x14ac:dyDescent="0.25">
      <c r="A25" s="141" t="s">
        <v>437</v>
      </c>
      <c r="B25" s="142">
        <v>8622.8255920000011</v>
      </c>
      <c r="C25" s="143">
        <v>9472.4168570000002</v>
      </c>
      <c r="D25" s="144">
        <f t="shared" si="0"/>
        <v>9.8528174545038283</v>
      </c>
      <c r="E25" s="142">
        <v>4645.1660570000004</v>
      </c>
      <c r="F25" s="143">
        <v>5177.1254390000004</v>
      </c>
      <c r="G25" s="144">
        <f t="shared" si="1"/>
        <v>11.451891611030085</v>
      </c>
      <c r="H25" s="145">
        <f t="shared" si="3"/>
        <v>3977.6595350000007</v>
      </c>
      <c r="I25" s="147">
        <f t="shared" si="2"/>
        <v>4295.2914179999998</v>
      </c>
      <c r="M25" s="134"/>
      <c r="N25" s="134"/>
    </row>
    <row r="26" spans="1:14" ht="15" x14ac:dyDescent="0.25">
      <c r="A26" s="141" t="s">
        <v>472</v>
      </c>
      <c r="B26" s="142">
        <v>160.91808600000002</v>
      </c>
      <c r="C26" s="143">
        <v>184.638081</v>
      </c>
      <c r="D26" s="144">
        <f t="shared" si="0"/>
        <v>14.740415816280578</v>
      </c>
      <c r="E26" s="142">
        <v>114.097464</v>
      </c>
      <c r="F26" s="143">
        <v>111.892528</v>
      </c>
      <c r="G26" s="144">
        <f t="shared" si="1"/>
        <v>-1.9325021982960142</v>
      </c>
      <c r="H26" s="145">
        <f t="shared" si="3"/>
        <v>46.820622000000014</v>
      </c>
      <c r="I26" s="146">
        <f t="shared" si="2"/>
        <v>72.745553000000001</v>
      </c>
      <c r="M26" s="134"/>
      <c r="N26" s="134"/>
    </row>
    <row r="27" spans="1:14" ht="15" x14ac:dyDescent="0.25">
      <c r="A27" s="141" t="s">
        <v>444</v>
      </c>
      <c r="B27" s="142">
        <v>1512.0381789999999</v>
      </c>
      <c r="C27" s="143">
        <v>1609.7341240000001</v>
      </c>
      <c r="D27" s="144">
        <f t="shared" si="0"/>
        <v>6.4612088740121791</v>
      </c>
      <c r="E27" s="142">
        <v>739.77473400000008</v>
      </c>
      <c r="F27" s="143">
        <v>754.08584799999994</v>
      </c>
      <c r="G27" s="144">
        <f t="shared" si="1"/>
        <v>1.9345232193344764</v>
      </c>
      <c r="H27" s="145">
        <f t="shared" si="3"/>
        <v>772.26344499999982</v>
      </c>
      <c r="I27" s="146">
        <f t="shared" si="2"/>
        <v>855.64827600000012</v>
      </c>
    </row>
    <row r="28" spans="1:14" ht="15" x14ac:dyDescent="0.25">
      <c r="A28" s="141" t="s">
        <v>448</v>
      </c>
      <c r="B28" s="142">
        <v>902.19449399999996</v>
      </c>
      <c r="C28" s="143">
        <v>955.08224199999995</v>
      </c>
      <c r="D28" s="144">
        <f t="shared" si="0"/>
        <v>5.8621226744041719</v>
      </c>
      <c r="E28" s="142">
        <v>223.24875399999999</v>
      </c>
      <c r="F28" s="143">
        <v>239.237819</v>
      </c>
      <c r="G28" s="144">
        <f t="shared" si="1"/>
        <v>7.1619951796013215</v>
      </c>
      <c r="H28" s="145">
        <f t="shared" si="3"/>
        <v>678.94574</v>
      </c>
      <c r="I28" s="146">
        <f t="shared" si="2"/>
        <v>715.84442300000001</v>
      </c>
    </row>
    <row r="29" spans="1:14" ht="15" x14ac:dyDescent="0.25">
      <c r="A29" s="141" t="s">
        <v>452</v>
      </c>
      <c r="B29" s="142">
        <v>751.89213100000006</v>
      </c>
      <c r="C29" s="143">
        <v>855.78945299999998</v>
      </c>
      <c r="D29" s="144">
        <f t="shared" si="0"/>
        <v>13.818115354102556</v>
      </c>
      <c r="E29" s="142">
        <v>397.68957900000004</v>
      </c>
      <c r="F29" s="143">
        <v>430.75980800000002</v>
      </c>
      <c r="G29" s="144">
        <f t="shared" si="1"/>
        <v>8.3155885258939559</v>
      </c>
      <c r="H29" s="145">
        <f t="shared" si="3"/>
        <v>354.20255200000003</v>
      </c>
      <c r="I29" s="146">
        <f t="shared" si="2"/>
        <v>425.02964499999996</v>
      </c>
    </row>
    <row r="30" spans="1:14" ht="15" x14ac:dyDescent="0.25">
      <c r="A30" s="141" t="s">
        <v>473</v>
      </c>
      <c r="B30" s="142">
        <v>161.952395</v>
      </c>
      <c r="C30" s="143">
        <v>147.972364</v>
      </c>
      <c r="D30" s="144">
        <f t="shared" si="0"/>
        <v>-8.632185402383211</v>
      </c>
      <c r="E30" s="142">
        <v>25.240960999999999</v>
      </c>
      <c r="F30" s="143">
        <v>17.653029</v>
      </c>
      <c r="G30" s="144">
        <f t="shared" si="1"/>
        <v>-30.061977434218925</v>
      </c>
      <c r="H30" s="145">
        <f t="shared" si="3"/>
        <v>136.711434</v>
      </c>
      <c r="I30" s="146">
        <f t="shared" si="2"/>
        <v>130.319335</v>
      </c>
    </row>
    <row r="31" spans="1:14" ht="15" x14ac:dyDescent="0.25">
      <c r="A31" s="141" t="s">
        <v>474</v>
      </c>
      <c r="B31" s="142">
        <v>670.74081200000001</v>
      </c>
      <c r="C31" s="143">
        <v>650.14172299999996</v>
      </c>
      <c r="D31" s="144">
        <f t="shared" si="0"/>
        <v>-3.0710952176263353</v>
      </c>
      <c r="E31" s="142">
        <v>252.644699</v>
      </c>
      <c r="F31" s="143">
        <v>362.74084000000005</v>
      </c>
      <c r="G31" s="144">
        <f t="shared" si="1"/>
        <v>43.577459347365938</v>
      </c>
      <c r="H31" s="145">
        <f t="shared" si="3"/>
        <v>418.096113</v>
      </c>
      <c r="I31" s="146">
        <f t="shared" si="2"/>
        <v>287.40088299999991</v>
      </c>
    </row>
    <row r="32" spans="1:14" ht="15" x14ac:dyDescent="0.25">
      <c r="A32" s="141" t="s">
        <v>450</v>
      </c>
      <c r="B32" s="142">
        <v>854.36085000000003</v>
      </c>
      <c r="C32" s="143">
        <v>925.08207700000003</v>
      </c>
      <c r="D32" s="144">
        <f t="shared" si="0"/>
        <v>8.2776764642246885</v>
      </c>
      <c r="E32" s="142">
        <v>457.09962199999995</v>
      </c>
      <c r="F32" s="143">
        <v>488.06226700000002</v>
      </c>
      <c r="G32" s="144">
        <f t="shared" si="1"/>
        <v>6.7737192309470045</v>
      </c>
      <c r="H32" s="145">
        <f t="shared" si="3"/>
        <v>397.26122800000007</v>
      </c>
      <c r="I32" s="146">
        <f t="shared" si="2"/>
        <v>437.01981000000001</v>
      </c>
    </row>
    <row r="33" spans="1:24" ht="15" x14ac:dyDescent="0.25">
      <c r="A33" s="141" t="s">
        <v>440</v>
      </c>
      <c r="B33" s="142">
        <v>1727.116477</v>
      </c>
      <c r="C33" s="143">
        <v>1917.16066</v>
      </c>
      <c r="D33" s="144">
        <f t="shared" si="0"/>
        <v>11.003553352122873</v>
      </c>
      <c r="E33" s="142">
        <v>1063.3006149999999</v>
      </c>
      <c r="F33" s="143">
        <v>1330.786875</v>
      </c>
      <c r="G33" s="144">
        <f t="shared" si="1"/>
        <v>25.156221695592656</v>
      </c>
      <c r="H33" s="145">
        <f t="shared" si="3"/>
        <v>663.81586200000015</v>
      </c>
      <c r="I33" s="146">
        <f t="shared" si="2"/>
        <v>586.373785</v>
      </c>
    </row>
    <row r="34" spans="1:24" ht="15.75" thickBot="1" x14ac:dyDescent="0.3">
      <c r="A34" s="373" t="s">
        <v>652</v>
      </c>
      <c r="B34" s="374">
        <v>7.3251000001619104E-2</v>
      </c>
      <c r="C34" s="375">
        <v>0.60140399999727379</v>
      </c>
      <c r="D34" s="376">
        <f t="shared" si="0"/>
        <v>721.01814307515349</v>
      </c>
      <c r="E34" s="374">
        <v>16.149644000002809</v>
      </c>
      <c r="F34" s="375">
        <v>17.616537000001699</v>
      </c>
      <c r="G34" s="376">
        <f t="shared" si="1"/>
        <v>9.0831290150955351</v>
      </c>
      <c r="H34" s="377">
        <f t="shared" si="3"/>
        <v>-16.07639300000119</v>
      </c>
      <c r="I34" s="378">
        <f t="shared" si="2"/>
        <v>-17.015133000004425</v>
      </c>
    </row>
    <row r="35" spans="1:24" s="50" customFormat="1" ht="15.75" thickBot="1" x14ac:dyDescent="0.3">
      <c r="A35" s="148" t="s">
        <v>438</v>
      </c>
      <c r="B35" s="149">
        <v>3103.9072000000001</v>
      </c>
      <c r="C35" s="150">
        <v>2955.5234130000003</v>
      </c>
      <c r="D35" s="151">
        <f t="shared" si="0"/>
        <v>-4.7805484326335446</v>
      </c>
      <c r="E35" s="149">
        <v>738.36133600000005</v>
      </c>
      <c r="F35" s="150">
        <v>420.17728000000005</v>
      </c>
      <c r="G35" s="151">
        <f t="shared" si="1"/>
        <v>-43.093271611936082</v>
      </c>
      <c r="H35" s="152">
        <f t="shared" si="3"/>
        <v>2365.5458640000002</v>
      </c>
      <c r="I35" s="153">
        <f t="shared" si="2"/>
        <v>2535.3461330000005</v>
      </c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15" x14ac:dyDescent="0.25">
      <c r="A36" s="154" t="s">
        <v>475</v>
      </c>
      <c r="B36" s="139">
        <v>961.43231399999991</v>
      </c>
      <c r="C36" s="155">
        <v>1086.2392010000001</v>
      </c>
      <c r="D36" s="138">
        <f t="shared" si="0"/>
        <v>12.981349303805509</v>
      </c>
      <c r="E36" s="139">
        <v>434.51986299999993</v>
      </c>
      <c r="F36" s="155">
        <v>540.19662099999994</v>
      </c>
      <c r="G36" s="138">
        <f t="shared" si="1"/>
        <v>24.320351495646129</v>
      </c>
      <c r="H36" s="136">
        <f t="shared" si="3"/>
        <v>526.91245099999992</v>
      </c>
      <c r="I36" s="156">
        <f t="shared" si="2"/>
        <v>546.04258000000016</v>
      </c>
    </row>
    <row r="37" spans="1:24" ht="15" x14ac:dyDescent="0.25">
      <c r="A37" s="157" t="s">
        <v>476</v>
      </c>
      <c r="B37" s="158">
        <v>5.004683</v>
      </c>
      <c r="C37" s="159">
        <v>6.0769289999999998</v>
      </c>
      <c r="D37" s="144">
        <f t="shared" si="0"/>
        <v>21.424853482228539</v>
      </c>
      <c r="E37" s="158">
        <v>2.0566680000000002</v>
      </c>
      <c r="F37" s="159">
        <v>1.7475820000000002</v>
      </c>
      <c r="G37" s="144">
        <f t="shared" si="1"/>
        <v>-15.028482963706342</v>
      </c>
      <c r="H37" s="142">
        <f t="shared" si="3"/>
        <v>2.9480149999999998</v>
      </c>
      <c r="I37" s="146">
        <f t="shared" si="2"/>
        <v>4.3293469999999994</v>
      </c>
    </row>
    <row r="38" spans="1:24" ht="15" x14ac:dyDescent="0.25">
      <c r="A38" s="157" t="s">
        <v>477</v>
      </c>
      <c r="B38" s="158">
        <v>12.750439</v>
      </c>
      <c r="C38" s="159">
        <v>11.81756</v>
      </c>
      <c r="D38" s="144">
        <f t="shared" si="0"/>
        <v>-7.3164461239334564</v>
      </c>
      <c r="E38" s="158">
        <v>2.523514</v>
      </c>
      <c r="F38" s="159">
        <v>1.6554549999999999</v>
      </c>
      <c r="G38" s="144">
        <f t="shared" si="1"/>
        <v>-34.398818472970632</v>
      </c>
      <c r="H38" s="142">
        <f t="shared" si="3"/>
        <v>10.226925</v>
      </c>
      <c r="I38" s="146">
        <f t="shared" si="2"/>
        <v>10.162105</v>
      </c>
    </row>
    <row r="39" spans="1:24" ht="15" x14ac:dyDescent="0.25">
      <c r="A39" s="157" t="s">
        <v>478</v>
      </c>
      <c r="B39" s="158">
        <v>252.39784</v>
      </c>
      <c r="C39" s="159">
        <v>248.42447899999999</v>
      </c>
      <c r="D39" s="144">
        <f t="shared" si="0"/>
        <v>-1.5742452471067152</v>
      </c>
      <c r="E39" s="158">
        <v>56.847864999999999</v>
      </c>
      <c r="F39" s="159">
        <v>107.52892299999999</v>
      </c>
      <c r="G39" s="144">
        <f t="shared" si="1"/>
        <v>89.152086890158486</v>
      </c>
      <c r="H39" s="142">
        <f t="shared" si="3"/>
        <v>195.54997500000002</v>
      </c>
      <c r="I39" s="146">
        <f t="shared" si="2"/>
        <v>140.895556</v>
      </c>
    </row>
    <row r="40" spans="1:24" ht="15" x14ac:dyDescent="0.25">
      <c r="A40" s="157" t="s">
        <v>479</v>
      </c>
      <c r="B40" s="158">
        <v>50.940281999999996</v>
      </c>
      <c r="C40" s="159">
        <v>57.679521000000001</v>
      </c>
      <c r="D40" s="144">
        <f t="shared" si="0"/>
        <v>13.229685300917662</v>
      </c>
      <c r="E40" s="158">
        <v>50.803004999999999</v>
      </c>
      <c r="F40" s="159">
        <v>69.964044000000001</v>
      </c>
      <c r="G40" s="144">
        <f t="shared" si="1"/>
        <v>37.716349652938838</v>
      </c>
      <c r="H40" s="142">
        <f t="shared" si="3"/>
        <v>0.13727699999999743</v>
      </c>
      <c r="I40" s="146">
        <f t="shared" si="2"/>
        <v>-12.284523</v>
      </c>
    </row>
    <row r="41" spans="1:24" ht="15" x14ac:dyDescent="0.25">
      <c r="A41" s="157" t="s">
        <v>480</v>
      </c>
      <c r="B41" s="158">
        <v>5.5260110000000005</v>
      </c>
      <c r="C41" s="159">
        <v>5.9900330000000004</v>
      </c>
      <c r="D41" s="144">
        <f t="shared" si="0"/>
        <v>8.397051688822188</v>
      </c>
      <c r="E41" s="158">
        <v>0.99335099999999998</v>
      </c>
      <c r="F41" s="159">
        <v>0.371197</v>
      </c>
      <c r="G41" s="144">
        <f t="shared" si="1"/>
        <v>-62.631839098163688</v>
      </c>
      <c r="H41" s="142">
        <f t="shared" si="3"/>
        <v>4.5326600000000008</v>
      </c>
      <c r="I41" s="146">
        <f t="shared" si="2"/>
        <v>5.6188359999999999</v>
      </c>
    </row>
    <row r="42" spans="1:24" ht="15" x14ac:dyDescent="0.25">
      <c r="A42" s="157" t="s">
        <v>481</v>
      </c>
      <c r="B42" s="158">
        <v>37.412483999999999</v>
      </c>
      <c r="C42" s="159">
        <v>45.376472</v>
      </c>
      <c r="D42" s="144">
        <f t="shared" si="0"/>
        <v>21.286980035861827</v>
      </c>
      <c r="E42" s="158">
        <v>58.848038000000003</v>
      </c>
      <c r="F42" s="159">
        <v>45.651865000000001</v>
      </c>
      <c r="G42" s="144">
        <f t="shared" si="1"/>
        <v>-22.424151167112829</v>
      </c>
      <c r="H42" s="142">
        <f t="shared" si="3"/>
        <v>-21.435554000000003</v>
      </c>
      <c r="I42" s="146">
        <f t="shared" si="2"/>
        <v>-0.27539300000000111</v>
      </c>
    </row>
    <row r="43" spans="1:24" ht="15" x14ac:dyDescent="0.25">
      <c r="A43" s="157" t="s">
        <v>482</v>
      </c>
      <c r="B43" s="158">
        <v>566.61178599999994</v>
      </c>
      <c r="C43" s="159">
        <v>675.68570199999999</v>
      </c>
      <c r="D43" s="144">
        <f t="shared" si="0"/>
        <v>19.250202465784934</v>
      </c>
      <c r="E43" s="158">
        <v>260.20513699999998</v>
      </c>
      <c r="F43" s="159">
        <v>307.34812699999998</v>
      </c>
      <c r="G43" s="144">
        <f t="shared" si="1"/>
        <v>18.117624633982533</v>
      </c>
      <c r="H43" s="142">
        <f t="shared" si="3"/>
        <v>306.40664899999996</v>
      </c>
      <c r="I43" s="146">
        <f t="shared" si="2"/>
        <v>368.33757500000002</v>
      </c>
    </row>
    <row r="44" spans="1:24" ht="15" x14ac:dyDescent="0.25">
      <c r="A44" s="157" t="s">
        <v>483</v>
      </c>
      <c r="B44" s="158">
        <v>2.804322</v>
      </c>
      <c r="C44" s="159">
        <v>3.2654479999999997</v>
      </c>
      <c r="D44" s="144">
        <f t="shared" si="0"/>
        <v>16.44340414545832</v>
      </c>
      <c r="E44" s="158">
        <v>0.35796300000000003</v>
      </c>
      <c r="F44" s="159">
        <v>0.34779599999999999</v>
      </c>
      <c r="G44" s="144">
        <f t="shared" si="1"/>
        <v>-2.8402376781958014</v>
      </c>
      <c r="H44" s="142">
        <f t="shared" si="3"/>
        <v>2.4463590000000002</v>
      </c>
      <c r="I44" s="146">
        <f t="shared" si="2"/>
        <v>2.9176519999999995</v>
      </c>
    </row>
    <row r="45" spans="1:24" ht="15" x14ac:dyDescent="0.25">
      <c r="A45" s="157" t="s">
        <v>484</v>
      </c>
      <c r="B45" s="158">
        <v>3.4851999999999999</v>
      </c>
      <c r="C45" s="159">
        <v>1.924439</v>
      </c>
      <c r="D45" s="144">
        <f t="shared" si="0"/>
        <v>-44.782537587512913</v>
      </c>
      <c r="E45" s="158" t="s">
        <v>23</v>
      </c>
      <c r="F45" s="159" t="s">
        <v>23</v>
      </c>
      <c r="G45" s="144" t="s">
        <v>23</v>
      </c>
      <c r="H45" s="142">
        <v>3.4705560000000002</v>
      </c>
      <c r="I45" s="160">
        <v>1.6119970000000001</v>
      </c>
    </row>
    <row r="46" spans="1:24" ht="15.75" thickBot="1" x14ac:dyDescent="0.3">
      <c r="A46" s="161" t="s">
        <v>485</v>
      </c>
      <c r="B46" s="162">
        <v>24.499267</v>
      </c>
      <c r="C46" s="163">
        <v>29.998617999999997</v>
      </c>
      <c r="D46" s="164">
        <f t="shared" si="0"/>
        <v>22.447002189902243</v>
      </c>
      <c r="E46" s="162">
        <v>1.8843219999999998</v>
      </c>
      <c r="F46" s="163">
        <v>5.5816319999999999</v>
      </c>
      <c r="G46" s="164">
        <f t="shared" ref="G46:G62" si="4">((F46-E46)/E46)*100</f>
        <v>196.21434128561893</v>
      </c>
      <c r="H46" s="165">
        <f t="shared" si="3"/>
        <v>22.614944999999999</v>
      </c>
      <c r="I46" s="166">
        <f t="shared" si="2"/>
        <v>24.416985999999998</v>
      </c>
    </row>
    <row r="47" spans="1:24" ht="15.75" thickBot="1" x14ac:dyDescent="0.3">
      <c r="A47" s="167" t="s">
        <v>486</v>
      </c>
      <c r="B47" s="168">
        <v>760.11301800000001</v>
      </c>
      <c r="C47" s="169">
        <v>811.56544400000007</v>
      </c>
      <c r="D47" s="170">
        <f t="shared" si="0"/>
        <v>6.7690494415397655</v>
      </c>
      <c r="E47" s="168">
        <v>732.55518500000005</v>
      </c>
      <c r="F47" s="169">
        <v>929.85770100000002</v>
      </c>
      <c r="G47" s="170">
        <f t="shared" si="4"/>
        <v>26.933467954363049</v>
      </c>
      <c r="H47" s="171">
        <f t="shared" si="3"/>
        <v>27.55783299999996</v>
      </c>
      <c r="I47" s="172">
        <f t="shared" si="2"/>
        <v>-118.29225699999995</v>
      </c>
    </row>
    <row r="48" spans="1:24" ht="15" x14ac:dyDescent="0.25">
      <c r="A48" s="135" t="s">
        <v>487</v>
      </c>
      <c r="B48" s="136">
        <v>420.978836</v>
      </c>
      <c r="C48" s="137">
        <v>475.955195</v>
      </c>
      <c r="D48" s="138">
        <f t="shared" si="0"/>
        <v>13.059174072114162</v>
      </c>
      <c r="E48" s="136">
        <v>1296.3421779999999</v>
      </c>
      <c r="F48" s="137">
        <v>1395.6619780000001</v>
      </c>
      <c r="G48" s="138">
        <f t="shared" si="4"/>
        <v>7.6615419667383708</v>
      </c>
      <c r="H48" s="136">
        <f t="shared" si="3"/>
        <v>-875.36334199999988</v>
      </c>
      <c r="I48" s="156">
        <f t="shared" si="2"/>
        <v>-919.70678300000009</v>
      </c>
    </row>
    <row r="49" spans="1:9" ht="15" x14ac:dyDescent="0.25">
      <c r="A49" s="141" t="s">
        <v>488</v>
      </c>
      <c r="B49" s="142">
        <v>13.863140999999999</v>
      </c>
      <c r="C49" s="143">
        <v>17.171628000000002</v>
      </c>
      <c r="D49" s="144">
        <f t="shared" si="0"/>
        <v>23.865349129753518</v>
      </c>
      <c r="E49" s="142">
        <v>98.893294999999995</v>
      </c>
      <c r="F49" s="143">
        <v>112.959943</v>
      </c>
      <c r="G49" s="144">
        <f t="shared" si="4"/>
        <v>14.224066454657013</v>
      </c>
      <c r="H49" s="173">
        <f t="shared" si="3"/>
        <v>-85.030153999999996</v>
      </c>
      <c r="I49" s="146">
        <f t="shared" si="2"/>
        <v>-95.788314999999997</v>
      </c>
    </row>
    <row r="50" spans="1:9" ht="15" x14ac:dyDescent="0.25">
      <c r="A50" s="141" t="s">
        <v>489</v>
      </c>
      <c r="B50" s="142">
        <v>0.87048999999999999</v>
      </c>
      <c r="C50" s="143">
        <v>0.87412099999999993</v>
      </c>
      <c r="D50" s="174">
        <f t="shared" si="0"/>
        <v>0.41712139140023896</v>
      </c>
      <c r="E50" s="142">
        <v>3.0741619999999998</v>
      </c>
      <c r="F50" s="143">
        <v>3.0324529999999998</v>
      </c>
      <c r="G50" s="174">
        <f t="shared" si="4"/>
        <v>-1.3567599885757484</v>
      </c>
      <c r="H50" s="175">
        <f t="shared" si="3"/>
        <v>-2.2036720000000001</v>
      </c>
      <c r="I50" s="160">
        <f t="shared" si="2"/>
        <v>-2.1583319999999997</v>
      </c>
    </row>
    <row r="51" spans="1:9" ht="15" x14ac:dyDescent="0.25">
      <c r="A51" s="141" t="s">
        <v>443</v>
      </c>
      <c r="B51" s="142">
        <v>235.12195700000001</v>
      </c>
      <c r="C51" s="143">
        <v>270.126778</v>
      </c>
      <c r="D51" s="144">
        <f t="shared" si="0"/>
        <v>14.887942175472787</v>
      </c>
      <c r="E51" s="142">
        <v>1104.146575</v>
      </c>
      <c r="F51" s="143">
        <v>1168.242573</v>
      </c>
      <c r="G51" s="144">
        <f t="shared" si="4"/>
        <v>5.8050262031560447</v>
      </c>
      <c r="H51" s="175">
        <f t="shared" si="3"/>
        <v>-869.02461799999992</v>
      </c>
      <c r="I51" s="146">
        <f t="shared" si="2"/>
        <v>-898.11579499999993</v>
      </c>
    </row>
    <row r="52" spans="1:9" ht="15.75" thickBot="1" x14ac:dyDescent="0.3">
      <c r="A52" s="176" t="s">
        <v>490</v>
      </c>
      <c r="B52" s="165">
        <v>171.12324799999999</v>
      </c>
      <c r="C52" s="177">
        <v>187.782668</v>
      </c>
      <c r="D52" s="164">
        <f t="shared" si="0"/>
        <v>9.7353341493377989</v>
      </c>
      <c r="E52" s="165">
        <v>90.228145999999995</v>
      </c>
      <c r="F52" s="177">
        <v>111.42700900000001</v>
      </c>
      <c r="G52" s="164">
        <f t="shared" si="4"/>
        <v>23.49473411544998</v>
      </c>
      <c r="H52" s="178">
        <f t="shared" si="3"/>
        <v>80.895101999999994</v>
      </c>
      <c r="I52" s="179">
        <f t="shared" si="2"/>
        <v>76.355658999999989</v>
      </c>
    </row>
    <row r="53" spans="1:9" ht="15" x14ac:dyDescent="0.25">
      <c r="A53" s="135" t="s">
        <v>491</v>
      </c>
      <c r="B53" s="136">
        <v>667.25209800000005</v>
      </c>
      <c r="C53" s="137">
        <v>767.59310100000005</v>
      </c>
      <c r="D53" s="138">
        <f t="shared" si="0"/>
        <v>15.037944923779017</v>
      </c>
      <c r="E53" s="136">
        <v>473.27173900000008</v>
      </c>
      <c r="F53" s="137">
        <v>521.03385100000003</v>
      </c>
      <c r="G53" s="138">
        <f t="shared" si="4"/>
        <v>10.091900289867073</v>
      </c>
      <c r="H53" s="136">
        <f t="shared" si="3"/>
        <v>193.98035899999996</v>
      </c>
      <c r="I53" s="156">
        <f t="shared" si="2"/>
        <v>246.55925000000002</v>
      </c>
    </row>
    <row r="54" spans="1:9" ht="15" x14ac:dyDescent="0.25">
      <c r="A54" s="141" t="s">
        <v>492</v>
      </c>
      <c r="B54" s="142">
        <v>94.126100999999991</v>
      </c>
      <c r="C54" s="143">
        <v>109.54757499999999</v>
      </c>
      <c r="D54" s="180">
        <f t="shared" si="0"/>
        <v>16.383844476889578</v>
      </c>
      <c r="E54" s="142">
        <v>46.486110000000004</v>
      </c>
      <c r="F54" s="143">
        <v>52.691763000000002</v>
      </c>
      <c r="G54" s="180">
        <f t="shared" si="4"/>
        <v>13.349477940830063</v>
      </c>
      <c r="H54" s="173">
        <f t="shared" si="3"/>
        <v>47.639990999999988</v>
      </c>
      <c r="I54" s="146">
        <f t="shared" si="2"/>
        <v>56.855811999999993</v>
      </c>
    </row>
    <row r="55" spans="1:9" ht="15" x14ac:dyDescent="0.25">
      <c r="A55" s="141" t="s">
        <v>493</v>
      </c>
      <c r="B55" s="142">
        <v>34.553675000000005</v>
      </c>
      <c r="C55" s="143">
        <v>46.635675999999997</v>
      </c>
      <c r="D55" s="180">
        <f t="shared" si="0"/>
        <v>34.96589291877055</v>
      </c>
      <c r="E55" s="142">
        <v>35.639381</v>
      </c>
      <c r="F55" s="143">
        <v>32.662364000000004</v>
      </c>
      <c r="G55" s="180">
        <f t="shared" si="4"/>
        <v>-8.3531669643757169</v>
      </c>
      <c r="H55" s="175">
        <f t="shared" si="3"/>
        <v>-1.0857059999999947</v>
      </c>
      <c r="I55" s="146">
        <f t="shared" si="2"/>
        <v>13.973311999999993</v>
      </c>
    </row>
    <row r="56" spans="1:9" ht="15.75" thickBot="1" x14ac:dyDescent="0.3">
      <c r="A56" s="176" t="s">
        <v>653</v>
      </c>
      <c r="B56" s="165">
        <v>538.5723220000001</v>
      </c>
      <c r="C56" s="177">
        <v>611.40985000000001</v>
      </c>
      <c r="D56" s="164">
        <f t="shared" si="0"/>
        <v>13.524187007887104</v>
      </c>
      <c r="E56" s="165">
        <v>391.14624800000001</v>
      </c>
      <c r="F56" s="177">
        <v>435.67972399999996</v>
      </c>
      <c r="G56" s="164">
        <f t="shared" si="4"/>
        <v>11.385377266868209</v>
      </c>
      <c r="H56" s="178">
        <f t="shared" si="3"/>
        <v>147.42607400000009</v>
      </c>
      <c r="I56" s="179">
        <f t="shared" si="2"/>
        <v>175.73012600000004</v>
      </c>
    </row>
    <row r="57" spans="1:9" ht="15" x14ac:dyDescent="0.25">
      <c r="A57" s="135" t="s">
        <v>494</v>
      </c>
      <c r="B57" s="136">
        <v>37.849798999999997</v>
      </c>
      <c r="C57" s="137">
        <v>29.517804999999999</v>
      </c>
      <c r="D57" s="138">
        <f t="shared" si="0"/>
        <v>-22.013311087860725</v>
      </c>
      <c r="E57" s="136">
        <v>1336.8115460000001</v>
      </c>
      <c r="F57" s="137">
        <v>1368.1981390000003</v>
      </c>
      <c r="G57" s="138">
        <f t="shared" si="4"/>
        <v>2.3478696824481329</v>
      </c>
      <c r="H57" s="136">
        <f t="shared" si="3"/>
        <v>-1298.9617470000001</v>
      </c>
      <c r="I57" s="156">
        <f t="shared" si="2"/>
        <v>-1338.6803340000004</v>
      </c>
    </row>
    <row r="58" spans="1:9" ht="15" x14ac:dyDescent="0.25">
      <c r="A58" s="141" t="s">
        <v>495</v>
      </c>
      <c r="B58" s="142">
        <v>3.0472089999999996</v>
      </c>
      <c r="C58" s="143">
        <v>3.7389810000000003</v>
      </c>
      <c r="D58" s="144">
        <f t="shared" si="0"/>
        <v>22.70182320936965</v>
      </c>
      <c r="E58" s="142">
        <v>593.10937100000001</v>
      </c>
      <c r="F58" s="143">
        <v>714.80821300000002</v>
      </c>
      <c r="G58" s="144">
        <f t="shared" si="4"/>
        <v>20.518785901968155</v>
      </c>
      <c r="H58" s="173">
        <f t="shared" si="3"/>
        <v>-590.06216200000006</v>
      </c>
      <c r="I58" s="146">
        <f t="shared" si="2"/>
        <v>-711.06923200000006</v>
      </c>
    </row>
    <row r="59" spans="1:9" ht="15" x14ac:dyDescent="0.25">
      <c r="A59" s="141" t="s">
        <v>451</v>
      </c>
      <c r="B59" s="142">
        <v>32.365276999999999</v>
      </c>
      <c r="C59" s="143">
        <v>23.281441999999998</v>
      </c>
      <c r="D59" s="144">
        <f t="shared" si="0"/>
        <v>-28.066606690868117</v>
      </c>
      <c r="E59" s="142">
        <v>580.71527700000001</v>
      </c>
      <c r="F59" s="143">
        <v>572.01728200000002</v>
      </c>
      <c r="G59" s="144">
        <f t="shared" si="4"/>
        <v>-1.4978071603237659</v>
      </c>
      <c r="H59" s="175">
        <f t="shared" si="3"/>
        <v>-548.35</v>
      </c>
      <c r="I59" s="146">
        <f t="shared" si="2"/>
        <v>-548.73584000000005</v>
      </c>
    </row>
    <row r="60" spans="1:9" ht="15" x14ac:dyDescent="0.25">
      <c r="A60" s="141" t="s">
        <v>496</v>
      </c>
      <c r="B60" s="142">
        <v>0.81023900000000004</v>
      </c>
      <c r="C60" s="143">
        <v>0.82427499999999998</v>
      </c>
      <c r="D60" s="144">
        <f t="shared" si="0"/>
        <v>1.7323283623720824</v>
      </c>
      <c r="E60" s="142">
        <v>158.312107</v>
      </c>
      <c r="F60" s="143">
        <v>78.134657000000004</v>
      </c>
      <c r="G60" s="144">
        <f t="shared" si="4"/>
        <v>-50.645179019694297</v>
      </c>
      <c r="H60" s="175">
        <f t="shared" si="3"/>
        <v>-157.501868</v>
      </c>
      <c r="I60" s="146">
        <f t="shared" si="2"/>
        <v>-77.310382000000004</v>
      </c>
    </row>
    <row r="61" spans="1:9" ht="15.75" thickBot="1" x14ac:dyDescent="0.3">
      <c r="A61" s="176" t="s">
        <v>497</v>
      </c>
      <c r="B61" s="165">
        <v>1.6270740000000001</v>
      </c>
      <c r="C61" s="177">
        <v>1.6731069999999999</v>
      </c>
      <c r="D61" s="181">
        <f t="shared" si="0"/>
        <v>2.8291890842088172</v>
      </c>
      <c r="E61" s="165">
        <v>4.6747909999999999</v>
      </c>
      <c r="F61" s="177">
        <v>3.2379869999999999</v>
      </c>
      <c r="G61" s="181">
        <f t="shared" si="4"/>
        <v>-30.735149443044619</v>
      </c>
      <c r="H61" s="178">
        <f t="shared" si="3"/>
        <v>-3.0477169999999996</v>
      </c>
      <c r="I61" s="179">
        <f t="shared" si="2"/>
        <v>-1.56488</v>
      </c>
    </row>
    <row r="62" spans="1:9" ht="15.75" thickBot="1" x14ac:dyDescent="0.3">
      <c r="A62" s="182" t="s">
        <v>498</v>
      </c>
      <c r="B62" s="183">
        <v>3977.7743139999998</v>
      </c>
      <c r="C62" s="184">
        <v>4131.3015479999985</v>
      </c>
      <c r="D62" s="170">
        <f t="shared" si="0"/>
        <v>3.859626562011099</v>
      </c>
      <c r="E62" s="183">
        <v>2661.4530350000023</v>
      </c>
      <c r="F62" s="184">
        <v>3002.8412379999968</v>
      </c>
      <c r="G62" s="170">
        <f t="shared" si="4"/>
        <v>12.827136098608413</v>
      </c>
      <c r="H62" s="185">
        <f t="shared" si="3"/>
        <v>1316.3212789999975</v>
      </c>
      <c r="I62" s="186">
        <f t="shared" si="2"/>
        <v>1128.4603100000018</v>
      </c>
    </row>
    <row r="63" spans="1:9" ht="15.75" x14ac:dyDescent="0.25">
      <c r="A63" s="113" t="s">
        <v>454</v>
      </c>
      <c r="B63" s="187"/>
      <c r="C63" s="187"/>
      <c r="D63" s="187"/>
      <c r="E63" s="187"/>
      <c r="F63" s="187"/>
      <c r="G63" s="126"/>
      <c r="H63" s="134"/>
      <c r="I63" s="134"/>
    </row>
    <row r="64" spans="1:9" x14ac:dyDescent="0.2">
      <c r="B64" s="126"/>
      <c r="C64" s="126"/>
      <c r="D64" s="126"/>
      <c r="E64" s="126"/>
      <c r="F64" s="126"/>
    </row>
  </sheetData>
  <conditionalFormatting sqref="G6:G34 G36:G62">
    <cfRule type="cellIs" dxfId="38" priority="6" stopIfTrue="1" operator="lessThan">
      <formula>0</formula>
    </cfRule>
    <cfRule type="cellIs" dxfId="37" priority="7" stopIfTrue="1" operator="greaterThan">
      <formula>0</formula>
    </cfRule>
  </conditionalFormatting>
  <conditionalFormatting sqref="D6:D34 D36:D62">
    <cfRule type="cellIs" dxfId="36" priority="8" stopIfTrue="1" operator="lessThan">
      <formula>0</formula>
    </cfRule>
    <cfRule type="cellIs" dxfId="35" priority="9" stopIfTrue="1" operator="greaterThan">
      <formula>0</formula>
    </cfRule>
  </conditionalFormatting>
  <conditionalFormatting sqref="G35">
    <cfRule type="cellIs" dxfId="34" priority="2" stopIfTrue="1" operator="lessThan">
      <formula>0</formula>
    </cfRule>
    <cfRule type="cellIs" dxfId="33" priority="3" stopIfTrue="1" operator="greaterThan">
      <formula>0</formula>
    </cfRule>
  </conditionalFormatting>
  <conditionalFormatting sqref="D35">
    <cfRule type="cellIs" dxfId="32" priority="4" stopIfTrue="1" operator="lessThan">
      <formula>0</formula>
    </cfRule>
    <cfRule type="cellIs" dxfId="31" priority="5" stopIfTrue="1" operator="greaterThan">
      <formula>0</formula>
    </cfRule>
  </conditionalFormatting>
  <conditionalFormatting sqref="H6:I62">
    <cfRule type="cellIs" dxfId="30" priority="1" operator="lessThan">
      <formula>0</formula>
    </cfRule>
  </conditionalFormatting>
  <printOptions horizontalCentered="1"/>
  <pageMargins left="0.19685039370078741" right="0.19685039370078741" top="0.6692913385826772" bottom="0.31496062992125984" header="0.19685039370078741" footer="0.15748031496062992"/>
  <pageSetup paperSize="9" scale="84" orientation="portrait" r:id="rId1"/>
  <headerFooter alignWithMargins="0">
    <oddHeader>&amp;L&amp;"Times New Roman CE,Pogrubiona kursywa"&amp;12Departament Rynków Rolnych&amp;C
&amp;8
&amp;"Times New Roman CE,Standardowy"&amp;14Polski handel zagraniczny towarami rolno-spożywczymi w 2021r. - dane ostateczne</oddHeader>
    <oddFooter>&amp;L&amp;"Times New Roman CE,Pogrubiona kursywa"&amp;12Źródło: Min. Finansów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6</vt:i4>
      </vt:variant>
    </vt:vector>
  </HeadingPairs>
  <TitlesOfParts>
    <vt:vector size="20" baseType="lpstr">
      <vt:lpstr>Info</vt:lpstr>
      <vt:lpstr>HZ og 2004-2021</vt:lpstr>
      <vt:lpstr>Wykres - EXP</vt:lpstr>
      <vt:lpstr>Wykres - IMP</vt:lpstr>
      <vt:lpstr>CN2 OG_I-XII_2021</vt:lpstr>
      <vt:lpstr>CN4 OG_2021</vt:lpstr>
      <vt:lpstr>UE_27_I-XII_2021</vt:lpstr>
      <vt:lpstr>Kraje GŁÓWNE I-XII 2021</vt:lpstr>
      <vt:lpstr>Kraje wg Ugrup 2021wst</vt:lpstr>
      <vt:lpstr>Kraje pozostałe 2021</vt:lpstr>
      <vt:lpstr>KRAJE_EXP</vt:lpstr>
      <vt:lpstr>Produkty_EXP</vt:lpstr>
      <vt:lpstr>cn4 Glowne EXP 2021</vt:lpstr>
      <vt:lpstr>cn4 Glowne IMP 2021</vt:lpstr>
      <vt:lpstr>'cn4 Glowne EXP 2021'!Tytuły_wydruku</vt:lpstr>
      <vt:lpstr>'cn4 Glowne IMP 2021'!Tytuły_wydruku</vt:lpstr>
      <vt:lpstr>'CN4 OG_2021'!Tytuły_wydruku</vt:lpstr>
      <vt:lpstr>'Kraje wg Ugrup 2021wst'!Tytuły_wydruku</vt:lpstr>
      <vt:lpstr>'Wykres - EXP'!Tytuły_wydruku</vt:lpstr>
      <vt:lpstr>'Wykres - IMP'!Tytuły_wydruku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Pachnicki Adam</dc:creator>
  <cp:lastModifiedBy>Pachnicki Adam</cp:lastModifiedBy>
  <cp:lastPrinted>2022-10-03T11:26:45Z</cp:lastPrinted>
  <dcterms:created xsi:type="dcterms:W3CDTF">2021-05-10T11:10:15Z</dcterms:created>
  <dcterms:modified xsi:type="dcterms:W3CDTF">2022-10-03T11:27:15Z</dcterms:modified>
</cp:coreProperties>
</file>