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XI_2020" sheetId="60" r:id="rId12"/>
    <sheet name="Eksport I-X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I-XI_2020'!$A$6:$D$25</definedName>
    <definedName name="_xlnm._FilterDatabase" localSheetId="13" hidden="1">'Import_I-XI_2020'!$K$7:$N$33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506" i="36" l="1"/>
  <c r="M486" i="36"/>
  <c r="L342" i="36"/>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06"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Z508" i="36" s="1"/>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<sst xmlns="http://schemas.openxmlformats.org/spreadsheetml/2006/main" count="6168" uniqueCount="524">
  <si>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</si>
  <si>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</si>
  <si>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</si>
  <si>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</si>
  <si>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</si>
  <si>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</si>
  <si>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</si>
  <si>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</si>
  <si>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</si>
  <si>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</si>
  <si>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</si>
  <si>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</si>
  <si>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</si>
  <si>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</si>
  <si>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</si>
  <si>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</si>
  <si>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</si>
  <si>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</si>
  <si>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</si>
  <si>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</si>
  <si>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</si>
  <si>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</si>
  <si>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</si>
  <si>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</si>
  <si>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</si>
  <si>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</si>
  <si>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</si>
  <si>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</si>
  <si>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</si>
  <si>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</si>
  <si>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</si>
  <si>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</si>
  <si>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</si>
  <si>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</si>
  <si>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</si>
  <si>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</si>
  <si>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</si>
  <si>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</si>
  <si>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</si>
  <si>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</si>
  <si>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</si>
  <si>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</si>
  <si>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</si>
  <si>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</si>
  <si>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</si>
  <si>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</si>
  <si>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</si>
  <si>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</si>
  <si>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</si>
  <si>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</si>
  <si>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</si>
  <si>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</si>
  <si>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</si>
  <si>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</si>
  <si>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</si>
  <si>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</si>
  <si>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</si>
  <si>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</si>
  <si>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</si>
  <si>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</si>
  <si>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</si>
  <si>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</si>
  <si>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</si>
  <si>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</si>
  <si>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</si>
  <si>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</si>
  <si>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</si>
  <si>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</si>
  <si>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</si>
  <si>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</si>
  <si>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</si>
  <si>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</si>
  <si>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</si>
  <si>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</si>
  <si>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</si>
  <si>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</si>
  <si>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</si>
  <si>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</si>
  <si>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</si>
  <si>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</si>
  <si>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</si>
  <si>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</si>
  <si>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</si>
  <si>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</si>
  <si>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</si>
  <si>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</si>
  <si>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</si>
  <si>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</si>
  <si>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</si>
  <si>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</si>
  <si>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</si>
  <si>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</si>
  <si>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</si>
  <si>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</si>
  <si>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</si>
  <si>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</si>
  <si>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</si>
  <si>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</si>
  <si>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</si>
  <si>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</si>
  <si>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</si>
  <si>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</si>
  <si>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</si>
  <si>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</si>
  <si>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</si>
  <si>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</si>
  <si>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</si>
  <si>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</si>
  <si>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</si>
  <si>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</si>
  <si>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</si>
  <si>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</si>
  <si>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</si>
  <si>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</si>
  <si>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</si>
  <si>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</si>
  <si>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</si>
  <si>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</si>
  <si>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</si>
  <si>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</si>
  <si>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</si>
  <si>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</si>
  <si>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</si>
  <si>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</si>
  <si>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</si>
  <si>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</si>
  <si>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</si>
  <si>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</si>
  <si>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</si>
  <si>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</si>
  <si>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</si>
  <si>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</si>
  <si>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</si>
  <si>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</si>
  <si>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</si>
  <si>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</si>
  <si>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</si>
  <si>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</si>
  <si>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</si>
  <si>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</si>
  <si>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</si>
  <si>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</si>
  <si>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</si>
  <si>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</si>
  <si>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</si>
  <si>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</si>
  <si>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</si>
  <si>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</si>
  <si>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</si>
  <si>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</si>
  <si>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</si>
  <si>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</si>
  <si>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</si>
  <si>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</si>
  <si>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</si>
  <si>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</si>
  <si>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</si>
  <si>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</si>
  <si>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</si>
  <si>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</si>
  <si>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</si>
  <si>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</si>
  <si>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</si>
  <si>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</si>
  <si>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</si>
  <si>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</si>
  <si>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</si>
  <si>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</si>
  <si>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</si>
  <si>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</si>
  <si>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</si>
  <si>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</si>
  <si>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</si>
  <si>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</si>
  <si>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</si>
  <si>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</si>
  <si>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</si>
  <si>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</si>
  <si>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</si>
  <si>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</si>
  <si>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</si>
  <si>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</si>
  <si>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</si>
  <si>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</si>
  <si>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</si>
  <si>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</si>
  <si>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</si>
  <si>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</si>
  <si>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</si>
  <si>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</si>
  <si>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</si>
  <si>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</si>
  <si>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</si>
  <si>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</si>
  <si>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</si>
  <si>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</si>
  <si>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</si>
  <si>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</si>
  <si>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</si>
  <si>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</si>
  <si>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</si>
  <si>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</si>
  <si>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</si>
  <si>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</si>
  <si>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</si>
  <si>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</si>
  <si>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</si>
  <si>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</si>
  <si>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</si>
  <si>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</si>
  <si>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</si>
  <si>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</si>
  <si>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</si>
  <si>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</si>
  <si>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</si>
  <si>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</si>
  <si>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</si>
  <si>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</si>
  <si>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</si>
  <si>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</si>
  <si>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</si>
  <si>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</si>
  <si>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</si>
  <si>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</si>
  <si>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</si>
  <si>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</si>
  <si>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</si>
  <si>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</si>
  <si>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</si>
  <si>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</si>
  <si>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</si>
  <si>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</si>
  <si>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</si>
  <si>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</si>
  <si>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</si>
  <si>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</si>
  <si>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</si>
  <si>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</si>
  <si>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</si>
  <si>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</si>
  <si>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</si>
  <si>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</si>
  <si>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</si>
  <si>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</si>
  <si>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</si>
  <si>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</si>
  <si>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</si>
  <si>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</si>
  <si>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</si>
  <si>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</si>
  <si>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</si>
  <si>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</si>
  <si>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</si>
  <si>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</si>
  <si>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</si>
  <si>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</si>
  <si>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</si>
  <si>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</si>
  <si>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</si>
  <si>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</si>
  <si>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</si>
  <si>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</si>
  <si>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</si>
  <si>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</si>
  <si>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</si>
  <si>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</si>
  <si>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</si>
  <si>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</si>
  <si>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</si>
  <si>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</si>
  <si>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</si>
  <si>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</si>
  <si>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</si>
  <si>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</si>
  <si>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</si>
  <si>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</si>
  <si>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</si>
  <si>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</si>
  <si>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</si>
  <si>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</si>
  <si>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</si>
  <si>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</si>
  <si>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</si>
  <si>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</si>
  <si>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</si>
  <si>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</si>
  <si>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</si>
  <si>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</si>
  <si>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</si>
  <si>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</si>
  <si>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</si>
  <si>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</si>
  <si>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</si>
  <si>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</si>
  <si>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</si>
  <si>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</si>
  <si>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</si>
  <si>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</si>
  <si>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</si>
  <si>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</si>
  <si>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</si>
  <si>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</si>
  <si>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</si>
  <si>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</si>
  <si>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</si>
  <si>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</si>
  <si>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</si>
  <si>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</si>
  <si>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</si>
  <si>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</si>
  <si>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</si>
  <si>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</si>
  <si>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</si>
  <si>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</si>
  <si>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</si>
  <si>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</si>
  <si>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</si>
  <si>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</si>
  <si>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</si>
  <si>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</si>
  <si>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</si>
  <si>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</si>
  <si>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</si>
  <si>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</si>
  <si>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</si>
  <si>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</si>
  <si>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</si>
  <si>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</si>
  <si>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</si>
  <si>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</si>
  <si>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</si>
  <si>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</si>
  <si>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</si>
  <si>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</si>
  <si>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</si>
  <si>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</si>
  <si>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</si>
  <si>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</si>
  <si>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</si>
  <si>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</si>
  <si>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</si>
  <si>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</si>
  <si>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</si>
  <si>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</si>
  <si>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</si>
  <si>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</si>
  <si>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</si>
  <si>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</si>
  <si>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</si>
  <si>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</si>
  <si>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</si>
  <si>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</si>
  <si>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</si>
  <si>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</si>
  <si>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</si>
  <si>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</si>
  <si>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</si>
  <si>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</si>
  <si>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</si>
  <si>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</si>
  <si>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</si>
  <si>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</si>
  <si>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</si>
  <si>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</si>
  <si>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</si>
  <si>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</si>
  <si>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</si>
  <si>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</si>
  <si>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</si>
  <si>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</si>
  <si>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</si>
  <si>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</si>
  <si>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</si>
  <si>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</si>
  <si>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</si>
  <si>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</si>
  <si>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</si>
  <si>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</si>
  <si>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</si>
  <si>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</si>
  <si>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</si>
  <si>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</si>
  <si>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</si>
  <si>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</si>
  <si>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</si>
  <si>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</si>
  <si>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</si>
  <si>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</si>
  <si>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</si>
  <si>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</si>
  <si>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</si>
  <si>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</si>
  <si>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</si>
  <si>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</si>
  <si>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</si>
  <si>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</si>
  <si>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</si>
  <si>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</si>
  <si>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</si>
  <si>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</si>
  <si>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</si>
  <si>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</si>
  <si>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</si>
  <si>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</si>
  <si>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</si>
  <si>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</si>
  <si>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</si>
  <si>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</si>
  <si>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</si>
  <si>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</si>
  <si>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</si>
  <si>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</si>
  <si>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</si>
  <si>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</si>
  <si>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</si>
  <si>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</si>
  <si>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</si>
  <si>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</si>
  <si>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</si>
  <si>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</si>
  <si>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</si>
  <si>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</si>
  <si>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</si>
  <si>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</si>
  <si>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</si>
  <si>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</si>
  <si>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</si>
  <si>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</si>
  <si>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</si>
  <si>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</si>
  <si>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</si>
  <si>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</si>
  <si>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</si>
  <si>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</si>
  <si>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</si>
  <si>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</si>
  <si>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</si>
  <si>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</si>
  <si>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</si>
  <si>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</si>
  <si>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</si>
  <si>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</si>
  <si>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</si>
  <si>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</si>
  <si>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</si>
  <si>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</si>
  <si>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</si>
  <si>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</si>
  <si>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</si>
  <si>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</si>
  <si>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</si>
  <si>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</si>
  <si>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</si>
  <si>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</si>
  <si>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</si>
  <si>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</si>
  <si>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</si>
  <si>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</si>
  <si>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</si>
  <si>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</si>
  <si>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</si>
  <si>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</si>
  <si>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</si>
  <si>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</si>
  <si>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</si>
  <si>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</si>
  <si>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</si>
  <si>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</si>
  <si>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</si>
  <si>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UK</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</si>
  <si>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</si>
  <si>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</si>
  <si>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</si>
  <si>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</si>
  <si>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</si>
  <si>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</si>
  <si>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</si>
  <si>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</si>
  <si>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</si>
  <si>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</si>
  <si>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</si>
  <si>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</si>
  <si>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</si>
  <si>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</si>
  <si>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</si>
  <si>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</si>
  <si>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</si>
  <si>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</si>
  <si>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</si>
  <si>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</si>
  <si>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</si>
  <si>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</si>
  <si>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</si>
  <si>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</si>
  <si>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</si>
  <si>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</si>
  <si>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</si>
  <si>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</si>
  <si>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</si>
  <si>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 2020 r.</t>
    </r>
    <r>
      <rPr>
        <b/>
        <sz val="14"/>
        <color indexed="8"/>
        <rFont val="Arial"/>
        <family val="2"/>
        <charset val="238"/>
      </rPr>
      <t xml:space="preserve"> (dane wstępne)</t>
    </r>
  </si>
  <si>
    <t>OKRES: I-XI - 2020 r. (wstępne) - ważniejsze państwa</t>
  </si>
  <si>
    <t>Kosowo</t>
  </si>
  <si>
    <t>Szwajcaria</t>
  </si>
  <si>
    <t>I-XI 2020 r. (wstępne)</t>
  </si>
  <si>
    <t>I-XI 2019 r.</t>
  </si>
  <si>
    <t>zmiana w stos. do I-XI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</si>
  <si>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2020 r. (dane wstępne)  </t>
    </r>
    <r>
      <rPr>
        <b/>
        <sz val="11"/>
        <rFont val="Times New Roman"/>
        <family val="1"/>
        <charset val="238"/>
      </rPr>
      <t>w porównaniu do I-XI 2019 r.  (</t>
    </r>
    <r>
      <rPr>
        <i/>
        <sz val="11"/>
        <rFont val="Times New Roman"/>
        <family val="1"/>
        <charset val="238"/>
      </rPr>
      <t>wg wstępnych danych Min. Finansów</t>
    </r>
    <r>
      <rPr>
        <b/>
        <sz val="11"/>
        <rFont val="Times New Roman"/>
        <family val="1"/>
        <charset val="238"/>
      </rPr>
      <t>).</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</si>
  <si>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2020 r. (dane wstępne) </t>
    </r>
    <r>
      <rPr>
        <b/>
        <sz val="11"/>
        <rFont val="Times New Roman"/>
        <family val="1"/>
        <charset val="238"/>
      </rPr>
      <t xml:space="preserve">w porównaniu do I-XI 2019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</si>
  <si>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2020 r.</t>
    </r>
    <r>
      <rPr>
        <b/>
        <sz val="14"/>
        <color indexed="8"/>
        <rFont val="Arial"/>
        <family val="2"/>
        <charset val="238"/>
      </rPr>
      <t xml:space="preserve"> (dane wstępne)</t>
    </r>
  </si>
  <si>
    <t>OKRES: I-XI 2020 r. (wstępne) - ważniejsze państwa</t>
  </si>
  <si>
    <t>Argentyna</t>
  </si>
  <si>
    <t>Brazylia</t>
  </si>
  <si>
    <t>Dane nie zostały przesłane - niektóre ceny takie same jak tydzień wcześniej: EL</t>
  </si>
  <si>
    <t>Tablica 4. Ceny sprzedaży netto (bez VAT) ćwierci wołowych (kraj) wg makroregionów</t>
  </si>
  <si>
    <t>Tydzień 04/2021</t>
  </si>
  <si>
    <t>25.01 - 31.01.2021r.</t>
  </si>
  <si>
    <t>Tydz. 04/2021</t>
  </si>
  <si>
    <t>07.02.2021</t>
  </si>
  <si>
    <t>14.02.2021</t>
  </si>
  <si>
    <t>NR 06/2021</t>
  </si>
  <si>
    <t>Notowania z okresu: 08.02 - 14.02.2021r.</t>
  </si>
  <si>
    <r>
      <t xml:space="preserve">Tablica 5. Średnie ceny sprzedaży netto (bez VAT) elementów mięsa wołowego wg makroregionów </t>
    </r>
    <r>
      <rPr>
        <b/>
        <sz val="14"/>
        <color rgb="FF0000FF"/>
        <rFont val="Times New Roman CE"/>
        <family val="1"/>
        <charset val="238"/>
      </rPr>
      <t>w okresie: 08.02 - 14.02.2021</t>
    </r>
  </si>
  <si>
    <t>08.02.2021 - 14.02.2021</t>
  </si>
  <si>
    <t>18.02.2021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</si>
</sst>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0">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2">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1" fillId="65" borderId="4"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2" fontId="221" fillId="64" borderId="111" xfId="101" applyNumberFormat="1" applyFont="1" applyFill="1" applyBorder="1"/>
    <xf numFmtId="2" fontId="221" fillId="64" borderId="112" xfId="101" applyNumberFormat="1" applyFont="1" applyFill="1" applyBorder="1"/>
    <xf numFmtId="2" fontId="221" fillId="64" borderId="113" xfId="101" applyNumberFormat="1" applyFont="1" applyFill="1" applyBorder="1"/>
    <xf numFmtId="2" fontId="221" fillId="64" borderId="104" xfId="101" applyNumberFormat="1" applyFont="1" applyFill="1" applyBorder="1"/>
    <xf numFmtId="2" fontId="221" fillId="65" borderId="102" xfId="101" applyNumberFormat="1" applyFont="1" applyFill="1" applyBorder="1"/>
    <xf numFmtId="0" fontId="194" fillId="60" borderId="34" xfId="0" applyFont="1" applyFill="1" applyBorder="1" applyAlignment="1">
      <alignment horizontal="right"/>
    </xf>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4" fontId="223" fillId="65" borderId="64" xfId="101" applyNumberFormat="1" applyFont="1" applyFill="1" applyBorder="1"/>
    <xf numFmtId="0" fontId="224" fillId="0" borderId="0" xfId="0" applyFont="1"/>
    <xf numFmtId="0" fontId="225" fillId="60" borderId="34" xfId="0" applyFont="1" applyFill="1" applyBorder="1" applyAlignment="1">
      <alignment horizontal="right"/>
    </xf>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77" fontId="225" fillId="65" borderId="64"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1" fontId="225" fillId="65" borderId="52" xfId="0" applyNumberFormat="1" applyFont="1" applyFill="1" applyBorder="1"/>
    <xf numFmtId="0" fontId="227" fillId="0" borderId="0" xfId="0" applyFont="1"/>
    <xf numFmtId="0" fontId="228" fillId="60" borderId="34" xfId="0" applyFont="1" applyFill="1" applyBorder="1" applyAlignment="1">
      <alignment horizontal="right"/>
    </xf>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2" fontId="228" fillId="65" borderId="64" xfId="0" applyNumberFormat="1" applyFont="1" applyFill="1" applyBorder="1"/>
    <xf numFmtId="0" fontId="194" fillId="60" borderId="114" xfId="0" applyFont="1" applyFill="1" applyBorder="1"/>
    <xf numFmtId="0" fontId="194" fillId="60" borderId="115" xfId="0" applyFont="1" applyFill="1" applyBorder="1"/>
    <xf numFmtId="0" fontId="194" fillId="64" borderId="115" xfId="0" applyFont="1" applyFill="1" applyBorder="1"/>
    <xf numFmtId="0" fontId="194" fillId="65" borderId="116" xfId="0" applyFont="1" applyFill="1" applyBorder="1"/>
    <xf numFmtId="0" fontId="228" fillId="60" borderId="50" xfId="0" applyFont="1" applyFill="1" applyBorder="1" applyAlignment="1">
      <alignment horizontal="right"/>
    </xf>
    <xf numFmtId="2" fontId="228" fillId="60" borderId="26" xfId="0" applyNumberFormat="1" applyFont="1" applyFill="1" applyBorder="1"/>
    <xf numFmtId="2" fontId="228" fillId="60" borderId="43" xfId="0" applyNumberFormat="1" applyFont="1" applyFill="1" applyBorder="1"/>
    <xf numFmtId="2" fontId="228" fillId="60" borderId="117" xfId="0" applyNumberFormat="1" applyFont="1" applyFill="1" applyBorder="1"/>
    <xf numFmtId="2" fontId="228" fillId="64" borderId="40" xfId="0" applyNumberFormat="1" applyFont="1" applyFill="1" applyBorder="1"/>
    <xf numFmtId="2" fontId="228" fillId="65" borderId="42" xfId="0" applyNumberFormat="1" applyFont="1" applyFill="1" applyBorder="1"/>
    <xf numFmtId="0" fontId="194" fillId="60" borderId="0" xfId="0" applyFont="1" applyFill="1"/>
    <xf numFmtId="0" fontId="220" fillId="64" borderId="32" xfId="0" applyFont="1" applyFill="1" applyBorder="1" applyAlignment="1">
      <alignment horizontal="center" vertical="center"/>
    </xf>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1" fontId="225" fillId="65" borderId="64" xfId="0" applyNumberFormat="1" applyFont="1" applyFill="1" applyBorder="1"/>
    <xf numFmtId="2" fontId="229" fillId="64" borderId="112" xfId="101" applyNumberFormat="1" applyFont="1" applyFill="1" applyBorder="1"/>
    <xf numFmtId="2" fontId="223" fillId="65" borderId="64" xfId="101" applyNumberFormat="1" applyFont="1" applyFill="1" applyBorder="1"/>
    <xf numFmtId="2" fontId="230" fillId="64" borderId="112"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96" xfId="0" applyFont="1" applyFill="1" applyBorder="1" applyAlignment="1">
      <alignment horizontal="right"/>
    </xf>
    <xf numFmtId="0" fontId="221" fillId="64" borderId="118" xfId="0" applyFont="1" applyFill="1" applyBorder="1"/>
    <xf numFmtId="0" fontId="221" fillId="64" borderId="119" xfId="0" applyFont="1" applyFill="1" applyBorder="1"/>
    <xf numFmtId="2" fontId="221" fillId="64" borderId="119" xfId="0" applyNumberFormat="1" applyFont="1" applyFill="1" applyBorder="1"/>
    <xf numFmtId="2" fontId="221" fillId="65" borderId="99" xfId="0" applyNumberFormat="1" applyFont="1" applyFill="1" applyBorder="1"/>
    <xf numFmtId="4" fontId="194" fillId="60" borderId="10" xfId="0" applyNumberFormat="1" applyFont="1" applyFill="1" applyBorder="1"/>
    <xf numFmtId="4" fontId="194" fillId="64" borderId="37" xfId="0" applyNumberFormat="1" applyFont="1" applyFill="1" applyBorder="1"/>
    <xf numFmtId="4" fontId="194" fillId="65" borderId="38"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1" fontId="225" fillId="65" borderId="38" xfId="0" applyNumberFormat="1" applyFont="1" applyFill="1" applyBorder="1"/>
    <xf numFmtId="2" fontId="228" fillId="64" borderId="39" xfId="0" applyNumberFormat="1" applyFont="1" applyFill="1" applyBorder="1"/>
    <xf numFmtId="2" fontId="228" fillId="65" borderId="40" xfId="0" applyNumberFormat="1" applyFont="1" applyFill="1" applyBorder="1"/>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4" fillId="60" borderId="0" xfId="96" applyFont="1" applyFill="1" applyAlignment="1">
      <alignment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43" fontId="198" fillId="60" borderId="3" xfId="229"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67" fontId="86" fillId="0" borderId="46" xfId="0" applyNumberFormat="1" applyFont="1" applyBorder="1"/>
    <xf numFmtId="3" fontId="14" fillId="2" borderId="46" xfId="0" quotePrefix="1" applyNumberFormat="1" applyFont="1" applyFill="1" applyBorder="1"/>
  </cellXfs>
  <cellStyles count="23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9" name="Obraz 8"/>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K21" sqref="K21"/>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523</v>
      </c>
      <c r="I2" s="1170"/>
    </row>
    <row r="3" spans="1:10" ht="12.75">
      <c r="B3" s="1168" t="s">
        <v>444</v>
      </c>
    </row>
    <row r="5" spans="1:10">
      <c r="B5" s="1171" t="s">
        <v>445</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519</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520</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498</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448</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449</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0" t="s">
        <v>87</v>
      </c>
      <c r="B1" s="1430"/>
      <c r="C1" s="1430"/>
      <c r="D1" s="1430"/>
      <c r="E1" s="1430"/>
      <c r="F1" s="1430"/>
      <c r="G1" s="1430"/>
      <c r="H1" s="1430"/>
      <c r="I1" s="1430"/>
      <c r="J1" s="1430"/>
      <c r="K1" s="1430"/>
      <c r="L1" s="1430"/>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436" t="s">
        <v>98</v>
      </c>
      <c r="C3" s="1437"/>
      <c r="D3" s="1437"/>
      <c r="E3" s="1437"/>
      <c r="F3" s="1437"/>
      <c r="G3" s="1438"/>
      <c r="H3" s="1432" t="s">
        <v>71</v>
      </c>
      <c r="I3" s="1433"/>
      <c r="J3" s="1439" t="s">
        <v>312</v>
      </c>
      <c r="K3" s="1434" t="s">
        <v>72</v>
      </c>
      <c r="L3" s="1435"/>
      <c r="M3" s="5"/>
    </row>
    <row r="4" spans="1:18" s="106" customFormat="1" ht="31.5">
      <c r="A4" s="763" t="s">
        <v>73</v>
      </c>
      <c r="B4" s="1023" t="s">
        <v>74</v>
      </c>
      <c r="C4" s="131" t="s">
        <v>75</v>
      </c>
      <c r="D4" s="131" t="s">
        <v>76</v>
      </c>
      <c r="E4" s="1256"/>
      <c r="F4" s="1257" t="s">
        <v>456</v>
      </c>
      <c r="G4" s="1258"/>
      <c r="H4" s="1022" t="s">
        <v>77</v>
      </c>
      <c r="I4" s="630" t="s">
        <v>90</v>
      </c>
      <c r="J4" s="1440"/>
      <c r="K4" s="107" t="s">
        <v>70</v>
      </c>
      <c r="L4" s="629" t="s">
        <v>80</v>
      </c>
      <c r="M4" s="5"/>
      <c r="O4" s="5"/>
    </row>
    <row r="5" spans="1:18" s="106" customFormat="1" ht="21" customHeight="1" thickBot="1">
      <c r="A5" s="764"/>
      <c r="B5" s="1105" t="s">
        <v>518</v>
      </c>
      <c r="C5" s="1106" t="s">
        <v>518</v>
      </c>
      <c r="D5" s="1106" t="s">
        <v>518</v>
      </c>
      <c r="E5" s="976" t="s">
        <v>125</v>
      </c>
      <c r="F5" s="1253" t="s">
        <v>455</v>
      </c>
      <c r="G5" s="977" t="s">
        <v>78</v>
      </c>
      <c r="H5" s="1107" t="s">
        <v>518</v>
      </c>
      <c r="I5" s="761" t="s">
        <v>89</v>
      </c>
      <c r="J5" s="844"/>
      <c r="K5" s="1106" t="s">
        <v>518</v>
      </c>
      <c r="L5" s="964" t="s">
        <v>79</v>
      </c>
      <c r="M5" s="5"/>
    </row>
    <row r="6" spans="1:18" s="106" customFormat="1" ht="28.5" customHeight="1" thickBot="1">
      <c r="A6" s="64" t="s">
        <v>22</v>
      </c>
      <c r="B6" s="744">
        <v>6.6956462371730048</v>
      </c>
      <c r="C6" s="745">
        <v>12925.957986820473</v>
      </c>
      <c r="D6" s="745">
        <v>13184.477146556883</v>
      </c>
      <c r="E6" s="970">
        <v>-0.83057208524879544</v>
      </c>
      <c r="F6" s="1254">
        <v>1.4079574975254647</v>
      </c>
      <c r="G6" s="978">
        <v>7.0496889551392643</v>
      </c>
      <c r="H6" s="746">
        <v>331.52710662667033</v>
      </c>
      <c r="I6" s="970">
        <v>2.5534495294108832</v>
      </c>
      <c r="J6" s="746">
        <v>-15.526376410965215</v>
      </c>
      <c r="K6" s="747">
        <v>100</v>
      </c>
      <c r="L6" s="965" t="s">
        <v>23</v>
      </c>
    </row>
    <row r="7" spans="1:18" s="106" customFormat="1" ht="25.5" customHeight="1">
      <c r="A7" s="832" t="s">
        <v>102</v>
      </c>
      <c r="B7" s="905">
        <v>6.5667294556155644</v>
      </c>
      <c r="C7" s="906">
        <v>12183.171531754293</v>
      </c>
      <c r="D7" s="906">
        <v>12426.834962389379</v>
      </c>
      <c r="E7" s="979">
        <v>-1.2217169196494717</v>
      </c>
      <c r="F7" s="971">
        <v>-9.4927962424899128</v>
      </c>
      <c r="G7" s="980">
        <v>2.4478451523261544</v>
      </c>
      <c r="H7" s="748">
        <v>196.50434782608698</v>
      </c>
      <c r="I7" s="971">
        <v>-17.096101215297725</v>
      </c>
      <c r="J7" s="749">
        <v>-23.333333333333332</v>
      </c>
      <c r="K7" s="749">
        <v>0.15680392691573494</v>
      </c>
      <c r="L7" s="966">
        <v>-1.5967323948121309E-2</v>
      </c>
    </row>
    <row r="8" spans="1:18" s="106" customFormat="1" ht="24" customHeight="1">
      <c r="A8" s="833" t="s">
        <v>103</v>
      </c>
      <c r="B8" s="907">
        <v>7.5234915525922705</v>
      </c>
      <c r="C8" s="750">
        <v>14115.368766589625</v>
      </c>
      <c r="D8" s="750">
        <v>14397.676141921418</v>
      </c>
      <c r="E8" s="981">
        <v>0.4513017400387821</v>
      </c>
      <c r="F8" s="973">
        <v>2.0831853003821461</v>
      </c>
      <c r="G8" s="751">
        <v>11.466813057871349</v>
      </c>
      <c r="H8" s="752">
        <v>354.14225277630885</v>
      </c>
      <c r="I8" s="972">
        <v>0.68167078756121846</v>
      </c>
      <c r="J8" s="753">
        <v>-16.43835616438356</v>
      </c>
      <c r="K8" s="753">
        <v>38.676029451868011</v>
      </c>
      <c r="L8" s="967">
        <v>-0.42210461862266158</v>
      </c>
      <c r="R8" s="5"/>
    </row>
    <row r="9" spans="1:18" s="106" customFormat="1" ht="24" customHeight="1">
      <c r="A9" s="833" t="s">
        <v>104</v>
      </c>
      <c r="B9" s="907">
        <v>7.4792801642658366</v>
      </c>
      <c r="C9" s="750">
        <v>14032.420570855227</v>
      </c>
      <c r="D9" s="750">
        <v>14313.068982272333</v>
      </c>
      <c r="E9" s="981">
        <v>-0.11581174286661491</v>
      </c>
      <c r="F9" s="973">
        <v>1.4043713659144899</v>
      </c>
      <c r="G9" s="751">
        <v>12.537677868424138</v>
      </c>
      <c r="H9" s="754">
        <v>383.12270833333338</v>
      </c>
      <c r="I9" s="973">
        <v>-0.52743294465436708</v>
      </c>
      <c r="J9" s="755">
        <v>-10.392034847542003</v>
      </c>
      <c r="K9" s="755">
        <v>9.8172893373329693</v>
      </c>
      <c r="L9" s="968">
        <v>0.56250933272573533</v>
      </c>
    </row>
    <row r="10" spans="1:18" s="106" customFormat="1" ht="24" customHeight="1">
      <c r="A10" s="833" t="s">
        <v>105</v>
      </c>
      <c r="B10" s="1024" t="s">
        <v>99</v>
      </c>
      <c r="C10" s="820" t="s">
        <v>99</v>
      </c>
      <c r="D10" s="820" t="s">
        <v>99</v>
      </c>
      <c r="E10" s="974" t="s">
        <v>99</v>
      </c>
      <c r="F10" s="974" t="s">
        <v>99</v>
      </c>
      <c r="G10" s="1025" t="s">
        <v>99</v>
      </c>
      <c r="H10" s="904" t="s">
        <v>99</v>
      </c>
      <c r="I10" s="974" t="s">
        <v>99</v>
      </c>
      <c r="J10" s="756" t="s">
        <v>99</v>
      </c>
      <c r="K10" s="756" t="s">
        <v>99</v>
      </c>
      <c r="L10" s="1381" t="s">
        <v>99</v>
      </c>
    </row>
    <row r="11" spans="1:18" s="106" customFormat="1" ht="24" customHeight="1">
      <c r="A11" s="833" t="s">
        <v>97</v>
      </c>
      <c r="B11" s="907">
        <v>5.1332773062533139</v>
      </c>
      <c r="C11" s="750">
        <v>10540.610485119741</v>
      </c>
      <c r="D11" s="750">
        <v>10751.422694822137</v>
      </c>
      <c r="E11" s="981">
        <v>-0.78672794536135904</v>
      </c>
      <c r="F11" s="973">
        <v>5.1148061952242502E-2</v>
      </c>
      <c r="G11" s="751">
        <v>2.2948458916962626</v>
      </c>
      <c r="H11" s="754">
        <v>313.47944612721767</v>
      </c>
      <c r="I11" s="973">
        <v>8.5535201280720834</v>
      </c>
      <c r="J11" s="755">
        <v>-11.234876128288843</v>
      </c>
      <c r="K11" s="755">
        <v>31.510771748022908</v>
      </c>
      <c r="L11" s="968">
        <v>1.5234416397529245</v>
      </c>
    </row>
    <row r="12" spans="1:18" s="106" customFormat="1" ht="24" customHeight="1" thickBot="1">
      <c r="A12" s="834" t="s">
        <v>106</v>
      </c>
      <c r="B12" s="908">
        <v>6.9759725146814491</v>
      </c>
      <c r="C12" s="757">
        <v>13467.128406720944</v>
      </c>
      <c r="D12" s="757">
        <v>13736.470974855363</v>
      </c>
      <c r="E12" s="982">
        <v>-0.59546133531564238</v>
      </c>
      <c r="F12" s="975">
        <v>7.7531251815164459E-2</v>
      </c>
      <c r="G12" s="758">
        <v>4.1875556917286199</v>
      </c>
      <c r="H12" s="759">
        <v>291.6399656357388</v>
      </c>
      <c r="I12" s="975">
        <v>-0.48649791926914665</v>
      </c>
      <c r="J12" s="760">
        <v>-21.647819063004846</v>
      </c>
      <c r="K12" s="760">
        <v>19.839105535860377</v>
      </c>
      <c r="L12" s="969">
        <v>-1.5499753210850287</v>
      </c>
    </row>
    <row r="13" spans="1:18" s="106" customFormat="1" ht="15">
      <c r="A13" s="902"/>
      <c r="B13" s="903"/>
    </row>
    <row r="14" spans="1:18" s="106" customFormat="1" ht="46.5" customHeight="1">
      <c r="A14" s="1431" t="s">
        <v>420</v>
      </c>
      <c r="B14" s="1431"/>
      <c r="C14" s="1431"/>
      <c r="D14" s="1431"/>
      <c r="E14" s="1431"/>
      <c r="F14" s="1431"/>
      <c r="G14" s="1431"/>
      <c r="H14" s="1431"/>
      <c r="I14" s="1431"/>
      <c r="J14" s="1431"/>
      <c r="K14" s="1431"/>
      <c r="L14" s="1431"/>
    </row>
    <row r="15" spans="1:18" s="106" customFormat="1" ht="33.75" customHeight="1">
      <c r="A15" s="1431" t="s">
        <v>336</v>
      </c>
      <c r="B15" s="1431"/>
      <c r="C15" s="1431"/>
      <c r="D15" s="1431"/>
      <c r="E15" s="1431"/>
      <c r="F15" s="1431"/>
      <c r="G15" s="1431"/>
      <c r="H15" s="1431"/>
      <c r="I15" s="1431"/>
      <c r="J15" s="1431"/>
      <c r="K15" s="1431"/>
      <c r="L15" s="1431"/>
    </row>
    <row r="16" spans="1:18" s="106" customFormat="1">
      <c r="A16" s="1431" t="s">
        <v>168</v>
      </c>
      <c r="B16" s="1431"/>
      <c r="C16" s="1431"/>
      <c r="D16" s="1431"/>
      <c r="E16" s="1431"/>
      <c r="F16" s="1431"/>
      <c r="G16" s="1431"/>
      <c r="H16" s="1431"/>
      <c r="I16" s="1431"/>
      <c r="J16" s="1431"/>
      <c r="K16" s="1431"/>
      <c r="L16" s="1431"/>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V33" sqref="V33"/>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350</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1" t="s">
        <v>86</v>
      </c>
      <c r="B1" s="1441"/>
      <c r="C1" s="1441"/>
      <c r="D1" s="1441"/>
      <c r="E1" s="1441"/>
      <c r="F1" s="1441"/>
      <c r="G1" s="1441"/>
      <c r="H1" s="1441"/>
      <c r="I1" s="1441"/>
      <c r="J1" s="1441"/>
      <c r="K1" s="130"/>
    </row>
    <row r="2" spans="1:11" ht="19.5" thickBot="1">
      <c r="A2" s="1455" t="s">
        <v>337</v>
      </c>
      <c r="B2" s="1456"/>
      <c r="C2" s="1456"/>
      <c r="D2" s="1456"/>
      <c r="E2" s="1456"/>
      <c r="F2" s="1456"/>
      <c r="G2" s="1456"/>
      <c r="H2" s="1456"/>
      <c r="I2" s="1456"/>
      <c r="J2" s="1457"/>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518</v>
      </c>
      <c r="C5" s="1209" t="s">
        <v>518</v>
      </c>
      <c r="D5" s="1209" t="s">
        <v>518</v>
      </c>
      <c r="E5" s="776" t="s">
        <v>70</v>
      </c>
      <c r="F5" s="876" t="s">
        <v>518</v>
      </c>
      <c r="G5" s="777" t="s">
        <v>93</v>
      </c>
      <c r="H5" s="778" t="s">
        <v>89</v>
      </c>
      <c r="I5" s="876" t="s">
        <v>518</v>
      </c>
      <c r="J5" s="779" t="s">
        <v>79</v>
      </c>
    </row>
    <row r="6" spans="1:11" ht="16.5" thickBot="1">
      <c r="A6" s="1057" t="s">
        <v>331</v>
      </c>
      <c r="B6" s="1058"/>
      <c r="C6" s="1058"/>
      <c r="D6" s="1058"/>
      <c r="E6" s="1058"/>
      <c r="F6" s="1058"/>
      <c r="G6" s="1058"/>
      <c r="H6" s="1058"/>
      <c r="I6" s="780"/>
      <c r="J6" s="781"/>
    </row>
    <row r="7" spans="1:11" ht="15.75" thickBot="1">
      <c r="A7" s="1217" t="s">
        <v>22</v>
      </c>
      <c r="B7" s="1210">
        <v>6.7248066610073556</v>
      </c>
      <c r="C7" s="782">
        <v>12982.252241326942</v>
      </c>
      <c r="D7" s="783">
        <v>13241.89728615348</v>
      </c>
      <c r="E7" s="784">
        <v>-1.9736750527811437</v>
      </c>
      <c r="F7" s="785">
        <v>344.11113213038419</v>
      </c>
      <c r="G7" s="784">
        <v>5.8327932829489644</v>
      </c>
      <c r="H7" s="784">
        <v>-20.232153221125941</v>
      </c>
      <c r="I7" s="784">
        <v>100</v>
      </c>
      <c r="J7" s="786" t="s">
        <v>23</v>
      </c>
    </row>
    <row r="8" spans="1:11" ht="15">
      <c r="A8" s="1218" t="s">
        <v>102</v>
      </c>
      <c r="B8" s="1211">
        <v>6.6425506324660635</v>
      </c>
      <c r="C8" s="787">
        <v>12323.841618675442</v>
      </c>
      <c r="D8" s="788">
        <v>12570.318451048952</v>
      </c>
      <c r="E8" s="789">
        <v>0.1379537714595539</v>
      </c>
      <c r="F8" s="790">
        <v>204.28571428571428</v>
      </c>
      <c r="G8" s="791">
        <v>-18.826868495742669</v>
      </c>
      <c r="H8" s="791">
        <v>-22.222222222222221</v>
      </c>
      <c r="I8" s="791">
        <v>0.20372526193247961</v>
      </c>
      <c r="J8" s="792">
        <v>-5.2126370808691924E-3</v>
      </c>
    </row>
    <row r="9" spans="1:11" ht="15">
      <c r="A9" s="1219" t="s">
        <v>103</v>
      </c>
      <c r="B9" s="1212">
        <v>7.5747641870758908</v>
      </c>
      <c r="C9" s="793">
        <v>14211.565078941632</v>
      </c>
      <c r="D9" s="794">
        <v>14495.796380520465</v>
      </c>
      <c r="E9" s="795">
        <v>0.54319148727838606</v>
      </c>
      <c r="F9" s="796">
        <v>353.90503623188408</v>
      </c>
      <c r="G9" s="797">
        <v>0.60300372816784642</v>
      </c>
      <c r="H9" s="797">
        <v>-18.391484328799525</v>
      </c>
      <c r="I9" s="797">
        <v>40.162980209545985</v>
      </c>
      <c r="J9" s="798">
        <v>0.90587051714900468</v>
      </c>
    </row>
    <row r="10" spans="1:11" ht="15">
      <c r="A10" s="1219" t="s">
        <v>104</v>
      </c>
      <c r="B10" s="1212">
        <v>7.4487450777831787</v>
      </c>
      <c r="C10" s="793">
        <v>13975.131478017222</v>
      </c>
      <c r="D10" s="794">
        <v>14254.634107577565</v>
      </c>
      <c r="E10" s="795">
        <v>-0.4429639593723943</v>
      </c>
      <c r="F10" s="796">
        <v>386.70898876404499</v>
      </c>
      <c r="G10" s="797">
        <v>-0.27899579425427751</v>
      </c>
      <c r="H10" s="797">
        <v>-18.181818181818183</v>
      </c>
      <c r="I10" s="797">
        <v>11.655995343422584</v>
      </c>
      <c r="J10" s="798">
        <v>0.2920951693076681</v>
      </c>
    </row>
    <row r="11" spans="1:11" ht="15">
      <c r="A11" s="1219" t="s">
        <v>105</v>
      </c>
      <c r="B11" s="1213" t="s">
        <v>99</v>
      </c>
      <c r="C11" s="793" t="s">
        <v>99</v>
      </c>
      <c r="D11" s="794" t="s">
        <v>99</v>
      </c>
      <c r="E11" s="795" t="s">
        <v>99</v>
      </c>
      <c r="F11" s="796" t="s">
        <v>99</v>
      </c>
      <c r="G11" s="797" t="s">
        <v>99</v>
      </c>
      <c r="H11" s="797" t="s">
        <v>99</v>
      </c>
      <c r="I11" s="797" t="s">
        <v>99</v>
      </c>
      <c r="J11" s="798" t="s">
        <v>99</v>
      </c>
    </row>
    <row r="12" spans="1:11" ht="15">
      <c r="A12" s="1219" t="s">
        <v>97</v>
      </c>
      <c r="B12" s="1212">
        <v>5.089982493426235</v>
      </c>
      <c r="C12" s="793">
        <v>10451.709432086725</v>
      </c>
      <c r="D12" s="794">
        <v>10660.743620728461</v>
      </c>
      <c r="E12" s="795">
        <v>-1.1663109823487778</v>
      </c>
      <c r="F12" s="796">
        <v>348.37953156822817</v>
      </c>
      <c r="G12" s="797">
        <v>22.423711112928608</v>
      </c>
      <c r="H12" s="797">
        <v>-11.730337078651685</v>
      </c>
      <c r="I12" s="797">
        <v>28.579743888242142</v>
      </c>
      <c r="J12" s="798">
        <v>2.75269803798097</v>
      </c>
    </row>
    <row r="13" spans="1:11" ht="15.75" thickBot="1">
      <c r="A13" s="1220" t="s">
        <v>106</v>
      </c>
      <c r="B13" s="1214">
        <v>7.0226486902120202</v>
      </c>
      <c r="C13" s="799">
        <v>13557.236853691158</v>
      </c>
      <c r="D13" s="800">
        <v>13828.381590764982</v>
      </c>
      <c r="E13" s="801">
        <v>-1.7066849575511609</v>
      </c>
      <c r="F13" s="802">
        <v>293.4152288072018</v>
      </c>
      <c r="G13" s="803">
        <v>-0.31483689171458218</v>
      </c>
      <c r="H13" s="803">
        <v>-33.149448345035104</v>
      </c>
      <c r="I13" s="803">
        <v>19.397555296856812</v>
      </c>
      <c r="J13" s="804">
        <v>-3.7481208493997187</v>
      </c>
    </row>
    <row r="14" spans="1:11" ht="16.5" thickBot="1">
      <c r="A14" s="1057" t="s">
        <v>328</v>
      </c>
      <c r="B14" s="1058"/>
      <c r="C14" s="1058"/>
      <c r="D14" s="1058"/>
      <c r="E14" s="1058"/>
      <c r="F14" s="1058"/>
      <c r="G14" s="1058"/>
      <c r="H14" s="1058"/>
      <c r="I14" s="780"/>
      <c r="J14" s="781"/>
    </row>
    <row r="15" spans="1:11" ht="15.75" thickBot="1">
      <c r="A15" s="1217" t="s">
        <v>22</v>
      </c>
      <c r="B15" s="1215">
        <v>6.7802049071969925</v>
      </c>
      <c r="C15" s="805">
        <v>13089.198662542456</v>
      </c>
      <c r="D15" s="806">
        <v>13350.982635793305</v>
      </c>
      <c r="E15" s="784">
        <v>0.28340200777453728</v>
      </c>
      <c r="F15" s="784">
        <v>321.48568262411351</v>
      </c>
      <c r="G15" s="784">
        <v>-0.16971031659599481</v>
      </c>
      <c r="H15" s="784">
        <v>-11.506276150627615</v>
      </c>
      <c r="I15" s="784">
        <v>100</v>
      </c>
      <c r="J15" s="786" t="s">
        <v>23</v>
      </c>
    </row>
    <row r="16" spans="1:11" ht="15">
      <c r="A16" s="1218" t="s">
        <v>102</v>
      </c>
      <c r="B16" s="1211">
        <v>6.4360977130758323</v>
      </c>
      <c r="C16" s="787">
        <v>11940.812083628631</v>
      </c>
      <c r="D16" s="788">
        <v>12179.628325301204</v>
      </c>
      <c r="E16" s="789">
        <v>-3.5572969187403025</v>
      </c>
      <c r="F16" s="790">
        <v>184.44444444444446</v>
      </c>
      <c r="G16" s="791">
        <v>-14.211886304909555</v>
      </c>
      <c r="H16" s="791">
        <v>-25</v>
      </c>
      <c r="I16" s="807">
        <v>0.13297872340425532</v>
      </c>
      <c r="J16" s="792">
        <v>-2.3925042286121245E-2</v>
      </c>
    </row>
    <row r="17" spans="1:10" ht="15">
      <c r="A17" s="1219" t="s">
        <v>103</v>
      </c>
      <c r="B17" s="1212">
        <v>7.5218741917453462</v>
      </c>
      <c r="C17" s="793">
        <v>14112.334318471569</v>
      </c>
      <c r="D17" s="794">
        <v>14394.581004841</v>
      </c>
      <c r="E17" s="795">
        <v>0.39966454822655606</v>
      </c>
      <c r="F17" s="796">
        <v>354.12805701425356</v>
      </c>
      <c r="G17" s="797">
        <v>0.94741103106463032</v>
      </c>
      <c r="H17" s="797">
        <v>-15.5794806839772</v>
      </c>
      <c r="I17" s="797">
        <v>39.391252955082749</v>
      </c>
      <c r="J17" s="798">
        <v>-1.9005880491013514</v>
      </c>
    </row>
    <row r="18" spans="1:10" ht="15">
      <c r="A18" s="1219" t="s">
        <v>104</v>
      </c>
      <c r="B18" s="1212">
        <v>7.533040188572163</v>
      </c>
      <c r="C18" s="793">
        <v>14133.283655857716</v>
      </c>
      <c r="D18" s="794">
        <v>14415.949328974872</v>
      </c>
      <c r="E18" s="795">
        <v>6.6539317094782585E-2</v>
      </c>
      <c r="F18" s="796">
        <v>377.22500000000002</v>
      </c>
      <c r="G18" s="797">
        <v>-0.47378026274417695</v>
      </c>
      <c r="H18" s="797">
        <v>2.9360967184801381</v>
      </c>
      <c r="I18" s="797">
        <v>8.8061465721040193</v>
      </c>
      <c r="J18" s="798">
        <v>1.2355398775433502</v>
      </c>
    </row>
    <row r="19" spans="1:10" ht="15">
      <c r="A19" s="1219" t="s">
        <v>105</v>
      </c>
      <c r="B19" s="1213" t="s">
        <v>99</v>
      </c>
      <c r="C19" s="793" t="s">
        <v>99</v>
      </c>
      <c r="D19" s="794" t="s">
        <v>99</v>
      </c>
      <c r="E19" s="795" t="s">
        <v>99</v>
      </c>
      <c r="F19" s="796" t="s">
        <v>99</v>
      </c>
      <c r="G19" s="797" t="s">
        <v>99</v>
      </c>
      <c r="H19" s="797" t="s">
        <v>99</v>
      </c>
      <c r="I19" s="797" t="s">
        <v>99</v>
      </c>
      <c r="J19" s="798" t="s">
        <v>99</v>
      </c>
    </row>
    <row r="20" spans="1:10" ht="15">
      <c r="A20" s="1219" t="s">
        <v>97</v>
      </c>
      <c r="B20" s="1212">
        <v>5.2594502374335024</v>
      </c>
      <c r="C20" s="793">
        <v>10799.692479329575</v>
      </c>
      <c r="D20" s="794">
        <v>11015.686328916167</v>
      </c>
      <c r="E20" s="795">
        <v>-0.18873632196168463</v>
      </c>
      <c r="F20" s="796">
        <v>286.44446050096343</v>
      </c>
      <c r="G20" s="797">
        <v>-1.4566215519915833</v>
      </c>
      <c r="H20" s="797">
        <v>-10.748065348237319</v>
      </c>
      <c r="I20" s="797">
        <v>30.673758865248228</v>
      </c>
      <c r="J20" s="798">
        <v>0.26057894893023814</v>
      </c>
    </row>
    <row r="21" spans="1:10" ht="15.75" thickBot="1">
      <c r="A21" s="1220" t="s">
        <v>106</v>
      </c>
      <c r="B21" s="1214">
        <v>6.9855152094257482</v>
      </c>
      <c r="C21" s="799">
        <v>13485.550597347004</v>
      </c>
      <c r="D21" s="800">
        <v>13755.261609293944</v>
      </c>
      <c r="E21" s="801">
        <v>0.56392913697844849</v>
      </c>
      <c r="F21" s="802">
        <v>288.92674173117524</v>
      </c>
      <c r="G21" s="803">
        <v>-0.53153424760332146</v>
      </c>
      <c r="H21" s="803">
        <v>-9.6630642085187546</v>
      </c>
      <c r="I21" s="803">
        <v>20.995862884160758</v>
      </c>
      <c r="J21" s="804">
        <v>0.42839426491389432</v>
      </c>
    </row>
    <row r="22" spans="1:10" ht="16.5" thickBot="1">
      <c r="A22" s="1057" t="s">
        <v>332</v>
      </c>
      <c r="B22" s="1058"/>
      <c r="C22" s="1058"/>
      <c r="D22" s="1058"/>
      <c r="E22" s="1058"/>
      <c r="F22" s="1058"/>
      <c r="G22" s="1058"/>
      <c r="H22" s="1058"/>
      <c r="I22" s="780"/>
      <c r="J22" s="781"/>
    </row>
    <row r="23" spans="1:10" ht="15.75" thickBot="1">
      <c r="A23" s="1217" t="s">
        <v>22</v>
      </c>
      <c r="B23" s="1215">
        <v>5.9085430269240913</v>
      </c>
      <c r="C23" s="805">
        <v>11406.453719930678</v>
      </c>
      <c r="D23" s="806">
        <v>11634.582794329292</v>
      </c>
      <c r="E23" s="784">
        <v>1.4737886721550064</v>
      </c>
      <c r="F23" s="784">
        <v>313.57733847637417</v>
      </c>
      <c r="G23" s="784">
        <v>-1.0566709554167852</v>
      </c>
      <c r="H23" s="784">
        <v>-5.6414922656960877</v>
      </c>
      <c r="I23" s="784">
        <v>100</v>
      </c>
      <c r="J23" s="786" t="s">
        <v>23</v>
      </c>
    </row>
    <row r="24" spans="1:10" ht="15">
      <c r="A24" s="1218" t="s">
        <v>102</v>
      </c>
      <c r="B24" s="1216" t="s">
        <v>99</v>
      </c>
      <c r="C24" s="787" t="s">
        <v>99</v>
      </c>
      <c r="D24" s="788" t="s">
        <v>99</v>
      </c>
      <c r="E24" s="789" t="s">
        <v>99</v>
      </c>
      <c r="F24" s="790" t="s">
        <v>99</v>
      </c>
      <c r="G24" s="791" t="s">
        <v>99</v>
      </c>
      <c r="H24" s="807" t="s">
        <v>99</v>
      </c>
      <c r="I24" s="807" t="s">
        <v>99</v>
      </c>
      <c r="J24" s="814" t="s">
        <v>99</v>
      </c>
    </row>
    <row r="25" spans="1:10" ht="15">
      <c r="A25" s="1219" t="s">
        <v>103</v>
      </c>
      <c r="B25" s="1213">
        <v>6.9735789331094962</v>
      </c>
      <c r="C25" s="793">
        <v>13083.637773188548</v>
      </c>
      <c r="D25" s="794">
        <v>13345.310528652319</v>
      </c>
      <c r="E25" s="795">
        <v>1.3413878330128337</v>
      </c>
      <c r="F25" s="796">
        <v>357.4599190283401</v>
      </c>
      <c r="G25" s="797">
        <v>-1.5491755295635206</v>
      </c>
      <c r="H25" s="797">
        <v>-0.80321285140562237</v>
      </c>
      <c r="I25" s="1013">
        <v>23.818707810993249</v>
      </c>
      <c r="J25" s="1014">
        <v>1.1617469374718645</v>
      </c>
    </row>
    <row r="26" spans="1:10" ht="15">
      <c r="A26" s="1219" t="s">
        <v>104</v>
      </c>
      <c r="B26" s="1212">
        <v>7.3254594079807349</v>
      </c>
      <c r="C26" s="793">
        <v>13743.826281389745</v>
      </c>
      <c r="D26" s="794">
        <v>14018.70280701754</v>
      </c>
      <c r="E26" s="795">
        <v>2.30802984831965</v>
      </c>
      <c r="F26" s="796">
        <v>397.65813953488373</v>
      </c>
      <c r="G26" s="797">
        <v>-1.6428049629275985</v>
      </c>
      <c r="H26" s="797">
        <v>-12.244897959183673</v>
      </c>
      <c r="I26" s="797">
        <v>4.1465766634522661</v>
      </c>
      <c r="J26" s="798">
        <v>-0.31202206266238353</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4.8662226291166588</v>
      </c>
      <c r="C28" s="793">
        <v>9992.2435916153172</v>
      </c>
      <c r="D28" s="794">
        <v>10192.088463447624</v>
      </c>
      <c r="E28" s="795">
        <v>-1.0952868971916316</v>
      </c>
      <c r="F28" s="796">
        <v>292.15549828178695</v>
      </c>
      <c r="G28" s="797">
        <v>-1.4085920768157119</v>
      </c>
      <c r="H28" s="797">
        <v>-11.280487804878049</v>
      </c>
      <c r="I28" s="797">
        <v>56.123432979749275</v>
      </c>
      <c r="J28" s="798">
        <v>-3.5671948637448097</v>
      </c>
    </row>
    <row r="29" spans="1:10" ht="15.75" thickBot="1">
      <c r="A29" s="1220" t="s">
        <v>106</v>
      </c>
      <c r="B29" s="1214">
        <v>6.4540696553536305</v>
      </c>
      <c r="C29" s="799">
        <v>12459.593929254113</v>
      </c>
      <c r="D29" s="800">
        <v>12708.785807839196</v>
      </c>
      <c r="E29" s="801">
        <v>5.1031110790631784</v>
      </c>
      <c r="F29" s="802">
        <v>301.53515151515148</v>
      </c>
      <c r="G29" s="803">
        <v>7.2548218729680924E-2</v>
      </c>
      <c r="H29" s="803">
        <v>13.793103448275861</v>
      </c>
      <c r="I29" s="803">
        <v>15.911282545805209</v>
      </c>
      <c r="J29" s="804">
        <v>2.717469988935326</v>
      </c>
    </row>
    <row r="30" spans="1:10" ht="15">
      <c r="A30" s="877" t="s">
        <v>421</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43" t="s">
        <v>60</v>
      </c>
      <c r="C33" s="1444"/>
      <c r="D33" s="1444"/>
      <c r="E33" s="1444"/>
      <c r="F33" s="1444"/>
      <c r="G33" s="1444"/>
      <c r="H33" s="1445"/>
    </row>
    <row r="34" spans="1:8" ht="15.75">
      <c r="A34" s="624" t="s">
        <v>63</v>
      </c>
      <c r="B34" s="1449" t="s">
        <v>64</v>
      </c>
      <c r="C34" s="1450"/>
      <c r="D34" s="1450"/>
      <c r="E34" s="1450"/>
      <c r="F34" s="1450"/>
      <c r="G34" s="1450"/>
      <c r="H34" s="1451"/>
    </row>
    <row r="35" spans="1:8" ht="15.75">
      <c r="A35" s="621" t="s">
        <v>65</v>
      </c>
      <c r="B35" s="1446" t="s">
        <v>66</v>
      </c>
      <c r="C35" s="1447"/>
      <c r="D35" s="1447"/>
      <c r="E35" s="1447"/>
      <c r="F35" s="1447"/>
      <c r="G35" s="1447"/>
      <c r="H35" s="1448"/>
    </row>
    <row r="36" spans="1:8" ht="16.5" thickBot="1">
      <c r="A36" s="622" t="s">
        <v>67</v>
      </c>
      <c r="B36" s="1452" t="s">
        <v>62</v>
      </c>
      <c r="C36" s="1453"/>
      <c r="D36" s="1453"/>
      <c r="E36" s="1453"/>
      <c r="F36" s="1453"/>
      <c r="G36" s="1453"/>
      <c r="H36" s="1454"/>
    </row>
    <row r="37" spans="1:8">
      <c r="A37" s="1442"/>
      <c r="B37" s="1442"/>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78" zoomScale="90" zoomScaleNormal="90" workbookViewId="0">
      <selection activeCell="Z301" sqref="Z301"/>
    </sheetView>
  </sheetViews>
  <sheetFormatPr defaultRowHeight="12.75"/>
  <cols>
    <col min="1" max="1" width="20.140625" style="106" customWidth="1"/>
    <col min="2" max="2" width="10" style="106" customWidth="1"/>
    <col min="3" max="3" width="9.85546875" style="106" customWidth="1"/>
    <col min="4" max="4" width="9.5703125" style="106" customWidth="1"/>
    <col min="5" max="5" width="10.42578125" style="106" customWidth="1"/>
    <col min="6" max="6" width="11" style="106" customWidth="1"/>
    <col min="7" max="7" width="10.7109375" style="106" customWidth="1"/>
    <col min="8" max="8" width="9.42578125" style="106" customWidth="1"/>
    <col min="9" max="9" width="10.42578125" style="106" customWidth="1"/>
    <col min="10" max="10" width="9.140625" style="106"/>
    <col min="11" max="11" width="11" style="106" customWidth="1"/>
    <col min="12" max="12" width="10.42578125" style="106" customWidth="1"/>
    <col min="13" max="256" width="9.140625" style="106"/>
    <col min="257" max="257" width="20.140625" style="106" customWidth="1"/>
    <col min="258" max="258" width="10" style="106" customWidth="1"/>
    <col min="259" max="259" width="9.85546875" style="106" customWidth="1"/>
    <col min="260" max="260" width="9.5703125" style="106" customWidth="1"/>
    <col min="261" max="261" width="10.42578125" style="106" customWidth="1"/>
    <col min="262" max="262" width="11" style="106" customWidth="1"/>
    <col min="263" max="263" width="10.7109375" style="106" customWidth="1"/>
    <col min="264" max="264" width="9.42578125" style="106" customWidth="1"/>
    <col min="265" max="265" width="10.42578125" style="106" customWidth="1"/>
    <col min="266" max="266" width="9.140625" style="106"/>
    <col min="267" max="267" width="11" style="106" customWidth="1"/>
    <col min="268" max="268" width="10.42578125" style="106" customWidth="1"/>
    <col min="269" max="512" width="9.140625" style="106"/>
    <col min="513" max="513" width="20.140625" style="106" customWidth="1"/>
    <col min="514" max="514" width="10" style="106" customWidth="1"/>
    <col min="515" max="515" width="9.85546875" style="106" customWidth="1"/>
    <col min="516" max="516" width="9.5703125" style="106" customWidth="1"/>
    <col min="517" max="517" width="10.42578125" style="106" customWidth="1"/>
    <col min="518" max="518" width="11" style="106" customWidth="1"/>
    <col min="519" max="519" width="10.7109375" style="106" customWidth="1"/>
    <col min="520" max="520" width="9.42578125" style="106" customWidth="1"/>
    <col min="521" max="521" width="10.42578125" style="106" customWidth="1"/>
    <col min="522" max="522" width="9.140625" style="106"/>
    <col min="523" max="523" width="11" style="106" customWidth="1"/>
    <col min="524" max="524" width="10.42578125" style="106" customWidth="1"/>
    <col min="525" max="768" width="9.140625" style="106"/>
    <col min="769" max="769" width="20.140625" style="106" customWidth="1"/>
    <col min="770" max="770" width="10" style="106" customWidth="1"/>
    <col min="771" max="771" width="9.85546875" style="106" customWidth="1"/>
    <col min="772" max="772" width="9.5703125" style="106" customWidth="1"/>
    <col min="773" max="773" width="10.42578125" style="106" customWidth="1"/>
    <col min="774" max="774" width="11" style="106" customWidth="1"/>
    <col min="775" max="775" width="10.7109375" style="106" customWidth="1"/>
    <col min="776" max="776" width="9.42578125" style="106" customWidth="1"/>
    <col min="777" max="777" width="10.42578125" style="106" customWidth="1"/>
    <col min="778" max="778" width="9.140625" style="106"/>
    <col min="779" max="779" width="11" style="106" customWidth="1"/>
    <col min="780" max="780" width="10.42578125" style="106" customWidth="1"/>
    <col min="781" max="1024" width="9.140625" style="106"/>
    <col min="1025" max="1025" width="20.140625" style="106" customWidth="1"/>
    <col min="1026" max="1026" width="10" style="106" customWidth="1"/>
    <col min="1027" max="1027" width="9.85546875" style="106" customWidth="1"/>
    <col min="1028" max="1028" width="9.5703125" style="106" customWidth="1"/>
    <col min="1029" max="1029" width="10.42578125" style="106" customWidth="1"/>
    <col min="1030" max="1030" width="11" style="106" customWidth="1"/>
    <col min="1031" max="1031" width="10.7109375" style="106" customWidth="1"/>
    <col min="1032" max="1032" width="9.42578125" style="106" customWidth="1"/>
    <col min="1033" max="1033" width="10.42578125" style="106" customWidth="1"/>
    <col min="1034" max="1034" width="9.140625" style="106"/>
    <col min="1035" max="1035" width="11" style="106" customWidth="1"/>
    <col min="1036" max="1036" width="10.42578125" style="106" customWidth="1"/>
    <col min="1037" max="1280" width="9.140625" style="106"/>
    <col min="1281" max="1281" width="20.140625" style="106" customWidth="1"/>
    <col min="1282" max="1282" width="10" style="106" customWidth="1"/>
    <col min="1283" max="1283" width="9.85546875" style="106" customWidth="1"/>
    <col min="1284" max="1284" width="9.5703125" style="106" customWidth="1"/>
    <col min="1285" max="1285" width="10.42578125" style="106" customWidth="1"/>
    <col min="1286" max="1286" width="11" style="106" customWidth="1"/>
    <col min="1287" max="1287" width="10.7109375" style="106" customWidth="1"/>
    <col min="1288" max="1288" width="9.42578125" style="106" customWidth="1"/>
    <col min="1289" max="1289" width="10.42578125" style="106" customWidth="1"/>
    <col min="1290" max="1290" width="9.140625" style="106"/>
    <col min="1291" max="1291" width="11" style="106" customWidth="1"/>
    <col min="1292" max="1292" width="10.42578125" style="106" customWidth="1"/>
    <col min="1293" max="1536" width="9.140625" style="106"/>
    <col min="1537" max="1537" width="20.140625" style="106" customWidth="1"/>
    <col min="1538" max="1538" width="10" style="106" customWidth="1"/>
    <col min="1539" max="1539" width="9.85546875" style="106" customWidth="1"/>
    <col min="1540" max="1540" width="9.5703125" style="106" customWidth="1"/>
    <col min="1541" max="1541" width="10.42578125" style="106" customWidth="1"/>
    <col min="1542" max="1542" width="11" style="106" customWidth="1"/>
    <col min="1543" max="1543" width="10.7109375" style="106" customWidth="1"/>
    <col min="1544" max="1544" width="9.42578125" style="106" customWidth="1"/>
    <col min="1545" max="1545" width="10.42578125" style="106" customWidth="1"/>
    <col min="1546" max="1546" width="9.140625" style="106"/>
    <col min="1547" max="1547" width="11" style="106" customWidth="1"/>
    <col min="1548" max="1548" width="10.42578125" style="106" customWidth="1"/>
    <col min="1549" max="1792" width="9.140625" style="106"/>
    <col min="1793" max="1793" width="20.140625" style="106" customWidth="1"/>
    <col min="1794" max="1794" width="10" style="106" customWidth="1"/>
    <col min="1795" max="1795" width="9.85546875" style="106" customWidth="1"/>
    <col min="1796" max="1796" width="9.5703125" style="106" customWidth="1"/>
    <col min="1797" max="1797" width="10.42578125" style="106" customWidth="1"/>
    <col min="1798" max="1798" width="11" style="106" customWidth="1"/>
    <col min="1799" max="1799" width="10.7109375" style="106" customWidth="1"/>
    <col min="1800" max="1800" width="9.42578125" style="106" customWidth="1"/>
    <col min="1801" max="1801" width="10.42578125" style="106" customWidth="1"/>
    <col min="1802" max="1802" width="9.140625" style="106"/>
    <col min="1803" max="1803" width="11" style="106" customWidth="1"/>
    <col min="1804" max="1804" width="10.42578125" style="106" customWidth="1"/>
    <col min="1805" max="2048" width="9.140625" style="106"/>
    <col min="2049" max="2049" width="20.140625" style="106" customWidth="1"/>
    <col min="2050" max="2050" width="10" style="106" customWidth="1"/>
    <col min="2051" max="2051" width="9.85546875" style="106" customWidth="1"/>
    <col min="2052" max="2052" width="9.5703125" style="106" customWidth="1"/>
    <col min="2053" max="2053" width="10.42578125" style="106" customWidth="1"/>
    <col min="2054" max="2054" width="11" style="106" customWidth="1"/>
    <col min="2055" max="2055" width="10.7109375" style="106" customWidth="1"/>
    <col min="2056" max="2056" width="9.42578125" style="106" customWidth="1"/>
    <col min="2057" max="2057" width="10.42578125" style="106" customWidth="1"/>
    <col min="2058" max="2058" width="9.140625" style="106"/>
    <col min="2059" max="2059" width="11" style="106" customWidth="1"/>
    <col min="2060" max="2060" width="10.42578125" style="106" customWidth="1"/>
    <col min="2061" max="2304" width="9.140625" style="106"/>
    <col min="2305" max="2305" width="20.140625" style="106" customWidth="1"/>
    <col min="2306" max="2306" width="10" style="106" customWidth="1"/>
    <col min="2307" max="2307" width="9.85546875" style="106" customWidth="1"/>
    <col min="2308" max="2308" width="9.5703125" style="106" customWidth="1"/>
    <col min="2309" max="2309" width="10.42578125" style="106" customWidth="1"/>
    <col min="2310" max="2310" width="11" style="106" customWidth="1"/>
    <col min="2311" max="2311" width="10.7109375" style="106" customWidth="1"/>
    <col min="2312" max="2312" width="9.42578125" style="106" customWidth="1"/>
    <col min="2313" max="2313" width="10.42578125" style="106" customWidth="1"/>
    <col min="2314" max="2314" width="9.140625" style="106"/>
    <col min="2315" max="2315" width="11" style="106" customWidth="1"/>
    <col min="2316" max="2316" width="10.42578125" style="106" customWidth="1"/>
    <col min="2317" max="2560" width="9.140625" style="106"/>
    <col min="2561" max="2561" width="20.140625" style="106" customWidth="1"/>
    <col min="2562" max="2562" width="10" style="106" customWidth="1"/>
    <col min="2563" max="2563" width="9.85546875" style="106" customWidth="1"/>
    <col min="2564" max="2564" width="9.5703125" style="106" customWidth="1"/>
    <col min="2565" max="2565" width="10.42578125" style="106" customWidth="1"/>
    <col min="2566" max="2566" width="11" style="106" customWidth="1"/>
    <col min="2567" max="2567" width="10.7109375" style="106" customWidth="1"/>
    <col min="2568" max="2568" width="9.42578125" style="106" customWidth="1"/>
    <col min="2569" max="2569" width="10.42578125" style="106" customWidth="1"/>
    <col min="2570" max="2570" width="9.140625" style="106"/>
    <col min="2571" max="2571" width="11" style="106" customWidth="1"/>
    <col min="2572" max="2572" width="10.42578125" style="106" customWidth="1"/>
    <col min="2573" max="2816" width="9.140625" style="106"/>
    <col min="2817" max="2817" width="20.140625" style="106" customWidth="1"/>
    <col min="2818" max="2818" width="10" style="106" customWidth="1"/>
    <col min="2819" max="2819" width="9.85546875" style="106" customWidth="1"/>
    <col min="2820" max="2820" width="9.5703125" style="106" customWidth="1"/>
    <col min="2821" max="2821" width="10.42578125" style="106" customWidth="1"/>
    <col min="2822" max="2822" width="11" style="106" customWidth="1"/>
    <col min="2823" max="2823" width="10.7109375" style="106" customWidth="1"/>
    <col min="2824" max="2824" width="9.42578125" style="106" customWidth="1"/>
    <col min="2825" max="2825" width="10.42578125" style="106" customWidth="1"/>
    <col min="2826" max="2826" width="9.140625" style="106"/>
    <col min="2827" max="2827" width="11" style="106" customWidth="1"/>
    <col min="2828" max="2828" width="10.42578125" style="106" customWidth="1"/>
    <col min="2829" max="3072" width="9.140625" style="106"/>
    <col min="3073" max="3073" width="20.140625" style="106" customWidth="1"/>
    <col min="3074" max="3074" width="10" style="106" customWidth="1"/>
    <col min="3075" max="3075" width="9.85546875" style="106" customWidth="1"/>
    <col min="3076" max="3076" width="9.5703125" style="106" customWidth="1"/>
    <col min="3077" max="3077" width="10.42578125" style="106" customWidth="1"/>
    <col min="3078" max="3078" width="11" style="106" customWidth="1"/>
    <col min="3079" max="3079" width="10.7109375" style="106" customWidth="1"/>
    <col min="3080" max="3080" width="9.42578125" style="106" customWidth="1"/>
    <col min="3081" max="3081" width="10.42578125" style="106" customWidth="1"/>
    <col min="3082" max="3082" width="9.140625" style="106"/>
    <col min="3083" max="3083" width="11" style="106" customWidth="1"/>
    <col min="3084" max="3084" width="10.42578125" style="106" customWidth="1"/>
    <col min="3085" max="3328" width="9.140625" style="106"/>
    <col min="3329" max="3329" width="20.140625" style="106" customWidth="1"/>
    <col min="3330" max="3330" width="10" style="106" customWidth="1"/>
    <col min="3331" max="3331" width="9.85546875" style="106" customWidth="1"/>
    <col min="3332" max="3332" width="9.5703125" style="106" customWidth="1"/>
    <col min="3333" max="3333" width="10.42578125" style="106" customWidth="1"/>
    <col min="3334" max="3334" width="11" style="106" customWidth="1"/>
    <col min="3335" max="3335" width="10.7109375" style="106" customWidth="1"/>
    <col min="3336" max="3336" width="9.42578125" style="106" customWidth="1"/>
    <col min="3337" max="3337" width="10.42578125" style="106" customWidth="1"/>
    <col min="3338" max="3338" width="9.140625" style="106"/>
    <col min="3339" max="3339" width="11" style="106" customWidth="1"/>
    <col min="3340" max="3340" width="10.42578125" style="106" customWidth="1"/>
    <col min="3341" max="3584" width="9.140625" style="106"/>
    <col min="3585" max="3585" width="20.140625" style="106" customWidth="1"/>
    <col min="3586" max="3586" width="10" style="106" customWidth="1"/>
    <col min="3587" max="3587" width="9.85546875" style="106" customWidth="1"/>
    <col min="3588" max="3588" width="9.5703125" style="106" customWidth="1"/>
    <col min="3589" max="3589" width="10.42578125" style="106" customWidth="1"/>
    <col min="3590" max="3590" width="11" style="106" customWidth="1"/>
    <col min="3591" max="3591" width="10.7109375" style="106" customWidth="1"/>
    <col min="3592" max="3592" width="9.42578125" style="106" customWidth="1"/>
    <col min="3593" max="3593" width="10.42578125" style="106" customWidth="1"/>
    <col min="3594" max="3594" width="9.140625" style="106"/>
    <col min="3595" max="3595" width="11" style="106" customWidth="1"/>
    <col min="3596" max="3596" width="10.42578125" style="106" customWidth="1"/>
    <col min="3597" max="3840" width="9.140625" style="106"/>
    <col min="3841" max="3841" width="20.140625" style="106" customWidth="1"/>
    <col min="3842" max="3842" width="10" style="106" customWidth="1"/>
    <col min="3843" max="3843" width="9.85546875" style="106" customWidth="1"/>
    <col min="3844" max="3844" width="9.5703125" style="106" customWidth="1"/>
    <col min="3845" max="3845" width="10.42578125" style="106" customWidth="1"/>
    <col min="3846" max="3846" width="11" style="106" customWidth="1"/>
    <col min="3847" max="3847" width="10.7109375" style="106" customWidth="1"/>
    <col min="3848" max="3848" width="9.42578125" style="106" customWidth="1"/>
    <col min="3849" max="3849" width="10.42578125" style="106" customWidth="1"/>
    <col min="3850" max="3850" width="9.140625" style="106"/>
    <col min="3851" max="3851" width="11" style="106" customWidth="1"/>
    <col min="3852" max="3852" width="10.42578125" style="106" customWidth="1"/>
    <col min="3853" max="4096" width="9.140625" style="106"/>
    <col min="4097" max="4097" width="20.140625" style="106" customWidth="1"/>
    <col min="4098" max="4098" width="10" style="106" customWidth="1"/>
    <col min="4099" max="4099" width="9.85546875" style="106" customWidth="1"/>
    <col min="4100" max="4100" width="9.5703125" style="106" customWidth="1"/>
    <col min="4101" max="4101" width="10.42578125" style="106" customWidth="1"/>
    <col min="4102" max="4102" width="11" style="106" customWidth="1"/>
    <col min="4103" max="4103" width="10.7109375" style="106" customWidth="1"/>
    <col min="4104" max="4104" width="9.42578125" style="106" customWidth="1"/>
    <col min="4105" max="4105" width="10.42578125" style="106" customWidth="1"/>
    <col min="4106" max="4106" width="9.140625" style="106"/>
    <col min="4107" max="4107" width="11" style="106" customWidth="1"/>
    <col min="4108" max="4108" width="10.42578125" style="106" customWidth="1"/>
    <col min="4109" max="4352" width="9.140625" style="106"/>
    <col min="4353" max="4353" width="20.140625" style="106" customWidth="1"/>
    <col min="4354" max="4354" width="10" style="106" customWidth="1"/>
    <col min="4355" max="4355" width="9.85546875" style="106" customWidth="1"/>
    <col min="4356" max="4356" width="9.5703125" style="106" customWidth="1"/>
    <col min="4357" max="4357" width="10.42578125" style="106" customWidth="1"/>
    <col min="4358" max="4358" width="11" style="106" customWidth="1"/>
    <col min="4359" max="4359" width="10.7109375" style="106" customWidth="1"/>
    <col min="4360" max="4360" width="9.42578125" style="106" customWidth="1"/>
    <col min="4361" max="4361" width="10.42578125" style="106" customWidth="1"/>
    <col min="4362" max="4362" width="9.140625" style="106"/>
    <col min="4363" max="4363" width="11" style="106" customWidth="1"/>
    <col min="4364" max="4364" width="10.42578125" style="106" customWidth="1"/>
    <col min="4365" max="4608" width="9.140625" style="106"/>
    <col min="4609" max="4609" width="20.140625" style="106" customWidth="1"/>
    <col min="4610" max="4610" width="10" style="106" customWidth="1"/>
    <col min="4611" max="4611" width="9.85546875" style="106" customWidth="1"/>
    <col min="4612" max="4612" width="9.5703125" style="106" customWidth="1"/>
    <col min="4613" max="4613" width="10.42578125" style="106" customWidth="1"/>
    <col min="4614" max="4614" width="11" style="106" customWidth="1"/>
    <col min="4615" max="4615" width="10.7109375" style="106" customWidth="1"/>
    <col min="4616" max="4616" width="9.42578125" style="106" customWidth="1"/>
    <col min="4617" max="4617" width="10.42578125" style="106" customWidth="1"/>
    <col min="4618" max="4618" width="9.140625" style="106"/>
    <col min="4619" max="4619" width="11" style="106" customWidth="1"/>
    <col min="4620" max="4620" width="10.42578125" style="106" customWidth="1"/>
    <col min="4621" max="4864" width="9.140625" style="106"/>
    <col min="4865" max="4865" width="20.140625" style="106" customWidth="1"/>
    <col min="4866" max="4866" width="10" style="106" customWidth="1"/>
    <col min="4867" max="4867" width="9.85546875" style="106" customWidth="1"/>
    <col min="4868" max="4868" width="9.5703125" style="106" customWidth="1"/>
    <col min="4869" max="4869" width="10.42578125" style="106" customWidth="1"/>
    <col min="4870" max="4870" width="11" style="106" customWidth="1"/>
    <col min="4871" max="4871" width="10.7109375" style="106" customWidth="1"/>
    <col min="4872" max="4872" width="9.42578125" style="106" customWidth="1"/>
    <col min="4873" max="4873" width="10.42578125" style="106" customWidth="1"/>
    <col min="4874" max="4874" width="9.140625" style="106"/>
    <col min="4875" max="4875" width="11" style="106" customWidth="1"/>
    <col min="4876" max="4876" width="10.42578125" style="106" customWidth="1"/>
    <col min="4877" max="5120" width="9.140625" style="106"/>
    <col min="5121" max="5121" width="20.140625" style="106" customWidth="1"/>
    <col min="5122" max="5122" width="10" style="106" customWidth="1"/>
    <col min="5123" max="5123" width="9.85546875" style="106" customWidth="1"/>
    <col min="5124" max="5124" width="9.5703125" style="106" customWidth="1"/>
    <col min="5125" max="5125" width="10.42578125" style="106" customWidth="1"/>
    <col min="5126" max="5126" width="11" style="106" customWidth="1"/>
    <col min="5127" max="5127" width="10.7109375" style="106" customWidth="1"/>
    <col min="5128" max="5128" width="9.42578125" style="106" customWidth="1"/>
    <col min="5129" max="5129" width="10.42578125" style="106" customWidth="1"/>
    <col min="5130" max="5130" width="9.140625" style="106"/>
    <col min="5131" max="5131" width="11" style="106" customWidth="1"/>
    <col min="5132" max="5132" width="10.42578125" style="106" customWidth="1"/>
    <col min="5133" max="5376" width="9.140625" style="106"/>
    <col min="5377" max="5377" width="20.140625" style="106" customWidth="1"/>
    <col min="5378" max="5378" width="10" style="106" customWidth="1"/>
    <col min="5379" max="5379" width="9.85546875" style="106" customWidth="1"/>
    <col min="5380" max="5380" width="9.5703125" style="106" customWidth="1"/>
    <col min="5381" max="5381" width="10.42578125" style="106" customWidth="1"/>
    <col min="5382" max="5382" width="11" style="106" customWidth="1"/>
    <col min="5383" max="5383" width="10.7109375" style="106" customWidth="1"/>
    <col min="5384" max="5384" width="9.42578125" style="106" customWidth="1"/>
    <col min="5385" max="5385" width="10.42578125" style="106" customWidth="1"/>
    <col min="5386" max="5386" width="9.140625" style="106"/>
    <col min="5387" max="5387" width="11" style="106" customWidth="1"/>
    <col min="5388" max="5388" width="10.42578125" style="106" customWidth="1"/>
    <col min="5389" max="5632" width="9.140625" style="106"/>
    <col min="5633" max="5633" width="20.140625" style="106" customWidth="1"/>
    <col min="5634" max="5634" width="10" style="106" customWidth="1"/>
    <col min="5635" max="5635" width="9.85546875" style="106" customWidth="1"/>
    <col min="5636" max="5636" width="9.5703125" style="106" customWidth="1"/>
    <col min="5637" max="5637" width="10.42578125" style="106" customWidth="1"/>
    <col min="5638" max="5638" width="11" style="106" customWidth="1"/>
    <col min="5639" max="5639" width="10.7109375" style="106" customWidth="1"/>
    <col min="5640" max="5640" width="9.42578125" style="106" customWidth="1"/>
    <col min="5641" max="5641" width="10.42578125" style="106" customWidth="1"/>
    <col min="5642" max="5642" width="9.140625" style="106"/>
    <col min="5643" max="5643" width="11" style="106" customWidth="1"/>
    <col min="5644" max="5644" width="10.42578125" style="106" customWidth="1"/>
    <col min="5645" max="5888" width="9.140625" style="106"/>
    <col min="5889" max="5889" width="20.140625" style="106" customWidth="1"/>
    <col min="5890" max="5890" width="10" style="106" customWidth="1"/>
    <col min="5891" max="5891" width="9.85546875" style="106" customWidth="1"/>
    <col min="5892" max="5892" width="9.5703125" style="106" customWidth="1"/>
    <col min="5893" max="5893" width="10.42578125" style="106" customWidth="1"/>
    <col min="5894" max="5894" width="11" style="106" customWidth="1"/>
    <col min="5895" max="5895" width="10.7109375" style="106" customWidth="1"/>
    <col min="5896" max="5896" width="9.42578125" style="106" customWidth="1"/>
    <col min="5897" max="5897" width="10.42578125" style="106" customWidth="1"/>
    <col min="5898" max="5898" width="9.140625" style="106"/>
    <col min="5899" max="5899" width="11" style="106" customWidth="1"/>
    <col min="5900" max="5900" width="10.42578125" style="106" customWidth="1"/>
    <col min="5901" max="6144" width="9.140625" style="106"/>
    <col min="6145" max="6145" width="20.140625" style="106" customWidth="1"/>
    <col min="6146" max="6146" width="10" style="106" customWidth="1"/>
    <col min="6147" max="6147" width="9.85546875" style="106" customWidth="1"/>
    <col min="6148" max="6148" width="9.5703125" style="106" customWidth="1"/>
    <col min="6149" max="6149" width="10.42578125" style="106" customWidth="1"/>
    <col min="6150" max="6150" width="11" style="106" customWidth="1"/>
    <col min="6151" max="6151" width="10.7109375" style="106" customWidth="1"/>
    <col min="6152" max="6152" width="9.42578125" style="106" customWidth="1"/>
    <col min="6153" max="6153" width="10.42578125" style="106" customWidth="1"/>
    <col min="6154" max="6154" width="9.140625" style="106"/>
    <col min="6155" max="6155" width="11" style="106" customWidth="1"/>
    <col min="6156" max="6156" width="10.42578125" style="106" customWidth="1"/>
    <col min="6157" max="6400" width="9.140625" style="106"/>
    <col min="6401" max="6401" width="20.140625" style="106" customWidth="1"/>
    <col min="6402" max="6402" width="10" style="106" customWidth="1"/>
    <col min="6403" max="6403" width="9.85546875" style="106" customWidth="1"/>
    <col min="6404" max="6404" width="9.5703125" style="106" customWidth="1"/>
    <col min="6405" max="6405" width="10.42578125" style="106" customWidth="1"/>
    <col min="6406" max="6406" width="11" style="106" customWidth="1"/>
    <col min="6407" max="6407" width="10.7109375" style="106" customWidth="1"/>
    <col min="6408" max="6408" width="9.42578125" style="106" customWidth="1"/>
    <col min="6409" max="6409" width="10.42578125" style="106" customWidth="1"/>
    <col min="6410" max="6410" width="9.140625" style="106"/>
    <col min="6411" max="6411" width="11" style="106" customWidth="1"/>
    <col min="6412" max="6412" width="10.42578125" style="106" customWidth="1"/>
    <col min="6413" max="6656" width="9.140625" style="106"/>
    <col min="6657" max="6657" width="20.140625" style="106" customWidth="1"/>
    <col min="6658" max="6658" width="10" style="106" customWidth="1"/>
    <col min="6659" max="6659" width="9.85546875" style="106" customWidth="1"/>
    <col min="6660" max="6660" width="9.5703125" style="106" customWidth="1"/>
    <col min="6661" max="6661" width="10.42578125" style="106" customWidth="1"/>
    <col min="6662" max="6662" width="11" style="106" customWidth="1"/>
    <col min="6663" max="6663" width="10.7109375" style="106" customWidth="1"/>
    <col min="6664" max="6664" width="9.42578125" style="106" customWidth="1"/>
    <col min="6665" max="6665" width="10.42578125" style="106" customWidth="1"/>
    <col min="6666" max="6666" width="9.140625" style="106"/>
    <col min="6667" max="6667" width="11" style="106" customWidth="1"/>
    <col min="6668" max="6668" width="10.42578125" style="106" customWidth="1"/>
    <col min="6669" max="6912" width="9.140625" style="106"/>
    <col min="6913" max="6913" width="20.140625" style="106" customWidth="1"/>
    <col min="6914" max="6914" width="10" style="106" customWidth="1"/>
    <col min="6915" max="6915" width="9.85546875" style="106" customWidth="1"/>
    <col min="6916" max="6916" width="9.5703125" style="106" customWidth="1"/>
    <col min="6917" max="6917" width="10.42578125" style="106" customWidth="1"/>
    <col min="6918" max="6918" width="11" style="106" customWidth="1"/>
    <col min="6919" max="6919" width="10.7109375" style="106" customWidth="1"/>
    <col min="6920" max="6920" width="9.42578125" style="106" customWidth="1"/>
    <col min="6921" max="6921" width="10.42578125" style="106" customWidth="1"/>
    <col min="6922" max="6922" width="9.140625" style="106"/>
    <col min="6923" max="6923" width="11" style="106" customWidth="1"/>
    <col min="6924" max="6924" width="10.42578125" style="106" customWidth="1"/>
    <col min="6925" max="7168" width="9.140625" style="106"/>
    <col min="7169" max="7169" width="20.140625" style="106" customWidth="1"/>
    <col min="7170" max="7170" width="10" style="106" customWidth="1"/>
    <col min="7171" max="7171" width="9.85546875" style="106" customWidth="1"/>
    <col min="7172" max="7172" width="9.5703125" style="106" customWidth="1"/>
    <col min="7173" max="7173" width="10.42578125" style="106" customWidth="1"/>
    <col min="7174" max="7174" width="11" style="106" customWidth="1"/>
    <col min="7175" max="7175" width="10.7109375" style="106" customWidth="1"/>
    <col min="7176" max="7176" width="9.42578125" style="106" customWidth="1"/>
    <col min="7177" max="7177" width="10.42578125" style="106" customWidth="1"/>
    <col min="7178" max="7178" width="9.140625" style="106"/>
    <col min="7179" max="7179" width="11" style="106" customWidth="1"/>
    <col min="7180" max="7180" width="10.42578125" style="106" customWidth="1"/>
    <col min="7181" max="7424" width="9.140625" style="106"/>
    <col min="7425" max="7425" width="20.140625" style="106" customWidth="1"/>
    <col min="7426" max="7426" width="10" style="106" customWidth="1"/>
    <col min="7427" max="7427" width="9.85546875" style="106" customWidth="1"/>
    <col min="7428" max="7428" width="9.5703125" style="106" customWidth="1"/>
    <col min="7429" max="7429" width="10.42578125" style="106" customWidth="1"/>
    <col min="7430" max="7430" width="11" style="106" customWidth="1"/>
    <col min="7431" max="7431" width="10.7109375" style="106" customWidth="1"/>
    <col min="7432" max="7432" width="9.42578125" style="106" customWidth="1"/>
    <col min="7433" max="7433" width="10.42578125" style="106" customWidth="1"/>
    <col min="7434" max="7434" width="9.140625" style="106"/>
    <col min="7435" max="7435" width="11" style="106" customWidth="1"/>
    <col min="7436" max="7436" width="10.42578125" style="106" customWidth="1"/>
    <col min="7437" max="7680" width="9.140625" style="106"/>
    <col min="7681" max="7681" width="20.140625" style="106" customWidth="1"/>
    <col min="7682" max="7682" width="10" style="106" customWidth="1"/>
    <col min="7683" max="7683" width="9.85546875" style="106" customWidth="1"/>
    <col min="7684" max="7684" width="9.5703125" style="106" customWidth="1"/>
    <col min="7685" max="7685" width="10.42578125" style="106" customWidth="1"/>
    <col min="7686" max="7686" width="11" style="106" customWidth="1"/>
    <col min="7687" max="7687" width="10.7109375" style="106" customWidth="1"/>
    <col min="7688" max="7688" width="9.42578125" style="106" customWidth="1"/>
    <col min="7689" max="7689" width="10.42578125" style="106" customWidth="1"/>
    <col min="7690" max="7690" width="9.140625" style="106"/>
    <col min="7691" max="7691" width="11" style="106" customWidth="1"/>
    <col min="7692" max="7692" width="10.42578125" style="106" customWidth="1"/>
    <col min="7693" max="7936" width="9.140625" style="106"/>
    <col min="7937" max="7937" width="20.140625" style="106" customWidth="1"/>
    <col min="7938" max="7938" width="10" style="106" customWidth="1"/>
    <col min="7939" max="7939" width="9.85546875" style="106" customWidth="1"/>
    <col min="7940" max="7940" width="9.5703125" style="106" customWidth="1"/>
    <col min="7941" max="7941" width="10.42578125" style="106" customWidth="1"/>
    <col min="7942" max="7942" width="11" style="106" customWidth="1"/>
    <col min="7943" max="7943" width="10.7109375" style="106" customWidth="1"/>
    <col min="7944" max="7944" width="9.42578125" style="106" customWidth="1"/>
    <col min="7945" max="7945" width="10.42578125" style="106" customWidth="1"/>
    <col min="7946" max="7946" width="9.140625" style="106"/>
    <col min="7947" max="7947" width="11" style="106" customWidth="1"/>
    <col min="7948" max="7948" width="10.42578125" style="106" customWidth="1"/>
    <col min="7949" max="8192" width="9.140625" style="106"/>
    <col min="8193" max="8193" width="20.140625" style="106" customWidth="1"/>
    <col min="8194" max="8194" width="10" style="106" customWidth="1"/>
    <col min="8195" max="8195" width="9.85546875" style="106" customWidth="1"/>
    <col min="8196" max="8196" width="9.5703125" style="106" customWidth="1"/>
    <col min="8197" max="8197" width="10.42578125" style="106" customWidth="1"/>
    <col min="8198" max="8198" width="11" style="106" customWidth="1"/>
    <col min="8199" max="8199" width="10.7109375" style="106" customWidth="1"/>
    <col min="8200" max="8200" width="9.42578125" style="106" customWidth="1"/>
    <col min="8201" max="8201" width="10.42578125" style="106" customWidth="1"/>
    <col min="8202" max="8202" width="9.140625" style="106"/>
    <col min="8203" max="8203" width="11" style="106" customWidth="1"/>
    <col min="8204" max="8204" width="10.42578125" style="106" customWidth="1"/>
    <col min="8205" max="8448" width="9.140625" style="106"/>
    <col min="8449" max="8449" width="20.140625" style="106" customWidth="1"/>
    <col min="8450" max="8450" width="10" style="106" customWidth="1"/>
    <col min="8451" max="8451" width="9.85546875" style="106" customWidth="1"/>
    <col min="8452" max="8452" width="9.5703125" style="106" customWidth="1"/>
    <col min="8453" max="8453" width="10.42578125" style="106" customWidth="1"/>
    <col min="8454" max="8454" width="11" style="106" customWidth="1"/>
    <col min="8455" max="8455" width="10.7109375" style="106" customWidth="1"/>
    <col min="8456" max="8456" width="9.42578125" style="106" customWidth="1"/>
    <col min="8457" max="8457" width="10.42578125" style="106" customWidth="1"/>
    <col min="8458" max="8458" width="9.140625" style="106"/>
    <col min="8459" max="8459" width="11" style="106" customWidth="1"/>
    <col min="8460" max="8460" width="10.42578125" style="106" customWidth="1"/>
    <col min="8461" max="8704" width="9.140625" style="106"/>
    <col min="8705" max="8705" width="20.140625" style="106" customWidth="1"/>
    <col min="8706" max="8706" width="10" style="106" customWidth="1"/>
    <col min="8707" max="8707" width="9.85546875" style="106" customWidth="1"/>
    <col min="8708" max="8708" width="9.5703125" style="106" customWidth="1"/>
    <col min="8709" max="8709" width="10.42578125" style="106" customWidth="1"/>
    <col min="8710" max="8710" width="11" style="106" customWidth="1"/>
    <col min="8711" max="8711" width="10.7109375" style="106" customWidth="1"/>
    <col min="8712" max="8712" width="9.42578125" style="106" customWidth="1"/>
    <col min="8713" max="8713" width="10.42578125" style="106" customWidth="1"/>
    <col min="8714" max="8714" width="9.140625" style="106"/>
    <col min="8715" max="8715" width="11" style="106" customWidth="1"/>
    <col min="8716" max="8716" width="10.42578125" style="106" customWidth="1"/>
    <col min="8717" max="8960" width="9.140625" style="106"/>
    <col min="8961" max="8961" width="20.140625" style="106" customWidth="1"/>
    <col min="8962" max="8962" width="10" style="106" customWidth="1"/>
    <col min="8963" max="8963" width="9.85546875" style="106" customWidth="1"/>
    <col min="8964" max="8964" width="9.5703125" style="106" customWidth="1"/>
    <col min="8965" max="8965" width="10.42578125" style="106" customWidth="1"/>
    <col min="8966" max="8966" width="11" style="106" customWidth="1"/>
    <col min="8967" max="8967" width="10.7109375" style="106" customWidth="1"/>
    <col min="8968" max="8968" width="9.42578125" style="106" customWidth="1"/>
    <col min="8969" max="8969" width="10.42578125" style="106" customWidth="1"/>
    <col min="8970" max="8970" width="9.140625" style="106"/>
    <col min="8971" max="8971" width="11" style="106" customWidth="1"/>
    <col min="8972" max="8972" width="10.42578125" style="106" customWidth="1"/>
    <col min="8973" max="9216" width="9.140625" style="106"/>
    <col min="9217" max="9217" width="20.140625" style="106" customWidth="1"/>
    <col min="9218" max="9218" width="10" style="106" customWidth="1"/>
    <col min="9219" max="9219" width="9.85546875" style="106" customWidth="1"/>
    <col min="9220" max="9220" width="9.5703125" style="106" customWidth="1"/>
    <col min="9221" max="9221" width="10.42578125" style="106" customWidth="1"/>
    <col min="9222" max="9222" width="11" style="106" customWidth="1"/>
    <col min="9223" max="9223" width="10.7109375" style="106" customWidth="1"/>
    <col min="9224" max="9224" width="9.42578125" style="106" customWidth="1"/>
    <col min="9225" max="9225" width="10.42578125" style="106" customWidth="1"/>
    <col min="9226" max="9226" width="9.140625" style="106"/>
    <col min="9227" max="9227" width="11" style="106" customWidth="1"/>
    <col min="9228" max="9228" width="10.42578125" style="106" customWidth="1"/>
    <col min="9229" max="9472" width="9.140625" style="106"/>
    <col min="9473" max="9473" width="20.140625" style="106" customWidth="1"/>
    <col min="9474" max="9474" width="10" style="106" customWidth="1"/>
    <col min="9475" max="9475" width="9.85546875" style="106" customWidth="1"/>
    <col min="9476" max="9476" width="9.5703125" style="106" customWidth="1"/>
    <col min="9477" max="9477" width="10.42578125" style="106" customWidth="1"/>
    <col min="9478" max="9478" width="11" style="106" customWidth="1"/>
    <col min="9479" max="9479" width="10.7109375" style="106" customWidth="1"/>
    <col min="9480" max="9480" width="9.42578125" style="106" customWidth="1"/>
    <col min="9481" max="9481" width="10.42578125" style="106" customWidth="1"/>
    <col min="9482" max="9482" width="9.140625" style="106"/>
    <col min="9483" max="9483" width="11" style="106" customWidth="1"/>
    <col min="9484" max="9484" width="10.42578125" style="106" customWidth="1"/>
    <col min="9485" max="9728" width="9.140625" style="106"/>
    <col min="9729" max="9729" width="20.140625" style="106" customWidth="1"/>
    <col min="9730" max="9730" width="10" style="106" customWidth="1"/>
    <col min="9731" max="9731" width="9.85546875" style="106" customWidth="1"/>
    <col min="9732" max="9732" width="9.5703125" style="106" customWidth="1"/>
    <col min="9733" max="9733" width="10.42578125" style="106" customWidth="1"/>
    <col min="9734" max="9734" width="11" style="106" customWidth="1"/>
    <col min="9735" max="9735" width="10.7109375" style="106" customWidth="1"/>
    <col min="9736" max="9736" width="9.42578125" style="106" customWidth="1"/>
    <col min="9737" max="9737" width="10.42578125" style="106" customWidth="1"/>
    <col min="9738" max="9738" width="9.140625" style="106"/>
    <col min="9739" max="9739" width="11" style="106" customWidth="1"/>
    <col min="9740" max="9740" width="10.42578125" style="106" customWidth="1"/>
    <col min="9741" max="9984" width="9.140625" style="106"/>
    <col min="9985" max="9985" width="20.140625" style="106" customWidth="1"/>
    <col min="9986" max="9986" width="10" style="106" customWidth="1"/>
    <col min="9987" max="9987" width="9.85546875" style="106" customWidth="1"/>
    <col min="9988" max="9988" width="9.5703125" style="106" customWidth="1"/>
    <col min="9989" max="9989" width="10.42578125" style="106" customWidth="1"/>
    <col min="9990" max="9990" width="11" style="106" customWidth="1"/>
    <col min="9991" max="9991" width="10.7109375" style="106" customWidth="1"/>
    <col min="9992" max="9992" width="9.42578125" style="106" customWidth="1"/>
    <col min="9993" max="9993" width="10.42578125" style="106" customWidth="1"/>
    <col min="9994" max="9994" width="9.140625" style="106"/>
    <col min="9995" max="9995" width="11" style="106" customWidth="1"/>
    <col min="9996" max="9996" width="10.42578125" style="106" customWidth="1"/>
    <col min="9997" max="10240" width="9.140625" style="106"/>
    <col min="10241" max="10241" width="20.140625" style="106" customWidth="1"/>
    <col min="10242" max="10242" width="10" style="106" customWidth="1"/>
    <col min="10243" max="10243" width="9.85546875" style="106" customWidth="1"/>
    <col min="10244" max="10244" width="9.5703125" style="106" customWidth="1"/>
    <col min="10245" max="10245" width="10.42578125" style="106" customWidth="1"/>
    <col min="10246" max="10246" width="11" style="106" customWidth="1"/>
    <col min="10247" max="10247" width="10.7109375" style="106" customWidth="1"/>
    <col min="10248" max="10248" width="9.42578125" style="106" customWidth="1"/>
    <col min="10249" max="10249" width="10.42578125" style="106" customWidth="1"/>
    <col min="10250" max="10250" width="9.140625" style="106"/>
    <col min="10251" max="10251" width="11" style="106" customWidth="1"/>
    <col min="10252" max="10252" width="10.42578125" style="106" customWidth="1"/>
    <col min="10253" max="10496" width="9.140625" style="106"/>
    <col min="10497" max="10497" width="20.140625" style="106" customWidth="1"/>
    <col min="10498" max="10498" width="10" style="106" customWidth="1"/>
    <col min="10499" max="10499" width="9.85546875" style="106" customWidth="1"/>
    <col min="10500" max="10500" width="9.5703125" style="106" customWidth="1"/>
    <col min="10501" max="10501" width="10.42578125" style="106" customWidth="1"/>
    <col min="10502" max="10502" width="11" style="106" customWidth="1"/>
    <col min="10503" max="10503" width="10.7109375" style="106" customWidth="1"/>
    <col min="10504" max="10504" width="9.42578125" style="106" customWidth="1"/>
    <col min="10505" max="10505" width="10.42578125" style="106" customWidth="1"/>
    <col min="10506" max="10506" width="9.140625" style="106"/>
    <col min="10507" max="10507" width="11" style="106" customWidth="1"/>
    <col min="10508" max="10508" width="10.42578125" style="106" customWidth="1"/>
    <col min="10509" max="10752" width="9.140625" style="106"/>
    <col min="10753" max="10753" width="20.140625" style="106" customWidth="1"/>
    <col min="10754" max="10754" width="10" style="106" customWidth="1"/>
    <col min="10755" max="10755" width="9.85546875" style="106" customWidth="1"/>
    <col min="10756" max="10756" width="9.5703125" style="106" customWidth="1"/>
    <col min="10757" max="10757" width="10.42578125" style="106" customWidth="1"/>
    <col min="10758" max="10758" width="11" style="106" customWidth="1"/>
    <col min="10759" max="10759" width="10.7109375" style="106" customWidth="1"/>
    <col min="10760" max="10760" width="9.42578125" style="106" customWidth="1"/>
    <col min="10761" max="10761" width="10.42578125" style="106" customWidth="1"/>
    <col min="10762" max="10762" width="9.140625" style="106"/>
    <col min="10763" max="10763" width="11" style="106" customWidth="1"/>
    <col min="10764" max="10764" width="10.42578125" style="106" customWidth="1"/>
    <col min="10765" max="11008" width="9.140625" style="106"/>
    <col min="11009" max="11009" width="20.140625" style="106" customWidth="1"/>
    <col min="11010" max="11010" width="10" style="106" customWidth="1"/>
    <col min="11011" max="11011" width="9.85546875" style="106" customWidth="1"/>
    <col min="11012" max="11012" width="9.5703125" style="106" customWidth="1"/>
    <col min="11013" max="11013" width="10.42578125" style="106" customWidth="1"/>
    <col min="11014" max="11014" width="11" style="106" customWidth="1"/>
    <col min="11015" max="11015" width="10.7109375" style="106" customWidth="1"/>
    <col min="11016" max="11016" width="9.42578125" style="106" customWidth="1"/>
    <col min="11017" max="11017" width="10.42578125" style="106" customWidth="1"/>
    <col min="11018" max="11018" width="9.140625" style="106"/>
    <col min="11019" max="11019" width="11" style="106" customWidth="1"/>
    <col min="11020" max="11020" width="10.42578125" style="106" customWidth="1"/>
    <col min="11021" max="11264" width="9.140625" style="106"/>
    <col min="11265" max="11265" width="20.140625" style="106" customWidth="1"/>
    <col min="11266" max="11266" width="10" style="106" customWidth="1"/>
    <col min="11267" max="11267" width="9.85546875" style="106" customWidth="1"/>
    <col min="11268" max="11268" width="9.5703125" style="106" customWidth="1"/>
    <col min="11269" max="11269" width="10.42578125" style="106" customWidth="1"/>
    <col min="11270" max="11270" width="11" style="106" customWidth="1"/>
    <col min="11271" max="11271" width="10.7109375" style="106" customWidth="1"/>
    <col min="11272" max="11272" width="9.42578125" style="106" customWidth="1"/>
    <col min="11273" max="11273" width="10.42578125" style="106" customWidth="1"/>
    <col min="11274" max="11274" width="9.140625" style="106"/>
    <col min="11275" max="11275" width="11" style="106" customWidth="1"/>
    <col min="11276" max="11276" width="10.42578125" style="106" customWidth="1"/>
    <col min="11277" max="11520" width="9.140625" style="106"/>
    <col min="11521" max="11521" width="20.140625" style="106" customWidth="1"/>
    <col min="11522" max="11522" width="10" style="106" customWidth="1"/>
    <col min="11523" max="11523" width="9.85546875" style="106" customWidth="1"/>
    <col min="11524" max="11524" width="9.5703125" style="106" customWidth="1"/>
    <col min="11525" max="11525" width="10.42578125" style="106" customWidth="1"/>
    <col min="11526" max="11526" width="11" style="106" customWidth="1"/>
    <col min="11527" max="11527" width="10.7109375" style="106" customWidth="1"/>
    <col min="11528" max="11528" width="9.42578125" style="106" customWidth="1"/>
    <col min="11529" max="11529" width="10.42578125" style="106" customWidth="1"/>
    <col min="11530" max="11530" width="9.140625" style="106"/>
    <col min="11531" max="11531" width="11" style="106" customWidth="1"/>
    <col min="11532" max="11532" width="10.42578125" style="106" customWidth="1"/>
    <col min="11533" max="11776" width="9.140625" style="106"/>
    <col min="11777" max="11777" width="20.140625" style="106" customWidth="1"/>
    <col min="11778" max="11778" width="10" style="106" customWidth="1"/>
    <col min="11779" max="11779" width="9.85546875" style="106" customWidth="1"/>
    <col min="11780" max="11780" width="9.5703125" style="106" customWidth="1"/>
    <col min="11781" max="11781" width="10.42578125" style="106" customWidth="1"/>
    <col min="11782" max="11782" width="11" style="106" customWidth="1"/>
    <col min="11783" max="11783" width="10.7109375" style="106" customWidth="1"/>
    <col min="11784" max="11784" width="9.42578125" style="106" customWidth="1"/>
    <col min="11785" max="11785" width="10.42578125" style="106" customWidth="1"/>
    <col min="11786" max="11786" width="9.140625" style="106"/>
    <col min="11787" max="11787" width="11" style="106" customWidth="1"/>
    <col min="11788" max="11788" width="10.42578125" style="106" customWidth="1"/>
    <col min="11789" max="12032" width="9.140625" style="106"/>
    <col min="12033" max="12033" width="20.140625" style="106" customWidth="1"/>
    <col min="12034" max="12034" width="10" style="106" customWidth="1"/>
    <col min="12035" max="12035" width="9.85546875" style="106" customWidth="1"/>
    <col min="12036" max="12036" width="9.5703125" style="106" customWidth="1"/>
    <col min="12037" max="12037" width="10.42578125" style="106" customWidth="1"/>
    <col min="12038" max="12038" width="11" style="106" customWidth="1"/>
    <col min="12039" max="12039" width="10.7109375" style="106" customWidth="1"/>
    <col min="12040" max="12040" width="9.42578125" style="106" customWidth="1"/>
    <col min="12041" max="12041" width="10.42578125" style="106" customWidth="1"/>
    <col min="12042" max="12042" width="9.140625" style="106"/>
    <col min="12043" max="12043" width="11" style="106" customWidth="1"/>
    <col min="12044" max="12044" width="10.42578125" style="106" customWidth="1"/>
    <col min="12045" max="12288" width="9.140625" style="106"/>
    <col min="12289" max="12289" width="20.140625" style="106" customWidth="1"/>
    <col min="12290" max="12290" width="10" style="106" customWidth="1"/>
    <col min="12291" max="12291" width="9.85546875" style="106" customWidth="1"/>
    <col min="12292" max="12292" width="9.5703125" style="106" customWidth="1"/>
    <col min="12293" max="12293" width="10.42578125" style="106" customWidth="1"/>
    <col min="12294" max="12294" width="11" style="106" customWidth="1"/>
    <col min="12295" max="12295" width="10.7109375" style="106" customWidth="1"/>
    <col min="12296" max="12296" width="9.42578125" style="106" customWidth="1"/>
    <col min="12297" max="12297" width="10.42578125" style="106" customWidth="1"/>
    <col min="12298" max="12298" width="9.140625" style="106"/>
    <col min="12299" max="12299" width="11" style="106" customWidth="1"/>
    <col min="12300" max="12300" width="10.42578125" style="106" customWidth="1"/>
    <col min="12301" max="12544" width="9.140625" style="106"/>
    <col min="12545" max="12545" width="20.140625" style="106" customWidth="1"/>
    <col min="12546" max="12546" width="10" style="106" customWidth="1"/>
    <col min="12547" max="12547" width="9.85546875" style="106" customWidth="1"/>
    <col min="12548" max="12548" width="9.5703125" style="106" customWidth="1"/>
    <col min="12549" max="12549" width="10.42578125" style="106" customWidth="1"/>
    <col min="12550" max="12550" width="11" style="106" customWidth="1"/>
    <col min="12551" max="12551" width="10.7109375" style="106" customWidth="1"/>
    <col min="12552" max="12552" width="9.42578125" style="106" customWidth="1"/>
    <col min="12553" max="12553" width="10.42578125" style="106" customWidth="1"/>
    <col min="12554" max="12554" width="9.140625" style="106"/>
    <col min="12555" max="12555" width="11" style="106" customWidth="1"/>
    <col min="12556" max="12556" width="10.42578125" style="106" customWidth="1"/>
    <col min="12557" max="12800" width="9.140625" style="106"/>
    <col min="12801" max="12801" width="20.140625" style="106" customWidth="1"/>
    <col min="12802" max="12802" width="10" style="106" customWidth="1"/>
    <col min="12803" max="12803" width="9.85546875" style="106" customWidth="1"/>
    <col min="12804" max="12804" width="9.5703125" style="106" customWidth="1"/>
    <col min="12805" max="12805" width="10.42578125" style="106" customWidth="1"/>
    <col min="12806" max="12806" width="11" style="106" customWidth="1"/>
    <col min="12807" max="12807" width="10.7109375" style="106" customWidth="1"/>
    <col min="12808" max="12808" width="9.42578125" style="106" customWidth="1"/>
    <col min="12809" max="12809" width="10.42578125" style="106" customWidth="1"/>
    <col min="12810" max="12810" width="9.140625" style="106"/>
    <col min="12811" max="12811" width="11" style="106" customWidth="1"/>
    <col min="12812" max="12812" width="10.42578125" style="106" customWidth="1"/>
    <col min="12813" max="13056" width="9.140625" style="106"/>
    <col min="13057" max="13057" width="20.140625" style="106" customWidth="1"/>
    <col min="13058" max="13058" width="10" style="106" customWidth="1"/>
    <col min="13059" max="13059" width="9.85546875" style="106" customWidth="1"/>
    <col min="13060" max="13060" width="9.5703125" style="106" customWidth="1"/>
    <col min="13061" max="13061" width="10.42578125" style="106" customWidth="1"/>
    <col min="13062" max="13062" width="11" style="106" customWidth="1"/>
    <col min="13063" max="13063" width="10.7109375" style="106" customWidth="1"/>
    <col min="13064" max="13064" width="9.42578125" style="106" customWidth="1"/>
    <col min="13065" max="13065" width="10.42578125" style="106" customWidth="1"/>
    <col min="13066" max="13066" width="9.140625" style="106"/>
    <col min="13067" max="13067" width="11" style="106" customWidth="1"/>
    <col min="13068" max="13068" width="10.42578125" style="106" customWidth="1"/>
    <col min="13069" max="13312" width="9.140625" style="106"/>
    <col min="13313" max="13313" width="20.140625" style="106" customWidth="1"/>
    <col min="13314" max="13314" width="10" style="106" customWidth="1"/>
    <col min="13315" max="13315" width="9.85546875" style="106" customWidth="1"/>
    <col min="13316" max="13316" width="9.5703125" style="106" customWidth="1"/>
    <col min="13317" max="13317" width="10.42578125" style="106" customWidth="1"/>
    <col min="13318" max="13318" width="11" style="106" customWidth="1"/>
    <col min="13319" max="13319" width="10.7109375" style="106" customWidth="1"/>
    <col min="13320" max="13320" width="9.42578125" style="106" customWidth="1"/>
    <col min="13321" max="13321" width="10.42578125" style="106" customWidth="1"/>
    <col min="13322" max="13322" width="9.140625" style="106"/>
    <col min="13323" max="13323" width="11" style="106" customWidth="1"/>
    <col min="13324" max="13324" width="10.42578125" style="106" customWidth="1"/>
    <col min="13325" max="13568" width="9.140625" style="106"/>
    <col min="13569" max="13569" width="20.140625" style="106" customWidth="1"/>
    <col min="13570" max="13570" width="10" style="106" customWidth="1"/>
    <col min="13571" max="13571" width="9.85546875" style="106" customWidth="1"/>
    <col min="13572" max="13572" width="9.5703125" style="106" customWidth="1"/>
    <col min="13573" max="13573" width="10.42578125" style="106" customWidth="1"/>
    <col min="13574" max="13574" width="11" style="106" customWidth="1"/>
    <col min="13575" max="13575" width="10.7109375" style="106" customWidth="1"/>
    <col min="13576" max="13576" width="9.42578125" style="106" customWidth="1"/>
    <col min="13577" max="13577" width="10.42578125" style="106" customWidth="1"/>
    <col min="13578" max="13578" width="9.140625" style="106"/>
    <col min="13579" max="13579" width="11" style="106" customWidth="1"/>
    <col min="13580" max="13580" width="10.42578125" style="106" customWidth="1"/>
    <col min="13581" max="13824" width="9.140625" style="106"/>
    <col min="13825" max="13825" width="20.140625" style="106" customWidth="1"/>
    <col min="13826" max="13826" width="10" style="106" customWidth="1"/>
    <col min="13827" max="13827" width="9.85546875" style="106" customWidth="1"/>
    <col min="13828" max="13828" width="9.5703125" style="106" customWidth="1"/>
    <col min="13829" max="13829" width="10.42578125" style="106" customWidth="1"/>
    <col min="13830" max="13830" width="11" style="106" customWidth="1"/>
    <col min="13831" max="13831" width="10.7109375" style="106" customWidth="1"/>
    <col min="13832" max="13832" width="9.42578125" style="106" customWidth="1"/>
    <col min="13833" max="13833" width="10.42578125" style="106" customWidth="1"/>
    <col min="13834" max="13834" width="9.140625" style="106"/>
    <col min="13835" max="13835" width="11" style="106" customWidth="1"/>
    <col min="13836" max="13836" width="10.42578125" style="106" customWidth="1"/>
    <col min="13837" max="14080" width="9.140625" style="106"/>
    <col min="14081" max="14081" width="20.140625" style="106" customWidth="1"/>
    <col min="14082" max="14082" width="10" style="106" customWidth="1"/>
    <col min="14083" max="14083" width="9.85546875" style="106" customWidth="1"/>
    <col min="14084" max="14084" width="9.5703125" style="106" customWidth="1"/>
    <col min="14085" max="14085" width="10.42578125" style="106" customWidth="1"/>
    <col min="14086" max="14086" width="11" style="106" customWidth="1"/>
    <col min="14087" max="14087" width="10.7109375" style="106" customWidth="1"/>
    <col min="14088" max="14088" width="9.42578125" style="106" customWidth="1"/>
    <col min="14089" max="14089" width="10.42578125" style="106" customWidth="1"/>
    <col min="14090" max="14090" width="9.140625" style="106"/>
    <col min="14091" max="14091" width="11" style="106" customWidth="1"/>
    <col min="14092" max="14092" width="10.42578125" style="106" customWidth="1"/>
    <col min="14093" max="14336" width="9.140625" style="106"/>
    <col min="14337" max="14337" width="20.140625" style="106" customWidth="1"/>
    <col min="14338" max="14338" width="10" style="106" customWidth="1"/>
    <col min="14339" max="14339" width="9.85546875" style="106" customWidth="1"/>
    <col min="14340" max="14340" width="9.5703125" style="106" customWidth="1"/>
    <col min="14341" max="14341" width="10.42578125" style="106" customWidth="1"/>
    <col min="14342" max="14342" width="11" style="106" customWidth="1"/>
    <col min="14343" max="14343" width="10.7109375" style="106" customWidth="1"/>
    <col min="14344" max="14344" width="9.42578125" style="106" customWidth="1"/>
    <col min="14345" max="14345" width="10.42578125" style="106" customWidth="1"/>
    <col min="14346" max="14346" width="9.140625" style="106"/>
    <col min="14347" max="14347" width="11" style="106" customWidth="1"/>
    <col min="14348" max="14348" width="10.42578125" style="106" customWidth="1"/>
    <col min="14349" max="14592" width="9.140625" style="106"/>
    <col min="14593" max="14593" width="20.140625" style="106" customWidth="1"/>
    <col min="14594" max="14594" width="10" style="106" customWidth="1"/>
    <col min="14595" max="14595" width="9.85546875" style="106" customWidth="1"/>
    <col min="14596" max="14596" width="9.5703125" style="106" customWidth="1"/>
    <col min="14597" max="14597" width="10.42578125" style="106" customWidth="1"/>
    <col min="14598" max="14598" width="11" style="106" customWidth="1"/>
    <col min="14599" max="14599" width="10.7109375" style="106" customWidth="1"/>
    <col min="14600" max="14600" width="9.42578125" style="106" customWidth="1"/>
    <col min="14601" max="14601" width="10.42578125" style="106" customWidth="1"/>
    <col min="14602" max="14602" width="9.140625" style="106"/>
    <col min="14603" max="14603" width="11" style="106" customWidth="1"/>
    <col min="14604" max="14604" width="10.42578125" style="106" customWidth="1"/>
    <col min="14605" max="14848" width="9.140625" style="106"/>
    <col min="14849" max="14849" width="20.140625" style="106" customWidth="1"/>
    <col min="14850" max="14850" width="10" style="106" customWidth="1"/>
    <col min="14851" max="14851" width="9.85546875" style="106" customWidth="1"/>
    <col min="14852" max="14852" width="9.5703125" style="106" customWidth="1"/>
    <col min="14853" max="14853" width="10.42578125" style="106" customWidth="1"/>
    <col min="14854" max="14854" width="11" style="106" customWidth="1"/>
    <col min="14855" max="14855" width="10.7109375" style="106" customWidth="1"/>
    <col min="14856" max="14856" width="9.42578125" style="106" customWidth="1"/>
    <col min="14857" max="14857" width="10.42578125" style="106" customWidth="1"/>
    <col min="14858" max="14858" width="9.140625" style="106"/>
    <col min="14859" max="14859" width="11" style="106" customWidth="1"/>
    <col min="14860" max="14860" width="10.42578125" style="106" customWidth="1"/>
    <col min="14861" max="15104" width="9.140625" style="106"/>
    <col min="15105" max="15105" width="20.140625" style="106" customWidth="1"/>
    <col min="15106" max="15106" width="10" style="106" customWidth="1"/>
    <col min="15107" max="15107" width="9.85546875" style="106" customWidth="1"/>
    <col min="15108" max="15108" width="9.5703125" style="106" customWidth="1"/>
    <col min="15109" max="15109" width="10.42578125" style="106" customWidth="1"/>
    <col min="15110" max="15110" width="11" style="106" customWidth="1"/>
    <col min="15111" max="15111" width="10.7109375" style="106" customWidth="1"/>
    <col min="15112" max="15112" width="9.42578125" style="106" customWidth="1"/>
    <col min="15113" max="15113" width="10.42578125" style="106" customWidth="1"/>
    <col min="15114" max="15114" width="9.140625" style="106"/>
    <col min="15115" max="15115" width="11" style="106" customWidth="1"/>
    <col min="15116" max="15116" width="10.42578125" style="106" customWidth="1"/>
    <col min="15117" max="15360" width="9.140625" style="106"/>
    <col min="15361" max="15361" width="20.140625" style="106" customWidth="1"/>
    <col min="15362" max="15362" width="10" style="106" customWidth="1"/>
    <col min="15363" max="15363" width="9.85546875" style="106" customWidth="1"/>
    <col min="15364" max="15364" width="9.5703125" style="106" customWidth="1"/>
    <col min="15365" max="15365" width="10.42578125" style="106" customWidth="1"/>
    <col min="15366" max="15366" width="11" style="106" customWidth="1"/>
    <col min="15367" max="15367" width="10.7109375" style="106" customWidth="1"/>
    <col min="15368" max="15368" width="9.42578125" style="106" customWidth="1"/>
    <col min="15369" max="15369" width="10.42578125" style="106" customWidth="1"/>
    <col min="15370" max="15370" width="9.140625" style="106"/>
    <col min="15371" max="15371" width="11" style="106" customWidth="1"/>
    <col min="15372" max="15372" width="10.42578125" style="106" customWidth="1"/>
    <col min="15373" max="15616" width="9.140625" style="106"/>
    <col min="15617" max="15617" width="20.140625" style="106" customWidth="1"/>
    <col min="15618" max="15618" width="10" style="106" customWidth="1"/>
    <col min="15619" max="15619" width="9.85546875" style="106" customWidth="1"/>
    <col min="15620" max="15620" width="9.5703125" style="106" customWidth="1"/>
    <col min="15621" max="15621" width="10.42578125" style="106" customWidth="1"/>
    <col min="15622" max="15622" width="11" style="106" customWidth="1"/>
    <col min="15623" max="15623" width="10.7109375" style="106" customWidth="1"/>
    <col min="15624" max="15624" width="9.42578125" style="106" customWidth="1"/>
    <col min="15625" max="15625" width="10.42578125" style="106" customWidth="1"/>
    <col min="15626" max="15626" width="9.140625" style="106"/>
    <col min="15627" max="15627" width="11" style="106" customWidth="1"/>
    <col min="15628" max="15628" width="10.42578125" style="106" customWidth="1"/>
    <col min="15629" max="15872" width="9.140625" style="106"/>
    <col min="15873" max="15873" width="20.140625" style="106" customWidth="1"/>
    <col min="15874" max="15874" width="10" style="106" customWidth="1"/>
    <col min="15875" max="15875" width="9.85546875" style="106" customWidth="1"/>
    <col min="15876" max="15876" width="9.5703125" style="106" customWidth="1"/>
    <col min="15877" max="15877" width="10.42578125" style="106" customWidth="1"/>
    <col min="15878" max="15878" width="11" style="106" customWidth="1"/>
    <col min="15879" max="15879" width="10.7109375" style="106" customWidth="1"/>
    <col min="15880" max="15880" width="9.42578125" style="106" customWidth="1"/>
    <col min="15881" max="15881" width="10.42578125" style="106" customWidth="1"/>
    <col min="15882" max="15882" width="9.140625" style="106"/>
    <col min="15883" max="15883" width="11" style="106" customWidth="1"/>
    <col min="15884" max="15884" width="10.42578125" style="106" customWidth="1"/>
    <col min="15885" max="16128" width="9.140625" style="106"/>
    <col min="16129" max="16129" width="20.140625" style="106" customWidth="1"/>
    <col min="16130" max="16130" width="10" style="106" customWidth="1"/>
    <col min="16131" max="16131" width="9.85546875" style="106" customWidth="1"/>
    <col min="16132" max="16132" width="9.5703125" style="106" customWidth="1"/>
    <col min="16133" max="16133" width="10.42578125" style="106" customWidth="1"/>
    <col min="16134" max="16134" width="11" style="106" customWidth="1"/>
    <col min="16135" max="16135" width="10.7109375" style="106" customWidth="1"/>
    <col min="16136" max="16136" width="9.42578125" style="106" customWidth="1"/>
    <col min="16137" max="16137" width="10.42578125" style="106" customWidth="1"/>
    <col min="16138" max="16138" width="9.140625" style="106"/>
    <col min="16139" max="16139" width="11" style="106" customWidth="1"/>
    <col min="16140" max="16140" width="10.42578125" style="106" customWidth="1"/>
    <col min="16141" max="16384" width="9.140625" style="106"/>
  </cols>
  <sheetData>
    <row r="1" spans="1:12" ht="19.5">
      <c r="A1" s="726" t="s">
        <v>426</v>
      </c>
      <c r="B1" s="726"/>
      <c r="C1" s="727"/>
      <c r="D1" s="727"/>
      <c r="E1" s="821" t="s">
        <v>522</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60" t="s">
        <v>10</v>
      </c>
      <c r="I4" s="1461"/>
      <c r="J4" s="984" t="s">
        <v>11</v>
      </c>
      <c r="K4" s="955" t="s">
        <v>12</v>
      </c>
      <c r="L4" s="956"/>
    </row>
    <row r="5" spans="1:12" ht="15.75">
      <c r="A5" s="29" t="s">
        <v>13</v>
      </c>
      <c r="B5" s="30" t="s">
        <v>14</v>
      </c>
      <c r="C5" s="957" t="s">
        <v>40</v>
      </c>
      <c r="D5" s="957"/>
      <c r="E5" s="958" t="s">
        <v>41</v>
      </c>
      <c r="F5" s="959"/>
      <c r="G5" s="985"/>
      <c r="H5" s="1458" t="s">
        <v>15</v>
      </c>
      <c r="I5" s="1459"/>
      <c r="J5" s="986" t="s">
        <v>16</v>
      </c>
      <c r="K5" s="960" t="s">
        <v>17</v>
      </c>
      <c r="L5" s="961"/>
    </row>
    <row r="6" spans="1:12" ht="26.25" thickBot="1">
      <c r="A6" s="31" t="s">
        <v>18</v>
      </c>
      <c r="B6" s="32" t="s">
        <v>19</v>
      </c>
      <c r="C6" s="876" t="s">
        <v>518</v>
      </c>
      <c r="D6" s="876" t="s">
        <v>517</v>
      </c>
      <c r="E6" s="951" t="s">
        <v>518</v>
      </c>
      <c r="F6" s="1234" t="s">
        <v>517</v>
      </c>
      <c r="G6" s="983" t="s">
        <v>20</v>
      </c>
      <c r="H6" s="66" t="s">
        <v>518</v>
      </c>
      <c r="I6" s="889" t="s">
        <v>20</v>
      </c>
      <c r="J6" s="987" t="s">
        <v>20</v>
      </c>
      <c r="K6" s="952" t="s">
        <v>518</v>
      </c>
      <c r="L6" s="988" t="s">
        <v>21</v>
      </c>
    </row>
    <row r="7" spans="1:12" ht="15" thickBot="1">
      <c r="A7" s="33" t="s">
        <v>22</v>
      </c>
      <c r="B7" s="34" t="s">
        <v>23</v>
      </c>
      <c r="C7" s="67">
        <v>12925.957986820473</v>
      </c>
      <c r="D7" s="67">
        <v>13034.216551024158</v>
      </c>
      <c r="E7" s="68">
        <v>13184.477146556883</v>
      </c>
      <c r="F7" s="1235">
        <v>13294.900882044642</v>
      </c>
      <c r="G7" s="989">
        <v>-0.83057208524879544</v>
      </c>
      <c r="H7" s="69">
        <v>331.52710662667033</v>
      </c>
      <c r="I7" s="69">
        <v>2.5534495294108832</v>
      </c>
      <c r="J7" s="70">
        <v>-15.526376410965215</v>
      </c>
      <c r="K7" s="69">
        <v>100</v>
      </c>
      <c r="L7" s="990" t="s">
        <v>23</v>
      </c>
    </row>
    <row r="8" spans="1:12" ht="15" thickBot="1">
      <c r="A8" s="35"/>
      <c r="B8" s="36"/>
      <c r="C8" s="71"/>
      <c r="D8" s="71"/>
      <c r="E8" s="71"/>
      <c r="F8" s="71"/>
      <c r="G8" s="991"/>
      <c r="H8" s="70"/>
      <c r="I8" s="70"/>
      <c r="J8" s="70"/>
      <c r="K8" s="70"/>
      <c r="L8" s="992"/>
    </row>
    <row r="9" spans="1:12" ht="15">
      <c r="A9" s="37" t="s">
        <v>107</v>
      </c>
      <c r="B9" s="38" t="s">
        <v>23</v>
      </c>
      <c r="C9" s="72">
        <v>12183.171531754293</v>
      </c>
      <c r="D9" s="72">
        <v>12333.85634152395</v>
      </c>
      <c r="E9" s="73">
        <v>12426.834962389379</v>
      </c>
      <c r="F9" s="73">
        <v>12580.53346835443</v>
      </c>
      <c r="G9" s="993">
        <v>-1.2217169196494717</v>
      </c>
      <c r="H9" s="74">
        <v>196.50434782608698</v>
      </c>
      <c r="I9" s="74">
        <v>-17.096101215297725</v>
      </c>
      <c r="J9" s="74">
        <v>-23.333333333333332</v>
      </c>
      <c r="K9" s="74">
        <v>0.15680392691573494</v>
      </c>
      <c r="L9" s="994">
        <v>-1.5967323948121309E-2</v>
      </c>
    </row>
    <row r="10" spans="1:12" ht="15">
      <c r="A10" s="46" t="s">
        <v>108</v>
      </c>
      <c r="B10" s="75" t="s">
        <v>23</v>
      </c>
      <c r="C10" s="76">
        <v>14115.368766589625</v>
      </c>
      <c r="D10" s="76">
        <v>14051.952062422497</v>
      </c>
      <c r="E10" s="77">
        <v>14397.676141921418</v>
      </c>
      <c r="F10" s="77">
        <v>14332.991103670947</v>
      </c>
      <c r="G10" s="995">
        <v>0.4513017400387821</v>
      </c>
      <c r="H10" s="78">
        <v>354.14225277630885</v>
      </c>
      <c r="I10" s="78">
        <v>0.68167078756121846</v>
      </c>
      <c r="J10" s="78">
        <v>-16.43835616438356</v>
      </c>
      <c r="K10" s="78">
        <v>38.676029451868011</v>
      </c>
      <c r="L10" s="996">
        <v>-0.42210461862266158</v>
      </c>
    </row>
    <row r="11" spans="1:12" ht="15">
      <c r="A11" s="39" t="s">
        <v>109</v>
      </c>
      <c r="B11" s="40" t="s">
        <v>23</v>
      </c>
      <c r="C11" s="79">
        <v>14032.420570855227</v>
      </c>
      <c r="D11" s="79">
        <v>14048.690604293999</v>
      </c>
      <c r="E11" s="80">
        <v>14313.068982272333</v>
      </c>
      <c r="F11" s="80">
        <v>14329.664416379879</v>
      </c>
      <c r="G11" s="997">
        <v>-0.11581174286661491</v>
      </c>
      <c r="H11" s="81">
        <v>383.12270833333338</v>
      </c>
      <c r="I11" s="81">
        <v>-0.52743294465436708</v>
      </c>
      <c r="J11" s="81">
        <v>-10.392034847542003</v>
      </c>
      <c r="K11" s="81">
        <v>9.8172893373329693</v>
      </c>
      <c r="L11" s="998">
        <v>0.56250933272573533</v>
      </c>
    </row>
    <row r="12" spans="1:12" ht="15">
      <c r="A12" s="39" t="s">
        <v>110</v>
      </c>
      <c r="B12" s="40" t="s">
        <v>23</v>
      </c>
      <c r="C12" s="79" t="s">
        <v>99</v>
      </c>
      <c r="D12" s="79" t="s">
        <v>253</v>
      </c>
      <c r="E12" s="80" t="s">
        <v>99</v>
      </c>
      <c r="F12" s="80" t="s">
        <v>253</v>
      </c>
      <c r="G12" s="997" t="s">
        <v>99</v>
      </c>
      <c r="H12" s="81" t="s">
        <v>99</v>
      </c>
      <c r="I12" s="81" t="s">
        <v>99</v>
      </c>
      <c r="J12" s="81" t="s">
        <v>99</v>
      </c>
      <c r="K12" s="81" t="s">
        <v>99</v>
      </c>
      <c r="L12" s="998" t="s">
        <v>99</v>
      </c>
    </row>
    <row r="13" spans="1:12" ht="15">
      <c r="A13" s="39" t="s">
        <v>97</v>
      </c>
      <c r="B13" s="40" t="s">
        <v>23</v>
      </c>
      <c r="C13" s="79">
        <v>10540.610485119741</v>
      </c>
      <c r="D13" s="79">
        <v>10624.193988194267</v>
      </c>
      <c r="E13" s="80">
        <v>10751.422694822137</v>
      </c>
      <c r="F13" s="80">
        <v>10836.677867958153</v>
      </c>
      <c r="G13" s="997">
        <v>-0.78672794536135904</v>
      </c>
      <c r="H13" s="81">
        <v>313.47944612721767</v>
      </c>
      <c r="I13" s="81">
        <v>8.5535201280720834</v>
      </c>
      <c r="J13" s="81">
        <v>-11.234876128288843</v>
      </c>
      <c r="K13" s="81">
        <v>31.510771748022908</v>
      </c>
      <c r="L13" s="998">
        <v>1.5234416397529245</v>
      </c>
    </row>
    <row r="14" spans="1:12" ht="15.75" thickBot="1">
      <c r="A14" s="41" t="s">
        <v>111</v>
      </c>
      <c r="B14" s="42" t="s">
        <v>23</v>
      </c>
      <c r="C14" s="82">
        <v>13467.128406720944</v>
      </c>
      <c r="D14" s="82">
        <v>13547.800319408792</v>
      </c>
      <c r="E14" s="83">
        <v>13736.470974855363</v>
      </c>
      <c r="F14" s="83">
        <v>13818.756325796969</v>
      </c>
      <c r="G14" s="999">
        <v>-0.59546133531564238</v>
      </c>
      <c r="H14" s="84">
        <v>291.6399656357388</v>
      </c>
      <c r="I14" s="84">
        <v>-0.48649791926914665</v>
      </c>
      <c r="J14" s="84">
        <v>-21.647819063004846</v>
      </c>
      <c r="K14" s="84">
        <v>19.839105535860377</v>
      </c>
      <c r="L14" s="1000">
        <v>-1.5499753210850287</v>
      </c>
    </row>
    <row r="15" spans="1:12" ht="15" thickBot="1">
      <c r="A15" s="35"/>
      <c r="B15" s="43"/>
      <c r="C15" s="71"/>
      <c r="D15" s="71"/>
      <c r="E15" s="71"/>
      <c r="F15" s="71"/>
      <c r="G15" s="991"/>
      <c r="H15" s="70"/>
      <c r="I15" s="70"/>
      <c r="J15" s="70"/>
      <c r="K15" s="70"/>
      <c r="L15" s="992"/>
    </row>
    <row r="16" spans="1:12" ht="14.25">
      <c r="A16" s="44" t="s">
        <v>112</v>
      </c>
      <c r="B16" s="45" t="s">
        <v>25</v>
      </c>
      <c r="C16" s="85" t="s">
        <v>99</v>
      </c>
      <c r="D16" s="85" t="s">
        <v>253</v>
      </c>
      <c r="E16" s="86" t="s">
        <v>99</v>
      </c>
      <c r="F16" s="86" t="s">
        <v>253</v>
      </c>
      <c r="G16" s="1001" t="s">
        <v>99</v>
      </c>
      <c r="H16" s="87" t="s">
        <v>99</v>
      </c>
      <c r="I16" s="87" t="s">
        <v>99</v>
      </c>
      <c r="J16" s="88" t="s">
        <v>99</v>
      </c>
      <c r="K16" s="88" t="s">
        <v>99</v>
      </c>
      <c r="L16" s="1002" t="s">
        <v>99</v>
      </c>
    </row>
    <row r="17" spans="1:12" ht="15">
      <c r="A17" s="46" t="s">
        <v>112</v>
      </c>
      <c r="B17" s="47" t="s">
        <v>26</v>
      </c>
      <c r="C17" s="79" t="s">
        <v>99</v>
      </c>
      <c r="D17" s="79" t="s">
        <v>253</v>
      </c>
      <c r="E17" s="80" t="s">
        <v>99</v>
      </c>
      <c r="F17" s="80" t="s">
        <v>253</v>
      </c>
      <c r="G17" s="997" t="s">
        <v>99</v>
      </c>
      <c r="H17" s="81" t="s">
        <v>99</v>
      </c>
      <c r="I17" s="81" t="s">
        <v>99</v>
      </c>
      <c r="J17" s="89" t="s">
        <v>99</v>
      </c>
      <c r="K17" s="89" t="s">
        <v>99</v>
      </c>
      <c r="L17" s="1003" t="s">
        <v>99</v>
      </c>
    </row>
    <row r="18" spans="1:12" ht="15">
      <c r="A18" s="46" t="s">
        <v>112</v>
      </c>
      <c r="B18" s="47" t="s">
        <v>27</v>
      </c>
      <c r="C18" s="79" t="s">
        <v>99</v>
      </c>
      <c r="D18" s="79" t="s">
        <v>99</v>
      </c>
      <c r="E18" s="80" t="s">
        <v>99</v>
      </c>
      <c r="F18" s="1621" t="s">
        <v>99</v>
      </c>
      <c r="G18" s="997" t="s">
        <v>99</v>
      </c>
      <c r="H18" s="81" t="s">
        <v>99</v>
      </c>
      <c r="I18" s="81" t="s">
        <v>99</v>
      </c>
      <c r="J18" s="89" t="s">
        <v>99</v>
      </c>
      <c r="K18" s="89" t="s">
        <v>99</v>
      </c>
      <c r="L18" s="1003" t="s">
        <v>99</v>
      </c>
    </row>
    <row r="19" spans="1:12" ht="14.25">
      <c r="A19" s="44" t="s">
        <v>112</v>
      </c>
      <c r="B19" s="48" t="s">
        <v>28</v>
      </c>
      <c r="C19" s="90" t="s">
        <v>253</v>
      </c>
      <c r="D19" s="90">
        <v>13688.677535014003</v>
      </c>
      <c r="E19" s="91" t="s">
        <v>253</v>
      </c>
      <c r="F19" s="91">
        <v>13962.451085714283</v>
      </c>
      <c r="G19" s="1004" t="s">
        <v>99</v>
      </c>
      <c r="H19" s="92" t="s">
        <v>253</v>
      </c>
      <c r="I19" s="92" t="s">
        <v>99</v>
      </c>
      <c r="J19" s="93" t="s">
        <v>99</v>
      </c>
      <c r="K19" s="93">
        <v>6.8175620398145623E-3</v>
      </c>
      <c r="L19" s="1005" t="s">
        <v>99</v>
      </c>
    </row>
    <row r="20" spans="1:12" ht="15">
      <c r="A20" s="46" t="s">
        <v>112</v>
      </c>
      <c r="B20" s="47" t="s">
        <v>29</v>
      </c>
      <c r="C20" s="79" t="s">
        <v>253</v>
      </c>
      <c r="D20" s="79">
        <v>13921.756862745096</v>
      </c>
      <c r="E20" s="80" t="s">
        <v>253</v>
      </c>
      <c r="F20" s="80">
        <v>14200.191999999999</v>
      </c>
      <c r="G20" s="997" t="s">
        <v>99</v>
      </c>
      <c r="H20" s="81" t="s">
        <v>253</v>
      </c>
      <c r="I20" s="81" t="s">
        <v>99</v>
      </c>
      <c r="J20" s="89" t="s">
        <v>99</v>
      </c>
      <c r="K20" s="89">
        <v>6.8175620398145623E-3</v>
      </c>
      <c r="L20" s="1003" t="s">
        <v>99</v>
      </c>
    </row>
    <row r="21" spans="1:12" ht="15">
      <c r="A21" s="46" t="s">
        <v>112</v>
      </c>
      <c r="B21" s="47" t="s">
        <v>30</v>
      </c>
      <c r="C21" s="79" t="s">
        <v>99</v>
      </c>
      <c r="D21" s="79" t="s">
        <v>253</v>
      </c>
      <c r="E21" s="80" t="s">
        <v>99</v>
      </c>
      <c r="F21" s="80" t="s">
        <v>253</v>
      </c>
      <c r="G21" s="997" t="s">
        <v>99</v>
      </c>
      <c r="H21" s="81" t="s">
        <v>99</v>
      </c>
      <c r="I21" s="81" t="s">
        <v>99</v>
      </c>
      <c r="J21" s="89" t="s">
        <v>99</v>
      </c>
      <c r="K21" s="89" t="s">
        <v>99</v>
      </c>
      <c r="L21" s="1003" t="s">
        <v>99</v>
      </c>
    </row>
    <row r="22" spans="1:12" ht="14.25">
      <c r="A22" s="44" t="s">
        <v>112</v>
      </c>
      <c r="B22" s="48" t="s">
        <v>31</v>
      </c>
      <c r="C22" s="90">
        <v>11996.758331021085</v>
      </c>
      <c r="D22" s="90">
        <v>11913.370659796763</v>
      </c>
      <c r="E22" s="91">
        <v>12236.693497641507</v>
      </c>
      <c r="F22" s="91">
        <v>12151.638072992699</v>
      </c>
      <c r="G22" s="1004">
        <v>0.69995027944294907</v>
      </c>
      <c r="H22" s="92">
        <v>192.70909090909092</v>
      </c>
      <c r="I22" s="92">
        <v>-19.130253048659121</v>
      </c>
      <c r="J22" s="93">
        <v>-4.3478260869565215</v>
      </c>
      <c r="K22" s="93">
        <v>0.14998636487592037</v>
      </c>
      <c r="L22" s="1005">
        <v>1.7528405880297249E-2</v>
      </c>
    </row>
    <row r="23" spans="1:12" ht="15">
      <c r="A23" s="46" t="s">
        <v>112</v>
      </c>
      <c r="B23" s="47" t="s">
        <v>32</v>
      </c>
      <c r="C23" s="79">
        <v>11848.291176470588</v>
      </c>
      <c r="D23" s="79">
        <v>11754.164705882353</v>
      </c>
      <c r="E23" s="80">
        <v>12085.257</v>
      </c>
      <c r="F23" s="80">
        <v>11989.248</v>
      </c>
      <c r="G23" s="997">
        <v>0.80079251008903996</v>
      </c>
      <c r="H23" s="81">
        <v>188.1</v>
      </c>
      <c r="I23" s="81">
        <v>-21.820448877805486</v>
      </c>
      <c r="J23" s="89">
        <v>-11.111111111111111</v>
      </c>
      <c r="K23" s="89">
        <v>0.109080992637033</v>
      </c>
      <c r="L23" s="1003">
        <v>5.4182421187192464E-3</v>
      </c>
    </row>
    <row r="24" spans="1:12" ht="15.75" thickBot="1">
      <c r="A24" s="49" t="s">
        <v>112</v>
      </c>
      <c r="B24" s="50" t="s">
        <v>33</v>
      </c>
      <c r="C24" s="94">
        <v>12360.080392156862</v>
      </c>
      <c r="D24" s="94" t="s">
        <v>253</v>
      </c>
      <c r="E24" s="95">
        <v>12607.281999999999</v>
      </c>
      <c r="F24" s="95" t="s">
        <v>253</v>
      </c>
      <c r="G24" s="1006" t="s">
        <v>99</v>
      </c>
      <c r="H24" s="89">
        <v>205</v>
      </c>
      <c r="I24" s="89" t="s">
        <v>99</v>
      </c>
      <c r="J24" s="89" t="s">
        <v>99</v>
      </c>
      <c r="K24" s="89">
        <v>4.0905372238887378E-2</v>
      </c>
      <c r="L24" s="1003" t="s">
        <v>99</v>
      </c>
    </row>
    <row r="25" spans="1:12" ht="15" thickBot="1">
      <c r="A25" s="35"/>
      <c r="B25" s="43"/>
      <c r="C25" s="71"/>
      <c r="D25" s="71"/>
      <c r="E25" s="71"/>
      <c r="F25" s="71"/>
      <c r="G25" s="991"/>
      <c r="H25" s="70"/>
      <c r="I25" s="70"/>
      <c r="J25" s="70"/>
      <c r="K25" s="70"/>
      <c r="L25" s="992"/>
    </row>
    <row r="26" spans="1:12" ht="14.25">
      <c r="A26" s="44" t="s">
        <v>113</v>
      </c>
      <c r="B26" s="45" t="s">
        <v>25</v>
      </c>
      <c r="C26" s="85">
        <v>14524.986538048455</v>
      </c>
      <c r="D26" s="85">
        <v>14545.420239205288</v>
      </c>
      <c r="E26" s="86">
        <v>14815.486268809425</v>
      </c>
      <c r="F26" s="86">
        <v>14836.328643989395</v>
      </c>
      <c r="G26" s="1001">
        <v>-0.14048202678775917</v>
      </c>
      <c r="H26" s="87">
        <v>419.76941431670286</v>
      </c>
      <c r="I26" s="87">
        <v>1.1073197896147124</v>
      </c>
      <c r="J26" s="88">
        <v>7.9625292740046847</v>
      </c>
      <c r="K26" s="88">
        <v>3.1428961003545135</v>
      </c>
      <c r="L26" s="1002">
        <v>0.6837852963922928</v>
      </c>
    </row>
    <row r="27" spans="1:12" ht="15">
      <c r="A27" s="46" t="s">
        <v>113</v>
      </c>
      <c r="B27" s="47" t="s">
        <v>26</v>
      </c>
      <c r="C27" s="79">
        <v>14561.90294117647</v>
      </c>
      <c r="D27" s="79">
        <v>14497.629411764707</v>
      </c>
      <c r="E27" s="80">
        <v>14853.141</v>
      </c>
      <c r="F27" s="80">
        <v>14787.582</v>
      </c>
      <c r="G27" s="997">
        <v>0.44333820093101961</v>
      </c>
      <c r="H27" s="81">
        <v>411.9</v>
      </c>
      <c r="I27" s="81">
        <v>0.75831702544030477</v>
      </c>
      <c r="J27" s="89">
        <v>0.37593984962406013</v>
      </c>
      <c r="K27" s="89">
        <v>1.8202890646304881</v>
      </c>
      <c r="L27" s="1003">
        <v>0.28838397363762924</v>
      </c>
    </row>
    <row r="28" spans="1:12" ht="15">
      <c r="A28" s="46" t="s">
        <v>113</v>
      </c>
      <c r="B28" s="47" t="s">
        <v>27</v>
      </c>
      <c r="C28" s="79">
        <v>14476.386274509805</v>
      </c>
      <c r="D28" s="79">
        <v>14621.23431372549</v>
      </c>
      <c r="E28" s="80">
        <v>14765.914000000001</v>
      </c>
      <c r="F28" s="80">
        <v>14913.659</v>
      </c>
      <c r="G28" s="997">
        <v>-0.99066902361116727</v>
      </c>
      <c r="H28" s="81">
        <v>430.6</v>
      </c>
      <c r="I28" s="81">
        <v>1.1510453370918567</v>
      </c>
      <c r="J28" s="89">
        <v>20.496894409937887</v>
      </c>
      <c r="K28" s="89">
        <v>1.3226070357240252</v>
      </c>
      <c r="L28" s="1003">
        <v>0.39540132275466322</v>
      </c>
    </row>
    <row r="29" spans="1:12" ht="14.25">
      <c r="A29" s="44" t="s">
        <v>113</v>
      </c>
      <c r="B29" s="48" t="s">
        <v>28</v>
      </c>
      <c r="C29" s="90">
        <v>14392.096421646271</v>
      </c>
      <c r="D29" s="90">
        <v>14308.649428455194</v>
      </c>
      <c r="E29" s="91">
        <v>14679.938350079196</v>
      </c>
      <c r="F29" s="91">
        <v>14594.822417024297</v>
      </c>
      <c r="G29" s="1004">
        <v>0.58319265985459057</v>
      </c>
      <c r="H29" s="92">
        <v>375.74491858506457</v>
      </c>
      <c r="I29" s="92">
        <v>-0.83485066998856583</v>
      </c>
      <c r="J29" s="93">
        <v>-5.9662090813093984</v>
      </c>
      <c r="K29" s="93">
        <v>12.142077992909735</v>
      </c>
      <c r="L29" s="1005">
        <v>1.2344530217049439</v>
      </c>
    </row>
    <row r="30" spans="1:12" ht="15">
      <c r="A30" s="46" t="s">
        <v>113</v>
      </c>
      <c r="B30" s="47" t="s">
        <v>29</v>
      </c>
      <c r="C30" s="79">
        <v>14373.232352941177</v>
      </c>
      <c r="D30" s="79">
        <v>14192.323529411764</v>
      </c>
      <c r="E30" s="80">
        <v>14660.697</v>
      </c>
      <c r="F30" s="80">
        <v>14476.17</v>
      </c>
      <c r="G30" s="997">
        <v>1.274694895127648</v>
      </c>
      <c r="H30" s="81">
        <v>360.8</v>
      </c>
      <c r="I30" s="81">
        <v>-1.7161536366112804</v>
      </c>
      <c r="J30" s="89">
        <v>-5.383022774327122</v>
      </c>
      <c r="K30" s="89">
        <v>6.2312517043905098</v>
      </c>
      <c r="L30" s="1003">
        <v>0.66801742657433838</v>
      </c>
    </row>
    <row r="31" spans="1:12" ht="15">
      <c r="A31" s="46" t="s">
        <v>113</v>
      </c>
      <c r="B31" s="47" t="s">
        <v>30</v>
      </c>
      <c r="C31" s="79">
        <v>14410.422549019608</v>
      </c>
      <c r="D31" s="79">
        <v>14422.277450980391</v>
      </c>
      <c r="E31" s="80">
        <v>14698.630999999999</v>
      </c>
      <c r="F31" s="80">
        <v>14710.723</v>
      </c>
      <c r="G31" s="997">
        <v>-8.2198543198730295E-2</v>
      </c>
      <c r="H31" s="81">
        <v>391.5</v>
      </c>
      <c r="I31" s="81">
        <v>7.668711656442008E-2</v>
      </c>
      <c r="J31" s="89">
        <v>-6.5732758620689653</v>
      </c>
      <c r="K31" s="89">
        <v>5.9108262885192255</v>
      </c>
      <c r="L31" s="1003">
        <v>0.56643559513060548</v>
      </c>
    </row>
    <row r="32" spans="1:12" ht="14.25">
      <c r="A32" s="44" t="s">
        <v>113</v>
      </c>
      <c r="B32" s="48" t="s">
        <v>31</v>
      </c>
      <c r="C32" s="90">
        <v>13884.680601507875</v>
      </c>
      <c r="D32" s="90">
        <v>13869.965800389507</v>
      </c>
      <c r="E32" s="91">
        <v>14162.374213538033</v>
      </c>
      <c r="F32" s="91">
        <v>14147.365116397297</v>
      </c>
      <c r="G32" s="1004">
        <v>0.10609111320198589</v>
      </c>
      <c r="H32" s="92">
        <v>334.11063829787236</v>
      </c>
      <c r="I32" s="92">
        <v>-1.7177313982108689E-2</v>
      </c>
      <c r="J32" s="93">
        <v>-23.209489704565801</v>
      </c>
      <c r="K32" s="93">
        <v>23.391055358603762</v>
      </c>
      <c r="L32" s="1005">
        <v>-2.3403429367198996</v>
      </c>
    </row>
    <row r="33" spans="1:12" ht="15">
      <c r="A33" s="46" t="s">
        <v>113</v>
      </c>
      <c r="B33" s="47" t="s">
        <v>32</v>
      </c>
      <c r="C33" s="79">
        <v>13822.571568627451</v>
      </c>
      <c r="D33" s="79">
        <v>13784.775490196078</v>
      </c>
      <c r="E33" s="80">
        <v>14099.022999999999</v>
      </c>
      <c r="F33" s="80">
        <v>14060.471</v>
      </c>
      <c r="G33" s="997">
        <v>0.2741871164913301</v>
      </c>
      <c r="H33" s="81">
        <v>321.60000000000002</v>
      </c>
      <c r="I33" s="81">
        <v>0.21813649111874275</v>
      </c>
      <c r="J33" s="89">
        <v>-23.958333333333336</v>
      </c>
      <c r="K33" s="89">
        <v>13.437414780474501</v>
      </c>
      <c r="L33" s="1003">
        <v>-1.4900212941626769</v>
      </c>
    </row>
    <row r="34" spans="1:12" ht="15.75" thickBot="1">
      <c r="A34" s="49" t="s">
        <v>113</v>
      </c>
      <c r="B34" s="50" t="s">
        <v>33</v>
      </c>
      <c r="C34" s="94">
        <v>13961.51274509804</v>
      </c>
      <c r="D34" s="94">
        <v>13977.132352941175</v>
      </c>
      <c r="E34" s="95">
        <v>14240.743</v>
      </c>
      <c r="F34" s="95">
        <v>14256.674999999999</v>
      </c>
      <c r="G34" s="1006">
        <v>-0.11175116217490319</v>
      </c>
      <c r="H34" s="89">
        <v>351</v>
      </c>
      <c r="I34" s="89">
        <v>-0.42553191489361702</v>
      </c>
      <c r="J34" s="89">
        <v>-22.174840085287848</v>
      </c>
      <c r="K34" s="89">
        <v>9.9536405781292601</v>
      </c>
      <c r="L34" s="1003">
        <v>-0.85032164255721732</v>
      </c>
    </row>
    <row r="35" spans="1:12" ht="15.75" thickBot="1">
      <c r="A35" s="51"/>
      <c r="B35" s="52"/>
      <c r="C35" s="96"/>
      <c r="D35" s="96"/>
      <c r="E35" s="96"/>
      <c r="F35" s="96"/>
      <c r="G35" s="1007"/>
      <c r="H35" s="97"/>
      <c r="I35" s="97"/>
      <c r="J35" s="97"/>
      <c r="K35" s="97"/>
      <c r="L35" s="1008"/>
    </row>
    <row r="36" spans="1:12" ht="15">
      <c r="A36" s="46" t="s">
        <v>114</v>
      </c>
      <c r="B36" s="53" t="s">
        <v>30</v>
      </c>
      <c r="C36" s="98">
        <v>14293.813725490196</v>
      </c>
      <c r="D36" s="98">
        <v>14234.499019607843</v>
      </c>
      <c r="E36" s="99">
        <v>14579.69</v>
      </c>
      <c r="F36" s="99">
        <v>14519.189</v>
      </c>
      <c r="G36" s="1009">
        <v>0.41669682790133938</v>
      </c>
      <c r="H36" s="100">
        <v>404.2</v>
      </c>
      <c r="I36" s="100">
        <v>-1.0041636051922662</v>
      </c>
      <c r="J36" s="100">
        <v>-9.9773242630385486</v>
      </c>
      <c r="K36" s="100">
        <v>2.7065721298063812</v>
      </c>
      <c r="L36" s="1010">
        <v>0.16683474210769411</v>
      </c>
    </row>
    <row r="37" spans="1:12" ht="15.75" thickBot="1">
      <c r="A37" s="49" t="s">
        <v>114</v>
      </c>
      <c r="B37" s="50" t="s">
        <v>33</v>
      </c>
      <c r="C37" s="94">
        <v>13925.199999999999</v>
      </c>
      <c r="D37" s="94">
        <v>13972.450980392156</v>
      </c>
      <c r="E37" s="95">
        <v>14203.704</v>
      </c>
      <c r="F37" s="95">
        <v>14251.9</v>
      </c>
      <c r="G37" s="1006">
        <v>-0.33817245419908865</v>
      </c>
      <c r="H37" s="89">
        <v>375.1</v>
      </c>
      <c r="I37" s="89">
        <v>-0.3453772582359072</v>
      </c>
      <c r="J37" s="89">
        <v>-10.548885077186965</v>
      </c>
      <c r="K37" s="89">
        <v>7.110717207526589</v>
      </c>
      <c r="L37" s="1003">
        <v>0.39567459061804211</v>
      </c>
    </row>
    <row r="38" spans="1:12" ht="15.75" thickBot="1">
      <c r="A38" s="51"/>
      <c r="B38" s="52"/>
      <c r="C38" s="96"/>
      <c r="D38" s="96"/>
      <c r="E38" s="96"/>
      <c r="F38" s="96"/>
      <c r="G38" s="1007"/>
      <c r="H38" s="97"/>
      <c r="I38" s="97"/>
      <c r="J38" s="97"/>
      <c r="K38" s="97"/>
      <c r="L38" s="1008"/>
    </row>
    <row r="39" spans="1:12" ht="14.25">
      <c r="A39" s="44" t="s">
        <v>115</v>
      </c>
      <c r="B39" s="45" t="s">
        <v>25</v>
      </c>
      <c r="C39" s="85" t="s">
        <v>99</v>
      </c>
      <c r="D39" s="85" t="s">
        <v>253</v>
      </c>
      <c r="E39" s="86" t="s">
        <v>99</v>
      </c>
      <c r="F39" s="86" t="s">
        <v>253</v>
      </c>
      <c r="G39" s="1001" t="s">
        <v>99</v>
      </c>
      <c r="H39" s="87" t="s">
        <v>99</v>
      </c>
      <c r="I39" s="87" t="s">
        <v>99</v>
      </c>
      <c r="J39" s="88" t="s">
        <v>99</v>
      </c>
      <c r="K39" s="88" t="s">
        <v>99</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99</v>
      </c>
      <c r="D41" s="79" t="s">
        <v>253</v>
      </c>
      <c r="E41" s="80" t="s">
        <v>99</v>
      </c>
      <c r="F41" s="80" t="s">
        <v>253</v>
      </c>
      <c r="G41" s="997" t="s">
        <v>99</v>
      </c>
      <c r="H41" s="81" t="s">
        <v>99</v>
      </c>
      <c r="I41" s="81" t="s">
        <v>99</v>
      </c>
      <c r="J41" s="89" t="s">
        <v>99</v>
      </c>
      <c r="K41" s="89" t="s">
        <v>99</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99</v>
      </c>
      <c r="D46" s="90" t="s">
        <v>99</v>
      </c>
      <c r="E46" s="91" t="s">
        <v>99</v>
      </c>
      <c r="F46" s="91" t="s">
        <v>99</v>
      </c>
      <c r="G46" s="1004" t="s">
        <v>99</v>
      </c>
      <c r="H46" s="92" t="s">
        <v>99</v>
      </c>
      <c r="I46" s="92" t="s">
        <v>99</v>
      </c>
      <c r="J46" s="93" t="s">
        <v>99</v>
      </c>
      <c r="K46" s="93" t="s">
        <v>99</v>
      </c>
      <c r="L46" s="1005" t="s">
        <v>99</v>
      </c>
    </row>
    <row r="47" spans="1:12" ht="15">
      <c r="A47" s="39" t="s">
        <v>115</v>
      </c>
      <c r="B47" s="47" t="s">
        <v>33</v>
      </c>
      <c r="C47" s="79" t="s">
        <v>99</v>
      </c>
      <c r="D47" s="79" t="s">
        <v>99</v>
      </c>
      <c r="E47" s="80" t="s">
        <v>99</v>
      </c>
      <c r="F47" s="80" t="s">
        <v>99</v>
      </c>
      <c r="G47" s="997" t="s">
        <v>99</v>
      </c>
      <c r="H47" s="81" t="s">
        <v>99</v>
      </c>
      <c r="I47" s="81" t="s">
        <v>99</v>
      </c>
      <c r="J47" s="89" t="s">
        <v>99</v>
      </c>
      <c r="K47" s="89" t="s">
        <v>99</v>
      </c>
      <c r="L47" s="1003" t="s">
        <v>99</v>
      </c>
    </row>
    <row r="48" spans="1:12" ht="15.75" thickBot="1">
      <c r="A48" s="55" t="s">
        <v>115</v>
      </c>
      <c r="B48" s="47" t="s">
        <v>36</v>
      </c>
      <c r="C48" s="94" t="s">
        <v>99</v>
      </c>
      <c r="D48" s="94" t="s">
        <v>99</v>
      </c>
      <c r="E48" s="95" t="s">
        <v>99</v>
      </c>
      <c r="F48" s="95" t="s">
        <v>99</v>
      </c>
      <c r="G48" s="1006" t="s">
        <v>99</v>
      </c>
      <c r="H48" s="89" t="s">
        <v>99</v>
      </c>
      <c r="I48" s="89" t="s">
        <v>99</v>
      </c>
      <c r="J48" s="89" t="s">
        <v>99</v>
      </c>
      <c r="K48" s="89" t="s">
        <v>99</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11507.540894501857</v>
      </c>
      <c r="D50" s="85">
        <v>11474.440094434396</v>
      </c>
      <c r="E50" s="86">
        <v>11737.691712391894</v>
      </c>
      <c r="F50" s="86">
        <v>11703.928896323085</v>
      </c>
      <c r="G50" s="1001">
        <v>0.28847420697690729</v>
      </c>
      <c r="H50" s="87">
        <v>352.79755011135859</v>
      </c>
      <c r="I50" s="87">
        <v>-0.68642377717712011</v>
      </c>
      <c r="J50" s="88">
        <v>-3.8543897216274088</v>
      </c>
      <c r="K50" s="88">
        <v>3.0610853558767381</v>
      </c>
      <c r="L50" s="1002">
        <v>0.37161288409604243</v>
      </c>
    </row>
    <row r="51" spans="1:12" ht="15">
      <c r="A51" s="46" t="s">
        <v>24</v>
      </c>
      <c r="B51" s="47" t="s">
        <v>29</v>
      </c>
      <c r="C51" s="79">
        <v>11328.803921568626</v>
      </c>
      <c r="D51" s="79">
        <v>11110.676470588234</v>
      </c>
      <c r="E51" s="80">
        <v>11555.38</v>
      </c>
      <c r="F51" s="80">
        <v>11332.89</v>
      </c>
      <c r="G51" s="997">
        <v>1.9632238555214054</v>
      </c>
      <c r="H51" s="81">
        <v>337.8</v>
      </c>
      <c r="I51" s="81">
        <v>1.9927536231884126</v>
      </c>
      <c r="J51" s="89">
        <v>9.3023255813953494</v>
      </c>
      <c r="K51" s="89">
        <v>0.64085083174256885</v>
      </c>
      <c r="L51" s="1003">
        <v>0.14557324593284759</v>
      </c>
    </row>
    <row r="52" spans="1:12" ht="15">
      <c r="A52" s="46" t="s">
        <v>24</v>
      </c>
      <c r="B52" s="47" t="s">
        <v>30</v>
      </c>
      <c r="C52" s="79">
        <v>11591.680392156863</v>
      </c>
      <c r="D52" s="79">
        <v>11467.445098039216</v>
      </c>
      <c r="E52" s="80">
        <v>11823.513999999999</v>
      </c>
      <c r="F52" s="80">
        <v>11696.794</v>
      </c>
      <c r="G52" s="997">
        <v>1.0833737860134953</v>
      </c>
      <c r="H52" s="81">
        <v>343.2</v>
      </c>
      <c r="I52" s="81">
        <v>-2.0547945205479419</v>
      </c>
      <c r="J52" s="89">
        <v>2</v>
      </c>
      <c r="K52" s="89">
        <v>1.3907826561221708</v>
      </c>
      <c r="L52" s="1003">
        <v>0.23897431702979577</v>
      </c>
    </row>
    <row r="53" spans="1:12" ht="15">
      <c r="A53" s="46" t="s">
        <v>24</v>
      </c>
      <c r="B53" s="47" t="s">
        <v>35</v>
      </c>
      <c r="C53" s="79">
        <v>11503.717647058822</v>
      </c>
      <c r="D53" s="79">
        <v>11635.565686274509</v>
      </c>
      <c r="E53" s="80">
        <v>11733.791999999999</v>
      </c>
      <c r="F53" s="80">
        <v>11868.277</v>
      </c>
      <c r="G53" s="997">
        <v>-1.1331467912317903</v>
      </c>
      <c r="H53" s="81">
        <v>375.1</v>
      </c>
      <c r="I53" s="81">
        <v>0.83333333333333937</v>
      </c>
      <c r="J53" s="89">
        <v>-16.574585635359114</v>
      </c>
      <c r="K53" s="89">
        <v>1.0294518680119988</v>
      </c>
      <c r="L53" s="1003">
        <v>-1.2934678866600491E-2</v>
      </c>
    </row>
    <row r="54" spans="1:12" ht="14.25">
      <c r="A54" s="44" t="s">
        <v>24</v>
      </c>
      <c r="B54" s="48" t="s">
        <v>31</v>
      </c>
      <c r="C54" s="90">
        <v>11181.570328719723</v>
      </c>
      <c r="D54" s="90">
        <v>10976.219896072314</v>
      </c>
      <c r="E54" s="91">
        <v>11405.201735294118</v>
      </c>
      <c r="F54" s="91">
        <v>11195.744293993761</v>
      </c>
      <c r="G54" s="1004">
        <v>1.8708666060971595</v>
      </c>
      <c r="H54" s="92">
        <v>301.26441586280816</v>
      </c>
      <c r="I54" s="92">
        <v>-0.90242730501288759</v>
      </c>
      <c r="J54" s="93">
        <v>-14.664634146341463</v>
      </c>
      <c r="K54" s="93">
        <v>19.082356149440962</v>
      </c>
      <c r="L54" s="1005">
        <v>0.19269938832601241</v>
      </c>
    </row>
    <row r="55" spans="1:12" ht="15">
      <c r="A55" s="46" t="s">
        <v>24</v>
      </c>
      <c r="B55" s="47" t="s">
        <v>32</v>
      </c>
      <c r="C55" s="79">
        <v>10867.026470588235</v>
      </c>
      <c r="D55" s="79">
        <v>10665.700980392156</v>
      </c>
      <c r="E55" s="80">
        <v>11084.367</v>
      </c>
      <c r="F55" s="80">
        <v>10879.014999999999</v>
      </c>
      <c r="G55" s="997">
        <v>1.887597360606643</v>
      </c>
      <c r="H55" s="81">
        <v>274.39999999999998</v>
      </c>
      <c r="I55" s="81">
        <v>-1.0814708002883924</v>
      </c>
      <c r="J55" s="89">
        <v>-11.041852181656278</v>
      </c>
      <c r="K55" s="89">
        <v>6.8107444777747483</v>
      </c>
      <c r="L55" s="1003">
        <v>0.3433406537710626</v>
      </c>
    </row>
    <row r="56" spans="1:12" ht="15">
      <c r="A56" s="46" t="s">
        <v>24</v>
      </c>
      <c r="B56" s="47" t="s">
        <v>33</v>
      </c>
      <c r="C56" s="79">
        <v>11344.678431372549</v>
      </c>
      <c r="D56" s="79">
        <v>11026.315686274511</v>
      </c>
      <c r="E56" s="80">
        <v>11571.572</v>
      </c>
      <c r="F56" s="80">
        <v>11246.842000000001</v>
      </c>
      <c r="G56" s="997">
        <v>2.8872993859076135</v>
      </c>
      <c r="H56" s="81">
        <v>307.2</v>
      </c>
      <c r="I56" s="81">
        <v>-0.51813471502591402</v>
      </c>
      <c r="J56" s="89">
        <v>-15.153412648716344</v>
      </c>
      <c r="K56" s="89">
        <v>9.2377965639487325</v>
      </c>
      <c r="L56" s="1003">
        <v>4.0606976296118091E-2</v>
      </c>
    </row>
    <row r="57" spans="1:12" ht="15">
      <c r="A57" s="46" t="s">
        <v>24</v>
      </c>
      <c r="B57" s="47" t="s">
        <v>36</v>
      </c>
      <c r="C57" s="79">
        <v>11301.418627450981</v>
      </c>
      <c r="D57" s="79">
        <v>11350.325490196079</v>
      </c>
      <c r="E57" s="80">
        <v>11527.447</v>
      </c>
      <c r="F57" s="80">
        <v>11577.332</v>
      </c>
      <c r="G57" s="997">
        <v>-0.43088511239031774</v>
      </c>
      <c r="H57" s="81">
        <v>343.5</v>
      </c>
      <c r="I57" s="81">
        <v>-5.8190282222865479E-2</v>
      </c>
      <c r="J57" s="89">
        <v>-20.535714285714285</v>
      </c>
      <c r="K57" s="89">
        <v>3.03381510771748</v>
      </c>
      <c r="L57" s="1003">
        <v>-0.19124824174116961</v>
      </c>
    </row>
    <row r="58" spans="1:12" ht="14.25">
      <c r="A58" s="44" t="s">
        <v>24</v>
      </c>
      <c r="B58" s="48" t="s">
        <v>37</v>
      </c>
      <c r="C58" s="90">
        <v>8989.735613630135</v>
      </c>
      <c r="D58" s="90">
        <v>9179.7290596799976</v>
      </c>
      <c r="E58" s="91">
        <v>9169.5303259027387</v>
      </c>
      <c r="F58" s="91">
        <v>9363.3236408735975</v>
      </c>
      <c r="G58" s="1004">
        <v>-2.0697064675292784</v>
      </c>
      <c r="H58" s="92">
        <v>325.51441048034934</v>
      </c>
      <c r="I58" s="92">
        <v>39.521315757642419</v>
      </c>
      <c r="J58" s="93">
        <v>-5.89041095890411</v>
      </c>
      <c r="K58" s="93">
        <v>9.3673302427052096</v>
      </c>
      <c r="L58" s="1005">
        <v>0.95912936733087228</v>
      </c>
    </row>
    <row r="59" spans="1:12" ht="15">
      <c r="A59" s="46" t="s">
        <v>24</v>
      </c>
      <c r="B59" s="47" t="s">
        <v>101</v>
      </c>
      <c r="C59" s="101">
        <v>8724.7196078431371</v>
      </c>
      <c r="D59" s="101">
        <v>8705.9323529411758</v>
      </c>
      <c r="E59" s="102">
        <v>8899.2139999999999</v>
      </c>
      <c r="F59" s="102">
        <v>8880.0509999999995</v>
      </c>
      <c r="G59" s="1011">
        <v>0.21579831016736803</v>
      </c>
      <c r="H59" s="103">
        <v>376.5</v>
      </c>
      <c r="I59" s="103">
        <v>73.822714681440445</v>
      </c>
      <c r="J59" s="104">
        <v>4.4678055190538766</v>
      </c>
      <c r="K59" s="104">
        <v>5.4199618216525769</v>
      </c>
      <c r="L59" s="1012">
        <v>1.0373310914060898</v>
      </c>
    </row>
    <row r="60" spans="1:12" ht="15">
      <c r="A60" s="46" t="s">
        <v>24</v>
      </c>
      <c r="B60" s="47" t="s">
        <v>38</v>
      </c>
      <c r="C60" s="79">
        <v>9514.9460784313724</v>
      </c>
      <c r="D60" s="79">
        <v>9537.7794117647063</v>
      </c>
      <c r="E60" s="80">
        <v>9705.2450000000008</v>
      </c>
      <c r="F60" s="80">
        <v>9728.5349999999999</v>
      </c>
      <c r="G60" s="997">
        <v>-0.23939884062707337</v>
      </c>
      <c r="H60" s="81">
        <v>244</v>
      </c>
      <c r="I60" s="81">
        <v>1.0351966873706004</v>
      </c>
      <c r="J60" s="89">
        <v>-22.70168855534709</v>
      </c>
      <c r="K60" s="89">
        <v>2.8088355604035997</v>
      </c>
      <c r="L60" s="1003">
        <v>-0.26073366327758007</v>
      </c>
    </row>
    <row r="61" spans="1:12" ht="15.75" thickBot="1">
      <c r="A61" s="46" t="s">
        <v>24</v>
      </c>
      <c r="B61" s="47" t="s">
        <v>39</v>
      </c>
      <c r="C61" s="79">
        <v>9549.3313725490189</v>
      </c>
      <c r="D61" s="79">
        <v>9860.0647058823524</v>
      </c>
      <c r="E61" s="80">
        <v>9740.3179999999993</v>
      </c>
      <c r="F61" s="80">
        <v>10057.266</v>
      </c>
      <c r="G61" s="997">
        <v>-3.1514330037606673</v>
      </c>
      <c r="H61" s="81">
        <v>283.89999999999998</v>
      </c>
      <c r="I61" s="81">
        <v>0.10578279266571033</v>
      </c>
      <c r="J61" s="89">
        <v>0.60240963855421692</v>
      </c>
      <c r="K61" s="89">
        <v>1.1385328606490319</v>
      </c>
      <c r="L61" s="1003">
        <v>0.18253193920236066</v>
      </c>
    </row>
    <row r="62" spans="1:12" ht="15.75" thickBot="1">
      <c r="A62" s="51"/>
      <c r="B62" s="52"/>
      <c r="C62" s="96"/>
      <c r="D62" s="96"/>
      <c r="E62" s="96"/>
      <c r="F62" s="96"/>
      <c r="G62" s="1007"/>
      <c r="H62" s="97"/>
      <c r="I62" s="97"/>
      <c r="J62" s="97"/>
      <c r="K62" s="97"/>
      <c r="L62" s="1008"/>
    </row>
    <row r="63" spans="1:12" ht="14.25">
      <c r="A63" s="44" t="s">
        <v>116</v>
      </c>
      <c r="B63" s="48" t="s">
        <v>25</v>
      </c>
      <c r="C63" s="90">
        <v>14382.367764570126</v>
      </c>
      <c r="D63" s="90">
        <v>14370.061133764981</v>
      </c>
      <c r="E63" s="91">
        <v>14670.015119861529</v>
      </c>
      <c r="F63" s="91">
        <v>14657.462356440281</v>
      </c>
      <c r="G63" s="1004">
        <v>8.5640768613217844E-2</v>
      </c>
      <c r="H63" s="92">
        <v>331.34193548387094</v>
      </c>
      <c r="I63" s="92">
        <v>-0.67664524952639338</v>
      </c>
      <c r="J63" s="93">
        <v>8.984375</v>
      </c>
      <c r="K63" s="93">
        <v>1.9020998091082628</v>
      </c>
      <c r="L63" s="1005">
        <v>0.4277851350700228</v>
      </c>
    </row>
    <row r="64" spans="1:12" ht="15">
      <c r="A64" s="46" t="s">
        <v>116</v>
      </c>
      <c r="B64" s="47" t="s">
        <v>26</v>
      </c>
      <c r="C64" s="79">
        <v>14289.103921568627</v>
      </c>
      <c r="D64" s="79">
        <v>14148.287254901961</v>
      </c>
      <c r="E64" s="80">
        <v>14574.886</v>
      </c>
      <c r="F64" s="80">
        <v>14431.253000000001</v>
      </c>
      <c r="G64" s="997">
        <v>0.99529126126469969</v>
      </c>
      <c r="H64" s="81">
        <v>292.89999999999998</v>
      </c>
      <c r="I64" s="81">
        <v>-2.3666666666666742</v>
      </c>
      <c r="J64" s="89">
        <v>16</v>
      </c>
      <c r="K64" s="89">
        <v>0.39541859830924458</v>
      </c>
      <c r="L64" s="1003">
        <v>0.10746651353615083</v>
      </c>
    </row>
    <row r="65" spans="1:12" ht="15">
      <c r="A65" s="46" t="s">
        <v>116</v>
      </c>
      <c r="B65" s="47" t="s">
        <v>27</v>
      </c>
      <c r="C65" s="79">
        <v>14437.345098039215</v>
      </c>
      <c r="D65" s="79">
        <v>14458.049019607843</v>
      </c>
      <c r="E65" s="80">
        <v>14726.092000000001</v>
      </c>
      <c r="F65" s="80">
        <v>14747.21</v>
      </c>
      <c r="G65" s="997">
        <v>-0.14319996799393631</v>
      </c>
      <c r="H65" s="81">
        <v>334.5</v>
      </c>
      <c r="I65" s="81">
        <v>-0.68289786223278237</v>
      </c>
      <c r="J65" s="89">
        <v>17.482517482517483</v>
      </c>
      <c r="K65" s="89">
        <v>1.1453504226888465</v>
      </c>
      <c r="L65" s="1003">
        <v>0.32180746023779827</v>
      </c>
    </row>
    <row r="66" spans="1:12" ht="15">
      <c r="A66" s="46" t="s">
        <v>116</v>
      </c>
      <c r="B66" s="47" t="s">
        <v>34</v>
      </c>
      <c r="C66" s="79">
        <v>14304.246078431372</v>
      </c>
      <c r="D66" s="79">
        <v>14329.103921568627</v>
      </c>
      <c r="E66" s="80">
        <v>14590.331</v>
      </c>
      <c r="F66" s="80">
        <v>14615.686</v>
      </c>
      <c r="G66" s="997">
        <v>-0.17347800164836302</v>
      </c>
      <c r="H66" s="81">
        <v>363.4</v>
      </c>
      <c r="I66" s="81">
        <v>2.9461756373937611</v>
      </c>
      <c r="J66" s="89">
        <v>-15.873015873015872</v>
      </c>
      <c r="K66" s="89">
        <v>0.36133078811017183</v>
      </c>
      <c r="L66" s="1003">
        <v>-1.4888387039262985E-3</v>
      </c>
    </row>
    <row r="67" spans="1:12" ht="14.25">
      <c r="A67" s="44" t="s">
        <v>116</v>
      </c>
      <c r="B67" s="48" t="s">
        <v>28</v>
      </c>
      <c r="C67" s="90">
        <v>13929.240900724757</v>
      </c>
      <c r="D67" s="90">
        <v>14030.08975920093</v>
      </c>
      <c r="E67" s="91">
        <v>14207.825718739252</v>
      </c>
      <c r="F67" s="91">
        <v>14310.691554384948</v>
      </c>
      <c r="G67" s="1004">
        <v>-0.71880408612522362</v>
      </c>
      <c r="H67" s="92">
        <v>306.28601532567046</v>
      </c>
      <c r="I67" s="92">
        <v>-1.4119001647322154</v>
      </c>
      <c r="J67" s="93">
        <v>-27.600554785020805</v>
      </c>
      <c r="K67" s="93">
        <v>7.1175347695664026</v>
      </c>
      <c r="L67" s="1005">
        <v>-1.1870033552896224</v>
      </c>
    </row>
    <row r="68" spans="1:12" ht="15">
      <c r="A68" s="46" t="s">
        <v>116</v>
      </c>
      <c r="B68" s="47" t="s">
        <v>29</v>
      </c>
      <c r="C68" s="79">
        <v>14016.933333333334</v>
      </c>
      <c r="D68" s="79">
        <v>14166.822549019607</v>
      </c>
      <c r="E68" s="80">
        <v>14297.272000000001</v>
      </c>
      <c r="F68" s="80">
        <v>14450.159</v>
      </c>
      <c r="G68" s="997">
        <v>-1.0580298805016528</v>
      </c>
      <c r="H68" s="81">
        <v>277.89999999999998</v>
      </c>
      <c r="I68" s="81">
        <v>-1.067995728017088</v>
      </c>
      <c r="J68" s="89">
        <v>-5</v>
      </c>
      <c r="K68" s="89">
        <v>1.2953367875647668</v>
      </c>
      <c r="L68" s="1003">
        <v>0.14352844847239177</v>
      </c>
    </row>
    <row r="69" spans="1:12" ht="15">
      <c r="A69" s="46" t="s">
        <v>116</v>
      </c>
      <c r="B69" s="47" t="s">
        <v>30</v>
      </c>
      <c r="C69" s="79">
        <v>13919.074509803921</v>
      </c>
      <c r="D69" s="79">
        <v>14130.123529411765</v>
      </c>
      <c r="E69" s="80">
        <v>14197.456</v>
      </c>
      <c r="F69" s="80">
        <v>14412.726000000001</v>
      </c>
      <c r="G69" s="997">
        <v>-1.4936105772079509</v>
      </c>
      <c r="H69" s="81">
        <v>305.39999999999998</v>
      </c>
      <c r="I69" s="81">
        <v>-0.48875855327468232</v>
      </c>
      <c r="J69" s="89">
        <v>-26.570048309178745</v>
      </c>
      <c r="K69" s="89">
        <v>4.1450777202072544</v>
      </c>
      <c r="L69" s="1003">
        <v>-0.62340880363517837</v>
      </c>
    </row>
    <row r="70" spans="1:12" ht="15">
      <c r="A70" s="46" t="s">
        <v>116</v>
      </c>
      <c r="B70" s="47" t="s">
        <v>35</v>
      </c>
      <c r="C70" s="79">
        <v>13895.497058823528</v>
      </c>
      <c r="D70" s="79">
        <v>13789.639215686275</v>
      </c>
      <c r="E70" s="80">
        <v>14173.406999999999</v>
      </c>
      <c r="F70" s="80">
        <v>14065.432000000001</v>
      </c>
      <c r="G70" s="997">
        <v>0.76766216636644036</v>
      </c>
      <c r="H70" s="81">
        <v>330.4</v>
      </c>
      <c r="I70" s="81">
        <v>-0.66145520144318859</v>
      </c>
      <c r="J70" s="89">
        <v>-40.579710144927539</v>
      </c>
      <c r="K70" s="89">
        <v>1.6771202617943823</v>
      </c>
      <c r="L70" s="1003">
        <v>-0.70712300012683404</v>
      </c>
    </row>
    <row r="71" spans="1:12" ht="14.25">
      <c r="A71" s="44" t="s">
        <v>116</v>
      </c>
      <c r="B71" s="48" t="s">
        <v>31</v>
      </c>
      <c r="C71" s="90">
        <v>12934.65447457234</v>
      </c>
      <c r="D71" s="90">
        <v>13032.043297183043</v>
      </c>
      <c r="E71" s="91">
        <v>13193.347564063788</v>
      </c>
      <c r="F71" s="91">
        <v>13292.684163126703</v>
      </c>
      <c r="G71" s="1004">
        <v>-0.74730278583215404</v>
      </c>
      <c r="H71" s="92">
        <v>275.02539382482666</v>
      </c>
      <c r="I71" s="92">
        <v>-0.10880109905294483</v>
      </c>
      <c r="J71" s="93">
        <v>-21.279761904761905</v>
      </c>
      <c r="K71" s="93">
        <v>10.819470957185711</v>
      </c>
      <c r="L71" s="1005">
        <v>-0.79075710086542905</v>
      </c>
    </row>
    <row r="72" spans="1:12" ht="15">
      <c r="A72" s="46" t="s">
        <v>116</v>
      </c>
      <c r="B72" s="47" t="s">
        <v>32</v>
      </c>
      <c r="C72" s="79">
        <v>12504.203921568627</v>
      </c>
      <c r="D72" s="79">
        <v>12656.334313725489</v>
      </c>
      <c r="E72" s="80">
        <v>12754.288</v>
      </c>
      <c r="F72" s="80">
        <v>12909.460999999999</v>
      </c>
      <c r="G72" s="997">
        <v>-1.2020099057582565</v>
      </c>
      <c r="H72" s="81">
        <v>243.9</v>
      </c>
      <c r="I72" s="81">
        <v>-0.12285012285011586</v>
      </c>
      <c r="J72" s="89">
        <v>-9.3394077448747161</v>
      </c>
      <c r="K72" s="89">
        <v>2.7133896918461957</v>
      </c>
      <c r="L72" s="1003">
        <v>0.18517038753843229</v>
      </c>
    </row>
    <row r="73" spans="1:12" ht="15">
      <c r="A73" s="46" t="s">
        <v>116</v>
      </c>
      <c r="B73" s="47" t="s">
        <v>33</v>
      </c>
      <c r="C73" s="79">
        <v>13075.143137254903</v>
      </c>
      <c r="D73" s="79">
        <v>13223.841176470587</v>
      </c>
      <c r="E73" s="80">
        <v>13336.646000000001</v>
      </c>
      <c r="F73" s="80">
        <v>13488.317999999999</v>
      </c>
      <c r="G73" s="997">
        <v>-1.1244693370959868</v>
      </c>
      <c r="H73" s="81">
        <v>277.89999999999998</v>
      </c>
      <c r="I73" s="81">
        <v>0</v>
      </c>
      <c r="J73" s="81">
        <v>-28.628708901363272</v>
      </c>
      <c r="K73" s="81">
        <v>6.06763021543496</v>
      </c>
      <c r="L73" s="998">
        <v>-1.1138947788059976</v>
      </c>
    </row>
    <row r="74" spans="1:12" ht="15.75" thickBot="1">
      <c r="A74" s="56" t="s">
        <v>116</v>
      </c>
      <c r="B74" s="57" t="s">
        <v>36</v>
      </c>
      <c r="C74" s="82">
        <v>13011.059803921569</v>
      </c>
      <c r="D74" s="82">
        <v>12773.513725490197</v>
      </c>
      <c r="E74" s="83">
        <v>13271.281000000001</v>
      </c>
      <c r="F74" s="83">
        <v>13028.984</v>
      </c>
      <c r="G74" s="999">
        <v>1.8596768558469368</v>
      </c>
      <c r="H74" s="84">
        <v>307.89999999999998</v>
      </c>
      <c r="I74" s="84">
        <v>0.29315960912051375</v>
      </c>
      <c r="J74" s="84">
        <v>-9.3939393939393927</v>
      </c>
      <c r="K74" s="84">
        <v>2.0384510499045541</v>
      </c>
      <c r="L74" s="1000">
        <v>0.1379672904021354</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c r="A78" s="27"/>
      <c r="B78" s="28"/>
      <c r="C78" s="3" t="s">
        <v>9</v>
      </c>
      <c r="D78" s="3" t="s">
        <v>9</v>
      </c>
      <c r="E78" s="3"/>
      <c r="F78" s="3"/>
      <c r="G78" s="954"/>
      <c r="H78" s="1460" t="s">
        <v>10</v>
      </c>
      <c r="I78" s="1461"/>
      <c r="J78" s="984" t="s">
        <v>11</v>
      </c>
      <c r="K78" s="955" t="s">
        <v>12</v>
      </c>
      <c r="L78" s="956"/>
    </row>
    <row r="79" spans="1:12" ht="15.75">
      <c r="A79" s="29" t="s">
        <v>13</v>
      </c>
      <c r="B79" s="30" t="s">
        <v>14</v>
      </c>
      <c r="C79" s="957" t="s">
        <v>40</v>
      </c>
      <c r="D79" s="957" t="s">
        <v>40</v>
      </c>
      <c r="E79" s="958" t="s">
        <v>41</v>
      </c>
      <c r="F79" s="959"/>
      <c r="G79" s="985"/>
      <c r="H79" s="1458" t="s">
        <v>15</v>
      </c>
      <c r="I79" s="1459"/>
      <c r="J79" s="986" t="s">
        <v>16</v>
      </c>
      <c r="K79" s="960" t="s">
        <v>17</v>
      </c>
      <c r="L79" s="961"/>
    </row>
    <row r="80" spans="1:12" ht="26.25" thickBot="1">
      <c r="A80" s="31" t="s">
        <v>18</v>
      </c>
      <c r="B80" s="32" t="s">
        <v>19</v>
      </c>
      <c r="C80" s="876" t="s">
        <v>518</v>
      </c>
      <c r="D80" s="876" t="s">
        <v>517</v>
      </c>
      <c r="E80" s="951" t="s">
        <v>518</v>
      </c>
      <c r="F80" s="1234" t="s">
        <v>517</v>
      </c>
      <c r="G80" s="983" t="s">
        <v>20</v>
      </c>
      <c r="H80" s="66" t="s">
        <v>518</v>
      </c>
      <c r="I80" s="889" t="s">
        <v>20</v>
      </c>
      <c r="J80" s="987" t="s">
        <v>20</v>
      </c>
      <c r="K80" s="952" t="s">
        <v>518</v>
      </c>
      <c r="L80" s="988" t="s">
        <v>21</v>
      </c>
    </row>
    <row r="81" spans="1:12" ht="15" thickBot="1">
      <c r="A81" s="33" t="s">
        <v>22</v>
      </c>
      <c r="B81" s="34" t="s">
        <v>23</v>
      </c>
      <c r="C81" s="67">
        <v>12982.252241326942</v>
      </c>
      <c r="D81" s="67">
        <v>13243.638633109102</v>
      </c>
      <c r="E81" s="68">
        <v>13241.89728615348</v>
      </c>
      <c r="F81" s="1235">
        <v>13508.511405771284</v>
      </c>
      <c r="G81" s="989">
        <v>-1.9736750527811437</v>
      </c>
      <c r="H81" s="69">
        <v>344.11113213038419</v>
      </c>
      <c r="I81" s="69">
        <v>5.8327932829489644</v>
      </c>
      <c r="J81" s="70">
        <v>-20.232153221125941</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12323.841618675442</v>
      </c>
      <c r="D83" s="72">
        <v>12306.863835865475</v>
      </c>
      <c r="E83" s="73">
        <v>12570.318451048952</v>
      </c>
      <c r="F83" s="73">
        <v>12553.001112582784</v>
      </c>
      <c r="G83" s="993">
        <v>0.1379537714595539</v>
      </c>
      <c r="H83" s="74">
        <v>204.28571428571428</v>
      </c>
      <c r="I83" s="74">
        <v>-18.826868495742669</v>
      </c>
      <c r="J83" s="74">
        <v>-22.222222222222221</v>
      </c>
      <c r="K83" s="74">
        <v>0.20372526193247961</v>
      </c>
      <c r="L83" s="994">
        <v>-5.2126370808691924E-3</v>
      </c>
    </row>
    <row r="84" spans="1:12" ht="15">
      <c r="A84" s="46" t="s">
        <v>108</v>
      </c>
      <c r="B84" s="75" t="s">
        <v>23</v>
      </c>
      <c r="C84" s="76">
        <v>14211.565078941632</v>
      </c>
      <c r="D84" s="76">
        <v>14134.786123971215</v>
      </c>
      <c r="E84" s="77">
        <v>14495.796380520465</v>
      </c>
      <c r="F84" s="77">
        <v>14417.481846450639</v>
      </c>
      <c r="G84" s="995">
        <v>0.54319148727838606</v>
      </c>
      <c r="H84" s="78">
        <v>353.90503623188408</v>
      </c>
      <c r="I84" s="78">
        <v>0.60300372816784642</v>
      </c>
      <c r="J84" s="78">
        <v>-18.391484328799525</v>
      </c>
      <c r="K84" s="78">
        <v>40.162980209545985</v>
      </c>
      <c r="L84" s="996">
        <v>0.90587051714900468</v>
      </c>
    </row>
    <row r="85" spans="1:12" ht="15">
      <c r="A85" s="39" t="s">
        <v>109</v>
      </c>
      <c r="B85" s="40" t="s">
        <v>23</v>
      </c>
      <c r="C85" s="79">
        <v>13975.131478017222</v>
      </c>
      <c r="D85" s="79">
        <v>14037.311709756201</v>
      </c>
      <c r="E85" s="80">
        <v>14254.634107577565</v>
      </c>
      <c r="F85" s="80">
        <v>14318.057943951326</v>
      </c>
      <c r="G85" s="997">
        <v>-0.4429639593723943</v>
      </c>
      <c r="H85" s="81">
        <v>386.70898876404499</v>
      </c>
      <c r="I85" s="81">
        <v>-0.27899579425427751</v>
      </c>
      <c r="J85" s="81">
        <v>-18.181818181818183</v>
      </c>
      <c r="K85" s="81">
        <v>11.655995343422584</v>
      </c>
      <c r="L85" s="998">
        <v>0.2920951693076681</v>
      </c>
    </row>
    <row r="86" spans="1:12" ht="15">
      <c r="A86" s="39" t="s">
        <v>110</v>
      </c>
      <c r="B86" s="40" t="s">
        <v>23</v>
      </c>
      <c r="C86" s="79" t="s">
        <v>99</v>
      </c>
      <c r="D86" s="79" t="s">
        <v>253</v>
      </c>
      <c r="E86" s="80" t="s">
        <v>99</v>
      </c>
      <c r="F86" s="80">
        <v>14965</v>
      </c>
      <c r="G86" s="997" t="s">
        <v>99</v>
      </c>
      <c r="H86" s="81" t="s">
        <v>99</v>
      </c>
      <c r="I86" s="81" t="s">
        <v>99</v>
      </c>
      <c r="J86" s="81" t="s">
        <v>99</v>
      </c>
      <c r="K86" s="81" t="s">
        <v>99</v>
      </c>
      <c r="L86" s="998" t="s">
        <v>99</v>
      </c>
    </row>
    <row r="87" spans="1:12" ht="15">
      <c r="A87" s="39" t="s">
        <v>97</v>
      </c>
      <c r="B87" s="40" t="s">
        <v>23</v>
      </c>
      <c r="C87" s="79">
        <v>10451.709432086725</v>
      </c>
      <c r="D87" s="79">
        <v>10575.047370962851</v>
      </c>
      <c r="E87" s="80">
        <v>10660.743620728461</v>
      </c>
      <c r="F87" s="80">
        <v>10786.548318382109</v>
      </c>
      <c r="G87" s="997">
        <v>-1.1663109823487778</v>
      </c>
      <c r="H87" s="81">
        <v>348.37953156822817</v>
      </c>
      <c r="I87" s="81">
        <v>22.423711112928608</v>
      </c>
      <c r="J87" s="81">
        <v>-11.730337078651685</v>
      </c>
      <c r="K87" s="81">
        <v>28.579743888242142</v>
      </c>
      <c r="L87" s="998">
        <v>2.75269803798097</v>
      </c>
    </row>
    <row r="88" spans="1:12" ht="15.75" thickBot="1">
      <c r="A88" s="41" t="s">
        <v>111</v>
      </c>
      <c r="B88" s="42" t="s">
        <v>23</v>
      </c>
      <c r="C88" s="82">
        <v>13557.236853691158</v>
      </c>
      <c r="D88" s="82">
        <v>13792.633657575132</v>
      </c>
      <c r="E88" s="83">
        <v>13828.381590764982</v>
      </c>
      <c r="F88" s="83">
        <v>14068.486330726635</v>
      </c>
      <c r="G88" s="999">
        <v>-1.7066849575511609</v>
      </c>
      <c r="H88" s="84">
        <v>293.4152288072018</v>
      </c>
      <c r="I88" s="84">
        <v>-0.31483689171458218</v>
      </c>
      <c r="J88" s="84">
        <v>-33.149448345035104</v>
      </c>
      <c r="K88" s="84">
        <v>19.397555296856812</v>
      </c>
      <c r="L88" s="1000">
        <v>-3.7481208493997187</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99</v>
      </c>
      <c r="E90" s="86" t="s">
        <v>99</v>
      </c>
      <c r="F90" s="86" t="s">
        <v>99</v>
      </c>
      <c r="G90" s="1001" t="s">
        <v>99</v>
      </c>
      <c r="H90" s="87" t="s">
        <v>99</v>
      </c>
      <c r="I90" s="87" t="s">
        <v>99</v>
      </c>
      <c r="J90" s="88" t="s">
        <v>99</v>
      </c>
      <c r="K90" s="88" t="s">
        <v>99</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99</v>
      </c>
      <c r="E92" s="80" t="s">
        <v>99</v>
      </c>
      <c r="F92" s="80" t="s">
        <v>99</v>
      </c>
      <c r="G92" s="997" t="s">
        <v>99</v>
      </c>
      <c r="H92" s="81" t="s">
        <v>99</v>
      </c>
      <c r="I92" s="81" t="s">
        <v>99</v>
      </c>
      <c r="J92" s="89" t="s">
        <v>99</v>
      </c>
      <c r="K92" s="89" t="s">
        <v>99</v>
      </c>
      <c r="L92" s="1003" t="s">
        <v>99</v>
      </c>
    </row>
    <row r="93" spans="1:12" ht="14.25">
      <c r="A93" s="44" t="s">
        <v>112</v>
      </c>
      <c r="B93" s="48" t="s">
        <v>28</v>
      </c>
      <c r="C93" s="90" t="s">
        <v>99</v>
      </c>
      <c r="D93" s="90">
        <v>14653.640238704178</v>
      </c>
      <c r="E93" s="91" t="s">
        <v>99</v>
      </c>
      <c r="F93" s="91">
        <v>14946.713043478261</v>
      </c>
      <c r="G93" s="1004" t="s">
        <v>99</v>
      </c>
      <c r="H93" s="92" t="s">
        <v>99</v>
      </c>
      <c r="I93" s="92" t="s">
        <v>99</v>
      </c>
      <c r="J93" s="93" t="s">
        <v>99</v>
      </c>
      <c r="K93" s="93">
        <v>0</v>
      </c>
      <c r="L93" s="1005" t="s">
        <v>99</v>
      </c>
    </row>
    <row r="94" spans="1:12" ht="15">
      <c r="A94" s="46" t="s">
        <v>112</v>
      </c>
      <c r="B94" s="47" t="s">
        <v>29</v>
      </c>
      <c r="C94" s="79" t="s">
        <v>99</v>
      </c>
      <c r="D94" s="79" t="s">
        <v>253</v>
      </c>
      <c r="E94" s="80" t="s">
        <v>99</v>
      </c>
      <c r="F94" s="80" t="s">
        <v>253</v>
      </c>
      <c r="G94" s="997" t="s">
        <v>99</v>
      </c>
      <c r="H94" s="81" t="s">
        <v>99</v>
      </c>
      <c r="I94" s="81" t="s">
        <v>99</v>
      </c>
      <c r="J94" s="89" t="s">
        <v>99</v>
      </c>
      <c r="K94" s="89">
        <v>0</v>
      </c>
      <c r="L94" s="1003" t="s">
        <v>99</v>
      </c>
    </row>
    <row r="95" spans="1:12" ht="15">
      <c r="A95" s="46" t="s">
        <v>112</v>
      </c>
      <c r="B95" s="47" t="s">
        <v>30</v>
      </c>
      <c r="C95" s="79" t="s">
        <v>99</v>
      </c>
      <c r="D95" s="79" t="s">
        <v>253</v>
      </c>
      <c r="E95" s="80" t="s">
        <v>99</v>
      </c>
      <c r="F95" s="80" t="s">
        <v>253</v>
      </c>
      <c r="G95" s="997" t="s">
        <v>99</v>
      </c>
      <c r="H95" s="81" t="s">
        <v>99</v>
      </c>
      <c r="I95" s="81" t="s">
        <v>99</v>
      </c>
      <c r="J95" s="89" t="s">
        <v>99</v>
      </c>
      <c r="K95" s="89">
        <v>0</v>
      </c>
      <c r="L95" s="1003" t="s">
        <v>99</v>
      </c>
    </row>
    <row r="96" spans="1:12" ht="14.25">
      <c r="A96" s="44" t="s">
        <v>112</v>
      </c>
      <c r="B96" s="48" t="s">
        <v>31</v>
      </c>
      <c r="C96" s="90">
        <v>12323.841618675442</v>
      </c>
      <c r="D96" s="90">
        <v>11885.177450980391</v>
      </c>
      <c r="E96" s="91">
        <v>12570.318451048952</v>
      </c>
      <c r="F96" s="91">
        <v>12122.880999999999</v>
      </c>
      <c r="G96" s="1004">
        <v>3.6908508055878175</v>
      </c>
      <c r="H96" s="92">
        <v>204.28571428571428</v>
      </c>
      <c r="I96" s="92">
        <v>-20.200892857142861</v>
      </c>
      <c r="J96" s="93">
        <v>-6.666666666666667</v>
      </c>
      <c r="K96" s="93">
        <v>0.20372526193247961</v>
      </c>
      <c r="L96" s="1005">
        <v>2.9610346088022266E-2</v>
      </c>
    </row>
    <row r="97" spans="1:12" ht="15">
      <c r="A97" s="46" t="s">
        <v>112</v>
      </c>
      <c r="B97" s="47" t="s">
        <v>32</v>
      </c>
      <c r="C97" s="79" t="s">
        <v>253</v>
      </c>
      <c r="D97" s="79">
        <v>11885.177450980391</v>
      </c>
      <c r="E97" s="80" t="s">
        <v>253</v>
      </c>
      <c r="F97" s="80">
        <v>12122.880999999999</v>
      </c>
      <c r="G97" s="997" t="s">
        <v>99</v>
      </c>
      <c r="H97" s="81" t="s">
        <v>253</v>
      </c>
      <c r="I97" s="81" t="s">
        <v>99</v>
      </c>
      <c r="J97" s="89" t="s">
        <v>99</v>
      </c>
      <c r="K97" s="89">
        <v>0.14551804423748546</v>
      </c>
      <c r="L97" s="1003" t="s">
        <v>99</v>
      </c>
    </row>
    <row r="98" spans="1:12" ht="15.75" thickBot="1">
      <c r="A98" s="49" t="s">
        <v>112</v>
      </c>
      <c r="B98" s="50" t="s">
        <v>33</v>
      </c>
      <c r="C98" s="94">
        <v>12119.438235294117</v>
      </c>
      <c r="D98" s="94" t="s">
        <v>99</v>
      </c>
      <c r="E98" s="95">
        <v>12361.826999999999</v>
      </c>
      <c r="F98" s="95" t="s">
        <v>99</v>
      </c>
      <c r="G98" s="1006" t="s">
        <v>99</v>
      </c>
      <c r="H98" s="89">
        <v>202.5</v>
      </c>
      <c r="I98" s="89" t="s">
        <v>99</v>
      </c>
      <c r="J98" s="89" t="s">
        <v>99</v>
      </c>
      <c r="K98" s="89">
        <v>5.8207217694994179E-2</v>
      </c>
      <c r="L98" s="1003">
        <v>5.8207217694994179E-2</v>
      </c>
    </row>
    <row r="99" spans="1:12" ht="15" thickBot="1">
      <c r="A99" s="35"/>
      <c r="B99" s="43"/>
      <c r="C99" s="71"/>
      <c r="D99" s="71"/>
      <c r="E99" s="71"/>
      <c r="F99" s="71"/>
      <c r="G99" s="991"/>
      <c r="H99" s="70"/>
      <c r="I99" s="70"/>
      <c r="J99" s="70"/>
      <c r="K99" s="70"/>
      <c r="L99" s="992"/>
    </row>
    <row r="100" spans="1:12" ht="14.25">
      <c r="A100" s="44" t="s">
        <v>113</v>
      </c>
      <c r="B100" s="45" t="s">
        <v>25</v>
      </c>
      <c r="C100" s="85">
        <v>14745.047584480599</v>
      </c>
      <c r="D100" s="85">
        <v>14448.262021922796</v>
      </c>
      <c r="E100" s="86">
        <v>15039.948536170212</v>
      </c>
      <c r="F100" s="86">
        <v>14737.227262361252</v>
      </c>
      <c r="G100" s="1001">
        <v>2.0541263863257888</v>
      </c>
      <c r="H100" s="87">
        <v>418.45753424657534</v>
      </c>
      <c r="I100" s="87">
        <v>0.28219283133036871</v>
      </c>
      <c r="J100" s="88">
        <v>53.684210526315788</v>
      </c>
      <c r="K100" s="88">
        <v>2.1245634458672877</v>
      </c>
      <c r="L100" s="1002">
        <v>1.021835645519058</v>
      </c>
    </row>
    <row r="101" spans="1:12" ht="15">
      <c r="A101" s="46" t="s">
        <v>113</v>
      </c>
      <c r="B101" s="47" t="s">
        <v>26</v>
      </c>
      <c r="C101" s="79">
        <v>14753.476470588235</v>
      </c>
      <c r="D101" s="79">
        <v>14331.919607843138</v>
      </c>
      <c r="E101" s="80">
        <v>15048.546</v>
      </c>
      <c r="F101" s="80">
        <v>14618.558000000001</v>
      </c>
      <c r="G101" s="997">
        <v>2.9413845059136428</v>
      </c>
      <c r="H101" s="81">
        <v>408.2</v>
      </c>
      <c r="I101" s="81">
        <v>-2.4844720496894492</v>
      </c>
      <c r="J101" s="89">
        <v>19.298245614035086</v>
      </c>
      <c r="K101" s="89">
        <v>0.98952270081490101</v>
      </c>
      <c r="L101" s="1003">
        <v>0.32788602060596317</v>
      </c>
    </row>
    <row r="102" spans="1:12" ht="15">
      <c r="A102" s="46" t="s">
        <v>113</v>
      </c>
      <c r="B102" s="47" t="s">
        <v>27</v>
      </c>
      <c r="C102" s="79">
        <v>14738.029411764706</v>
      </c>
      <c r="D102" s="79">
        <v>14624.176470588234</v>
      </c>
      <c r="E102" s="80">
        <v>15032.79</v>
      </c>
      <c r="F102" s="80">
        <v>14916.66</v>
      </c>
      <c r="G102" s="997">
        <v>0.77852548760916329</v>
      </c>
      <c r="H102" s="81">
        <v>427.4</v>
      </c>
      <c r="I102" s="81">
        <v>2.913556465205867</v>
      </c>
      <c r="J102" s="89">
        <v>105.26315789473684</v>
      </c>
      <c r="K102" s="89">
        <v>1.1350407450523865</v>
      </c>
      <c r="L102" s="1003">
        <v>0.69394962491309453</v>
      </c>
    </row>
    <row r="103" spans="1:12" ht="14.25">
      <c r="A103" s="44" t="s">
        <v>113</v>
      </c>
      <c r="B103" s="48" t="s">
        <v>28</v>
      </c>
      <c r="C103" s="90">
        <v>14496.65464965398</v>
      </c>
      <c r="D103" s="90">
        <v>14421.722615919391</v>
      </c>
      <c r="E103" s="91">
        <v>14786.58774264706</v>
      </c>
      <c r="F103" s="91">
        <v>14710.157068237779</v>
      </c>
      <c r="G103" s="1004">
        <v>0.51957755484685042</v>
      </c>
      <c r="H103" s="92">
        <v>379.89334945586455</v>
      </c>
      <c r="I103" s="92">
        <v>-0.22662807088141401</v>
      </c>
      <c r="J103" s="93">
        <v>-7.7008928571428577</v>
      </c>
      <c r="K103" s="93">
        <v>12.034342258440047</v>
      </c>
      <c r="L103" s="1005">
        <v>1.6338779519977944</v>
      </c>
    </row>
    <row r="104" spans="1:12" ht="15">
      <c r="A104" s="46" t="s">
        <v>113</v>
      </c>
      <c r="B104" s="47" t="s">
        <v>29</v>
      </c>
      <c r="C104" s="79">
        <v>14599.027450980391</v>
      </c>
      <c r="D104" s="79">
        <v>14459.151960784313</v>
      </c>
      <c r="E104" s="80">
        <v>14891.008</v>
      </c>
      <c r="F104" s="80">
        <v>14748.334999999999</v>
      </c>
      <c r="G104" s="997">
        <v>0.96738377586351754</v>
      </c>
      <c r="H104" s="81">
        <v>367.4</v>
      </c>
      <c r="I104" s="81">
        <v>0.10899182561307283</v>
      </c>
      <c r="J104" s="89">
        <v>-9.7402597402597415</v>
      </c>
      <c r="K104" s="89">
        <v>6.0681024447031433</v>
      </c>
      <c r="L104" s="1003">
        <v>0.70536303669385703</v>
      </c>
    </row>
    <row r="105" spans="1:12" ht="15">
      <c r="A105" s="46" t="s">
        <v>113</v>
      </c>
      <c r="B105" s="47" t="s">
        <v>30</v>
      </c>
      <c r="C105" s="79">
        <v>14399.204901960784</v>
      </c>
      <c r="D105" s="79">
        <v>14384.738235294119</v>
      </c>
      <c r="E105" s="80">
        <v>14687.189</v>
      </c>
      <c r="F105" s="80">
        <v>14672.433000000001</v>
      </c>
      <c r="G105" s="997">
        <v>0.10056955107581272</v>
      </c>
      <c r="H105" s="81">
        <v>392.6</v>
      </c>
      <c r="I105" s="81">
        <v>-0.70814365199796536</v>
      </c>
      <c r="J105" s="89">
        <v>-5.5299539170506913</v>
      </c>
      <c r="K105" s="89">
        <v>5.9662398137369035</v>
      </c>
      <c r="L105" s="1003">
        <v>0.92851491530393737</v>
      </c>
    </row>
    <row r="106" spans="1:12" ht="14.25">
      <c r="A106" s="44" t="s">
        <v>113</v>
      </c>
      <c r="B106" s="48" t="s">
        <v>31</v>
      </c>
      <c r="C106" s="90">
        <v>14008.493863063879</v>
      </c>
      <c r="D106" s="90">
        <v>13998.398118546424</v>
      </c>
      <c r="E106" s="91">
        <v>14288.663740325157</v>
      </c>
      <c r="F106" s="91">
        <v>14278.366080917353</v>
      </c>
      <c r="G106" s="1004">
        <v>7.2120712898425213E-2</v>
      </c>
      <c r="H106" s="92">
        <v>336.6039731393397</v>
      </c>
      <c r="I106" s="92">
        <v>-0.50849670879481812</v>
      </c>
      <c r="J106" s="93">
        <v>-25.261396905060646</v>
      </c>
      <c r="K106" s="93">
        <v>26.004074505238648</v>
      </c>
      <c r="L106" s="1005">
        <v>-1.7498430803678531</v>
      </c>
    </row>
    <row r="107" spans="1:12" ht="15">
      <c r="A107" s="46" t="s">
        <v>113</v>
      </c>
      <c r="B107" s="47" t="s">
        <v>32</v>
      </c>
      <c r="C107" s="79">
        <v>14042.850980392157</v>
      </c>
      <c r="D107" s="79">
        <v>13996.459803921567</v>
      </c>
      <c r="E107" s="80">
        <v>14323.708000000001</v>
      </c>
      <c r="F107" s="80">
        <v>14276.388999999999</v>
      </c>
      <c r="G107" s="997">
        <v>0.33144936019886628</v>
      </c>
      <c r="H107" s="81">
        <v>324.7</v>
      </c>
      <c r="I107" s="81">
        <v>-9.230769230769581E-2</v>
      </c>
      <c r="J107" s="89">
        <v>-23.402777777777779</v>
      </c>
      <c r="K107" s="89">
        <v>16.050640279394646</v>
      </c>
      <c r="L107" s="1003">
        <v>-0.6643916416732587</v>
      </c>
    </row>
    <row r="108" spans="1:12" ht="15.75" thickBot="1">
      <c r="A108" s="49" t="s">
        <v>113</v>
      </c>
      <c r="B108" s="50" t="s">
        <v>33</v>
      </c>
      <c r="C108" s="94">
        <v>13957.934313725491</v>
      </c>
      <c r="D108" s="94">
        <v>14001.058823529411</v>
      </c>
      <c r="E108" s="95">
        <v>14237.093000000001</v>
      </c>
      <c r="F108" s="95">
        <v>14281.08</v>
      </c>
      <c r="G108" s="1006">
        <v>-0.30800891809302361</v>
      </c>
      <c r="H108" s="89">
        <v>355.8</v>
      </c>
      <c r="I108" s="89">
        <v>-0.75313807531380439</v>
      </c>
      <c r="J108" s="89">
        <v>-28.075709779179807</v>
      </c>
      <c r="K108" s="89">
        <v>9.9534342258440045</v>
      </c>
      <c r="L108" s="1003">
        <v>-1.0854514386945908</v>
      </c>
    </row>
    <row r="109" spans="1:12" ht="15.75" thickBot="1">
      <c r="A109" s="51"/>
      <c r="B109" s="52"/>
      <c r="C109" s="96"/>
      <c r="D109" s="96"/>
      <c r="E109" s="96"/>
      <c r="F109" s="96"/>
      <c r="G109" s="1007"/>
      <c r="H109" s="97"/>
      <c r="I109" s="97"/>
      <c r="J109" s="97"/>
      <c r="K109" s="97"/>
      <c r="L109" s="1008"/>
    </row>
    <row r="110" spans="1:12" ht="15">
      <c r="A110" s="46" t="s">
        <v>114</v>
      </c>
      <c r="B110" s="53" t="s">
        <v>30</v>
      </c>
      <c r="C110" s="98">
        <v>14174.145098039216</v>
      </c>
      <c r="D110" s="98">
        <v>14191.950980392157</v>
      </c>
      <c r="E110" s="99">
        <v>14457.628000000001</v>
      </c>
      <c r="F110" s="99">
        <v>14475.79</v>
      </c>
      <c r="G110" s="1009">
        <v>-0.12546465512417809</v>
      </c>
      <c r="H110" s="100">
        <v>409.1</v>
      </c>
      <c r="I110" s="100">
        <v>-1.2551291334781531</v>
      </c>
      <c r="J110" s="100">
        <v>-5.2</v>
      </c>
      <c r="K110" s="100">
        <v>3.448777648428405</v>
      </c>
      <c r="L110" s="1010">
        <v>0.54686238435411605</v>
      </c>
    </row>
    <row r="111" spans="1:12" ht="15.75" thickBot="1">
      <c r="A111" s="49" t="s">
        <v>114</v>
      </c>
      <c r="B111" s="50" t="s">
        <v>33</v>
      </c>
      <c r="C111" s="94">
        <v>13884.453921568627</v>
      </c>
      <c r="D111" s="94">
        <v>13979.296078431373</v>
      </c>
      <c r="E111" s="95">
        <v>14162.143</v>
      </c>
      <c r="F111" s="95">
        <v>14258.882</v>
      </c>
      <c r="G111" s="1006">
        <v>-0.67844730042649615</v>
      </c>
      <c r="H111" s="89">
        <v>377.3</v>
      </c>
      <c r="I111" s="89">
        <v>-0.36968576709796075</v>
      </c>
      <c r="J111" s="89">
        <v>-22.633744855967077</v>
      </c>
      <c r="K111" s="89">
        <v>8.2072176949941795</v>
      </c>
      <c r="L111" s="1003">
        <v>-0.2547672150464475</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99</v>
      </c>
      <c r="D113" s="85" t="s">
        <v>253</v>
      </c>
      <c r="E113" s="86" t="s">
        <v>99</v>
      </c>
      <c r="F113" s="86" t="s">
        <v>253</v>
      </c>
      <c r="G113" s="1001" t="s">
        <v>99</v>
      </c>
      <c r="H113" s="87" t="s">
        <v>99</v>
      </c>
      <c r="I113" s="87" t="s">
        <v>99</v>
      </c>
      <c r="J113" s="88" t="s">
        <v>99</v>
      </c>
      <c r="K113" s="88" t="s">
        <v>99</v>
      </c>
      <c r="L113" s="1002" t="s">
        <v>99</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99</v>
      </c>
      <c r="D115" s="79" t="s">
        <v>253</v>
      </c>
      <c r="E115" s="80" t="s">
        <v>99</v>
      </c>
      <c r="F115" s="80" t="s">
        <v>253</v>
      </c>
      <c r="G115" s="997" t="s">
        <v>99</v>
      </c>
      <c r="H115" s="81" t="s">
        <v>99</v>
      </c>
      <c r="I115" s="81" t="s">
        <v>99</v>
      </c>
      <c r="J115" s="89" t="s">
        <v>99</v>
      </c>
      <c r="K115" s="89" t="s">
        <v>99</v>
      </c>
      <c r="L115" s="1003" t="s">
        <v>99</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11967.520535251137</v>
      </c>
      <c r="D124" s="85">
        <v>11607.860259434836</v>
      </c>
      <c r="E124" s="86">
        <v>12206.87094595616</v>
      </c>
      <c r="F124" s="86">
        <v>11840.017464623534</v>
      </c>
      <c r="G124" s="1001">
        <v>3.0984201030846239</v>
      </c>
      <c r="H124" s="87">
        <v>352.80133333333339</v>
      </c>
      <c r="I124" s="87">
        <v>-3.2225114580258936</v>
      </c>
      <c r="J124" s="88">
        <v>3.4482758620689653</v>
      </c>
      <c r="K124" s="88">
        <v>2.1827706635622817</v>
      </c>
      <c r="L124" s="1002">
        <v>0.49965981039919405</v>
      </c>
    </row>
    <row r="125" spans="1:12" ht="15">
      <c r="A125" s="46" t="s">
        <v>24</v>
      </c>
      <c r="B125" s="47" t="s">
        <v>29</v>
      </c>
      <c r="C125" s="79">
        <v>11990.01862745098</v>
      </c>
      <c r="D125" s="79">
        <v>11582.095098039215</v>
      </c>
      <c r="E125" s="80">
        <v>12229.819</v>
      </c>
      <c r="F125" s="80">
        <v>11813.736999999999</v>
      </c>
      <c r="G125" s="997">
        <v>3.5220184773031624</v>
      </c>
      <c r="H125" s="81">
        <v>335.7</v>
      </c>
      <c r="I125" s="81">
        <v>2.3475609756097526</v>
      </c>
      <c r="J125" s="89">
        <v>100</v>
      </c>
      <c r="K125" s="89">
        <v>0.4365541327124563</v>
      </c>
      <c r="L125" s="1003">
        <v>0.26243921686799898</v>
      </c>
    </row>
    <row r="126" spans="1:12" ht="15">
      <c r="A126" s="46" t="s">
        <v>24</v>
      </c>
      <c r="B126" s="47" t="s">
        <v>30</v>
      </c>
      <c r="C126" s="79">
        <v>11914.879411764705</v>
      </c>
      <c r="D126" s="79">
        <v>11519.59019607843</v>
      </c>
      <c r="E126" s="80">
        <v>12153.177</v>
      </c>
      <c r="F126" s="80">
        <v>11749.982</v>
      </c>
      <c r="G126" s="997">
        <v>3.4314520652031613</v>
      </c>
      <c r="H126" s="81">
        <v>350.1</v>
      </c>
      <c r="I126" s="81">
        <v>-2.7770063871146902</v>
      </c>
      <c r="J126" s="89">
        <v>11.494252873563218</v>
      </c>
      <c r="K126" s="89">
        <v>1.4115250291036088</v>
      </c>
      <c r="L126" s="1003">
        <v>0.40165851720575607</v>
      </c>
    </row>
    <row r="127" spans="1:12" ht="15">
      <c r="A127" s="46" t="s">
        <v>24</v>
      </c>
      <c r="B127" s="47" t="s">
        <v>35</v>
      </c>
      <c r="C127" s="79">
        <v>12143.126470588235</v>
      </c>
      <c r="D127" s="79">
        <v>11781.988235294119</v>
      </c>
      <c r="E127" s="80">
        <v>12385.989</v>
      </c>
      <c r="F127" s="80">
        <v>12017.628000000001</v>
      </c>
      <c r="G127" s="997">
        <v>3.0651722619471906</v>
      </c>
      <c r="H127" s="81">
        <v>386.5</v>
      </c>
      <c r="I127" s="81">
        <v>5.1773233238412791E-2</v>
      </c>
      <c r="J127" s="89">
        <v>-46.511627906976742</v>
      </c>
      <c r="K127" s="89">
        <v>0.33469150174621654</v>
      </c>
      <c r="L127" s="1003">
        <v>-0.16443792367456123</v>
      </c>
    </row>
    <row r="128" spans="1:12" ht="14.25">
      <c r="A128" s="44" t="s">
        <v>24</v>
      </c>
      <c r="B128" s="48" t="s">
        <v>31</v>
      </c>
      <c r="C128" s="90">
        <v>11361.855301232028</v>
      </c>
      <c r="D128" s="90">
        <v>10930.405216127965</v>
      </c>
      <c r="E128" s="91">
        <v>11589.092407256669</v>
      </c>
      <c r="F128" s="91">
        <v>11149.013320450525</v>
      </c>
      <c r="G128" s="1004">
        <v>3.9472469370801662</v>
      </c>
      <c r="H128" s="92">
        <v>302.05963382737576</v>
      </c>
      <c r="I128" s="92">
        <v>-0.26608365148366242</v>
      </c>
      <c r="J128" s="93">
        <v>-13.433962264150942</v>
      </c>
      <c r="K128" s="93">
        <v>16.690919674039581</v>
      </c>
      <c r="L128" s="1005">
        <v>1.3107687744458492</v>
      </c>
    </row>
    <row r="129" spans="1:12" ht="15">
      <c r="A129" s="46" t="s">
        <v>24</v>
      </c>
      <c r="B129" s="47" t="s">
        <v>32</v>
      </c>
      <c r="C129" s="79">
        <v>11155.623529411765</v>
      </c>
      <c r="D129" s="79">
        <v>10819.812745098039</v>
      </c>
      <c r="E129" s="80">
        <v>11378.736000000001</v>
      </c>
      <c r="F129" s="80">
        <v>11036.209000000001</v>
      </c>
      <c r="G129" s="997">
        <v>3.1036653981453237</v>
      </c>
      <c r="H129" s="81">
        <v>275.89999999999998</v>
      </c>
      <c r="I129" s="81">
        <v>0.91441111923921004</v>
      </c>
      <c r="J129" s="89">
        <v>-5.508474576271186</v>
      </c>
      <c r="K129" s="89">
        <v>6.4901047729918506</v>
      </c>
      <c r="L129" s="1003">
        <v>1.011288754419593</v>
      </c>
    </row>
    <row r="130" spans="1:12" ht="15">
      <c r="A130" s="46" t="s">
        <v>24</v>
      </c>
      <c r="B130" s="47" t="s">
        <v>33</v>
      </c>
      <c r="C130" s="79">
        <v>11495.305882352941</v>
      </c>
      <c r="D130" s="79">
        <v>10901.223529411764</v>
      </c>
      <c r="E130" s="80">
        <v>11725.212</v>
      </c>
      <c r="F130" s="80">
        <v>11119.248</v>
      </c>
      <c r="G130" s="997">
        <v>5.4496850866173681</v>
      </c>
      <c r="H130" s="81">
        <v>314.60000000000002</v>
      </c>
      <c r="I130" s="81">
        <v>0.28689831048773801</v>
      </c>
      <c r="J130" s="89">
        <v>-15.6</v>
      </c>
      <c r="K130" s="89">
        <v>9.2112922002328297</v>
      </c>
      <c r="L130" s="1003">
        <v>0.50554640800996253</v>
      </c>
    </row>
    <row r="131" spans="1:12" ht="15">
      <c r="A131" s="46" t="s">
        <v>24</v>
      </c>
      <c r="B131" s="47" t="s">
        <v>36</v>
      </c>
      <c r="C131" s="79">
        <v>11312.442156862746</v>
      </c>
      <c r="D131" s="79">
        <v>11501.962745098039</v>
      </c>
      <c r="E131" s="80">
        <v>11538.691000000001</v>
      </c>
      <c r="F131" s="80">
        <v>11732.002</v>
      </c>
      <c r="G131" s="997">
        <v>-1.6477238923075506</v>
      </c>
      <c r="H131" s="81">
        <v>356.9</v>
      </c>
      <c r="I131" s="81">
        <v>-0.58495821727020136</v>
      </c>
      <c r="J131" s="89">
        <v>-33.980582524271846</v>
      </c>
      <c r="K131" s="89">
        <v>0.98952270081490101</v>
      </c>
      <c r="L131" s="1003">
        <v>-0.20606638798370613</v>
      </c>
    </row>
    <row r="132" spans="1:12" ht="14.25">
      <c r="A132" s="44" t="s">
        <v>24</v>
      </c>
      <c r="B132" s="48" t="s">
        <v>37</v>
      </c>
      <c r="C132" s="90">
        <v>9063.0160169959418</v>
      </c>
      <c r="D132" s="90">
        <v>9473.353817176032</v>
      </c>
      <c r="E132" s="91">
        <v>9244.2763373358612</v>
      </c>
      <c r="F132" s="91">
        <v>9662.8208935195526</v>
      </c>
      <c r="G132" s="1004">
        <v>-4.331494506582354</v>
      </c>
      <c r="H132" s="92">
        <v>427.03868065967026</v>
      </c>
      <c r="I132" s="92">
        <v>80.110711756818262</v>
      </c>
      <c r="J132" s="93">
        <v>-11.655629139072849</v>
      </c>
      <c r="K132" s="93">
        <v>9.706053550640279</v>
      </c>
      <c r="L132" s="1005">
        <v>0.94226945313592658</v>
      </c>
    </row>
    <row r="133" spans="1:12" ht="15">
      <c r="A133" s="46" t="s">
        <v>24</v>
      </c>
      <c r="B133" s="47" t="s">
        <v>101</v>
      </c>
      <c r="C133" s="101">
        <v>8787.0078431372549</v>
      </c>
      <c r="D133" s="101">
        <v>9074.5009803921566</v>
      </c>
      <c r="E133" s="102">
        <v>8962.7479999999996</v>
      </c>
      <c r="F133" s="102">
        <v>9255.991</v>
      </c>
      <c r="G133" s="1011">
        <v>-3.1681426656529852</v>
      </c>
      <c r="H133" s="103">
        <v>549.20000000000005</v>
      </c>
      <c r="I133" s="103">
        <v>152.9709811146937</v>
      </c>
      <c r="J133" s="104">
        <v>9.116809116809117</v>
      </c>
      <c r="K133" s="104">
        <v>5.5733410942956922</v>
      </c>
      <c r="L133" s="1012">
        <v>1.499052063535391</v>
      </c>
    </row>
    <row r="134" spans="1:12" ht="15">
      <c r="A134" s="46" t="s">
        <v>24</v>
      </c>
      <c r="B134" s="47" t="s">
        <v>38</v>
      </c>
      <c r="C134" s="79">
        <v>10088.670588235293</v>
      </c>
      <c r="D134" s="79">
        <v>9711.876470588235</v>
      </c>
      <c r="E134" s="80">
        <v>10290.444</v>
      </c>
      <c r="F134" s="80">
        <v>9906.1139999999996</v>
      </c>
      <c r="G134" s="997">
        <v>3.8797251878991093</v>
      </c>
      <c r="H134" s="81">
        <v>247.8</v>
      </c>
      <c r="I134" s="81">
        <v>3.0782029950083216</v>
      </c>
      <c r="J134" s="89">
        <v>-34.042553191489361</v>
      </c>
      <c r="K134" s="89">
        <v>2.7066356228172292</v>
      </c>
      <c r="L134" s="1003">
        <v>-0.56672479505856899</v>
      </c>
    </row>
    <row r="135" spans="1:12" ht="15.75" thickBot="1">
      <c r="A135" s="46" t="s">
        <v>24</v>
      </c>
      <c r="B135" s="47" t="s">
        <v>39</v>
      </c>
      <c r="C135" s="79">
        <v>9442.6068627450986</v>
      </c>
      <c r="D135" s="79">
        <v>9879.7950980392143</v>
      </c>
      <c r="E135" s="80">
        <v>9631.4590000000007</v>
      </c>
      <c r="F135" s="80">
        <v>10077.391</v>
      </c>
      <c r="G135" s="997">
        <v>-4.4250739104992443</v>
      </c>
      <c r="H135" s="81">
        <v>289.8</v>
      </c>
      <c r="I135" s="81">
        <v>0.97560975609756495</v>
      </c>
      <c r="J135" s="89">
        <v>-19.672131147540984</v>
      </c>
      <c r="K135" s="89">
        <v>1.4260768335273575</v>
      </c>
      <c r="L135" s="1003">
        <v>9.9421846591045693E-3</v>
      </c>
    </row>
    <row r="136" spans="1:12" ht="15.75" thickBot="1">
      <c r="A136" s="51"/>
      <c r="B136" s="52"/>
      <c r="C136" s="96"/>
      <c r="D136" s="96"/>
      <c r="E136" s="96"/>
      <c r="F136" s="96"/>
      <c r="G136" s="1007"/>
      <c r="H136" s="97"/>
      <c r="I136" s="97"/>
      <c r="J136" s="97"/>
      <c r="K136" s="97"/>
      <c r="L136" s="1008"/>
    </row>
    <row r="137" spans="1:12" ht="14.25">
      <c r="A137" s="44" t="s">
        <v>116</v>
      </c>
      <c r="B137" s="48" t="s">
        <v>25</v>
      </c>
      <c r="C137" s="90">
        <v>14301.762041516167</v>
      </c>
      <c r="D137" s="90">
        <v>14438.407955973908</v>
      </c>
      <c r="E137" s="91">
        <v>14587.797282346492</v>
      </c>
      <c r="F137" s="91">
        <v>14727.176115093385</v>
      </c>
      <c r="G137" s="1004">
        <v>-0.94640569011766684</v>
      </c>
      <c r="H137" s="92">
        <v>364.81800000000004</v>
      </c>
      <c r="I137" s="92">
        <v>7.7354451147176926</v>
      </c>
      <c r="J137" s="93">
        <v>-57.26495726495726</v>
      </c>
      <c r="K137" s="93">
        <v>0.72759022118742722</v>
      </c>
      <c r="L137" s="1005">
        <v>-0.63050612239934001</v>
      </c>
    </row>
    <row r="138" spans="1:12" ht="15">
      <c r="A138" s="46" t="s">
        <v>116</v>
      </c>
      <c r="B138" s="47" t="s">
        <v>26</v>
      </c>
      <c r="C138" s="79">
        <v>13757.15</v>
      </c>
      <c r="D138" s="79">
        <v>14296.341176470589</v>
      </c>
      <c r="E138" s="80">
        <v>14032.293</v>
      </c>
      <c r="F138" s="80">
        <v>14582.268</v>
      </c>
      <c r="G138" s="997">
        <v>-3.7715326587057674</v>
      </c>
      <c r="H138" s="81">
        <v>332.5</v>
      </c>
      <c r="I138" s="81">
        <v>7.9545454545454541</v>
      </c>
      <c r="J138" s="89">
        <v>-73.333333333333329</v>
      </c>
      <c r="K138" s="89">
        <v>5.8207217694994179E-2</v>
      </c>
      <c r="L138" s="1003">
        <v>-0.11590769814946317</v>
      </c>
    </row>
    <row r="139" spans="1:12" ht="15">
      <c r="A139" s="46" t="s">
        <v>116</v>
      </c>
      <c r="B139" s="47" t="s">
        <v>27</v>
      </c>
      <c r="C139" s="79">
        <v>14494.901960784313</v>
      </c>
      <c r="D139" s="79">
        <v>14443.051960784314</v>
      </c>
      <c r="E139" s="80">
        <v>14784.8</v>
      </c>
      <c r="F139" s="80">
        <v>14731.913</v>
      </c>
      <c r="G139" s="997">
        <v>0.35899614666471902</v>
      </c>
      <c r="H139" s="81">
        <v>352.3</v>
      </c>
      <c r="I139" s="81">
        <v>3.770250368188516</v>
      </c>
      <c r="J139" s="89">
        <v>-57.317073170731703</v>
      </c>
      <c r="K139" s="89">
        <v>0.50931315483119899</v>
      </c>
      <c r="L139" s="1003">
        <v>-0.44251505178516781</v>
      </c>
    </row>
    <row r="140" spans="1:12" ht="15">
      <c r="A140" s="46" t="s">
        <v>116</v>
      </c>
      <c r="B140" s="47" t="s">
        <v>34</v>
      </c>
      <c r="C140" s="79">
        <v>13939.953921568627</v>
      </c>
      <c r="D140" s="79">
        <v>14512.019607843136</v>
      </c>
      <c r="E140" s="80">
        <v>14218.753000000001</v>
      </c>
      <c r="F140" s="80">
        <v>14802.26</v>
      </c>
      <c r="G140" s="997">
        <v>-3.9420129088395934</v>
      </c>
      <c r="H140" s="81">
        <v>416.4</v>
      </c>
      <c r="I140" s="81">
        <v>16.312849162011169</v>
      </c>
      <c r="J140" s="89">
        <v>-45</v>
      </c>
      <c r="K140" s="89">
        <v>0.16006984866123397</v>
      </c>
      <c r="L140" s="1003">
        <v>-7.2083372464709139E-2</v>
      </c>
    </row>
    <row r="141" spans="1:12" ht="14.25">
      <c r="A141" s="44" t="s">
        <v>116</v>
      </c>
      <c r="B141" s="48" t="s">
        <v>28</v>
      </c>
      <c r="C141" s="90">
        <v>14021.896887300038</v>
      </c>
      <c r="D141" s="90">
        <v>14262.150610738136</v>
      </c>
      <c r="E141" s="91">
        <v>14302.334825046039</v>
      </c>
      <c r="F141" s="91">
        <v>14547.393622952899</v>
      </c>
      <c r="G141" s="1004">
        <v>-1.6845546649690317</v>
      </c>
      <c r="H141" s="92">
        <v>312.85226337448563</v>
      </c>
      <c r="I141" s="92">
        <v>-0.56522229933406998</v>
      </c>
      <c r="J141" s="93">
        <v>-35.286284953395473</v>
      </c>
      <c r="K141" s="93">
        <v>7.0721769499417926</v>
      </c>
      <c r="L141" s="1005">
        <v>-1.645176503337372</v>
      </c>
    </row>
    <row r="142" spans="1:12" ht="15">
      <c r="A142" s="46" t="s">
        <v>116</v>
      </c>
      <c r="B142" s="47" t="s">
        <v>29</v>
      </c>
      <c r="C142" s="79">
        <v>14044.076470588236</v>
      </c>
      <c r="D142" s="79">
        <v>14509.650980392156</v>
      </c>
      <c r="E142" s="80">
        <v>14324.958000000001</v>
      </c>
      <c r="F142" s="80">
        <v>14799.843999999999</v>
      </c>
      <c r="G142" s="997">
        <v>-3.2087230108641589</v>
      </c>
      <c r="H142" s="81">
        <v>289.39999999999998</v>
      </c>
      <c r="I142" s="81">
        <v>2.4787535410764874</v>
      </c>
      <c r="J142" s="89">
        <v>-25.242718446601941</v>
      </c>
      <c r="K142" s="89">
        <v>1.1204889406286378</v>
      </c>
      <c r="L142" s="1003">
        <v>-7.510014816996935E-2</v>
      </c>
    </row>
    <row r="143" spans="1:12" ht="15">
      <c r="A143" s="46" t="s">
        <v>116</v>
      </c>
      <c r="B143" s="47" t="s">
        <v>30</v>
      </c>
      <c r="C143" s="79">
        <v>14028.290196078431</v>
      </c>
      <c r="D143" s="79">
        <v>14360.745098039215</v>
      </c>
      <c r="E143" s="80">
        <v>14308.856</v>
      </c>
      <c r="F143" s="80">
        <v>14647.96</v>
      </c>
      <c r="G143" s="997">
        <v>-2.3150254369891736</v>
      </c>
      <c r="H143" s="81">
        <v>311.60000000000002</v>
      </c>
      <c r="I143" s="81">
        <v>0.45132172791748359</v>
      </c>
      <c r="J143" s="89">
        <v>-32.59109311740891</v>
      </c>
      <c r="K143" s="89">
        <v>4.8457508731082655</v>
      </c>
      <c r="L143" s="1003">
        <v>-0.8884336887025297</v>
      </c>
    </row>
    <row r="144" spans="1:12" ht="15">
      <c r="A144" s="46" t="s">
        <v>116</v>
      </c>
      <c r="B144" s="47" t="s">
        <v>35</v>
      </c>
      <c r="C144" s="79">
        <v>13977.376470588237</v>
      </c>
      <c r="D144" s="79">
        <v>13848.689215686274</v>
      </c>
      <c r="E144" s="80">
        <v>14256.924000000001</v>
      </c>
      <c r="F144" s="80">
        <v>14125.663</v>
      </c>
      <c r="G144" s="997">
        <v>0.92923779931604211</v>
      </c>
      <c r="H144" s="81">
        <v>342.1</v>
      </c>
      <c r="I144" s="81">
        <v>-2.3687214611872016</v>
      </c>
      <c r="J144" s="89">
        <v>-50.649350649350644</v>
      </c>
      <c r="K144" s="89">
        <v>1.1059371362048895</v>
      </c>
      <c r="L144" s="1003">
        <v>-0.6816426664648727</v>
      </c>
    </row>
    <row r="145" spans="1:12" ht="14.25">
      <c r="A145" s="44" t="s">
        <v>116</v>
      </c>
      <c r="B145" s="48" t="s">
        <v>31</v>
      </c>
      <c r="C145" s="90">
        <v>13175.842853800641</v>
      </c>
      <c r="D145" s="90">
        <v>13353.635750995143</v>
      </c>
      <c r="E145" s="91">
        <v>13439.359710876653</v>
      </c>
      <c r="F145" s="91">
        <v>13620.708466015047</v>
      </c>
      <c r="G145" s="1004">
        <v>-1.3314194015008507</v>
      </c>
      <c r="H145" s="92">
        <v>277.0833124215809</v>
      </c>
      <c r="I145" s="92">
        <v>0.31658338564659155</v>
      </c>
      <c r="J145" s="93">
        <v>-29.218472468916517</v>
      </c>
      <c r="K145" s="93">
        <v>11.59778812572759</v>
      </c>
      <c r="L145" s="1005">
        <v>-1.4724382236630085</v>
      </c>
    </row>
    <row r="146" spans="1:12" ht="15">
      <c r="A146" s="46" t="s">
        <v>116</v>
      </c>
      <c r="B146" s="47" t="s">
        <v>32</v>
      </c>
      <c r="C146" s="79">
        <v>12768.48137254902</v>
      </c>
      <c r="D146" s="79">
        <v>12851.800980392156</v>
      </c>
      <c r="E146" s="80">
        <v>13023.851000000001</v>
      </c>
      <c r="F146" s="80">
        <v>13108.837</v>
      </c>
      <c r="G146" s="997">
        <v>-0.64831075403560945</v>
      </c>
      <c r="H146" s="81">
        <v>245.5</v>
      </c>
      <c r="I146" s="81">
        <v>-0.24380333197886808</v>
      </c>
      <c r="J146" s="89">
        <v>-1.2605042016806722</v>
      </c>
      <c r="K146" s="89">
        <v>3.4196740395809084</v>
      </c>
      <c r="L146" s="1003">
        <v>0.65705070818218525</v>
      </c>
    </row>
    <row r="147" spans="1:12" ht="15">
      <c r="A147" s="46" t="s">
        <v>116</v>
      </c>
      <c r="B147" s="47" t="s">
        <v>33</v>
      </c>
      <c r="C147" s="79">
        <v>13291.039215686274</v>
      </c>
      <c r="D147" s="79">
        <v>13541.120588235293</v>
      </c>
      <c r="E147" s="80">
        <v>13556.86</v>
      </c>
      <c r="F147" s="80">
        <v>13811.942999999999</v>
      </c>
      <c r="G147" s="997">
        <v>-1.8468292259821717</v>
      </c>
      <c r="H147" s="81">
        <v>284.89999999999998</v>
      </c>
      <c r="I147" s="81">
        <v>1.8227305218012742</v>
      </c>
      <c r="J147" s="81">
        <v>-37.673830594184579</v>
      </c>
      <c r="K147" s="81">
        <v>7.1740395809080333</v>
      </c>
      <c r="L147" s="998">
        <v>-2.0076203146230185</v>
      </c>
    </row>
    <row r="148" spans="1:12" ht="15.75" thickBot="1">
      <c r="A148" s="56" t="s">
        <v>116</v>
      </c>
      <c r="B148" s="57" t="s">
        <v>36</v>
      </c>
      <c r="C148" s="82">
        <v>13498.691176470589</v>
      </c>
      <c r="D148" s="82">
        <v>12964.925490196078</v>
      </c>
      <c r="E148" s="83">
        <v>13768.665000000001</v>
      </c>
      <c r="F148" s="83">
        <v>13224.224</v>
      </c>
      <c r="G148" s="999">
        <v>4.1169977157071802</v>
      </c>
      <c r="H148" s="84">
        <v>328.8</v>
      </c>
      <c r="I148" s="84">
        <v>2.4937655860349124</v>
      </c>
      <c r="J148" s="84">
        <v>-28.865979381443296</v>
      </c>
      <c r="K148" s="84">
        <v>1.0040745052386497</v>
      </c>
      <c r="L148" s="1000">
        <v>-0.12186861722217457</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c r="A152" s="27"/>
      <c r="B152" s="28"/>
      <c r="C152" s="3" t="s">
        <v>9</v>
      </c>
      <c r="D152" s="3" t="s">
        <v>9</v>
      </c>
      <c r="E152" s="3"/>
      <c r="F152" s="3"/>
      <c r="G152" s="954"/>
      <c r="H152" s="1460" t="s">
        <v>10</v>
      </c>
      <c r="I152" s="1461"/>
      <c r="J152" s="984" t="s">
        <v>11</v>
      </c>
      <c r="K152" s="955" t="s">
        <v>12</v>
      </c>
      <c r="L152" s="956"/>
    </row>
    <row r="153" spans="1:12" ht="15.75">
      <c r="A153" s="29" t="s">
        <v>13</v>
      </c>
      <c r="B153" s="30" t="s">
        <v>14</v>
      </c>
      <c r="C153" s="957" t="s">
        <v>40</v>
      </c>
      <c r="D153" s="957" t="s">
        <v>40</v>
      </c>
      <c r="E153" s="958" t="s">
        <v>41</v>
      </c>
      <c r="F153" s="959"/>
      <c r="G153" s="985"/>
      <c r="H153" s="1458" t="s">
        <v>15</v>
      </c>
      <c r="I153" s="1459"/>
      <c r="J153" s="986" t="s">
        <v>16</v>
      </c>
      <c r="K153" s="960" t="s">
        <v>17</v>
      </c>
      <c r="L153" s="961"/>
    </row>
    <row r="154" spans="1:12" ht="26.25" thickBot="1">
      <c r="A154" s="31" t="s">
        <v>18</v>
      </c>
      <c r="B154" s="32" t="s">
        <v>19</v>
      </c>
      <c r="C154" s="876" t="s">
        <v>518</v>
      </c>
      <c r="D154" s="876" t="s">
        <v>517</v>
      </c>
      <c r="E154" s="951" t="s">
        <v>518</v>
      </c>
      <c r="F154" s="1234" t="s">
        <v>517</v>
      </c>
      <c r="G154" s="983" t="s">
        <v>20</v>
      </c>
      <c r="H154" s="66" t="s">
        <v>518</v>
      </c>
      <c r="I154" s="889" t="s">
        <v>20</v>
      </c>
      <c r="J154" s="987" t="s">
        <v>20</v>
      </c>
      <c r="K154" s="952" t="s">
        <v>518</v>
      </c>
      <c r="L154" s="988" t="s">
        <v>21</v>
      </c>
    </row>
    <row r="155" spans="1:12" ht="15" thickBot="1">
      <c r="A155" s="33" t="s">
        <v>22</v>
      </c>
      <c r="B155" s="34" t="s">
        <v>23</v>
      </c>
      <c r="C155" s="67">
        <v>13089.198662542456</v>
      </c>
      <c r="D155" s="67">
        <v>13052.208441759592</v>
      </c>
      <c r="E155" s="68">
        <v>13350.982635793305</v>
      </c>
      <c r="F155" s="1235">
        <v>13313.252610594784</v>
      </c>
      <c r="G155" s="989">
        <v>0.28340200777453728</v>
      </c>
      <c r="H155" s="69">
        <v>321.48568262411351</v>
      </c>
      <c r="I155" s="69">
        <v>-0.16971031659599481</v>
      </c>
      <c r="J155" s="70">
        <v>-11.506276150627615</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11940.812083628631</v>
      </c>
      <c r="D157" s="72">
        <v>12381.249905000761</v>
      </c>
      <c r="E157" s="73">
        <v>12179.628325301204</v>
      </c>
      <c r="F157" s="73">
        <v>12628.874903100776</v>
      </c>
      <c r="G157" s="993">
        <v>-3.5572969187403025</v>
      </c>
      <c r="H157" s="74">
        <v>184.44444444444446</v>
      </c>
      <c r="I157" s="74">
        <v>-14.211886304909555</v>
      </c>
      <c r="J157" s="74">
        <v>-25</v>
      </c>
      <c r="K157" s="74">
        <v>0.13297872340425532</v>
      </c>
      <c r="L157" s="994">
        <v>-2.3925042286121245E-2</v>
      </c>
    </row>
    <row r="158" spans="1:12" ht="15">
      <c r="A158" s="46" t="s">
        <v>108</v>
      </c>
      <c r="B158" s="75" t="s">
        <v>23</v>
      </c>
      <c r="C158" s="76">
        <v>14112.334318471569</v>
      </c>
      <c r="D158" s="76">
        <v>14056.156842728064</v>
      </c>
      <c r="E158" s="77">
        <v>14394.581004841</v>
      </c>
      <c r="F158" s="77">
        <v>14337.279979582625</v>
      </c>
      <c r="G158" s="995">
        <v>0.39966454822655606</v>
      </c>
      <c r="H158" s="78">
        <v>354.12805701425356</v>
      </c>
      <c r="I158" s="78">
        <v>0.94741103106463032</v>
      </c>
      <c r="J158" s="78">
        <v>-15.5794806839772</v>
      </c>
      <c r="K158" s="78">
        <v>39.391252955082749</v>
      </c>
      <c r="L158" s="996">
        <v>-1.9005880491013514</v>
      </c>
    </row>
    <row r="159" spans="1:12" ht="15">
      <c r="A159" s="39" t="s">
        <v>109</v>
      </c>
      <c r="B159" s="40" t="s">
        <v>23</v>
      </c>
      <c r="C159" s="79">
        <v>14133.283655857716</v>
      </c>
      <c r="D159" s="79">
        <v>14123.88571875321</v>
      </c>
      <c r="E159" s="80">
        <v>14415.949328974872</v>
      </c>
      <c r="F159" s="80">
        <v>14406.363433128276</v>
      </c>
      <c r="G159" s="997">
        <v>6.6539317094782585E-2</v>
      </c>
      <c r="H159" s="81">
        <v>377.22500000000002</v>
      </c>
      <c r="I159" s="81">
        <v>-0.47378026274417695</v>
      </c>
      <c r="J159" s="81">
        <v>2.9360967184801381</v>
      </c>
      <c r="K159" s="81">
        <v>8.8061465721040193</v>
      </c>
      <c r="L159" s="998">
        <v>1.2355398775433502</v>
      </c>
    </row>
    <row r="160" spans="1:12" ht="15">
      <c r="A160" s="39" t="s">
        <v>110</v>
      </c>
      <c r="B160" s="40" t="s">
        <v>23</v>
      </c>
      <c r="C160" s="79" t="s">
        <v>99</v>
      </c>
      <c r="D160" s="79" t="s">
        <v>99</v>
      </c>
      <c r="E160" s="80" t="s">
        <v>99</v>
      </c>
      <c r="F160" s="80" t="s">
        <v>99</v>
      </c>
      <c r="G160" s="997" t="s">
        <v>99</v>
      </c>
      <c r="H160" s="81" t="s">
        <v>99</v>
      </c>
      <c r="I160" s="81" t="s">
        <v>99</v>
      </c>
      <c r="J160" s="81" t="s">
        <v>99</v>
      </c>
      <c r="K160" s="81" t="s">
        <v>99</v>
      </c>
      <c r="L160" s="998" t="s">
        <v>99</v>
      </c>
    </row>
    <row r="161" spans="1:12" ht="15">
      <c r="A161" s="39" t="s">
        <v>97</v>
      </c>
      <c r="B161" s="40" t="s">
        <v>23</v>
      </c>
      <c r="C161" s="79">
        <v>10799.692479329575</v>
      </c>
      <c r="D161" s="79">
        <v>10820.113964458156</v>
      </c>
      <c r="E161" s="80">
        <v>11015.686328916167</v>
      </c>
      <c r="F161" s="80">
        <v>11036.516243747319</v>
      </c>
      <c r="G161" s="997">
        <v>-0.18873632196168463</v>
      </c>
      <c r="H161" s="81">
        <v>286.44446050096343</v>
      </c>
      <c r="I161" s="81">
        <v>-1.4566215519915833</v>
      </c>
      <c r="J161" s="81">
        <v>-10.748065348237319</v>
      </c>
      <c r="K161" s="81">
        <v>30.673758865248228</v>
      </c>
      <c r="L161" s="998">
        <v>0.26057894893023814</v>
      </c>
    </row>
    <row r="162" spans="1:12" ht="15.75" thickBot="1">
      <c r="A162" s="41" t="s">
        <v>111</v>
      </c>
      <c r="B162" s="42" t="s">
        <v>23</v>
      </c>
      <c r="C162" s="82">
        <v>13485.550597347004</v>
      </c>
      <c r="D162" s="82">
        <v>13409.928105512159</v>
      </c>
      <c r="E162" s="83">
        <v>13755.261609293944</v>
      </c>
      <c r="F162" s="83">
        <v>13678.126667622402</v>
      </c>
      <c r="G162" s="999">
        <v>0.56392913697844849</v>
      </c>
      <c r="H162" s="84">
        <v>288.92674173117524</v>
      </c>
      <c r="I162" s="84">
        <v>-0.53153424760332146</v>
      </c>
      <c r="J162" s="84">
        <v>-9.6630642085187546</v>
      </c>
      <c r="K162" s="84">
        <v>20.995862884160758</v>
      </c>
      <c r="L162" s="1000">
        <v>0.42839426491389432</v>
      </c>
    </row>
    <row r="163" spans="1:12" ht="15" thickBot="1">
      <c r="A163" s="35"/>
      <c r="B163" s="43"/>
      <c r="C163" s="71"/>
      <c r="D163" s="71"/>
      <c r="E163" s="71"/>
      <c r="F163" s="71"/>
      <c r="G163" s="991"/>
      <c r="H163" s="70"/>
      <c r="I163" s="70"/>
      <c r="J163" s="70"/>
      <c r="K163" s="70"/>
      <c r="L163" s="992"/>
    </row>
    <row r="164" spans="1:12" ht="14.25">
      <c r="A164" s="44" t="s">
        <v>112</v>
      </c>
      <c r="B164" s="45" t="s">
        <v>25</v>
      </c>
      <c r="C164" s="85" t="s">
        <v>99</v>
      </c>
      <c r="D164" s="85" t="s">
        <v>253</v>
      </c>
      <c r="E164" s="86" t="s">
        <v>99</v>
      </c>
      <c r="F164" s="86" t="s">
        <v>253</v>
      </c>
      <c r="G164" s="1001" t="s">
        <v>99</v>
      </c>
      <c r="H164" s="87" t="s">
        <v>99</v>
      </c>
      <c r="I164" s="87" t="s">
        <v>99</v>
      </c>
      <c r="J164" s="88" t="s">
        <v>99</v>
      </c>
      <c r="K164" s="88" t="s">
        <v>99</v>
      </c>
      <c r="L164" s="1002" t="s">
        <v>99</v>
      </c>
    </row>
    <row r="165" spans="1:12" ht="15">
      <c r="A165" s="46" t="s">
        <v>112</v>
      </c>
      <c r="B165" s="47" t="s">
        <v>26</v>
      </c>
      <c r="C165" s="79" t="s">
        <v>99</v>
      </c>
      <c r="D165" s="79" t="s">
        <v>253</v>
      </c>
      <c r="E165" s="80" t="s">
        <v>99</v>
      </c>
      <c r="F165" s="80" t="s">
        <v>253</v>
      </c>
      <c r="G165" s="997" t="s">
        <v>99</v>
      </c>
      <c r="H165" s="81" t="s">
        <v>99</v>
      </c>
      <c r="I165" s="81" t="s">
        <v>99</v>
      </c>
      <c r="J165" s="89" t="s">
        <v>99</v>
      </c>
      <c r="K165" s="89" t="s">
        <v>99</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253</v>
      </c>
      <c r="D167" s="90" t="s">
        <v>253</v>
      </c>
      <c r="E167" s="91" t="s">
        <v>253</v>
      </c>
      <c r="F167" s="91" t="s">
        <v>253</v>
      </c>
      <c r="G167" s="1004" t="s">
        <v>99</v>
      </c>
      <c r="H167" s="92" t="s">
        <v>253</v>
      </c>
      <c r="I167" s="92" t="s">
        <v>99</v>
      </c>
      <c r="J167" s="93" t="s">
        <v>99</v>
      </c>
      <c r="K167" s="93" t="s">
        <v>99</v>
      </c>
      <c r="L167" s="1005" t="s">
        <v>99</v>
      </c>
    </row>
    <row r="168" spans="1:12" ht="15">
      <c r="A168" s="46" t="s">
        <v>112</v>
      </c>
      <c r="B168" s="47" t="s">
        <v>29</v>
      </c>
      <c r="C168" s="79" t="s">
        <v>253</v>
      </c>
      <c r="D168" s="79" t="s">
        <v>253</v>
      </c>
      <c r="E168" s="80" t="s">
        <v>253</v>
      </c>
      <c r="F168" s="80" t="s">
        <v>253</v>
      </c>
      <c r="G168" s="997" t="s">
        <v>99</v>
      </c>
      <c r="H168" s="81" t="s">
        <v>253</v>
      </c>
      <c r="I168" s="81" t="s">
        <v>99</v>
      </c>
      <c r="J168" s="89" t="s">
        <v>99</v>
      </c>
      <c r="K168" s="89" t="s">
        <v>99</v>
      </c>
      <c r="L168" s="1003" t="s">
        <v>99</v>
      </c>
    </row>
    <row r="169" spans="1:12" ht="15">
      <c r="A169" s="46" t="s">
        <v>112</v>
      </c>
      <c r="B169" s="47" t="s">
        <v>30</v>
      </c>
      <c r="C169" s="79" t="s">
        <v>99</v>
      </c>
      <c r="D169" s="79" t="s">
        <v>99</v>
      </c>
      <c r="E169" s="80" t="s">
        <v>99</v>
      </c>
      <c r="F169" s="80" t="s">
        <v>99</v>
      </c>
      <c r="G169" s="997" t="s">
        <v>99</v>
      </c>
      <c r="H169" s="81" t="s">
        <v>99</v>
      </c>
      <c r="I169" s="81" t="s">
        <v>99</v>
      </c>
      <c r="J169" s="89" t="s">
        <v>99</v>
      </c>
      <c r="K169" s="89" t="s">
        <v>99</v>
      </c>
      <c r="L169" s="1003" t="s">
        <v>99</v>
      </c>
    </row>
    <row r="170" spans="1:12" ht="14.25">
      <c r="A170" s="44" t="s">
        <v>112</v>
      </c>
      <c r="B170" s="48" t="s">
        <v>31</v>
      </c>
      <c r="C170" s="90">
        <v>11318.889897698209</v>
      </c>
      <c r="D170" s="90">
        <v>11979.383548541367</v>
      </c>
      <c r="E170" s="91">
        <v>11545.267695652174</v>
      </c>
      <c r="F170" s="91">
        <v>12218.971219512196</v>
      </c>
      <c r="G170" s="1004">
        <v>-5.5135863057292438</v>
      </c>
      <c r="H170" s="92">
        <v>172.5</v>
      </c>
      <c r="I170" s="92">
        <v>-15.848527349228617</v>
      </c>
      <c r="J170" s="93">
        <v>0</v>
      </c>
      <c r="K170" s="93">
        <v>0.1182033096926714</v>
      </c>
      <c r="L170" s="1005">
        <v>1.3600799232420357E-2</v>
      </c>
    </row>
    <row r="171" spans="1:12" ht="15">
      <c r="A171" s="46" t="s">
        <v>112</v>
      </c>
      <c r="B171" s="47" t="s">
        <v>32</v>
      </c>
      <c r="C171" s="79">
        <v>10660.327450980392</v>
      </c>
      <c r="D171" s="79" t="s">
        <v>253</v>
      </c>
      <c r="E171" s="80">
        <v>10873.534</v>
      </c>
      <c r="F171" s="80" t="s">
        <v>253</v>
      </c>
      <c r="G171" s="997" t="s">
        <v>99</v>
      </c>
      <c r="H171" s="81">
        <v>160</v>
      </c>
      <c r="I171" s="81" t="s">
        <v>99</v>
      </c>
      <c r="J171" s="89" t="s">
        <v>99</v>
      </c>
      <c r="K171" s="89">
        <v>8.8652482269503549E-2</v>
      </c>
      <c r="L171" s="1003" t="s">
        <v>99</v>
      </c>
    </row>
    <row r="172" spans="1:12" ht="15.75" thickBot="1">
      <c r="A172" s="49" t="s">
        <v>112</v>
      </c>
      <c r="B172" s="50" t="s">
        <v>33</v>
      </c>
      <c r="C172" s="94" t="s">
        <v>253</v>
      </c>
      <c r="D172" s="94" t="s">
        <v>253</v>
      </c>
      <c r="E172" s="95" t="s">
        <v>253</v>
      </c>
      <c r="F172" s="95" t="s">
        <v>253</v>
      </c>
      <c r="G172" s="1006" t="s">
        <v>99</v>
      </c>
      <c r="H172" s="89" t="s">
        <v>253</v>
      </c>
      <c r="I172" s="89" t="s">
        <v>99</v>
      </c>
      <c r="J172" s="89" t="s">
        <v>99</v>
      </c>
      <c r="K172" s="89">
        <v>2.955082742316785E-2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14522.753658939033</v>
      </c>
      <c r="D174" s="85">
        <v>14607.596713589894</v>
      </c>
      <c r="E174" s="86">
        <v>14813.208732117813</v>
      </c>
      <c r="F174" s="86">
        <v>14899.748647861692</v>
      </c>
      <c r="G174" s="1001">
        <v>-0.58081460156912346</v>
      </c>
      <c r="H174" s="87">
        <v>420.87916666666672</v>
      </c>
      <c r="I174" s="87">
        <v>1.492495719314419</v>
      </c>
      <c r="J174" s="88">
        <v>-9.433962264150944</v>
      </c>
      <c r="K174" s="88">
        <v>4.2553191489361701</v>
      </c>
      <c r="L174" s="1002">
        <v>9.7369358141190965E-2</v>
      </c>
    </row>
    <row r="175" spans="1:12" ht="15">
      <c r="A175" s="46" t="s">
        <v>113</v>
      </c>
      <c r="B175" s="47" t="s">
        <v>26</v>
      </c>
      <c r="C175" s="79">
        <v>14599.158823529411</v>
      </c>
      <c r="D175" s="79">
        <v>14585.074509803921</v>
      </c>
      <c r="E175" s="80">
        <v>14891.142</v>
      </c>
      <c r="F175" s="80">
        <v>14876.776</v>
      </c>
      <c r="G175" s="997">
        <v>9.6566621692764518E-2</v>
      </c>
      <c r="H175" s="81">
        <v>413.3</v>
      </c>
      <c r="I175" s="81">
        <v>1.7228648781688407</v>
      </c>
      <c r="J175" s="89">
        <v>-10.396039603960396</v>
      </c>
      <c r="K175" s="89">
        <v>2.6743498817966902</v>
      </c>
      <c r="L175" s="1003">
        <v>3.3136492675351459E-2</v>
      </c>
    </row>
    <row r="176" spans="1:12" ht="15">
      <c r="A176" s="46" t="s">
        <v>113</v>
      </c>
      <c r="B176" s="47" t="s">
        <v>27</v>
      </c>
      <c r="C176" s="79">
        <v>14399.609803921569</v>
      </c>
      <c r="D176" s="79">
        <v>14644.717647058822</v>
      </c>
      <c r="E176" s="80">
        <v>14687.602000000001</v>
      </c>
      <c r="F176" s="80">
        <v>14937.611999999999</v>
      </c>
      <c r="G176" s="997">
        <v>-1.6736945637629255</v>
      </c>
      <c r="H176" s="81">
        <v>433.7</v>
      </c>
      <c r="I176" s="81">
        <v>1.0249242953645417</v>
      </c>
      <c r="J176" s="89">
        <v>-7.7586206896551726</v>
      </c>
      <c r="K176" s="89">
        <v>1.5809692671394797</v>
      </c>
      <c r="L176" s="1003">
        <v>6.4232865465839506E-2</v>
      </c>
    </row>
    <row r="177" spans="1:12" ht="14.25">
      <c r="A177" s="44" t="s">
        <v>113</v>
      </c>
      <c r="B177" s="48" t="s">
        <v>28</v>
      </c>
      <c r="C177" s="90">
        <v>14375.732483533033</v>
      </c>
      <c r="D177" s="90">
        <v>14330.348342327126</v>
      </c>
      <c r="E177" s="91">
        <v>14663.247133203693</v>
      </c>
      <c r="F177" s="91">
        <v>14616.955309173669</v>
      </c>
      <c r="G177" s="1004">
        <v>0.31669949760995153</v>
      </c>
      <c r="H177" s="92">
        <v>373.61373439273552</v>
      </c>
      <c r="I177" s="92">
        <v>-0.79938029686809298</v>
      </c>
      <c r="J177" s="93">
        <v>-3.1868131868131866</v>
      </c>
      <c r="K177" s="93">
        <v>13.017139479905438</v>
      </c>
      <c r="L177" s="1005">
        <v>1.1186039150518816</v>
      </c>
    </row>
    <row r="178" spans="1:12" ht="15">
      <c r="A178" s="46" t="s">
        <v>113</v>
      </c>
      <c r="B178" s="47" t="s">
        <v>29</v>
      </c>
      <c r="C178" s="79">
        <v>14278.789215686274</v>
      </c>
      <c r="D178" s="79">
        <v>14099.748039215687</v>
      </c>
      <c r="E178" s="80">
        <v>14564.365</v>
      </c>
      <c r="F178" s="80">
        <v>14381.743</v>
      </c>
      <c r="G178" s="997">
        <v>1.2698182688982789</v>
      </c>
      <c r="H178" s="81">
        <v>356.6</v>
      </c>
      <c r="I178" s="81">
        <v>-2.3013698630136923</v>
      </c>
      <c r="J178" s="89">
        <v>-2.6315789473684208</v>
      </c>
      <c r="K178" s="89">
        <v>6.5602836879432624</v>
      </c>
      <c r="L178" s="1003">
        <v>0.59794059170895242</v>
      </c>
    </row>
    <row r="179" spans="1:12" ht="15">
      <c r="A179" s="46" t="s">
        <v>113</v>
      </c>
      <c r="B179" s="47" t="s">
        <v>30</v>
      </c>
      <c r="C179" s="79">
        <v>14465.581372549019</v>
      </c>
      <c r="D179" s="79">
        <v>14548.076470588236</v>
      </c>
      <c r="E179" s="80">
        <v>14754.893</v>
      </c>
      <c r="F179" s="80">
        <v>14839.038</v>
      </c>
      <c r="G179" s="997">
        <v>-0.5670515838021335</v>
      </c>
      <c r="H179" s="81">
        <v>390.9</v>
      </c>
      <c r="I179" s="81">
        <v>0.66958537213493841</v>
      </c>
      <c r="J179" s="89">
        <v>-3.7444933920704844</v>
      </c>
      <c r="K179" s="89">
        <v>6.456855791962175</v>
      </c>
      <c r="L179" s="1003">
        <v>0.52066332334292831</v>
      </c>
    </row>
    <row r="180" spans="1:12" ht="14.25">
      <c r="A180" s="44" t="s">
        <v>113</v>
      </c>
      <c r="B180" s="48" t="s">
        <v>31</v>
      </c>
      <c r="C180" s="90">
        <v>13835.973581282055</v>
      </c>
      <c r="D180" s="90">
        <v>13792.932359226535</v>
      </c>
      <c r="E180" s="91">
        <v>14112.693052907696</v>
      </c>
      <c r="F180" s="91">
        <v>14068.791006411066</v>
      </c>
      <c r="G180" s="1004">
        <v>0.31205273059088545</v>
      </c>
      <c r="H180" s="92">
        <v>329.81863727454908</v>
      </c>
      <c r="I180" s="92">
        <v>0.52254511945368687</v>
      </c>
      <c r="J180" s="93">
        <v>-22.435233160621763</v>
      </c>
      <c r="K180" s="93">
        <v>22.118794326241133</v>
      </c>
      <c r="L180" s="1005">
        <v>-3.1165613222944302</v>
      </c>
    </row>
    <row r="181" spans="1:12" ht="15">
      <c r="A181" s="46" t="s">
        <v>113</v>
      </c>
      <c r="B181" s="47" t="s">
        <v>32</v>
      </c>
      <c r="C181" s="79">
        <v>13666.597058823529</v>
      </c>
      <c r="D181" s="79">
        <v>13598.328431372549</v>
      </c>
      <c r="E181" s="80">
        <v>13939.929</v>
      </c>
      <c r="F181" s="80">
        <v>13870.295</v>
      </c>
      <c r="G181" s="997">
        <v>0.50203690692952108</v>
      </c>
      <c r="H181" s="81">
        <v>314.5</v>
      </c>
      <c r="I181" s="81">
        <v>6.3633471205850653E-2</v>
      </c>
      <c r="J181" s="89">
        <v>-27.793427230046948</v>
      </c>
      <c r="K181" s="89">
        <v>11.362293144208039</v>
      </c>
      <c r="L181" s="1003">
        <v>-2.5629160608128814</v>
      </c>
    </row>
    <row r="182" spans="1:12" ht="15.75" thickBot="1">
      <c r="A182" s="49" t="s">
        <v>113</v>
      </c>
      <c r="B182" s="50" t="s">
        <v>33</v>
      </c>
      <c r="C182" s="94">
        <v>13998.604901960784</v>
      </c>
      <c r="D182" s="94">
        <v>14011.133333333333</v>
      </c>
      <c r="E182" s="95">
        <v>14278.576999999999</v>
      </c>
      <c r="F182" s="95">
        <v>14291.356</v>
      </c>
      <c r="G182" s="1006">
        <v>-8.941768716698717E-2</v>
      </c>
      <c r="H182" s="89">
        <v>346</v>
      </c>
      <c r="I182" s="89">
        <v>0.26079397276151178</v>
      </c>
      <c r="J182" s="89">
        <v>-15.838150289017342</v>
      </c>
      <c r="K182" s="89">
        <v>10.756501182033098</v>
      </c>
      <c r="L182" s="1003">
        <v>-0.55364526148154702</v>
      </c>
    </row>
    <row r="183" spans="1:12" ht="15.75" thickBot="1">
      <c r="A183" s="51"/>
      <c r="B183" s="52"/>
      <c r="C183" s="96"/>
      <c r="D183" s="96"/>
      <c r="E183" s="96"/>
      <c r="F183" s="96"/>
      <c r="G183" s="1007"/>
      <c r="H183" s="97"/>
      <c r="I183" s="97"/>
      <c r="J183" s="97"/>
      <c r="K183" s="97"/>
      <c r="L183" s="1008"/>
    </row>
    <row r="184" spans="1:12" ht="15">
      <c r="A184" s="46" t="s">
        <v>114</v>
      </c>
      <c r="B184" s="53" t="s">
        <v>30</v>
      </c>
      <c r="C184" s="98">
        <v>14512.962745098039</v>
      </c>
      <c r="D184" s="98">
        <v>14364.598039215685</v>
      </c>
      <c r="E184" s="99">
        <v>14803.222</v>
      </c>
      <c r="F184" s="99">
        <v>14651.89</v>
      </c>
      <c r="G184" s="1009">
        <v>1.032849686968714</v>
      </c>
      <c r="H184" s="100">
        <v>397.1</v>
      </c>
      <c r="I184" s="100">
        <v>-0.37631710988459605</v>
      </c>
      <c r="J184" s="100">
        <v>-15.819209039548024</v>
      </c>
      <c r="K184" s="100">
        <v>2.2015366430260048</v>
      </c>
      <c r="L184" s="1010">
        <v>-0.11279390090704933</v>
      </c>
    </row>
    <row r="185" spans="1:12" ht="15.75" thickBot="1">
      <c r="A185" s="49" t="s">
        <v>114</v>
      </c>
      <c r="B185" s="50" t="s">
        <v>33</v>
      </c>
      <c r="C185" s="94">
        <v>13997.687254901961</v>
      </c>
      <c r="D185" s="94">
        <v>14009.834313725491</v>
      </c>
      <c r="E185" s="95">
        <v>14277.641</v>
      </c>
      <c r="F185" s="95">
        <v>14290.031000000001</v>
      </c>
      <c r="G185" s="1006">
        <v>-8.6703800712547338E-2</v>
      </c>
      <c r="H185" s="89">
        <v>370.6</v>
      </c>
      <c r="I185" s="89">
        <v>5.3995680345584628E-2</v>
      </c>
      <c r="J185" s="89">
        <v>11.194029850746269</v>
      </c>
      <c r="K185" s="89">
        <v>6.6046099290780145</v>
      </c>
      <c r="L185" s="1003">
        <v>1.3483337784503995</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99</v>
      </c>
      <c r="D194" s="90" t="s">
        <v>99</v>
      </c>
      <c r="E194" s="91" t="s">
        <v>99</v>
      </c>
      <c r="F194" s="91" t="s">
        <v>99</v>
      </c>
      <c r="G194" s="1004" t="s">
        <v>99</v>
      </c>
      <c r="H194" s="92" t="s">
        <v>99</v>
      </c>
      <c r="I194" s="92" t="s">
        <v>99</v>
      </c>
      <c r="J194" s="93" t="s">
        <v>99</v>
      </c>
      <c r="K194" s="93" t="s">
        <v>99</v>
      </c>
      <c r="L194" s="1005" t="s">
        <v>99</v>
      </c>
    </row>
    <row r="195" spans="1:12" ht="15">
      <c r="A195" s="39" t="s">
        <v>115</v>
      </c>
      <c r="B195" s="47" t="s">
        <v>33</v>
      </c>
      <c r="C195" s="79" t="s">
        <v>99</v>
      </c>
      <c r="D195" s="79" t="s">
        <v>99</v>
      </c>
      <c r="E195" s="80" t="s">
        <v>99</v>
      </c>
      <c r="F195" s="80" t="s">
        <v>99</v>
      </c>
      <c r="G195" s="997" t="s">
        <v>99</v>
      </c>
      <c r="H195" s="81" t="s">
        <v>99</v>
      </c>
      <c r="I195" s="81" t="s">
        <v>99</v>
      </c>
      <c r="J195" s="89" t="s">
        <v>99</v>
      </c>
      <c r="K195" s="89" t="s">
        <v>99</v>
      </c>
      <c r="L195" s="1003" t="s">
        <v>99</v>
      </c>
    </row>
    <row r="196" spans="1:12" ht="15.75" thickBot="1">
      <c r="A196" s="55" t="s">
        <v>115</v>
      </c>
      <c r="B196" s="47" t="s">
        <v>36</v>
      </c>
      <c r="C196" s="94" t="s">
        <v>99</v>
      </c>
      <c r="D196" s="94" t="s">
        <v>99</v>
      </c>
      <c r="E196" s="95" t="s">
        <v>99</v>
      </c>
      <c r="F196" s="95" t="s">
        <v>99</v>
      </c>
      <c r="G196" s="1006" t="s">
        <v>99</v>
      </c>
      <c r="H196" s="89" t="s">
        <v>99</v>
      </c>
      <c r="I196" s="89" t="s">
        <v>99</v>
      </c>
      <c r="J196" s="89" t="s">
        <v>99</v>
      </c>
      <c r="K196" s="89" t="s">
        <v>99</v>
      </c>
      <c r="L196" s="1003" t="s">
        <v>99</v>
      </c>
    </row>
    <row r="197" spans="1:12" ht="15.75" thickBot="1">
      <c r="A197" s="51"/>
      <c r="B197" s="52"/>
      <c r="C197" s="96"/>
      <c r="D197" s="96"/>
      <c r="E197" s="96"/>
      <c r="F197" s="96"/>
      <c r="G197" s="1007"/>
      <c r="H197" s="97"/>
      <c r="I197" s="97"/>
      <c r="J197" s="97"/>
      <c r="K197" s="97"/>
      <c r="L197" s="1008"/>
    </row>
    <row r="198" spans="1:12" ht="14.25">
      <c r="A198" s="44" t="s">
        <v>24</v>
      </c>
      <c r="B198" s="45" t="s">
        <v>28</v>
      </c>
      <c r="C198" s="85">
        <v>11375.973190187018</v>
      </c>
      <c r="D198" s="85">
        <v>11545.266362857696</v>
      </c>
      <c r="E198" s="86">
        <v>11603.492653990759</v>
      </c>
      <c r="F198" s="86">
        <v>11776.17169011485</v>
      </c>
      <c r="G198" s="1001">
        <v>-1.4663427187380527</v>
      </c>
      <c r="H198" s="87">
        <v>356.67509578544065</v>
      </c>
      <c r="I198" s="87">
        <v>1.3088263977447758</v>
      </c>
      <c r="J198" s="88">
        <v>-5.7761732851985563</v>
      </c>
      <c r="K198" s="88">
        <v>3.8563829787234041</v>
      </c>
      <c r="L198" s="1002">
        <v>0.23452105403721157</v>
      </c>
    </row>
    <row r="199" spans="1:12" ht="15">
      <c r="A199" s="46" t="s">
        <v>24</v>
      </c>
      <c r="B199" s="47" t="s">
        <v>29</v>
      </c>
      <c r="C199" s="79">
        <v>11154.029411764706</v>
      </c>
      <c r="D199" s="79">
        <v>11124.202941176471</v>
      </c>
      <c r="E199" s="80">
        <v>11377.11</v>
      </c>
      <c r="F199" s="80">
        <v>11346.687</v>
      </c>
      <c r="G199" s="997">
        <v>0.26812231623204802</v>
      </c>
      <c r="H199" s="81">
        <v>342.2</v>
      </c>
      <c r="I199" s="81">
        <v>2.7010804321728692</v>
      </c>
      <c r="J199" s="89">
        <v>-12.698412698412698</v>
      </c>
      <c r="K199" s="89">
        <v>0.81264775413711576</v>
      </c>
      <c r="L199" s="1003">
        <v>-1.1097015737361327E-2</v>
      </c>
    </row>
    <row r="200" spans="1:12" ht="15">
      <c r="A200" s="46" t="s">
        <v>24</v>
      </c>
      <c r="B200" s="47" t="s">
        <v>30</v>
      </c>
      <c r="C200" s="79">
        <v>11475.110784313725</v>
      </c>
      <c r="D200" s="79">
        <v>11568.632352941175</v>
      </c>
      <c r="E200" s="80">
        <v>11704.612999999999</v>
      </c>
      <c r="F200" s="80">
        <v>11800.004999999999</v>
      </c>
      <c r="G200" s="997">
        <v>-0.80840643711591509</v>
      </c>
      <c r="H200" s="81">
        <v>340.7</v>
      </c>
      <c r="I200" s="81">
        <v>-1.103047895500729</v>
      </c>
      <c r="J200" s="89">
        <v>-13.402061855670103</v>
      </c>
      <c r="K200" s="89">
        <v>1.2411347517730498</v>
      </c>
      <c r="L200" s="1003">
        <v>-2.7170687557494189E-2</v>
      </c>
    </row>
    <row r="201" spans="1:12" ht="15">
      <c r="A201" s="46" t="s">
        <v>24</v>
      </c>
      <c r="B201" s="47" t="s">
        <v>35</v>
      </c>
      <c r="C201" s="79">
        <v>11405.319607843137</v>
      </c>
      <c r="D201" s="79">
        <v>11732.165686274509</v>
      </c>
      <c r="E201" s="80">
        <v>11633.425999999999</v>
      </c>
      <c r="F201" s="80">
        <v>11966.808999999999</v>
      </c>
      <c r="G201" s="997">
        <v>-2.7858972262363326</v>
      </c>
      <c r="H201" s="81">
        <v>374.2</v>
      </c>
      <c r="I201" s="81">
        <v>1.5468113975576632</v>
      </c>
      <c r="J201" s="89">
        <v>4.2735042735042734</v>
      </c>
      <c r="K201" s="89">
        <v>1.802600472813239</v>
      </c>
      <c r="L201" s="1003">
        <v>0.27278875733206753</v>
      </c>
    </row>
    <row r="202" spans="1:12" ht="14.25">
      <c r="A202" s="44" t="s">
        <v>24</v>
      </c>
      <c r="B202" s="48" t="s">
        <v>31</v>
      </c>
      <c r="C202" s="90">
        <v>11299.418490635117</v>
      </c>
      <c r="D202" s="90">
        <v>11198.362566446585</v>
      </c>
      <c r="E202" s="91">
        <v>11525.40686044782</v>
      </c>
      <c r="F202" s="91">
        <v>11422.329817775517</v>
      </c>
      <c r="G202" s="1004">
        <v>0.90241697023923828</v>
      </c>
      <c r="H202" s="92">
        <v>298.32583201267829</v>
      </c>
      <c r="I202" s="92">
        <v>-1.5216738971706196</v>
      </c>
      <c r="J202" s="93">
        <v>-15.415549597855227</v>
      </c>
      <c r="K202" s="93">
        <v>18.646572104018912</v>
      </c>
      <c r="L202" s="1005">
        <v>-0.86179609681790836</v>
      </c>
    </row>
    <row r="203" spans="1:12" ht="15">
      <c r="A203" s="46" t="s">
        <v>24</v>
      </c>
      <c r="B203" s="47" t="s">
        <v>32</v>
      </c>
      <c r="C203" s="79">
        <v>10827.939215686274</v>
      </c>
      <c r="D203" s="79">
        <v>10721.166666666666</v>
      </c>
      <c r="E203" s="80">
        <v>11044.498</v>
      </c>
      <c r="F203" s="80">
        <v>10935.59</v>
      </c>
      <c r="G203" s="997">
        <v>0.99590419904183902</v>
      </c>
      <c r="H203" s="81">
        <v>271.39999999999998</v>
      </c>
      <c r="I203" s="81">
        <v>-2.6542324246772</v>
      </c>
      <c r="J203" s="89">
        <v>-12.236286919831224</v>
      </c>
      <c r="K203" s="89">
        <v>6.1465721040189125</v>
      </c>
      <c r="L203" s="1003">
        <v>-5.1126640750961627E-2</v>
      </c>
    </row>
    <row r="204" spans="1:12" ht="15">
      <c r="A204" s="46" t="s">
        <v>24</v>
      </c>
      <c r="B204" s="47" t="s">
        <v>33</v>
      </c>
      <c r="C204" s="79">
        <v>11482.610784313727</v>
      </c>
      <c r="D204" s="79">
        <v>11345.608823529412</v>
      </c>
      <c r="E204" s="80">
        <v>11712.263000000001</v>
      </c>
      <c r="F204" s="80">
        <v>11572.521000000001</v>
      </c>
      <c r="G204" s="997">
        <v>1.2075329135285231</v>
      </c>
      <c r="H204" s="81">
        <v>296.2</v>
      </c>
      <c r="I204" s="81">
        <v>-1.3653013653013728</v>
      </c>
      <c r="J204" s="89">
        <v>-15.555555555555555</v>
      </c>
      <c r="K204" s="89">
        <v>7.8605200945626477</v>
      </c>
      <c r="L204" s="1003">
        <v>-0.37692760418212234</v>
      </c>
    </row>
    <row r="205" spans="1:12" ht="15">
      <c r="A205" s="46" t="s">
        <v>24</v>
      </c>
      <c r="B205" s="47" t="s">
        <v>36</v>
      </c>
      <c r="C205" s="79">
        <v>11529.294117647058</v>
      </c>
      <c r="D205" s="79">
        <v>11467.750980392157</v>
      </c>
      <c r="E205" s="80">
        <v>11759.88</v>
      </c>
      <c r="F205" s="80">
        <v>11697.106</v>
      </c>
      <c r="G205" s="997">
        <v>0.53666265826777526</v>
      </c>
      <c r="H205" s="81">
        <v>337.6</v>
      </c>
      <c r="I205" s="81">
        <v>0.26730026730027745</v>
      </c>
      <c r="J205" s="89">
        <v>-19.072164948453608</v>
      </c>
      <c r="K205" s="89">
        <v>4.6394799054373523</v>
      </c>
      <c r="L205" s="1003">
        <v>-0.4337418518848235</v>
      </c>
    </row>
    <row r="206" spans="1:12" ht="14.25">
      <c r="A206" s="44" t="s">
        <v>24</v>
      </c>
      <c r="B206" s="48" t="s">
        <v>37</v>
      </c>
      <c r="C206" s="90">
        <v>8866.4725435324854</v>
      </c>
      <c r="D206" s="90">
        <v>8911.4590716084258</v>
      </c>
      <c r="E206" s="91">
        <v>9043.8019944031348</v>
      </c>
      <c r="F206" s="91">
        <v>9089.6882530405946</v>
      </c>
      <c r="G206" s="1004">
        <v>-0.50481663793156384</v>
      </c>
      <c r="H206" s="92">
        <v>226.18318264014468</v>
      </c>
      <c r="I206" s="92">
        <v>-0.49904259215422825</v>
      </c>
      <c r="J206" s="93">
        <v>-0.71813285457809695</v>
      </c>
      <c r="K206" s="93">
        <v>8.1708037825059101</v>
      </c>
      <c r="L206" s="1005">
        <v>0.88785399171093093</v>
      </c>
    </row>
    <row r="207" spans="1:12" ht="15">
      <c r="A207" s="46" t="s">
        <v>24</v>
      </c>
      <c r="B207" s="47" t="s">
        <v>101</v>
      </c>
      <c r="C207" s="101">
        <v>8607.2196078431371</v>
      </c>
      <c r="D207" s="101">
        <v>8437.0382352941178</v>
      </c>
      <c r="E207" s="102">
        <v>8779.3639999999996</v>
      </c>
      <c r="F207" s="102">
        <v>8605.7790000000005</v>
      </c>
      <c r="G207" s="1011">
        <v>2.017074805197753</v>
      </c>
      <c r="H207" s="103">
        <v>211.9</v>
      </c>
      <c r="I207" s="103">
        <v>-0.74941451990632046</v>
      </c>
      <c r="J207" s="104">
        <v>0.32786885245901637</v>
      </c>
      <c r="K207" s="104">
        <v>4.5212765957446814</v>
      </c>
      <c r="L207" s="1012">
        <v>0.53330588444761062</v>
      </c>
    </row>
    <row r="208" spans="1:12" ht="15">
      <c r="A208" s="46" t="s">
        <v>24</v>
      </c>
      <c r="B208" s="47" t="s">
        <v>38</v>
      </c>
      <c r="C208" s="79">
        <v>8970.0598039215674</v>
      </c>
      <c r="D208" s="79">
        <v>9382.2186274509804</v>
      </c>
      <c r="E208" s="80">
        <v>9149.4609999999993</v>
      </c>
      <c r="F208" s="80">
        <v>9569.8629999999994</v>
      </c>
      <c r="G208" s="997">
        <v>-4.3929782484869433</v>
      </c>
      <c r="H208" s="81">
        <v>238.2</v>
      </c>
      <c r="I208" s="81">
        <v>-1.3256006628003385</v>
      </c>
      <c r="J208" s="89">
        <v>-10.909090909090908</v>
      </c>
      <c r="K208" s="89">
        <v>2.895981087470449</v>
      </c>
      <c r="L208" s="1003">
        <v>1.9412049813545273E-2</v>
      </c>
    </row>
    <row r="209" spans="1:12" ht="15.75" thickBot="1">
      <c r="A209" s="46" t="s">
        <v>24</v>
      </c>
      <c r="B209" s="47" t="s">
        <v>39</v>
      </c>
      <c r="C209" s="79">
        <v>9750.1999999999989</v>
      </c>
      <c r="D209" s="79">
        <v>9614.8794117647049</v>
      </c>
      <c r="E209" s="80">
        <v>9945.2039999999997</v>
      </c>
      <c r="F209" s="80">
        <v>9807.1769999999997</v>
      </c>
      <c r="G209" s="997">
        <v>1.4074080645225435</v>
      </c>
      <c r="H209" s="81">
        <v>265.7</v>
      </c>
      <c r="I209" s="81">
        <v>1.3348588863463007</v>
      </c>
      <c r="J209" s="89">
        <v>59.375</v>
      </c>
      <c r="K209" s="89">
        <v>0.75354609929078009</v>
      </c>
      <c r="L209" s="1003">
        <v>0.33513605744977593</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14502.214423056465</v>
      </c>
      <c r="D211" s="90">
        <v>14452.703507230735</v>
      </c>
      <c r="E211" s="91">
        <v>14792.258711517594</v>
      </c>
      <c r="F211" s="91">
        <v>14741.757577375351</v>
      </c>
      <c r="G211" s="1004">
        <v>0.34257200253888964</v>
      </c>
      <c r="H211" s="92">
        <v>322.51749999999998</v>
      </c>
      <c r="I211" s="92">
        <v>-2.1467454577526888</v>
      </c>
      <c r="J211" s="93">
        <v>55.038759689922479</v>
      </c>
      <c r="K211" s="93">
        <v>2.9550827423167849</v>
      </c>
      <c r="L211" s="1005">
        <v>1.2683672611452368</v>
      </c>
    </row>
    <row r="212" spans="1:12" ht="15">
      <c r="A212" s="46" t="s">
        <v>116</v>
      </c>
      <c r="B212" s="47" t="s">
        <v>26</v>
      </c>
      <c r="C212" s="79">
        <v>14512.483333333334</v>
      </c>
      <c r="D212" s="79">
        <v>14362.293137254903</v>
      </c>
      <c r="E212" s="80">
        <v>14802.733</v>
      </c>
      <c r="F212" s="80">
        <v>14649.539000000001</v>
      </c>
      <c r="G212" s="997">
        <v>1.0457257392195038</v>
      </c>
      <c r="H212" s="81">
        <v>289.39999999999998</v>
      </c>
      <c r="I212" s="81">
        <v>-2.7880416526704774</v>
      </c>
      <c r="J212" s="89">
        <v>64.516129032258064</v>
      </c>
      <c r="K212" s="89">
        <v>0.75354609929078009</v>
      </c>
      <c r="L212" s="1003">
        <v>0.34821137125730728</v>
      </c>
    </row>
    <row r="213" spans="1:12" ht="15">
      <c r="A213" s="46" t="s">
        <v>116</v>
      </c>
      <c r="B213" s="47" t="s">
        <v>27</v>
      </c>
      <c r="C213" s="79">
        <v>14512.449019607844</v>
      </c>
      <c r="D213" s="79">
        <v>14599.614705882354</v>
      </c>
      <c r="E213" s="80">
        <v>14802.698</v>
      </c>
      <c r="F213" s="80">
        <v>14891.607</v>
      </c>
      <c r="G213" s="997">
        <v>-0.59704100437246066</v>
      </c>
      <c r="H213" s="81">
        <v>329.7</v>
      </c>
      <c r="I213" s="81">
        <v>-0.66285025610123194</v>
      </c>
      <c r="J213" s="89">
        <v>101.75438596491229</v>
      </c>
      <c r="K213" s="89">
        <v>1.6991725768321513</v>
      </c>
      <c r="L213" s="1003">
        <v>0.95387968980286253</v>
      </c>
    </row>
    <row r="214" spans="1:12" ht="15">
      <c r="A214" s="46" t="s">
        <v>116</v>
      </c>
      <c r="B214" s="47" t="s">
        <v>34</v>
      </c>
      <c r="C214" s="79">
        <v>14456.596078431372</v>
      </c>
      <c r="D214" s="79">
        <v>14317.347058823529</v>
      </c>
      <c r="E214" s="80">
        <v>14745.727999999999</v>
      </c>
      <c r="F214" s="80">
        <v>14603.694</v>
      </c>
      <c r="G214" s="997">
        <v>0.97258953796210501</v>
      </c>
      <c r="H214" s="81">
        <v>347.9</v>
      </c>
      <c r="I214" s="81">
        <v>-0.7417974322396641</v>
      </c>
      <c r="J214" s="89">
        <v>-17.073170731707318</v>
      </c>
      <c r="K214" s="89">
        <v>0.50236406619385343</v>
      </c>
      <c r="L214" s="1003">
        <v>-3.3723799914933239E-2</v>
      </c>
    </row>
    <row r="215" spans="1:12" ht="14.25">
      <c r="A215" s="44" t="s">
        <v>116</v>
      </c>
      <c r="B215" s="48" t="s">
        <v>28</v>
      </c>
      <c r="C215" s="90">
        <v>13928.759027337612</v>
      </c>
      <c r="D215" s="90">
        <v>13867.986227603475</v>
      </c>
      <c r="E215" s="91">
        <v>14207.334207884363</v>
      </c>
      <c r="F215" s="91">
        <v>14145.345952155545</v>
      </c>
      <c r="G215" s="1004">
        <v>0.43822368105017762</v>
      </c>
      <c r="H215" s="92">
        <v>299.01119842829081</v>
      </c>
      <c r="I215" s="92">
        <v>-1.9968711446166951</v>
      </c>
      <c r="J215" s="93">
        <v>-20.962732919254659</v>
      </c>
      <c r="K215" s="93">
        <v>7.5206855791962184</v>
      </c>
      <c r="L215" s="1005">
        <v>-0.89981651285399167</v>
      </c>
    </row>
    <row r="216" spans="1:12" ht="15">
      <c r="A216" s="46" t="s">
        <v>116</v>
      </c>
      <c r="B216" s="47" t="s">
        <v>29</v>
      </c>
      <c r="C216" s="79">
        <v>14052.305882352941</v>
      </c>
      <c r="D216" s="79">
        <v>13954.61568627451</v>
      </c>
      <c r="E216" s="80">
        <v>14333.352000000001</v>
      </c>
      <c r="F216" s="80">
        <v>14233.708000000001</v>
      </c>
      <c r="G216" s="997">
        <v>0.70005651373486255</v>
      </c>
      <c r="H216" s="81">
        <v>270.5</v>
      </c>
      <c r="I216" s="81">
        <v>-3.0118321979203935</v>
      </c>
      <c r="J216" s="89">
        <v>19.565217391304348</v>
      </c>
      <c r="K216" s="89">
        <v>1.6252955082742315</v>
      </c>
      <c r="L216" s="1003">
        <v>0.42236663798134444</v>
      </c>
    </row>
    <row r="217" spans="1:12" ht="15">
      <c r="A217" s="46" t="s">
        <v>116</v>
      </c>
      <c r="B217" s="47" t="s">
        <v>30</v>
      </c>
      <c r="C217" s="79">
        <v>13932.447058823529</v>
      </c>
      <c r="D217" s="79">
        <v>13887.73725490196</v>
      </c>
      <c r="E217" s="80">
        <v>14211.096</v>
      </c>
      <c r="F217" s="80">
        <v>14165.492</v>
      </c>
      <c r="G217" s="997">
        <v>0.32193728251725645</v>
      </c>
      <c r="H217" s="81">
        <v>295.8</v>
      </c>
      <c r="I217" s="81">
        <v>-1.4328557147617498</v>
      </c>
      <c r="J217" s="89">
        <v>-20.779220779220779</v>
      </c>
      <c r="K217" s="89">
        <v>3.605200945626478</v>
      </c>
      <c r="L217" s="1003">
        <v>-0.42199570709318701</v>
      </c>
    </row>
    <row r="218" spans="1:12" ht="15">
      <c r="A218" s="46" t="s">
        <v>116</v>
      </c>
      <c r="B218" s="47" t="s">
        <v>35</v>
      </c>
      <c r="C218" s="79">
        <v>13850.307843137254</v>
      </c>
      <c r="D218" s="79">
        <v>13816.343137254902</v>
      </c>
      <c r="E218" s="80">
        <v>14127.314</v>
      </c>
      <c r="F218" s="80">
        <v>14092.67</v>
      </c>
      <c r="G218" s="997">
        <v>0.24582992435074569</v>
      </c>
      <c r="H218" s="81">
        <v>324.3</v>
      </c>
      <c r="I218" s="81">
        <v>0.93370681605975725</v>
      </c>
      <c r="J218" s="89">
        <v>-36.475409836065573</v>
      </c>
      <c r="K218" s="89">
        <v>2.290189125295508</v>
      </c>
      <c r="L218" s="1003">
        <v>-0.9001874437421491</v>
      </c>
    </row>
    <row r="219" spans="1:12" ht="14.25">
      <c r="A219" s="44" t="s">
        <v>116</v>
      </c>
      <c r="B219" s="48" t="s">
        <v>31</v>
      </c>
      <c r="C219" s="90">
        <v>12799.346210916799</v>
      </c>
      <c r="D219" s="90">
        <v>12793.436644620215</v>
      </c>
      <c r="E219" s="91">
        <v>13055.333135135135</v>
      </c>
      <c r="F219" s="91">
        <v>13049.305377512619</v>
      </c>
      <c r="G219" s="1004">
        <v>4.6192172289136774E-2</v>
      </c>
      <c r="H219" s="92">
        <v>272.2818820224719</v>
      </c>
      <c r="I219" s="92">
        <v>-3.6985831063217435E-2</v>
      </c>
      <c r="J219" s="93">
        <v>-11</v>
      </c>
      <c r="K219" s="93">
        <v>10.520094562647754</v>
      </c>
      <c r="L219" s="1005">
        <v>5.9843516622651194E-2</v>
      </c>
    </row>
    <row r="220" spans="1:12" ht="15">
      <c r="A220" s="46" t="s">
        <v>116</v>
      </c>
      <c r="B220" s="47" t="s">
        <v>32</v>
      </c>
      <c r="C220" s="79">
        <v>12187.37450980392</v>
      </c>
      <c r="D220" s="79">
        <v>12545.26568627451</v>
      </c>
      <c r="E220" s="80">
        <v>12431.121999999999</v>
      </c>
      <c r="F220" s="80">
        <v>12796.171</v>
      </c>
      <c r="G220" s="997">
        <v>-2.8527987004862694</v>
      </c>
      <c r="H220" s="81">
        <v>242.3</v>
      </c>
      <c r="I220" s="81">
        <v>8.2610491532431662E-2</v>
      </c>
      <c r="J220" s="89">
        <v>-19.270833333333336</v>
      </c>
      <c r="K220" s="89">
        <v>2.290189125295508</v>
      </c>
      <c r="L220" s="1003">
        <v>-0.22027112575051699</v>
      </c>
    </row>
    <row r="221" spans="1:12" ht="15">
      <c r="A221" s="46" t="s">
        <v>116</v>
      </c>
      <c r="B221" s="47" t="s">
        <v>33</v>
      </c>
      <c r="C221" s="79">
        <v>12958.974509803922</v>
      </c>
      <c r="D221" s="79">
        <v>12844.078431372547</v>
      </c>
      <c r="E221" s="80">
        <v>13218.154</v>
      </c>
      <c r="F221" s="80">
        <v>13100.96</v>
      </c>
      <c r="G221" s="997">
        <v>0.89454513257044777</v>
      </c>
      <c r="H221" s="81">
        <v>268.2</v>
      </c>
      <c r="I221" s="81">
        <v>-1.9019751280175528</v>
      </c>
      <c r="J221" s="81">
        <v>-13.715710723192021</v>
      </c>
      <c r="K221" s="81">
        <v>5.1122931442080377</v>
      </c>
      <c r="L221" s="998">
        <v>-0.13090769261204649</v>
      </c>
    </row>
    <row r="222" spans="1:12" ht="15.75" thickBot="1">
      <c r="A222" s="56" t="s">
        <v>116</v>
      </c>
      <c r="B222" s="57" t="s">
        <v>36</v>
      </c>
      <c r="C222" s="82">
        <v>12928.000980392157</v>
      </c>
      <c r="D222" s="82">
        <v>12890.266666666666</v>
      </c>
      <c r="E222" s="83">
        <v>13186.561</v>
      </c>
      <c r="F222" s="83">
        <v>13148.072</v>
      </c>
      <c r="G222" s="999">
        <v>0.29273493482542218</v>
      </c>
      <c r="H222" s="84">
        <v>301</v>
      </c>
      <c r="I222" s="84">
        <v>0.83752093802345051</v>
      </c>
      <c r="J222" s="84">
        <v>1.932367149758454</v>
      </c>
      <c r="K222" s="84">
        <v>3.1176122931442078</v>
      </c>
      <c r="L222" s="1000">
        <v>0.41102233498521201</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c r="A227" s="27"/>
      <c r="B227" s="28"/>
      <c r="C227" s="3" t="s">
        <v>9</v>
      </c>
      <c r="D227" s="3" t="s">
        <v>9</v>
      </c>
      <c r="E227" s="3"/>
      <c r="F227" s="3"/>
      <c r="G227" s="954"/>
      <c r="H227" s="1460" t="s">
        <v>10</v>
      </c>
      <c r="I227" s="1461"/>
      <c r="J227" s="984" t="s">
        <v>11</v>
      </c>
      <c r="K227" s="955" t="s">
        <v>12</v>
      </c>
      <c r="L227" s="956"/>
    </row>
    <row r="228" spans="1:12" ht="15.75">
      <c r="A228" s="29" t="s">
        <v>13</v>
      </c>
      <c r="B228" s="30" t="s">
        <v>14</v>
      </c>
      <c r="C228" s="957" t="s">
        <v>40</v>
      </c>
      <c r="D228" s="957" t="s">
        <v>40</v>
      </c>
      <c r="E228" s="958" t="s">
        <v>41</v>
      </c>
      <c r="F228" s="959"/>
      <c r="G228" s="985"/>
      <c r="H228" s="1458" t="s">
        <v>15</v>
      </c>
      <c r="I228" s="1459"/>
      <c r="J228" s="986" t="s">
        <v>16</v>
      </c>
      <c r="K228" s="960" t="s">
        <v>17</v>
      </c>
      <c r="L228" s="961"/>
    </row>
    <row r="229" spans="1:12" ht="26.25" thickBot="1">
      <c r="A229" s="31" t="s">
        <v>18</v>
      </c>
      <c r="B229" s="32" t="s">
        <v>19</v>
      </c>
      <c r="C229" s="876" t="s">
        <v>518</v>
      </c>
      <c r="D229" s="876" t="s">
        <v>517</v>
      </c>
      <c r="E229" s="951" t="s">
        <v>518</v>
      </c>
      <c r="F229" s="1234" t="s">
        <v>517</v>
      </c>
      <c r="G229" s="983" t="s">
        <v>20</v>
      </c>
      <c r="H229" s="66" t="s">
        <v>518</v>
      </c>
      <c r="I229" s="889" t="s">
        <v>20</v>
      </c>
      <c r="J229" s="987" t="s">
        <v>20</v>
      </c>
      <c r="K229" s="952" t="s">
        <v>518</v>
      </c>
      <c r="L229" s="988" t="s">
        <v>21</v>
      </c>
    </row>
    <row r="230" spans="1:12" ht="15" thickBot="1">
      <c r="A230" s="33" t="s">
        <v>22</v>
      </c>
      <c r="B230" s="34" t="s">
        <v>23</v>
      </c>
      <c r="C230" s="67">
        <v>11406.453719930678</v>
      </c>
      <c r="D230" s="67">
        <v>11238.5350464039</v>
      </c>
      <c r="E230" s="68">
        <v>11634.582794329292</v>
      </c>
      <c r="F230" s="1235">
        <v>11465.604021072575</v>
      </c>
      <c r="G230" s="989">
        <v>1.4737886721550064</v>
      </c>
      <c r="H230" s="69">
        <v>313.57733847637417</v>
      </c>
      <c r="I230" s="69">
        <v>-1.0566709554167852</v>
      </c>
      <c r="J230" s="70">
        <v>-5.6414922656960877</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13083.637773188548</v>
      </c>
      <c r="D233" s="76">
        <v>12910.458454296439</v>
      </c>
      <c r="E233" s="77">
        <v>13345.310528652319</v>
      </c>
      <c r="F233" s="77">
        <v>13168.667623382367</v>
      </c>
      <c r="G233" s="995">
        <v>1.3413878330128337</v>
      </c>
      <c r="H233" s="78">
        <v>357.4599190283401</v>
      </c>
      <c r="I233" s="78">
        <v>-1.5491755295635206</v>
      </c>
      <c r="J233" s="78">
        <v>-0.80321285140562237</v>
      </c>
      <c r="K233" s="78">
        <v>23.818707810993249</v>
      </c>
      <c r="L233" s="996">
        <v>1.1617469374718645</v>
      </c>
    </row>
    <row r="234" spans="1:12" ht="15">
      <c r="A234" s="39" t="s">
        <v>109</v>
      </c>
      <c r="B234" s="40" t="s">
        <v>23</v>
      </c>
      <c r="C234" s="79">
        <v>13743.826281389745</v>
      </c>
      <c r="D234" s="79">
        <v>13433.770840633073</v>
      </c>
      <c r="E234" s="80">
        <v>14018.70280701754</v>
      </c>
      <c r="F234" s="80">
        <v>13702.446257445734</v>
      </c>
      <c r="G234" s="997">
        <v>2.30802984831965</v>
      </c>
      <c r="H234" s="81">
        <v>397.65813953488373</v>
      </c>
      <c r="I234" s="81">
        <v>-1.6428049629275985</v>
      </c>
      <c r="J234" s="81">
        <v>-12.244897959183673</v>
      </c>
      <c r="K234" s="81">
        <v>4.1465766634522661</v>
      </c>
      <c r="L234" s="998">
        <v>-0.31202206266238353</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9992.2435916153172</v>
      </c>
      <c r="D236" s="79">
        <v>10102.899324149186</v>
      </c>
      <c r="E236" s="80">
        <v>10192.088463447624</v>
      </c>
      <c r="F236" s="80">
        <v>10304.95731063217</v>
      </c>
      <c r="G236" s="997">
        <v>-1.0952868971916316</v>
      </c>
      <c r="H236" s="81">
        <v>292.15549828178695</v>
      </c>
      <c r="I236" s="81">
        <v>-1.4085920768157119</v>
      </c>
      <c r="J236" s="81">
        <v>-11.280487804878049</v>
      </c>
      <c r="K236" s="81">
        <v>56.123432979749275</v>
      </c>
      <c r="L236" s="998">
        <v>-3.5671948637448097</v>
      </c>
    </row>
    <row r="237" spans="1:12" ht="15.75" thickBot="1">
      <c r="A237" s="41" t="s">
        <v>111</v>
      </c>
      <c r="B237" s="42" t="s">
        <v>23</v>
      </c>
      <c r="C237" s="82">
        <v>12459.593929254113</v>
      </c>
      <c r="D237" s="82">
        <v>11820.815001223307</v>
      </c>
      <c r="E237" s="83">
        <v>12708.785807839196</v>
      </c>
      <c r="F237" s="83">
        <v>12091.73132684825</v>
      </c>
      <c r="G237" s="999">
        <v>5.1031110790631784</v>
      </c>
      <c r="H237" s="84">
        <v>301.53515151515148</v>
      </c>
      <c r="I237" s="84">
        <v>7.2548218729680924E-2</v>
      </c>
      <c r="J237" s="84">
        <v>13.793103448275861</v>
      </c>
      <c r="K237" s="84">
        <v>15.911282545805209</v>
      </c>
      <c r="L237" s="1000">
        <v>2.717469988935326</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13349.688929702121</v>
      </c>
      <c r="D249" s="85">
        <v>13789.159181585677</v>
      </c>
      <c r="E249" s="86">
        <v>13616.682708296163</v>
      </c>
      <c r="F249" s="86">
        <v>14064.942365217392</v>
      </c>
      <c r="G249" s="1001">
        <v>-3.1870706987735371</v>
      </c>
      <c r="H249" s="87">
        <v>415.16666666666669</v>
      </c>
      <c r="I249" s="87">
        <v>1.0752688172043057</v>
      </c>
      <c r="J249" s="88">
        <v>92.857142857142861</v>
      </c>
      <c r="K249" s="88">
        <v>2.6036644165863065</v>
      </c>
      <c r="L249" s="1002">
        <v>1.329779066267835</v>
      </c>
    </row>
    <row r="250" spans="1:12" ht="15">
      <c r="A250" s="46" t="s">
        <v>113</v>
      </c>
      <c r="B250" s="47" t="s">
        <v>26</v>
      </c>
      <c r="C250" s="79">
        <v>13469.609803921569</v>
      </c>
      <c r="D250" s="79">
        <v>13342.176470588236</v>
      </c>
      <c r="E250" s="80">
        <v>13739.002</v>
      </c>
      <c r="F250" s="80">
        <v>13609.02</v>
      </c>
      <c r="G250" s="997">
        <v>0.9551165330053154</v>
      </c>
      <c r="H250" s="81">
        <v>412.2</v>
      </c>
      <c r="I250" s="81">
        <v>3.4119417962869956</v>
      </c>
      <c r="J250" s="89">
        <v>157.14285714285714</v>
      </c>
      <c r="K250" s="89">
        <v>1.7357762777242043</v>
      </c>
      <c r="L250" s="1003">
        <v>1.0988336025649685</v>
      </c>
    </row>
    <row r="251" spans="1:12" ht="15">
      <c r="A251" s="46" t="s">
        <v>113</v>
      </c>
      <c r="B251" s="47" t="s">
        <v>27</v>
      </c>
      <c r="C251" s="79">
        <v>13114.90980392157</v>
      </c>
      <c r="D251" s="79" t="s">
        <v>253</v>
      </c>
      <c r="E251" s="80">
        <v>13377.208000000001</v>
      </c>
      <c r="F251" s="80" t="s">
        <v>253</v>
      </c>
      <c r="G251" s="997" t="s">
        <v>99</v>
      </c>
      <c r="H251" s="81">
        <v>421.1</v>
      </c>
      <c r="I251" s="81" t="s">
        <v>99</v>
      </c>
      <c r="J251" s="89" t="s">
        <v>99</v>
      </c>
      <c r="K251" s="89">
        <v>0.86788813886210214</v>
      </c>
      <c r="L251" s="1003" t="s">
        <v>99</v>
      </c>
    </row>
    <row r="252" spans="1:12" ht="14.25">
      <c r="A252" s="44" t="s">
        <v>113</v>
      </c>
      <c r="B252" s="48" t="s">
        <v>28</v>
      </c>
      <c r="C252" s="90">
        <v>13333.415887341829</v>
      </c>
      <c r="D252" s="90">
        <v>12947.315580693819</v>
      </c>
      <c r="E252" s="91">
        <v>13600.084205088666</v>
      </c>
      <c r="F252" s="91">
        <v>13206.261892307695</v>
      </c>
      <c r="G252" s="1004">
        <v>2.9820877095460441</v>
      </c>
      <c r="H252" s="92">
        <v>355.31369863013703</v>
      </c>
      <c r="I252" s="92">
        <v>-7.4835325254105189</v>
      </c>
      <c r="J252" s="93">
        <v>-17.045454545454543</v>
      </c>
      <c r="K252" s="93">
        <v>7.0395371263259401</v>
      </c>
      <c r="L252" s="1005">
        <v>-0.96774221853302311</v>
      </c>
    </row>
    <row r="253" spans="1:12" ht="15">
      <c r="A253" s="46" t="s">
        <v>113</v>
      </c>
      <c r="B253" s="47" t="s">
        <v>29</v>
      </c>
      <c r="C253" s="79">
        <v>13296.916666666666</v>
      </c>
      <c r="D253" s="79">
        <v>12590.854901960785</v>
      </c>
      <c r="E253" s="80">
        <v>13562.855</v>
      </c>
      <c r="F253" s="80">
        <v>12842.672</v>
      </c>
      <c r="G253" s="997">
        <v>5.6077349012728739</v>
      </c>
      <c r="H253" s="81">
        <v>344.3</v>
      </c>
      <c r="I253" s="81">
        <v>-11.28575109507859</v>
      </c>
      <c r="J253" s="89">
        <v>10.416666666666668</v>
      </c>
      <c r="K253" s="89">
        <v>5.110896817743491</v>
      </c>
      <c r="L253" s="1003">
        <v>0.74328990236587433</v>
      </c>
    </row>
    <row r="254" spans="1:12" ht="15">
      <c r="A254" s="46" t="s">
        <v>113</v>
      </c>
      <c r="B254" s="47" t="s">
        <v>30</v>
      </c>
      <c r="C254" s="79">
        <v>13420.036274509803</v>
      </c>
      <c r="D254" s="79">
        <v>13385.078431372549</v>
      </c>
      <c r="E254" s="80">
        <v>13688.437</v>
      </c>
      <c r="F254" s="80">
        <v>13652.78</v>
      </c>
      <c r="G254" s="997">
        <v>0.26117025250534498</v>
      </c>
      <c r="H254" s="81">
        <v>384.5</v>
      </c>
      <c r="I254" s="81">
        <v>1.3976793248945178</v>
      </c>
      <c r="J254" s="89">
        <v>-50</v>
      </c>
      <c r="K254" s="89">
        <v>1.9286403085824495</v>
      </c>
      <c r="L254" s="1003">
        <v>-1.711032120898897</v>
      </c>
    </row>
    <row r="255" spans="1:12" ht="14.25">
      <c r="A255" s="44" t="s">
        <v>113</v>
      </c>
      <c r="B255" s="48" t="s">
        <v>31</v>
      </c>
      <c r="C255" s="90">
        <v>12898.658736127882</v>
      </c>
      <c r="D255" s="90">
        <v>12786.622432783572</v>
      </c>
      <c r="E255" s="91">
        <v>13156.631910850439</v>
      </c>
      <c r="F255" s="91">
        <v>13042.354881439243</v>
      </c>
      <c r="G255" s="1004">
        <v>0.8761993554846853</v>
      </c>
      <c r="H255" s="92">
        <v>347.9265306122449</v>
      </c>
      <c r="I255" s="92">
        <v>0.55917327293317998</v>
      </c>
      <c r="J255" s="93">
        <v>0</v>
      </c>
      <c r="K255" s="93">
        <v>14.175506268081003</v>
      </c>
      <c r="L255" s="1005">
        <v>0.79971008973705437</v>
      </c>
    </row>
    <row r="256" spans="1:12" ht="15">
      <c r="A256" s="46" t="s">
        <v>113</v>
      </c>
      <c r="B256" s="47" t="s">
        <v>32</v>
      </c>
      <c r="C256" s="79">
        <v>12609.303921568628</v>
      </c>
      <c r="D256" s="79">
        <v>12525.019607843138</v>
      </c>
      <c r="E256" s="80">
        <v>12861.49</v>
      </c>
      <c r="F256" s="80">
        <v>12775.52</v>
      </c>
      <c r="G256" s="997">
        <v>0.6729275990331457</v>
      </c>
      <c r="H256" s="81">
        <v>342.8</v>
      </c>
      <c r="I256" s="81">
        <v>2.5119617224880484</v>
      </c>
      <c r="J256" s="89">
        <v>13.793103448275861</v>
      </c>
      <c r="K256" s="89">
        <v>9.546769527483125</v>
      </c>
      <c r="L256" s="1003">
        <v>1.6304819933611956</v>
      </c>
    </row>
    <row r="257" spans="1:12" ht="15.75" thickBot="1">
      <c r="A257" s="49" t="s">
        <v>113</v>
      </c>
      <c r="B257" s="50" t="s">
        <v>33</v>
      </c>
      <c r="C257" s="94">
        <v>13469.298039215686</v>
      </c>
      <c r="D257" s="94">
        <v>13136.187254901961</v>
      </c>
      <c r="E257" s="95">
        <v>13738.683999999999</v>
      </c>
      <c r="F257" s="95">
        <v>13398.911</v>
      </c>
      <c r="G257" s="1006">
        <v>2.5358254861159928</v>
      </c>
      <c r="H257" s="89">
        <v>358.5</v>
      </c>
      <c r="I257" s="89">
        <v>-1.1852260198456481</v>
      </c>
      <c r="J257" s="89">
        <v>-20</v>
      </c>
      <c r="K257" s="89">
        <v>4.628736740597879</v>
      </c>
      <c r="L257" s="1003">
        <v>-0.83077190362414122</v>
      </c>
    </row>
    <row r="258" spans="1:12" ht="15.75" thickBot="1">
      <c r="A258" s="51"/>
      <c r="B258" s="52"/>
      <c r="C258" s="96"/>
      <c r="D258" s="96"/>
      <c r="E258" s="96"/>
      <c r="F258" s="96"/>
      <c r="G258" s="1007"/>
      <c r="H258" s="97"/>
      <c r="I258" s="97"/>
      <c r="J258" s="97"/>
      <c r="K258" s="97"/>
      <c r="L258" s="1008"/>
    </row>
    <row r="259" spans="1:12" ht="15">
      <c r="A259" s="46" t="s">
        <v>114</v>
      </c>
      <c r="B259" s="53" t="s">
        <v>30</v>
      </c>
      <c r="C259" s="98" t="s">
        <v>253</v>
      </c>
      <c r="D259" s="98">
        <v>13431.244117647058</v>
      </c>
      <c r="E259" s="99" t="s">
        <v>253</v>
      </c>
      <c r="F259" s="99">
        <v>13699.869000000001</v>
      </c>
      <c r="G259" s="1009" t="s">
        <v>99</v>
      </c>
      <c r="H259" s="100" t="s">
        <v>253</v>
      </c>
      <c r="I259" s="100" t="s">
        <v>99</v>
      </c>
      <c r="J259" s="100" t="s">
        <v>99</v>
      </c>
      <c r="K259" s="100">
        <v>1.0607521697203472</v>
      </c>
      <c r="L259" s="1010" t="s">
        <v>99</v>
      </c>
    </row>
    <row r="260" spans="1:12" ht="15.75" thickBot="1">
      <c r="A260" s="49" t="s">
        <v>114</v>
      </c>
      <c r="B260" s="50" t="s">
        <v>33</v>
      </c>
      <c r="C260" s="94" t="s">
        <v>253</v>
      </c>
      <c r="D260" s="94">
        <v>13434.85294117647</v>
      </c>
      <c r="E260" s="95" t="s">
        <v>253</v>
      </c>
      <c r="F260" s="95">
        <v>13703.55</v>
      </c>
      <c r="G260" s="1006" t="s">
        <v>99</v>
      </c>
      <c r="H260" s="89" t="s">
        <v>253</v>
      </c>
      <c r="I260" s="89" t="s">
        <v>99</v>
      </c>
      <c r="J260" s="89" t="s">
        <v>99</v>
      </c>
      <c r="K260" s="89">
        <v>3.085824493731919</v>
      </c>
      <c r="L260" s="1003" t="s">
        <v>99</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10532.172820999365</v>
      </c>
      <c r="D273" s="85">
        <v>10574.983784995957</v>
      </c>
      <c r="E273" s="86">
        <v>10742.816277419353</v>
      </c>
      <c r="F273" s="86">
        <v>10786.483460695876</v>
      </c>
      <c r="G273" s="1001">
        <v>-0.40483243158568016</v>
      </c>
      <c r="H273" s="87">
        <v>326.33421052631581</v>
      </c>
      <c r="I273" s="87">
        <v>-5.3853869705737978</v>
      </c>
      <c r="J273" s="88">
        <v>-15.555555555555555</v>
      </c>
      <c r="K273" s="88">
        <v>3.664416586306654</v>
      </c>
      <c r="L273" s="1002">
        <v>-0.43021489685986136</v>
      </c>
    </row>
    <row r="274" spans="1:12" ht="15">
      <c r="A274" s="46" t="s">
        <v>24</v>
      </c>
      <c r="B274" s="47" t="s">
        <v>29</v>
      </c>
      <c r="C274" s="79">
        <v>10150.76862745098</v>
      </c>
      <c r="D274" s="79">
        <v>10097.719607843137</v>
      </c>
      <c r="E274" s="80">
        <v>10353.784</v>
      </c>
      <c r="F274" s="80">
        <v>10299.674000000001</v>
      </c>
      <c r="G274" s="997">
        <v>0.52535643361138185</v>
      </c>
      <c r="H274" s="81">
        <v>317.8</v>
      </c>
      <c r="I274" s="81">
        <v>-1.0893246187363834</v>
      </c>
      <c r="J274" s="89">
        <v>12.5</v>
      </c>
      <c r="K274" s="89">
        <v>0.86788813886210214</v>
      </c>
      <c r="L274" s="1003">
        <v>0.13995365296583273</v>
      </c>
    </row>
    <row r="275" spans="1:12" ht="15">
      <c r="A275" s="46" t="s">
        <v>24</v>
      </c>
      <c r="B275" s="47" t="s">
        <v>30</v>
      </c>
      <c r="C275" s="79">
        <v>10564.843137254902</v>
      </c>
      <c r="D275" s="79">
        <v>10526.469607843137</v>
      </c>
      <c r="E275" s="80">
        <v>10776.14</v>
      </c>
      <c r="F275" s="80">
        <v>10736.999</v>
      </c>
      <c r="G275" s="997">
        <v>0.36454320243486676</v>
      </c>
      <c r="H275" s="81">
        <v>323.5</v>
      </c>
      <c r="I275" s="81">
        <v>-2.8820174121885387</v>
      </c>
      <c r="J275" s="89">
        <v>43.75</v>
      </c>
      <c r="K275" s="89">
        <v>2.2179363548698166</v>
      </c>
      <c r="L275" s="1003">
        <v>0.76206738307727773</v>
      </c>
    </row>
    <row r="276" spans="1:12" ht="15">
      <c r="A276" s="46" t="s">
        <v>24</v>
      </c>
      <c r="B276" s="47" t="s">
        <v>35</v>
      </c>
      <c r="C276" s="79" t="s">
        <v>253</v>
      </c>
      <c r="D276" s="79">
        <v>10769.885294117646</v>
      </c>
      <c r="E276" s="80" t="s">
        <v>253</v>
      </c>
      <c r="F276" s="80">
        <v>10985.282999999999</v>
      </c>
      <c r="G276" s="997" t="s">
        <v>99</v>
      </c>
      <c r="H276" s="81" t="s">
        <v>253</v>
      </c>
      <c r="I276" s="81" t="s">
        <v>99</v>
      </c>
      <c r="J276" s="89" t="s">
        <v>99</v>
      </c>
      <c r="K276" s="89">
        <v>0.57859209257473487</v>
      </c>
      <c r="L276" s="1003" t="s">
        <v>99</v>
      </c>
    </row>
    <row r="277" spans="1:12" ht="14.25">
      <c r="A277" s="44" t="s">
        <v>24</v>
      </c>
      <c r="B277" s="48" t="s">
        <v>31</v>
      </c>
      <c r="C277" s="90">
        <v>10293.348105325109</v>
      </c>
      <c r="D277" s="90">
        <v>10406.073919524015</v>
      </c>
      <c r="E277" s="91">
        <v>10499.215067431611</v>
      </c>
      <c r="F277" s="91">
        <v>10614.195397914495</v>
      </c>
      <c r="G277" s="1004">
        <v>-1.0832693969952301</v>
      </c>
      <c r="H277" s="92">
        <v>308.40666666666664</v>
      </c>
      <c r="I277" s="92">
        <v>-0.72134796358844289</v>
      </c>
      <c r="J277" s="93">
        <v>-15.766738660907128</v>
      </c>
      <c r="K277" s="93">
        <v>37.608486017357762</v>
      </c>
      <c r="L277" s="1005">
        <v>-4.5207223538888286</v>
      </c>
    </row>
    <row r="278" spans="1:12" ht="15">
      <c r="A278" s="46" t="s">
        <v>24</v>
      </c>
      <c r="B278" s="47" t="s">
        <v>32</v>
      </c>
      <c r="C278" s="79">
        <v>10051.727450980392</v>
      </c>
      <c r="D278" s="79">
        <v>10124.780392156863</v>
      </c>
      <c r="E278" s="80">
        <v>10252.762000000001</v>
      </c>
      <c r="F278" s="80">
        <v>10327.276</v>
      </c>
      <c r="G278" s="997">
        <v>-0.72152617979803402</v>
      </c>
      <c r="H278" s="81">
        <v>278.39999999999998</v>
      </c>
      <c r="I278" s="81">
        <v>-2.0408163265306163</v>
      </c>
      <c r="J278" s="89">
        <v>-22.598870056497177</v>
      </c>
      <c r="K278" s="89">
        <v>13.211186113789777</v>
      </c>
      <c r="L278" s="1003">
        <v>-2.8943643866651829</v>
      </c>
    </row>
    <row r="279" spans="1:12" ht="15">
      <c r="A279" s="46" t="s">
        <v>24</v>
      </c>
      <c r="B279" s="47" t="s">
        <v>33</v>
      </c>
      <c r="C279" s="79">
        <v>10475.876470588235</v>
      </c>
      <c r="D279" s="79">
        <v>10575.23431372549</v>
      </c>
      <c r="E279" s="80">
        <v>10685.394</v>
      </c>
      <c r="F279" s="80">
        <v>10786.739</v>
      </c>
      <c r="G279" s="997">
        <v>-0.93953325467501669</v>
      </c>
      <c r="H279" s="81">
        <v>313.39999999999998</v>
      </c>
      <c r="I279" s="81">
        <v>-0.94816687737041727</v>
      </c>
      <c r="J279" s="89">
        <v>-12.442396313364055</v>
      </c>
      <c r="K279" s="89">
        <v>18.322082931533267</v>
      </c>
      <c r="L279" s="1003">
        <v>-1.4231399984030411</v>
      </c>
    </row>
    <row r="280" spans="1:12" ht="15">
      <c r="A280" s="46" t="s">
        <v>24</v>
      </c>
      <c r="B280" s="47" t="s">
        <v>36</v>
      </c>
      <c r="C280" s="79">
        <v>10220.203921568627</v>
      </c>
      <c r="D280" s="79">
        <v>10508.029411764706</v>
      </c>
      <c r="E280" s="80">
        <v>10424.608</v>
      </c>
      <c r="F280" s="80">
        <v>10718.19</v>
      </c>
      <c r="G280" s="997">
        <v>-2.7391005384304656</v>
      </c>
      <c r="H280" s="81">
        <v>358.6</v>
      </c>
      <c r="I280" s="81">
        <v>-0.49944506104327263</v>
      </c>
      <c r="J280" s="89">
        <v>-8.695652173913043</v>
      </c>
      <c r="K280" s="89">
        <v>6.075216972034716</v>
      </c>
      <c r="L280" s="1003">
        <v>-0.20321796882060728</v>
      </c>
    </row>
    <row r="281" spans="1:12" ht="14.25">
      <c r="A281" s="44" t="s">
        <v>24</v>
      </c>
      <c r="B281" s="48" t="s">
        <v>37</v>
      </c>
      <c r="C281" s="90">
        <v>8843.7167632363435</v>
      </c>
      <c r="D281" s="90">
        <v>8649.1773955815206</v>
      </c>
      <c r="E281" s="91">
        <v>9020.5910985010705</v>
      </c>
      <c r="F281" s="91">
        <v>8822.1609434931506</v>
      </c>
      <c r="G281" s="1004">
        <v>2.2492239291357916</v>
      </c>
      <c r="H281" s="92">
        <v>242.56623376623381</v>
      </c>
      <c r="I281" s="92">
        <v>2.4493888600733471</v>
      </c>
      <c r="J281" s="93">
        <v>4.0540540540540544</v>
      </c>
      <c r="K281" s="93">
        <v>14.850530376084862</v>
      </c>
      <c r="L281" s="1005">
        <v>1.3837423870038794</v>
      </c>
    </row>
    <row r="282" spans="1:12" ht="15">
      <c r="A282" s="46" t="s">
        <v>24</v>
      </c>
      <c r="B282" s="47" t="s">
        <v>101</v>
      </c>
      <c r="C282" s="101">
        <v>8497.7029411764688</v>
      </c>
      <c r="D282" s="101">
        <v>8256.4833333333318</v>
      </c>
      <c r="E282" s="102">
        <v>8667.6569999999992</v>
      </c>
      <c r="F282" s="102">
        <v>8421.6129999999994</v>
      </c>
      <c r="G282" s="1011">
        <v>2.921578087238156</v>
      </c>
      <c r="H282" s="103">
        <v>227.8</v>
      </c>
      <c r="I282" s="103">
        <v>1.651048639000454</v>
      </c>
      <c r="J282" s="104">
        <v>0.95238095238095244</v>
      </c>
      <c r="K282" s="104">
        <v>10.221793635486982</v>
      </c>
      <c r="L282" s="1012">
        <v>0.66765350809844648</v>
      </c>
    </row>
    <row r="283" spans="1:12" ht="15">
      <c r="A283" s="46" t="s">
        <v>24</v>
      </c>
      <c r="B283" s="47" t="s">
        <v>38</v>
      </c>
      <c r="C283" s="79">
        <v>9384.924509803921</v>
      </c>
      <c r="D283" s="79">
        <v>9085.6656862745112</v>
      </c>
      <c r="E283" s="80">
        <v>9572.6229999999996</v>
      </c>
      <c r="F283" s="80">
        <v>9267.3790000000008</v>
      </c>
      <c r="G283" s="997">
        <v>3.2937468080241326</v>
      </c>
      <c r="H283" s="81">
        <v>258.3</v>
      </c>
      <c r="I283" s="81">
        <v>2.2565320665083202</v>
      </c>
      <c r="J283" s="89">
        <v>-3.225806451612903</v>
      </c>
      <c r="K283" s="89">
        <v>2.892960462873674</v>
      </c>
      <c r="L283" s="1003">
        <v>7.2214330025630158E-2</v>
      </c>
    </row>
    <row r="284" spans="1:12" ht="15.75" thickBot="1">
      <c r="A284" s="46" t="s">
        <v>24</v>
      </c>
      <c r="B284" s="47" t="s">
        <v>39</v>
      </c>
      <c r="C284" s="79">
        <v>9605.9647058823539</v>
      </c>
      <c r="D284" s="79">
        <v>10231.348039215687</v>
      </c>
      <c r="E284" s="80">
        <v>9798.0840000000007</v>
      </c>
      <c r="F284" s="80">
        <v>10435.975</v>
      </c>
      <c r="G284" s="997">
        <v>-6.1124236115935462</v>
      </c>
      <c r="H284" s="81">
        <v>303.3</v>
      </c>
      <c r="I284" s="81">
        <v>-1.1085751548744627</v>
      </c>
      <c r="J284" s="89">
        <v>50</v>
      </c>
      <c r="K284" s="89">
        <v>1.7357762777242043</v>
      </c>
      <c r="L284" s="1003">
        <v>0.64387454887980011</v>
      </c>
    </row>
    <row r="285" spans="1:12" ht="15.75" thickBot="1">
      <c r="A285" s="51"/>
      <c r="B285" s="52"/>
      <c r="C285" s="96"/>
      <c r="D285" s="96"/>
      <c r="E285" s="96"/>
      <c r="F285" s="96"/>
      <c r="G285" s="1007"/>
      <c r="H285" s="97"/>
      <c r="I285" s="97"/>
      <c r="J285" s="97"/>
      <c r="K285" s="97"/>
      <c r="L285" s="1008"/>
    </row>
    <row r="286" spans="1:12" ht="14.25">
      <c r="A286" s="44" t="s">
        <v>116</v>
      </c>
      <c r="B286" s="48" t="s">
        <v>25</v>
      </c>
      <c r="C286" s="90">
        <v>13736.236143993199</v>
      </c>
      <c r="D286" s="90">
        <v>12461.515307349933</v>
      </c>
      <c r="E286" s="91">
        <v>14010.960866873063</v>
      </c>
      <c r="F286" s="91">
        <v>12710.745613496932</v>
      </c>
      <c r="G286" s="1004">
        <v>10.229260288204451</v>
      </c>
      <c r="H286" s="92">
        <v>334.15172413793101</v>
      </c>
      <c r="I286" s="92">
        <v>2.5005288766659546</v>
      </c>
      <c r="J286" s="93">
        <v>190</v>
      </c>
      <c r="K286" s="93">
        <v>2.796528447444552</v>
      </c>
      <c r="L286" s="1005">
        <v>1.8866103400742154</v>
      </c>
    </row>
    <row r="287" spans="1:12" ht="15">
      <c r="A287" s="46" t="s">
        <v>116</v>
      </c>
      <c r="B287" s="47" t="s">
        <v>26</v>
      </c>
      <c r="C287" s="79" t="s">
        <v>253</v>
      </c>
      <c r="D287" s="79" t="s">
        <v>253</v>
      </c>
      <c r="E287" s="80" t="s">
        <v>253</v>
      </c>
      <c r="F287" s="80" t="s">
        <v>253</v>
      </c>
      <c r="G287" s="997" t="s">
        <v>99</v>
      </c>
      <c r="H287" s="81" t="s">
        <v>253</v>
      </c>
      <c r="I287" s="81" t="s">
        <v>99</v>
      </c>
      <c r="J287" s="89" t="s">
        <v>99</v>
      </c>
      <c r="K287" s="89">
        <v>0.28929604628736744</v>
      </c>
      <c r="L287" s="1003" t="s">
        <v>99</v>
      </c>
    </row>
    <row r="288" spans="1:12" ht="15">
      <c r="A288" s="46" t="s">
        <v>116</v>
      </c>
      <c r="B288" s="47" t="s">
        <v>27</v>
      </c>
      <c r="C288" s="79">
        <v>13838.426470588234</v>
      </c>
      <c r="D288" s="79" t="s">
        <v>253</v>
      </c>
      <c r="E288" s="80">
        <v>14115.195</v>
      </c>
      <c r="F288" s="80" t="s">
        <v>253</v>
      </c>
      <c r="G288" s="997" t="s">
        <v>99</v>
      </c>
      <c r="H288" s="81">
        <v>330</v>
      </c>
      <c r="I288" s="81" t="s">
        <v>99</v>
      </c>
      <c r="J288" s="89" t="s">
        <v>99</v>
      </c>
      <c r="K288" s="89">
        <v>1.7357762777242043</v>
      </c>
      <c r="L288" s="1003" t="s">
        <v>99</v>
      </c>
    </row>
    <row r="289" spans="1:12" ht="15">
      <c r="A289" s="46" t="s">
        <v>116</v>
      </c>
      <c r="B289" s="47" t="s">
        <v>34</v>
      </c>
      <c r="C289" s="79" t="s">
        <v>253</v>
      </c>
      <c r="D289" s="79" t="s">
        <v>253</v>
      </c>
      <c r="E289" s="80" t="s">
        <v>253</v>
      </c>
      <c r="F289" s="80" t="s">
        <v>253</v>
      </c>
      <c r="G289" s="997" t="s">
        <v>99</v>
      </c>
      <c r="H289" s="81" t="s">
        <v>253</v>
      </c>
      <c r="I289" s="81" t="s">
        <v>99</v>
      </c>
      <c r="J289" s="89" t="s">
        <v>99</v>
      </c>
      <c r="K289" s="89">
        <v>0.77145612343297976</v>
      </c>
      <c r="L289" s="1003" t="s">
        <v>99</v>
      </c>
    </row>
    <row r="290" spans="1:12" ht="14.25">
      <c r="A290" s="44" t="s">
        <v>116</v>
      </c>
      <c r="B290" s="48" t="s">
        <v>28</v>
      </c>
      <c r="C290" s="90">
        <v>13029.166587958242</v>
      </c>
      <c r="D290" s="90">
        <v>12520.583894660953</v>
      </c>
      <c r="E290" s="91">
        <v>13289.749919717406</v>
      </c>
      <c r="F290" s="91">
        <v>12770.995572554171</v>
      </c>
      <c r="G290" s="1004">
        <v>4.0619726490084798</v>
      </c>
      <c r="H290" s="92">
        <v>317.77142857142854</v>
      </c>
      <c r="I290" s="92">
        <v>-1.937853616076137</v>
      </c>
      <c r="J290" s="93">
        <v>4.2553191489361701</v>
      </c>
      <c r="K290" s="93">
        <v>4.725168756027001</v>
      </c>
      <c r="L290" s="1005">
        <v>0.44855365138641812</v>
      </c>
    </row>
    <row r="291" spans="1:12" ht="15">
      <c r="A291" s="46" t="s">
        <v>116</v>
      </c>
      <c r="B291" s="47" t="s">
        <v>29</v>
      </c>
      <c r="C291" s="79">
        <v>11864.427450980393</v>
      </c>
      <c r="D291" s="79">
        <v>11000.617647058823</v>
      </c>
      <c r="E291" s="80">
        <v>12101.716</v>
      </c>
      <c r="F291" s="80">
        <v>11220.63</v>
      </c>
      <c r="G291" s="997">
        <v>7.8523754905027721</v>
      </c>
      <c r="H291" s="81">
        <v>256.7</v>
      </c>
      <c r="I291" s="81">
        <v>-10.244755244755249</v>
      </c>
      <c r="J291" s="89">
        <v>-40</v>
      </c>
      <c r="K291" s="89">
        <v>0.28929604628736744</v>
      </c>
      <c r="L291" s="1003">
        <v>-0.16566300739780088</v>
      </c>
    </row>
    <row r="292" spans="1:12" ht="15">
      <c r="A292" s="46" t="s">
        <v>116</v>
      </c>
      <c r="B292" s="47" t="s">
        <v>30</v>
      </c>
      <c r="C292" s="79">
        <v>12660.37156862745</v>
      </c>
      <c r="D292" s="79">
        <v>12601.954901960784</v>
      </c>
      <c r="E292" s="80">
        <v>12913.579</v>
      </c>
      <c r="F292" s="80">
        <v>12853.994000000001</v>
      </c>
      <c r="G292" s="997">
        <v>0.46355241802663921</v>
      </c>
      <c r="H292" s="81">
        <v>315.2</v>
      </c>
      <c r="I292" s="81">
        <v>-3.2535297728667962</v>
      </c>
      <c r="J292" s="89">
        <v>19.230769230769234</v>
      </c>
      <c r="K292" s="89">
        <v>2.9893924783027965</v>
      </c>
      <c r="L292" s="1003">
        <v>0.62360539913992108</v>
      </c>
    </row>
    <row r="293" spans="1:12" ht="15">
      <c r="A293" s="46" t="s">
        <v>116</v>
      </c>
      <c r="B293" s="47" t="s">
        <v>35</v>
      </c>
      <c r="C293" s="79" t="s">
        <v>253</v>
      </c>
      <c r="D293" s="79" t="s">
        <v>253</v>
      </c>
      <c r="E293" s="80" t="s">
        <v>253</v>
      </c>
      <c r="F293" s="80" t="s">
        <v>253</v>
      </c>
      <c r="G293" s="997" t="s">
        <v>99</v>
      </c>
      <c r="H293" s="81" t="s">
        <v>253</v>
      </c>
      <c r="I293" s="81" t="s">
        <v>99</v>
      </c>
      <c r="J293" s="89" t="s">
        <v>99</v>
      </c>
      <c r="K293" s="89">
        <v>1.446480231436837</v>
      </c>
      <c r="L293" s="1003" t="s">
        <v>99</v>
      </c>
    </row>
    <row r="294" spans="1:12" ht="14.25">
      <c r="A294" s="44" t="s">
        <v>116</v>
      </c>
      <c r="B294" s="48" t="s">
        <v>31</v>
      </c>
      <c r="C294" s="90">
        <v>11592.345690918261</v>
      </c>
      <c r="D294" s="90">
        <v>11337.822835818677</v>
      </c>
      <c r="E294" s="91">
        <v>11824.192604736625</v>
      </c>
      <c r="F294" s="91">
        <v>11601.128904761905</v>
      </c>
      <c r="G294" s="1004">
        <v>1.9227758074747323</v>
      </c>
      <c r="H294" s="92">
        <v>281.51839080459769</v>
      </c>
      <c r="I294" s="92">
        <v>-1.6939410297232358</v>
      </c>
      <c r="J294" s="93">
        <v>-1.1363636363636365</v>
      </c>
      <c r="K294" s="93">
        <v>8.389585342333655</v>
      </c>
      <c r="L294" s="1005">
        <v>0.38230599747469185</v>
      </c>
    </row>
    <row r="295" spans="1:12" ht="15">
      <c r="A295" s="46" t="s">
        <v>116</v>
      </c>
      <c r="B295" s="47" t="s">
        <v>32</v>
      </c>
      <c r="C295" s="79" t="s">
        <v>253</v>
      </c>
      <c r="D295" s="79">
        <v>9731.7147058823521</v>
      </c>
      <c r="E295" s="80" t="s">
        <v>253</v>
      </c>
      <c r="F295" s="80">
        <v>9926.3490000000002</v>
      </c>
      <c r="G295" s="997" t="s">
        <v>99</v>
      </c>
      <c r="H295" s="81" t="s">
        <v>253</v>
      </c>
      <c r="I295" s="81" t="s">
        <v>99</v>
      </c>
      <c r="J295" s="89" t="s">
        <v>99</v>
      </c>
      <c r="K295" s="89">
        <v>0.77145612343297976</v>
      </c>
      <c r="L295" s="1003" t="s">
        <v>99</v>
      </c>
    </row>
    <row r="296" spans="1:12" ht="15">
      <c r="A296" s="46" t="s">
        <v>116</v>
      </c>
      <c r="B296" s="47" t="s">
        <v>33</v>
      </c>
      <c r="C296" s="79">
        <v>11686.224509803922</v>
      </c>
      <c r="D296" s="79">
        <v>11393.692156862746</v>
      </c>
      <c r="E296" s="80">
        <v>11919.949000000001</v>
      </c>
      <c r="F296" s="80">
        <v>11621.566000000001</v>
      </c>
      <c r="G296" s="997">
        <v>2.5674939160522756</v>
      </c>
      <c r="H296" s="81">
        <v>275.89999999999998</v>
      </c>
      <c r="I296" s="81">
        <v>-2.852112676056346</v>
      </c>
      <c r="J296" s="81">
        <v>-7.2727272727272725</v>
      </c>
      <c r="K296" s="81">
        <v>4.918032786885246</v>
      </c>
      <c r="L296" s="998">
        <v>-8.6516803651606189E-2</v>
      </c>
    </row>
    <row r="297" spans="1:12" ht="15.75" thickBot="1">
      <c r="A297" s="56" t="s">
        <v>116</v>
      </c>
      <c r="B297" s="57" t="s">
        <v>36</v>
      </c>
      <c r="C297" s="82">
        <v>11637.179411764706</v>
      </c>
      <c r="D297" s="82">
        <v>11637.179411764706</v>
      </c>
      <c r="E297" s="83">
        <v>11869.923000000001</v>
      </c>
      <c r="F297" s="83">
        <v>12042.790999999999</v>
      </c>
      <c r="G297" s="999">
        <v>-1.435447978794937</v>
      </c>
      <c r="H297" s="84">
        <v>307.89999999999998</v>
      </c>
      <c r="I297" s="84">
        <v>-0.54909560723515671</v>
      </c>
      <c r="J297" s="84">
        <v>16.666666666666664</v>
      </c>
      <c r="K297" s="84">
        <v>2.5454545454545454</v>
      </c>
      <c r="L297" s="100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3" t="s">
        <v>513</v>
      </c>
      <c r="B1" s="1463"/>
      <c r="C1" s="1463"/>
      <c r="D1" s="1463"/>
      <c r="E1" s="1463"/>
      <c r="F1" s="1463"/>
      <c r="G1" s="1463"/>
      <c r="H1" s="1463"/>
    </row>
    <row r="2" spans="1:18" ht="40.5">
      <c r="A2" s="1232" t="s">
        <v>126</v>
      </c>
      <c r="B2" s="3" t="s">
        <v>9</v>
      </c>
      <c r="C2" s="3"/>
      <c r="D2" s="836" t="s">
        <v>127</v>
      </c>
      <c r="E2" s="1464" t="s">
        <v>128</v>
      </c>
      <c r="F2" s="1465"/>
      <c r="G2" s="1466"/>
      <c r="H2" s="837" t="s">
        <v>129</v>
      </c>
    </row>
    <row r="3" spans="1:18" ht="41.25" thickBot="1">
      <c r="A3" s="614"/>
      <c r="B3" s="1188" t="s">
        <v>518</v>
      </c>
      <c r="C3" s="1188" t="s">
        <v>517</v>
      </c>
      <c r="D3" s="1189" t="s">
        <v>70</v>
      </c>
      <c r="E3" s="889" t="s">
        <v>518</v>
      </c>
      <c r="F3" s="1190" t="s">
        <v>517</v>
      </c>
      <c r="G3" s="851" t="s">
        <v>130</v>
      </c>
      <c r="H3" s="852" t="s">
        <v>131</v>
      </c>
    </row>
    <row r="4" spans="1:18" ht="15.75">
      <c r="A4" s="654" t="s">
        <v>8</v>
      </c>
      <c r="B4" s="838"/>
      <c r="C4" s="838"/>
      <c r="D4" s="839"/>
      <c r="E4" s="840"/>
      <c r="F4" s="840"/>
      <c r="G4" s="841"/>
      <c r="H4" s="842"/>
    </row>
    <row r="5" spans="1:18" ht="15">
      <c r="A5" s="437" t="s">
        <v>307</v>
      </c>
      <c r="B5" s="128">
        <v>14033.478317697361</v>
      </c>
      <c r="C5" s="128">
        <v>14036.63553871869</v>
      </c>
      <c r="D5" s="815">
        <v>-2.2492719231899015E-2</v>
      </c>
      <c r="E5" s="853">
        <v>100</v>
      </c>
      <c r="F5" s="854">
        <v>100</v>
      </c>
      <c r="G5" s="642" t="s">
        <v>99</v>
      </c>
      <c r="H5" s="645">
        <v>12.519456629404269</v>
      </c>
    </row>
    <row r="6" spans="1:18">
      <c r="A6" s="631" t="s">
        <v>132</v>
      </c>
      <c r="B6" s="79">
        <v>12413.543</v>
      </c>
      <c r="C6" s="79">
        <v>12838.31</v>
      </c>
      <c r="D6" s="816">
        <v>-3.308589681975274</v>
      </c>
      <c r="E6" s="855">
        <v>2.6660797937560918</v>
      </c>
      <c r="F6" s="856">
        <v>5.5203763973397484</v>
      </c>
      <c r="G6" s="640">
        <v>-51.704746164756678</v>
      </c>
      <c r="H6" s="641">
        <v>-45.658442806792692</v>
      </c>
    </row>
    <row r="7" spans="1:18">
      <c r="A7" s="631" t="s">
        <v>133</v>
      </c>
      <c r="B7" s="79">
        <v>16241.982</v>
      </c>
      <c r="C7" s="79">
        <v>16653.228999999999</v>
      </c>
      <c r="D7" s="816">
        <v>-2.4694730373310749</v>
      </c>
      <c r="E7" s="855">
        <v>11.601219857264123</v>
      </c>
      <c r="F7" s="856">
        <v>7.4625017687844908</v>
      </c>
      <c r="G7" s="640">
        <v>55.460195745504748</v>
      </c>
      <c r="H7" s="641">
        <v>74.922967527850204</v>
      </c>
    </row>
    <row r="8" spans="1:18" ht="13.5" thickBot="1">
      <c r="A8" s="632" t="s">
        <v>134</v>
      </c>
      <c r="B8" s="82">
        <v>13785.003000000001</v>
      </c>
      <c r="C8" s="82">
        <v>13888.261</v>
      </c>
      <c r="D8" s="817">
        <v>-0.74349121175069943</v>
      </c>
      <c r="E8" s="857">
        <v>85.73270034897979</v>
      </c>
      <c r="F8" s="858">
        <v>87.017121833875748</v>
      </c>
      <c r="G8" s="643">
        <v>-1.4760560425660196</v>
      </c>
      <c r="H8" s="646">
        <v>10.85860639076348</v>
      </c>
    </row>
    <row r="9" spans="1:18" ht="15">
      <c r="A9" s="615" t="s">
        <v>308</v>
      </c>
      <c r="B9" s="129">
        <v>10586.545765224315</v>
      </c>
      <c r="C9" s="129">
        <v>10448.077467396182</v>
      </c>
      <c r="D9" s="818">
        <v>1.3252993027686744</v>
      </c>
      <c r="E9" s="859">
        <v>100</v>
      </c>
      <c r="F9" s="860">
        <v>100</v>
      </c>
      <c r="G9" s="644" t="s">
        <v>99</v>
      </c>
      <c r="H9" s="647">
        <v>-26.521934187684071</v>
      </c>
    </row>
    <row r="10" spans="1:18">
      <c r="A10" s="631" t="s">
        <v>132</v>
      </c>
      <c r="B10" s="79" t="s">
        <v>253</v>
      </c>
      <c r="C10" s="79">
        <v>9426.8130000000001</v>
      </c>
      <c r="D10" s="816" t="s">
        <v>99</v>
      </c>
      <c r="E10" s="855">
        <v>2.6546323334218207</v>
      </c>
      <c r="F10" s="856">
        <v>3.8952932685743265</v>
      </c>
      <c r="G10" s="640">
        <v>-31.850257467432908</v>
      </c>
      <c r="H10" s="641">
        <v>-49.924887330996491</v>
      </c>
    </row>
    <row r="11" spans="1:18">
      <c r="A11" s="631" t="s">
        <v>133</v>
      </c>
      <c r="B11" s="79" t="s">
        <v>253</v>
      </c>
      <c r="C11" s="79" t="s">
        <v>253</v>
      </c>
      <c r="D11" s="816" t="s">
        <v>99</v>
      </c>
      <c r="E11" s="855">
        <v>3.8916910007963894</v>
      </c>
      <c r="F11" s="856">
        <v>2.024694247761718</v>
      </c>
      <c r="G11" s="640">
        <v>92.211293389044798</v>
      </c>
      <c r="H11" s="641">
        <v>41.233140655105963</v>
      </c>
    </row>
    <row r="12" spans="1:18" ht="13.5" thickBot="1">
      <c r="A12" s="633" t="s">
        <v>134</v>
      </c>
      <c r="B12" s="79">
        <v>10397.071</v>
      </c>
      <c r="C12" s="79">
        <v>10376.905000000001</v>
      </c>
      <c r="D12" s="816">
        <v>0.19433540154794957</v>
      </c>
      <c r="E12" s="855">
        <v>93.453676665781785</v>
      </c>
      <c r="F12" s="856">
        <v>94.080012483663964</v>
      </c>
      <c r="G12" s="640">
        <v>-0.66574801740267175</v>
      </c>
      <c r="H12" s="641">
        <v>-27.011112954055395</v>
      </c>
      <c r="P12"/>
      <c r="Q12"/>
      <c r="R12"/>
    </row>
    <row r="13" spans="1:18" ht="15.75">
      <c r="A13" s="654" t="s">
        <v>135</v>
      </c>
      <c r="B13" s="655"/>
      <c r="C13" s="655"/>
      <c r="D13" s="819"/>
      <c r="E13" s="861"/>
      <c r="F13" s="861"/>
      <c r="G13" s="656"/>
      <c r="H13" s="657"/>
      <c r="P13"/>
      <c r="Q13"/>
      <c r="R13"/>
    </row>
    <row r="14" spans="1:18" ht="15">
      <c r="A14" s="437" t="s">
        <v>307</v>
      </c>
      <c r="B14" s="128">
        <v>13741.726480000001</v>
      </c>
      <c r="C14" s="128">
        <v>13789.386863926808</v>
      </c>
      <c r="D14" s="815">
        <v>-0.34563091453679129</v>
      </c>
      <c r="E14" s="853">
        <v>100</v>
      </c>
      <c r="F14" s="854">
        <v>100</v>
      </c>
      <c r="G14" s="642" t="s">
        <v>99</v>
      </c>
      <c r="H14" s="645">
        <v>32.878303804821378</v>
      </c>
      <c r="P14"/>
      <c r="Q14"/>
      <c r="R14"/>
    </row>
    <row r="15" spans="1:18">
      <c r="A15" s="631" t="s">
        <v>132</v>
      </c>
      <c r="B15" s="79" t="s">
        <v>253</v>
      </c>
      <c r="C15" s="79" t="s">
        <v>253</v>
      </c>
      <c r="D15" s="816" t="s">
        <v>99</v>
      </c>
      <c r="E15" s="855">
        <v>1.0382513661202184</v>
      </c>
      <c r="F15" s="856">
        <v>1.4522218995062446</v>
      </c>
      <c r="G15" s="640" t="s">
        <v>99</v>
      </c>
      <c r="H15" s="641" t="s">
        <v>99</v>
      </c>
    </row>
    <row r="16" spans="1:18">
      <c r="A16" s="631" t="s">
        <v>133</v>
      </c>
      <c r="B16" s="79" t="s">
        <v>253</v>
      </c>
      <c r="C16" s="79" t="s">
        <v>253</v>
      </c>
      <c r="D16" s="816" t="s">
        <v>99</v>
      </c>
      <c r="E16" s="855">
        <v>3.2786885245901641E-2</v>
      </c>
      <c r="F16" s="856">
        <v>5.0827766482718563E-2</v>
      </c>
      <c r="G16" s="640" t="s">
        <v>99</v>
      </c>
      <c r="H16" s="641" t="s">
        <v>99</v>
      </c>
    </row>
    <row r="17" spans="1:13" ht="13.5" thickBot="1">
      <c r="A17" s="632" t="s">
        <v>134</v>
      </c>
      <c r="B17" s="82">
        <v>13749.976000000001</v>
      </c>
      <c r="C17" s="82">
        <v>13802.866</v>
      </c>
      <c r="D17" s="817">
        <v>-0.38318129003063145</v>
      </c>
      <c r="E17" s="857">
        <v>98.928961748633867</v>
      </c>
      <c r="F17" s="858">
        <v>98.496950334011046</v>
      </c>
      <c r="G17" s="643">
        <v>0.43860384829970411</v>
      </c>
      <c r="H17" s="646">
        <v>33.461113158864713</v>
      </c>
    </row>
    <row r="18" spans="1:13" ht="15">
      <c r="A18" s="615" t="s">
        <v>308</v>
      </c>
      <c r="B18" s="129">
        <v>10320.529</v>
      </c>
      <c r="C18" s="129">
        <v>10634.17</v>
      </c>
      <c r="D18" s="818">
        <v>-2.9493698144754092</v>
      </c>
      <c r="E18" s="859">
        <v>100</v>
      </c>
      <c r="F18" s="860">
        <v>100</v>
      </c>
      <c r="G18" s="644" t="s">
        <v>99</v>
      </c>
      <c r="H18" s="647">
        <v>-28.412758686159112</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10320.529</v>
      </c>
      <c r="C21" s="79">
        <v>10634.17</v>
      </c>
      <c r="D21" s="816">
        <v>-2.9493698144754092</v>
      </c>
      <c r="E21" s="855">
        <v>100</v>
      </c>
      <c r="F21" s="856">
        <v>100</v>
      </c>
      <c r="G21" s="640">
        <v>0</v>
      </c>
      <c r="H21" s="641">
        <v>-28.412758686159112</v>
      </c>
    </row>
    <row r="22" spans="1:13" ht="15.75">
      <c r="A22" s="654" t="s">
        <v>136</v>
      </c>
      <c r="B22" s="655"/>
      <c r="C22" s="655"/>
      <c r="D22" s="819"/>
      <c r="E22" s="861"/>
      <c r="F22" s="861"/>
      <c r="G22" s="656"/>
      <c r="H22" s="657"/>
    </row>
    <row r="23" spans="1:13" ht="15">
      <c r="A23" s="437" t="s">
        <v>307</v>
      </c>
      <c r="B23" s="128">
        <v>14556.429495227994</v>
      </c>
      <c r="C23" s="1620">
        <v>14674.690941450051</v>
      </c>
      <c r="D23" s="815">
        <v>-0.80588713379998056</v>
      </c>
      <c r="E23" s="853">
        <v>100</v>
      </c>
      <c r="F23" s="854">
        <v>100</v>
      </c>
      <c r="G23" s="642" t="s">
        <v>99</v>
      </c>
      <c r="H23" s="645">
        <v>14.150101936799189</v>
      </c>
    </row>
    <row r="24" spans="1:13">
      <c r="A24" s="631" t="s">
        <v>132</v>
      </c>
      <c r="B24" s="79">
        <v>12348.166999999999</v>
      </c>
      <c r="C24" s="79">
        <v>12837.489</v>
      </c>
      <c r="D24" s="816">
        <v>-3.8116644150581172</v>
      </c>
      <c r="E24" s="855">
        <v>4.202712507674276</v>
      </c>
      <c r="F24" s="856">
        <v>9.3049184505606526</v>
      </c>
      <c r="G24" s="640">
        <v>-54.833429975723767</v>
      </c>
      <c r="H24" s="641">
        <v>-48.442314275932901</v>
      </c>
    </row>
    <row r="25" spans="1:13">
      <c r="A25" s="631" t="s">
        <v>133</v>
      </c>
      <c r="B25" s="79">
        <v>16243.4</v>
      </c>
      <c r="C25" s="79">
        <v>16656.807000000001</v>
      </c>
      <c r="D25" s="816">
        <v>-2.4819102484647932</v>
      </c>
      <c r="E25" s="855">
        <v>20.578221800524638</v>
      </c>
      <c r="F25" s="856">
        <v>13.417431192660548</v>
      </c>
      <c r="G25" s="640">
        <v>53.369311197072541</v>
      </c>
      <c r="H25" s="641">
        <v>75.071225071225072</v>
      </c>
    </row>
    <row r="26" spans="1:13" ht="16.5" thickBot="1">
      <c r="A26" s="632" t="s">
        <v>134</v>
      </c>
      <c r="B26" s="82">
        <v>14218.295</v>
      </c>
      <c r="C26" s="82">
        <v>14551.759</v>
      </c>
      <c r="D26" s="817">
        <v>-2.2915717611870838</v>
      </c>
      <c r="E26" s="857">
        <v>75.219065691801077</v>
      </c>
      <c r="F26" s="858">
        <v>77.277650356778793</v>
      </c>
      <c r="G26" s="643">
        <v>-2.6638810257216061</v>
      </c>
      <c r="H26" s="646">
        <v>11.109279030462927</v>
      </c>
      <c r="J26" s="112"/>
      <c r="K26" s="106"/>
      <c r="L26" s="106"/>
      <c r="M26" s="106"/>
    </row>
    <row r="27" spans="1:13" ht="15">
      <c r="A27" s="615" t="s">
        <v>308</v>
      </c>
      <c r="B27" s="129">
        <v>11695.322282687926</v>
      </c>
      <c r="C27" s="129">
        <v>10553.022907845443</v>
      </c>
      <c r="D27" s="818">
        <v>10.824380699422747</v>
      </c>
      <c r="E27" s="859">
        <v>100</v>
      </c>
      <c r="F27" s="860">
        <v>100</v>
      </c>
      <c r="G27" s="644" t="s">
        <v>99</v>
      </c>
      <c r="H27" s="647">
        <v>-6.0259017446216516</v>
      </c>
      <c r="J27" s="1462"/>
      <c r="K27" s="1462"/>
      <c r="L27" s="1462"/>
      <c r="M27" s="1462"/>
    </row>
    <row r="28" spans="1:13">
      <c r="A28" s="631" t="s">
        <v>132</v>
      </c>
      <c r="B28" s="79" t="s">
        <v>253</v>
      </c>
      <c r="C28" s="79" t="s">
        <v>253</v>
      </c>
      <c r="D28" s="816" t="s">
        <v>99</v>
      </c>
      <c r="E28" s="855">
        <v>3.5421412300683373</v>
      </c>
      <c r="F28" s="856">
        <v>14.331585143958042</v>
      </c>
      <c r="G28" s="640">
        <v>-75.284372283399208</v>
      </c>
      <c r="H28" s="641">
        <v>-76.773711725168042</v>
      </c>
    </row>
    <row r="29" spans="1:13">
      <c r="A29" s="631" t="s">
        <v>133</v>
      </c>
      <c r="B29" s="79" t="s">
        <v>253</v>
      </c>
      <c r="C29" s="79" t="s">
        <v>253</v>
      </c>
      <c r="D29" s="816" t="s">
        <v>99</v>
      </c>
      <c r="E29" s="855">
        <v>16.697038724373577</v>
      </c>
      <c r="F29" s="856">
        <v>11.109921866638125</v>
      </c>
      <c r="G29" s="640">
        <v>50.289434298480082</v>
      </c>
      <c r="H29" s="641">
        <v>41.233140655105963</v>
      </c>
    </row>
    <row r="30" spans="1:13" ht="13.5" thickBot="1">
      <c r="A30" s="633" t="s">
        <v>134</v>
      </c>
      <c r="B30" s="79">
        <v>10901.05</v>
      </c>
      <c r="C30" s="79">
        <v>9992.3179999999993</v>
      </c>
      <c r="D30" s="816">
        <v>9.0943062460582222</v>
      </c>
      <c r="E30" s="855">
        <v>79.760820045558091</v>
      </c>
      <c r="F30" s="856">
        <v>74.558492989403817</v>
      </c>
      <c r="G30" s="640">
        <v>6.9775110085629342</v>
      </c>
      <c r="H30" s="641">
        <v>0.53115130634511132</v>
      </c>
    </row>
    <row r="31" spans="1:13" ht="15.75">
      <c r="A31" s="654" t="s">
        <v>137</v>
      </c>
      <c r="B31" s="655"/>
      <c r="C31" s="655"/>
      <c r="D31" s="819"/>
      <c r="E31" s="861"/>
      <c r="F31" s="861"/>
      <c r="G31" s="656"/>
      <c r="H31" s="657"/>
    </row>
    <row r="32" spans="1:13" ht="15">
      <c r="A32" s="437" t="s">
        <v>307</v>
      </c>
      <c r="B32" s="128">
        <v>12619.939</v>
      </c>
      <c r="C32" s="128">
        <v>12574.737000000001</v>
      </c>
      <c r="D32" s="815">
        <v>0.35946676260504939</v>
      </c>
      <c r="E32" s="853">
        <v>100</v>
      </c>
      <c r="F32" s="854">
        <v>100</v>
      </c>
      <c r="G32" s="642" t="s">
        <v>99</v>
      </c>
      <c r="H32" s="645">
        <v>-16.637354906788605</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12619.939</v>
      </c>
      <c r="C35" s="82">
        <v>12574.736999999999</v>
      </c>
      <c r="D35" s="817">
        <v>0.35946676260506394</v>
      </c>
      <c r="E35" s="857">
        <v>100</v>
      </c>
      <c r="F35" s="858">
        <v>100</v>
      </c>
      <c r="G35" s="643">
        <v>0</v>
      </c>
      <c r="H35" s="646">
        <v>-16.637354906788605</v>
      </c>
    </row>
    <row r="36" spans="1:8" ht="15">
      <c r="A36" s="615" t="s">
        <v>308</v>
      </c>
      <c r="B36" s="129">
        <v>10172.0763789832</v>
      </c>
      <c r="C36" s="129">
        <v>10213.079056770233</v>
      </c>
      <c r="D36" s="818">
        <v>-0.40147224513897062</v>
      </c>
      <c r="E36" s="859">
        <v>100</v>
      </c>
      <c r="F36" s="860">
        <v>100</v>
      </c>
      <c r="G36" s="644" t="s">
        <v>99</v>
      </c>
      <c r="H36" s="647">
        <v>-33.793632527809756</v>
      </c>
    </row>
    <row r="37" spans="1:8">
      <c r="A37" s="631" t="s">
        <v>132</v>
      </c>
      <c r="B37" s="79" t="s">
        <v>253</v>
      </c>
      <c r="C37" s="79" t="s">
        <v>253</v>
      </c>
      <c r="D37" s="816" t="s">
        <v>99</v>
      </c>
      <c r="E37" s="855">
        <v>4.9898609501738127</v>
      </c>
      <c r="F37" s="856">
        <v>3.154967395473725</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10216.039000000001</v>
      </c>
      <c r="C39" s="82">
        <v>10241.196</v>
      </c>
      <c r="D39" s="817">
        <v>-0.24564513754056894</v>
      </c>
      <c r="E39" s="857">
        <v>95.010139049826194</v>
      </c>
      <c r="F39" s="858">
        <v>96.845032604526267</v>
      </c>
      <c r="G39" s="643">
        <v>-1.8946697681366835</v>
      </c>
      <c r="H39" s="646">
        <v>-35.048024556886823</v>
      </c>
    </row>
    <row r="40" spans="1:8" ht="14.25" customHeight="1">
      <c r="A40" s="112" t="s">
        <v>309</v>
      </c>
      <c r="B40" s="106"/>
      <c r="C40" s="112"/>
      <c r="D40" s="106"/>
    </row>
    <row r="41" spans="1:8" ht="5.25" customHeight="1">
      <c r="A41" s="1467"/>
      <c r="B41" s="1467"/>
      <c r="C41" s="1467"/>
      <c r="D41" s="1467"/>
    </row>
    <row r="42" spans="1:8" ht="15">
      <c r="A42" s="113" t="s">
        <v>61</v>
      </c>
      <c r="B42" s="114"/>
    </row>
    <row r="43" spans="1:8" ht="15">
      <c r="A43" s="111" t="s">
        <v>95</v>
      </c>
      <c r="B43" s="1468" t="s">
        <v>62</v>
      </c>
      <c r="C43" s="1469"/>
      <c r="D43" s="1469"/>
      <c r="E43" s="1469"/>
      <c r="F43" s="1469"/>
      <c r="G43" s="1469"/>
      <c r="H43" s="1470"/>
    </row>
    <row r="44" spans="1:8" ht="15">
      <c r="A44" s="111" t="s">
        <v>63</v>
      </c>
      <c r="B44" s="1468" t="s">
        <v>64</v>
      </c>
      <c r="C44" s="1469"/>
      <c r="D44" s="1469"/>
      <c r="E44" s="1469"/>
      <c r="F44" s="1469"/>
      <c r="G44" s="1469"/>
      <c r="H44" s="1470"/>
    </row>
    <row r="45" spans="1:8" ht="15">
      <c r="A45" s="111" t="s">
        <v>65</v>
      </c>
      <c r="B45" s="1468" t="s">
        <v>66</v>
      </c>
      <c r="C45" s="1469"/>
      <c r="D45" s="1469"/>
      <c r="E45" s="1469"/>
      <c r="F45" s="1469"/>
      <c r="G45" s="1469"/>
      <c r="H45" s="1470"/>
    </row>
  </sheetData>
  <mergeCells count="7">
    <mergeCell ref="J27:M27"/>
    <mergeCell ref="A1:H1"/>
    <mergeCell ref="E2:G2"/>
    <mergeCell ref="A41:D41"/>
    <mergeCell ref="B45:H45"/>
    <mergeCell ref="B44:H44"/>
    <mergeCell ref="B43:H43"/>
  </mergeCells>
  <conditionalFormatting sqref="C42">
    <cfRule type="expression" dxfId="16" priority="8" stopIfTrue="1">
      <formula>ISERROR(C42)</formula>
    </cfRule>
  </conditionalFormatting>
  <conditionalFormatting sqref="L26">
    <cfRule type="expression" dxfId="15"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521</v>
      </c>
      <c r="B2" s="831"/>
      <c r="C2" s="831"/>
      <c r="D2" s="831"/>
      <c r="E2" s="831"/>
      <c r="F2" s="106"/>
      <c r="G2" s="106"/>
      <c r="H2" s="106"/>
    </row>
    <row r="3" spans="1:8" ht="30.75" customHeight="1">
      <c r="A3" s="1471" t="s">
        <v>138</v>
      </c>
      <c r="B3" s="1473" t="s">
        <v>139</v>
      </c>
      <c r="C3" s="1474"/>
      <c r="D3" s="1475" t="s">
        <v>313</v>
      </c>
      <c r="E3" s="1476"/>
    </row>
    <row r="4" spans="1:8" ht="16.5" thickBot="1">
      <c r="A4" s="1472"/>
      <c r="B4" s="871" t="s">
        <v>140</v>
      </c>
      <c r="C4" s="1114" t="s">
        <v>141</v>
      </c>
      <c r="D4" s="1108" t="s">
        <v>140</v>
      </c>
      <c r="E4" s="872" t="s">
        <v>141</v>
      </c>
      <c r="G4" s="115" t="s">
        <v>142</v>
      </c>
      <c r="H4" s="116"/>
    </row>
    <row r="5" spans="1:8" ht="17.25" customHeight="1" thickBot="1">
      <c r="A5" s="866" t="s">
        <v>143</v>
      </c>
      <c r="B5" s="867">
        <v>26051.616999999998</v>
      </c>
      <c r="C5" s="1115">
        <v>25113.187999999998</v>
      </c>
      <c r="D5" s="1109">
        <v>7.3858848470196481</v>
      </c>
      <c r="E5" s="868">
        <v>7.0136975910912449</v>
      </c>
      <c r="G5" s="117" t="s">
        <v>59</v>
      </c>
      <c r="H5" s="118" t="s">
        <v>60</v>
      </c>
    </row>
    <row r="6" spans="1:8" ht="18" customHeight="1">
      <c r="A6" s="881" t="s">
        <v>144</v>
      </c>
      <c r="B6" s="944" t="s">
        <v>99</v>
      </c>
      <c r="C6" s="1116" t="s">
        <v>99</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253</v>
      </c>
      <c r="C8" s="1117" t="s">
        <v>253</v>
      </c>
      <c r="D8" s="1112" t="s">
        <v>99</v>
      </c>
      <c r="E8" s="1077" t="s">
        <v>99</v>
      </c>
      <c r="G8" s="121" t="s">
        <v>151</v>
      </c>
      <c r="H8" s="122" t="s">
        <v>152</v>
      </c>
    </row>
    <row r="9" spans="1:8" ht="18" customHeight="1">
      <c r="A9" s="616" t="s">
        <v>153</v>
      </c>
      <c r="B9" s="1231" t="s">
        <v>99</v>
      </c>
      <c r="C9" s="1117" t="s">
        <v>253</v>
      </c>
      <c r="D9" s="1111" t="s">
        <v>99</v>
      </c>
      <c r="E9" s="1078" t="s">
        <v>99</v>
      </c>
      <c r="G9" s="121" t="s">
        <v>154</v>
      </c>
      <c r="H9" s="122" t="s">
        <v>155</v>
      </c>
    </row>
    <row r="10" spans="1:8" ht="18" customHeight="1">
      <c r="A10" s="616" t="s">
        <v>156</v>
      </c>
      <c r="B10" s="617" t="s">
        <v>253</v>
      </c>
      <c r="C10" s="1117">
        <v>21472.714</v>
      </c>
      <c r="D10" s="1112" t="s">
        <v>99</v>
      </c>
      <c r="E10" s="1078">
        <v>1.1808198794851785</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v>30769.887999999999</v>
      </c>
      <c r="C12" s="1117">
        <v>23306.116999999998</v>
      </c>
      <c r="D12" s="1111">
        <v>-0.88428802480060298</v>
      </c>
      <c r="E12" s="1078">
        <v>1.695371051191737</v>
      </c>
      <c r="G12" s="121" t="s">
        <v>163</v>
      </c>
      <c r="H12" s="122" t="s">
        <v>164</v>
      </c>
    </row>
    <row r="13" spans="1:8" ht="18" customHeight="1" thickBot="1">
      <c r="A13" s="618" t="s">
        <v>165</v>
      </c>
      <c r="B13" s="1040" t="s">
        <v>253</v>
      </c>
      <c r="C13" s="1118" t="s">
        <v>253</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1" t="s">
        <v>422</v>
      </c>
      <c r="B1" s="1481"/>
      <c r="C1" s="1481"/>
      <c r="D1" s="1481"/>
      <c r="E1" s="1481"/>
      <c r="F1" s="1481"/>
      <c r="G1" s="625"/>
      <c r="H1" s="625"/>
    </row>
    <row r="2" spans="1:8" ht="13.5" customHeight="1" thickBot="1"/>
    <row r="3" spans="1:8" ht="27" customHeight="1">
      <c r="A3" s="1477" t="s">
        <v>73</v>
      </c>
      <c r="B3" s="1477" t="s">
        <v>117</v>
      </c>
      <c r="C3" s="1482" t="s">
        <v>81</v>
      </c>
      <c r="D3" s="1483"/>
      <c r="E3" s="1484"/>
      <c r="F3" s="1479" t="s">
        <v>118</v>
      </c>
      <c r="G3" s="1480"/>
      <c r="H3" s="106"/>
    </row>
    <row r="4" spans="1:8" ht="32.25" customHeight="1" thickBot="1">
      <c r="A4" s="1478"/>
      <c r="B4" s="1478"/>
      <c r="C4" s="1125">
        <v>44241</v>
      </c>
      <c r="D4" s="1126">
        <v>44234</v>
      </c>
      <c r="E4" s="1127">
        <v>43505</v>
      </c>
      <c r="F4" s="862" t="s">
        <v>342</v>
      </c>
      <c r="G4" s="863" t="s">
        <v>119</v>
      </c>
      <c r="H4" s="106"/>
    </row>
    <row r="5" spans="1:8" ht="29.25" customHeight="1">
      <c r="A5" s="910" t="s">
        <v>123</v>
      </c>
      <c r="B5" s="1020" t="s">
        <v>323</v>
      </c>
      <c r="C5" s="864">
        <v>617.16999999999996</v>
      </c>
      <c r="D5" s="1085">
        <v>612.44000000000005</v>
      </c>
      <c r="E5" s="1067">
        <v>593.9</v>
      </c>
      <c r="F5" s="1191">
        <v>0.77232055385015741</v>
      </c>
      <c r="G5" s="1192">
        <v>3.9181680417578688</v>
      </c>
      <c r="H5" s="106"/>
    </row>
    <row r="6" spans="1:8" ht="28.5" customHeight="1" thickBot="1">
      <c r="A6" s="911" t="s">
        <v>124</v>
      </c>
      <c r="B6" s="1019" t="s">
        <v>323</v>
      </c>
      <c r="C6" s="1068">
        <v>881.05</v>
      </c>
      <c r="D6" s="1086">
        <v>920.2</v>
      </c>
      <c r="E6" s="1069">
        <v>898.56</v>
      </c>
      <c r="F6" s="1193">
        <v>-4.2545098891545408</v>
      </c>
      <c r="G6" s="1194">
        <v>-1.9486734330484323</v>
      </c>
      <c r="H6" s="106"/>
    </row>
    <row r="7" spans="1:8" ht="32.25" customHeight="1" thickBot="1">
      <c r="A7" s="912" t="s">
        <v>120</v>
      </c>
      <c r="B7" s="1021" t="s">
        <v>121</v>
      </c>
      <c r="C7" s="1068" t="s">
        <v>459</v>
      </c>
      <c r="D7" s="1121" t="s">
        <v>459</v>
      </c>
      <c r="E7" s="1122" t="s">
        <v>99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452</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88" t="s">
        <v>88</v>
      </c>
      <c r="C1" s="1488"/>
      <c r="D1" s="1488"/>
      <c r="E1" s="1488"/>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86"/>
    </row>
    <row r="4" spans="2:17" ht="34.5" customHeight="1" thickBot="1">
      <c r="B4" s="1243" t="s">
        <v>43</v>
      </c>
      <c r="C4" s="1244">
        <v>44239</v>
      </c>
      <c r="D4" s="1244">
        <v>44232</v>
      </c>
      <c r="E4" s="1062" t="s">
        <v>310</v>
      </c>
      <c r="F4" s="1487"/>
      <c r="G4" s="635" t="s">
        <v>42</v>
      </c>
      <c r="H4" s="105"/>
      <c r="I4" s="105"/>
      <c r="J4" s="105"/>
      <c r="K4" s="105"/>
      <c r="L4" s="105"/>
      <c r="M4" s="105"/>
      <c r="N4" s="105"/>
      <c r="O4" s="105"/>
      <c r="P4" s="105"/>
      <c r="Q4" s="105"/>
    </row>
    <row r="5" spans="2:17" ht="29.25" customHeight="1">
      <c r="B5" s="1245" t="s">
        <v>315</v>
      </c>
      <c r="C5" s="1246"/>
      <c r="D5" s="1246"/>
      <c r="E5" s="1247"/>
      <c r="F5" s="10"/>
      <c r="G5" s="1485" t="s">
        <v>341</v>
      </c>
      <c r="H5" s="1485"/>
      <c r="I5" s="1485"/>
      <c r="J5" s="1485"/>
      <c r="K5" s="1485"/>
      <c r="L5" s="1485"/>
      <c r="M5" s="1485"/>
      <c r="N5" s="1485"/>
      <c r="O5" s="1485"/>
      <c r="P5" s="1485"/>
      <c r="Q5" s="1485"/>
    </row>
    <row r="6" spans="2:17" ht="18" customHeight="1">
      <c r="B6" s="619" t="s">
        <v>44</v>
      </c>
      <c r="C6" s="1063" t="s">
        <v>99</v>
      </c>
      <c r="D6" s="1063" t="s">
        <v>99</v>
      </c>
      <c r="E6" s="1016" t="s">
        <v>99</v>
      </c>
      <c r="F6" s="10"/>
      <c r="G6" s="1485"/>
      <c r="H6" s="1485"/>
      <c r="I6" s="1485"/>
      <c r="J6" s="1485"/>
      <c r="K6" s="1485"/>
      <c r="L6" s="1485"/>
      <c r="M6" s="1485"/>
      <c r="N6" s="1485"/>
      <c r="O6" s="1485"/>
      <c r="P6" s="1485"/>
      <c r="Q6" s="1485"/>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349</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3" t="s">
        <v>99</v>
      </c>
      <c r="E13" s="1016" t="s">
        <v>99</v>
      </c>
      <c r="F13" s="16"/>
      <c r="G13" s="23"/>
      <c r="H13" s="23"/>
      <c r="I13" s="20"/>
      <c r="J13" s="21"/>
      <c r="K13" s="11"/>
      <c r="L13" s="22"/>
    </row>
    <row r="14" spans="2:17" ht="15.75">
      <c r="B14" s="619" t="s">
        <v>45</v>
      </c>
      <c r="C14" s="1064" t="s">
        <v>99</v>
      </c>
      <c r="D14" s="620"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349</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620" t="s">
        <v>99</v>
      </c>
      <c r="E20" s="1016" t="s">
        <v>99</v>
      </c>
      <c r="F20" s="16"/>
      <c r="G20" s="23"/>
      <c r="H20" s="23"/>
      <c r="I20" s="20"/>
      <c r="J20" s="21"/>
      <c r="K20" s="11"/>
      <c r="L20" s="22"/>
    </row>
    <row r="21" spans="2:15" ht="15.75">
      <c r="B21" s="619" t="s">
        <v>45</v>
      </c>
      <c r="C21" s="1064" t="s">
        <v>99</v>
      </c>
      <c r="D21" s="620"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349</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R30" sqref="R3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458</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457</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373" t="s">
        <v>423</v>
      </c>
      <c r="M3" s="1374"/>
      <c r="N3" s="1374"/>
      <c r="O3" s="1374"/>
      <c r="P3" s="1375"/>
      <c r="Q3" s="1374"/>
      <c r="R3" s="1374"/>
      <c r="S3" s="1374"/>
      <c r="T3" s="1374"/>
      <c r="U3" s="1374"/>
      <c r="V3" s="1372"/>
      <c r="W3" s="1100"/>
      <c r="X3" s="1103"/>
      <c r="Y3" s="1104" t="s">
        <v>514</v>
      </c>
      <c r="Z3" s="1103"/>
      <c r="AA3" s="1100"/>
      <c r="AB3" s="1073"/>
      <c r="AC3" s="106"/>
      <c r="AD3" s="106"/>
      <c r="AE3" s="106"/>
      <c r="AF3" s="106"/>
      <c r="AG3" s="106"/>
      <c r="AH3" s="106"/>
    </row>
    <row r="4" spans="1:34" s="1076" customFormat="1" ht="15.75">
      <c r="A4" s="1195" t="s">
        <v>512</v>
      </c>
      <c r="B4" s="1203"/>
      <c r="C4" s="1204"/>
      <c r="D4" s="1204"/>
      <c r="E4" s="1204"/>
      <c r="F4" s="1205"/>
      <c r="G4" s="1206"/>
      <c r="H4" s="1205"/>
      <c r="I4" s="1101"/>
      <c r="J4" s="1101"/>
      <c r="K4" s="1072"/>
      <c r="L4" s="1100"/>
      <c r="M4" s="1100"/>
      <c r="N4" s="1100"/>
      <c r="O4" s="1120"/>
      <c r="P4" s="1101"/>
      <c r="Q4" s="1100"/>
      <c r="R4" s="1100"/>
      <c r="S4" s="1100"/>
      <c r="T4" s="1100"/>
      <c r="U4" s="1100"/>
      <c r="V4" s="1376"/>
      <c r="W4" s="1377"/>
      <c r="X4" s="1102"/>
      <c r="Y4" s="1129" t="s">
        <v>515</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376"/>
      <c r="W5" s="1377"/>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376"/>
      <c r="W6" s="1377"/>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376</v>
      </c>
      <c r="B8" s="1148"/>
      <c r="C8" s="1489" t="s">
        <v>438</v>
      </c>
      <c r="D8" s="1490"/>
      <c r="E8" s="1490"/>
      <c r="F8" s="1490"/>
      <c r="G8" s="1490"/>
      <c r="H8" s="1491"/>
      <c r="I8" s="1149"/>
      <c r="J8" s="1489" t="s">
        <v>439</v>
      </c>
      <c r="K8" s="1490"/>
      <c r="L8" s="1490"/>
      <c r="M8" s="1490"/>
      <c r="N8" s="1490"/>
      <c r="O8" s="1491"/>
      <c r="P8" s="1149"/>
      <c r="Q8" s="1489" t="s">
        <v>440</v>
      </c>
      <c r="R8" s="1490"/>
      <c r="S8" s="1490"/>
      <c r="T8" s="1490"/>
      <c r="U8" s="1490"/>
      <c r="V8" s="1491"/>
      <c r="W8" s="1149"/>
      <c r="X8" s="1492" t="s">
        <v>441</v>
      </c>
      <c r="Y8" s="1493"/>
      <c r="Z8" s="1493"/>
      <c r="AA8" s="1494"/>
      <c r="AB8" s="1120"/>
      <c r="AC8" s="106"/>
      <c r="AD8" s="106"/>
      <c r="AE8" s="106"/>
      <c r="AF8" s="106"/>
      <c r="AG8" s="106"/>
      <c r="AH8" s="106"/>
    </row>
    <row r="9" spans="1:34">
      <c r="A9" s="1148"/>
      <c r="B9" s="1148"/>
      <c r="C9" s="1495" t="s">
        <v>377</v>
      </c>
      <c r="D9" s="1495" t="s">
        <v>378</v>
      </c>
      <c r="E9" s="1495" t="s">
        <v>379</v>
      </c>
      <c r="F9" s="1495" t="s">
        <v>380</v>
      </c>
      <c r="G9" s="1151" t="s">
        <v>427</v>
      </c>
      <c r="H9" s="1152"/>
      <c r="I9" s="1149"/>
      <c r="J9" s="1497" t="s">
        <v>381</v>
      </c>
      <c r="K9" s="1497" t="s">
        <v>382</v>
      </c>
      <c r="L9" s="1497" t="s">
        <v>383</v>
      </c>
      <c r="M9" s="1497" t="s">
        <v>380</v>
      </c>
      <c r="N9" s="1151" t="s">
        <v>427</v>
      </c>
      <c r="O9" s="1151"/>
      <c r="P9" s="1149"/>
      <c r="Q9" s="1495" t="s">
        <v>377</v>
      </c>
      <c r="R9" s="1495" t="s">
        <v>378</v>
      </c>
      <c r="S9" s="1495" t="s">
        <v>379</v>
      </c>
      <c r="T9" s="1495" t="s">
        <v>380</v>
      </c>
      <c r="U9" s="1151" t="s">
        <v>427</v>
      </c>
      <c r="V9" s="1152"/>
      <c r="W9" s="1149"/>
      <c r="X9" s="1498" t="s">
        <v>384</v>
      </c>
      <c r="Y9" s="1153" t="s">
        <v>385</v>
      </c>
      <c r="Z9" s="1151" t="s">
        <v>427</v>
      </c>
      <c r="AA9" s="1151"/>
      <c r="AB9" s="1120"/>
      <c r="AC9" s="106"/>
      <c r="AD9" s="106"/>
      <c r="AE9" s="106"/>
      <c r="AF9" s="106"/>
      <c r="AG9" s="106"/>
      <c r="AH9" s="106"/>
    </row>
    <row r="10" spans="1:34" ht="13.5" thickBot="1">
      <c r="A10" s="1154" t="s">
        <v>428</v>
      </c>
      <c r="B10" s="1148"/>
      <c r="C10" s="1496"/>
      <c r="D10" s="1496"/>
      <c r="E10" s="1496"/>
      <c r="F10" s="1496"/>
      <c r="G10" s="1155" t="s">
        <v>429</v>
      </c>
      <c r="H10" s="1156" t="s">
        <v>386</v>
      </c>
      <c r="I10" s="1157"/>
      <c r="J10" s="1496"/>
      <c r="K10" s="1496"/>
      <c r="L10" s="1496"/>
      <c r="M10" s="1496"/>
      <c r="N10" s="1155" t="s">
        <v>429</v>
      </c>
      <c r="O10" s="1156" t="s">
        <v>386</v>
      </c>
      <c r="P10" s="1148"/>
      <c r="Q10" s="1496"/>
      <c r="R10" s="1496"/>
      <c r="S10" s="1496"/>
      <c r="T10" s="1496"/>
      <c r="U10" s="1155" t="s">
        <v>429</v>
      </c>
      <c r="V10" s="1156" t="s">
        <v>386</v>
      </c>
      <c r="W10" s="1148"/>
      <c r="X10" s="1499"/>
      <c r="Y10" s="1158" t="s">
        <v>387</v>
      </c>
      <c r="Z10" s="1155" t="s">
        <v>429</v>
      </c>
      <c r="AA10" s="1155" t="s">
        <v>386</v>
      </c>
      <c r="AB10" s="1119"/>
      <c r="AC10" s="106"/>
    </row>
    <row r="11" spans="1:34" ht="13.5" thickBot="1">
      <c r="A11" s="1159" t="s">
        <v>430</v>
      </c>
      <c r="B11" s="1148"/>
      <c r="C11" s="1422">
        <v>371.86500000000001</v>
      </c>
      <c r="D11" s="1423">
        <v>367.22899999999998</v>
      </c>
      <c r="E11" s="1424"/>
      <c r="F11" s="1425">
        <v>366.40300000000002</v>
      </c>
      <c r="G11" s="1426">
        <v>2.9279999999999973</v>
      </c>
      <c r="H11" s="1427">
        <v>8.0555746612558377E-3</v>
      </c>
      <c r="I11" s="1421"/>
      <c r="J11" s="1422">
        <v>321.733</v>
      </c>
      <c r="K11" s="1423">
        <v>387.226</v>
      </c>
      <c r="L11" s="1424">
        <v>386.3</v>
      </c>
      <c r="M11" s="1425">
        <v>382.21899999999999</v>
      </c>
      <c r="N11" s="1426">
        <v>2.2900000000000205</v>
      </c>
      <c r="O11" s="1427">
        <v>6.0274419694206216E-3</v>
      </c>
      <c r="P11" s="1420"/>
      <c r="Q11" s="1422">
        <v>376.673</v>
      </c>
      <c r="R11" s="1423">
        <v>366.38299999999998</v>
      </c>
      <c r="S11" s="1424"/>
      <c r="T11" s="1425">
        <v>359.59899999999999</v>
      </c>
      <c r="U11" s="1426">
        <v>1.450999999999965</v>
      </c>
      <c r="V11" s="1427">
        <v>4.0513977461831274E-3</v>
      </c>
      <c r="W11" s="1420"/>
      <c r="X11" s="1428">
        <v>367.30619999999999</v>
      </c>
      <c r="Y11" s="1429">
        <v>165.15566546762591</v>
      </c>
      <c r="Z11" s="1426">
        <v>2.680499999999995</v>
      </c>
      <c r="AA11" s="1427">
        <v>7.3513742997270981E-3</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388</v>
      </c>
      <c r="D13" s="1200" t="s">
        <v>389</v>
      </c>
      <c r="E13" s="1200" t="s">
        <v>390</v>
      </c>
      <c r="F13" s="1200" t="s">
        <v>391</v>
      </c>
      <c r="G13" s="1200"/>
      <c r="H13" s="1224"/>
      <c r="I13" s="1197"/>
      <c r="J13" s="1200" t="s">
        <v>388</v>
      </c>
      <c r="K13" s="1200" t="s">
        <v>389</v>
      </c>
      <c r="L13" s="1200" t="s">
        <v>390</v>
      </c>
      <c r="M13" s="1200" t="s">
        <v>391</v>
      </c>
      <c r="N13" s="1201"/>
      <c r="O13" s="1225"/>
      <c r="P13" s="1197"/>
      <c r="Q13" s="1200" t="s">
        <v>388</v>
      </c>
      <c r="R13" s="1200" t="s">
        <v>389</v>
      </c>
      <c r="S13" s="1200" t="s">
        <v>390</v>
      </c>
      <c r="T13" s="1200" t="s">
        <v>391</v>
      </c>
      <c r="U13" s="1200"/>
      <c r="V13" s="1224"/>
      <c r="W13" s="1196"/>
      <c r="X13" s="1202" t="s">
        <v>384</v>
      </c>
      <c r="Y13" s="1197"/>
      <c r="Z13" s="1199"/>
      <c r="AA13" s="1199"/>
      <c r="AB13" s="1120"/>
      <c r="AC13" s="106"/>
    </row>
    <row r="14" spans="1:34">
      <c r="A14" s="1385" t="s">
        <v>392</v>
      </c>
      <c r="B14" s="1383"/>
      <c r="C14" s="1386">
        <v>337.85930000000002</v>
      </c>
      <c r="D14" s="1387">
        <v>314.67489999999998</v>
      </c>
      <c r="E14" s="1387" t="s">
        <v>454</v>
      </c>
      <c r="F14" s="1388">
        <v>334.8734</v>
      </c>
      <c r="G14" s="1389">
        <v>-8.449999999999136E-2</v>
      </c>
      <c r="H14" s="1390">
        <v>-2.5227050921916572E-4</v>
      </c>
      <c r="I14" s="1391"/>
      <c r="J14" s="1386" t="s">
        <v>454</v>
      </c>
      <c r="K14" s="1387" t="s">
        <v>454</v>
      </c>
      <c r="L14" s="1387" t="s">
        <v>454</v>
      </c>
      <c r="M14" s="1388" t="s">
        <v>454</v>
      </c>
      <c r="N14" s="1389"/>
      <c r="O14" s="1390"/>
      <c r="P14" s="1383"/>
      <c r="Q14" s="1386" t="s">
        <v>454</v>
      </c>
      <c r="R14" s="1387" t="s">
        <v>454</v>
      </c>
      <c r="S14" s="1387" t="s">
        <v>454</v>
      </c>
      <c r="T14" s="1388" t="s">
        <v>454</v>
      </c>
      <c r="U14" s="1389" t="s">
        <v>454</v>
      </c>
      <c r="V14" s="1392" t="s">
        <v>454</v>
      </c>
      <c r="W14" s="1383"/>
      <c r="X14" s="1393">
        <v>334.8734</v>
      </c>
      <c r="Y14" s="1394"/>
      <c r="Z14" s="1395">
        <v>-8.449999999999136E-2</v>
      </c>
      <c r="AA14" s="1392">
        <v>-2.5227050921916572E-4</v>
      </c>
      <c r="AB14" s="1119"/>
    </row>
    <row r="15" spans="1:34">
      <c r="A15" s="1396" t="s">
        <v>393</v>
      </c>
      <c r="B15" s="1383"/>
      <c r="C15" s="1397" t="s">
        <v>454</v>
      </c>
      <c r="D15" s="1398" t="s">
        <v>454</v>
      </c>
      <c r="E15" s="1398" t="s">
        <v>454</v>
      </c>
      <c r="F15" s="1399" t="s">
        <v>454</v>
      </c>
      <c r="G15" s="1400"/>
      <c r="H15" s="1401" t="s">
        <v>454</v>
      </c>
      <c r="I15" s="1391"/>
      <c r="J15" s="1397" t="s">
        <v>454</v>
      </c>
      <c r="K15" s="1398" t="s">
        <v>454</v>
      </c>
      <c r="L15" s="1398" t="s">
        <v>454</v>
      </c>
      <c r="M15" s="1399" t="s">
        <v>454</v>
      </c>
      <c r="N15" s="1400" t="s">
        <v>454</v>
      </c>
      <c r="O15" s="1402" t="s">
        <v>454</v>
      </c>
      <c r="P15" s="1383"/>
      <c r="Q15" s="1397" t="s">
        <v>454</v>
      </c>
      <c r="R15" s="1398" t="s">
        <v>454</v>
      </c>
      <c r="S15" s="1398" t="s">
        <v>454</v>
      </c>
      <c r="T15" s="1399" t="s">
        <v>454</v>
      </c>
      <c r="U15" s="1400" t="s">
        <v>454</v>
      </c>
      <c r="V15" s="1402" t="s">
        <v>454</v>
      </c>
      <c r="W15" s="1383"/>
      <c r="X15" s="1403" t="s">
        <v>454</v>
      </c>
      <c r="Y15" s="1384"/>
      <c r="Z15" s="1404" t="s">
        <v>454</v>
      </c>
      <c r="AA15" s="1402" t="s">
        <v>454</v>
      </c>
      <c r="AB15" s="1120"/>
    </row>
    <row r="16" spans="1:34">
      <c r="A16" s="1396" t="s">
        <v>394</v>
      </c>
      <c r="B16" s="1383"/>
      <c r="C16" s="1397">
        <v>317.05220000000003</v>
      </c>
      <c r="D16" s="1398">
        <v>321.58390000000003</v>
      </c>
      <c r="E16" s="1398">
        <v>322.4323</v>
      </c>
      <c r="F16" s="1399">
        <v>320.72309999999999</v>
      </c>
      <c r="G16" s="1400">
        <v>2.1533000000000015</v>
      </c>
      <c r="H16" s="1401">
        <v>6.7592722222884483E-3</v>
      </c>
      <c r="I16" s="1391"/>
      <c r="J16" s="1397" t="s">
        <v>454</v>
      </c>
      <c r="K16" s="1398" t="s">
        <v>454</v>
      </c>
      <c r="L16" s="1398" t="s">
        <v>454</v>
      </c>
      <c r="M16" s="1399" t="s">
        <v>454</v>
      </c>
      <c r="N16" s="1400" t="s">
        <v>454</v>
      </c>
      <c r="O16" s="1402" t="s">
        <v>454</v>
      </c>
      <c r="P16" s="1383"/>
      <c r="Q16" s="1397" t="s">
        <v>454</v>
      </c>
      <c r="R16" s="1398" t="s">
        <v>454</v>
      </c>
      <c r="S16" s="1398" t="s">
        <v>398</v>
      </c>
      <c r="T16" s="1399" t="s">
        <v>398</v>
      </c>
      <c r="U16" s="1400" t="s">
        <v>454</v>
      </c>
      <c r="V16" s="1402" t="s">
        <v>454</v>
      </c>
      <c r="W16" s="1383"/>
      <c r="X16" s="1403" t="s">
        <v>398</v>
      </c>
      <c r="Y16" s="1384"/>
      <c r="Z16" s="1404" t="s">
        <v>454</v>
      </c>
      <c r="AA16" s="1402" t="s">
        <v>454</v>
      </c>
      <c r="AB16" s="1120"/>
    </row>
    <row r="17" spans="1:28">
      <c r="A17" s="1396" t="s">
        <v>395</v>
      </c>
      <c r="B17" s="1383"/>
      <c r="C17" s="1397" t="s">
        <v>454</v>
      </c>
      <c r="D17" s="1398">
        <v>316.6225</v>
      </c>
      <c r="E17" s="1398">
        <v>301.62380000000002</v>
      </c>
      <c r="F17" s="1399">
        <v>306.60199999999998</v>
      </c>
      <c r="G17" s="1400">
        <v>1.9609999999999559</v>
      </c>
      <c r="H17" s="1401">
        <v>6.4370849622996662E-3</v>
      </c>
      <c r="I17" s="1391"/>
      <c r="J17" s="1397" t="s">
        <v>454</v>
      </c>
      <c r="K17" s="1398" t="s">
        <v>454</v>
      </c>
      <c r="L17" s="1398" t="s">
        <v>454</v>
      </c>
      <c r="M17" s="1399" t="s">
        <v>454</v>
      </c>
      <c r="N17" s="1400" t="s">
        <v>454</v>
      </c>
      <c r="O17" s="1402" t="s">
        <v>454</v>
      </c>
      <c r="P17" s="1383"/>
      <c r="Q17" s="1397" t="s">
        <v>454</v>
      </c>
      <c r="R17" s="1398">
        <v>329.77809999999999</v>
      </c>
      <c r="S17" s="1398">
        <v>338.78859999999997</v>
      </c>
      <c r="T17" s="1399">
        <v>336.98540000000003</v>
      </c>
      <c r="U17" s="1400">
        <v>-5.0599999999974443E-2</v>
      </c>
      <c r="V17" s="1402">
        <v>-1.5013233007743487E-4</v>
      </c>
      <c r="W17" s="1383"/>
      <c r="X17" s="1405">
        <v>325.95979999999997</v>
      </c>
      <c r="Y17" s="1383"/>
      <c r="Z17" s="1404">
        <v>0.6793999999999869</v>
      </c>
      <c r="AA17" s="1402">
        <v>2.0886595073050795E-3</v>
      </c>
      <c r="AB17" s="1119"/>
    </row>
    <row r="18" spans="1:28">
      <c r="A18" s="1396" t="s">
        <v>396</v>
      </c>
      <c r="B18" s="1383"/>
      <c r="C18" s="1397">
        <v>374.29919999999998</v>
      </c>
      <c r="D18" s="1398">
        <v>385.72989999999999</v>
      </c>
      <c r="E18" s="1398" t="s">
        <v>454</v>
      </c>
      <c r="F18" s="1399">
        <v>379.59870000000001</v>
      </c>
      <c r="G18" s="1400">
        <v>3.5382999999999925</v>
      </c>
      <c r="H18" s="1401">
        <v>9.4088609170228654E-3</v>
      </c>
      <c r="I18" s="1391"/>
      <c r="J18" s="1397" t="s">
        <v>454</v>
      </c>
      <c r="K18" s="1398" t="s">
        <v>454</v>
      </c>
      <c r="L18" s="1398" t="s">
        <v>454</v>
      </c>
      <c r="M18" s="1399" t="s">
        <v>454</v>
      </c>
      <c r="N18" s="1400" t="s">
        <v>454</v>
      </c>
      <c r="O18" s="1402" t="s">
        <v>454</v>
      </c>
      <c r="P18" s="1383"/>
      <c r="Q18" s="1397" t="s">
        <v>454</v>
      </c>
      <c r="R18" s="1398" t="s">
        <v>454</v>
      </c>
      <c r="S18" s="1398" t="s">
        <v>454</v>
      </c>
      <c r="T18" s="1399" t="s">
        <v>454</v>
      </c>
      <c r="U18" s="1400" t="s">
        <v>454</v>
      </c>
      <c r="V18" s="1402" t="s">
        <v>454</v>
      </c>
      <c r="W18" s="1383"/>
      <c r="X18" s="1405">
        <v>379.59870000000001</v>
      </c>
      <c r="Y18" s="1384"/>
      <c r="Z18" s="1404">
        <v>3.5382999999999925</v>
      </c>
      <c r="AA18" s="1402">
        <v>9.4088609170228654E-3</v>
      </c>
      <c r="AB18" s="1120"/>
    </row>
    <row r="19" spans="1:28">
      <c r="A19" s="1396" t="s">
        <v>397</v>
      </c>
      <c r="B19" s="1383"/>
      <c r="C19" s="1397" t="s">
        <v>454</v>
      </c>
      <c r="D19" s="1398" t="s">
        <v>398</v>
      </c>
      <c r="E19" s="1398" t="s">
        <v>454</v>
      </c>
      <c r="F19" s="1399" t="s">
        <v>398</v>
      </c>
      <c r="G19" s="1400" t="s">
        <v>454</v>
      </c>
      <c r="H19" s="1401" t="s">
        <v>454</v>
      </c>
      <c r="I19" s="1391"/>
      <c r="J19" s="1397" t="s">
        <v>454</v>
      </c>
      <c r="K19" s="1398" t="s">
        <v>454</v>
      </c>
      <c r="L19" s="1398" t="s">
        <v>454</v>
      </c>
      <c r="M19" s="1399" t="s">
        <v>454</v>
      </c>
      <c r="N19" s="1400" t="s">
        <v>454</v>
      </c>
      <c r="O19" s="1402" t="s">
        <v>454</v>
      </c>
      <c r="P19" s="1383"/>
      <c r="Q19" s="1397" t="s">
        <v>454</v>
      </c>
      <c r="R19" s="1398" t="s">
        <v>454</v>
      </c>
      <c r="S19" s="1398" t="s">
        <v>454</v>
      </c>
      <c r="T19" s="1399" t="s">
        <v>454</v>
      </c>
      <c r="U19" s="1400" t="s">
        <v>454</v>
      </c>
      <c r="V19" s="1402" t="s">
        <v>454</v>
      </c>
      <c r="W19" s="1383"/>
      <c r="X19" s="1405" t="s">
        <v>398</v>
      </c>
      <c r="Y19" s="1384"/>
      <c r="Z19" s="1404" t="s">
        <v>454</v>
      </c>
      <c r="AA19" s="1402" t="s">
        <v>454</v>
      </c>
      <c r="AB19" s="1120"/>
    </row>
    <row r="20" spans="1:28">
      <c r="A20" s="1396" t="s">
        <v>399</v>
      </c>
      <c r="B20" s="1383"/>
      <c r="C20" s="1406" t="s">
        <v>454</v>
      </c>
      <c r="D20" s="1407" t="s">
        <v>454</v>
      </c>
      <c r="E20" s="1407" t="s">
        <v>454</v>
      </c>
      <c r="F20" s="1408" t="s">
        <v>454</v>
      </c>
      <c r="G20" s="1400"/>
      <c r="H20" s="1401"/>
      <c r="I20" s="1409"/>
      <c r="J20" s="1406">
        <v>379.64139999999998</v>
      </c>
      <c r="K20" s="1407">
        <v>388.18669999999997</v>
      </c>
      <c r="L20" s="1407">
        <v>398.4742</v>
      </c>
      <c r="M20" s="1408">
        <v>391.61200000000002</v>
      </c>
      <c r="N20" s="1400">
        <v>1.6205000000000496</v>
      </c>
      <c r="O20" s="1402">
        <v>4.1552187675886199E-3</v>
      </c>
      <c r="P20" s="1383"/>
      <c r="Q20" s="1406" t="s">
        <v>454</v>
      </c>
      <c r="R20" s="1407" t="s">
        <v>454</v>
      </c>
      <c r="S20" s="1407" t="s">
        <v>454</v>
      </c>
      <c r="T20" s="1408" t="s">
        <v>454</v>
      </c>
      <c r="U20" s="1400" t="s">
        <v>454</v>
      </c>
      <c r="V20" s="1402" t="s">
        <v>454</v>
      </c>
      <c r="W20" s="1383"/>
      <c r="X20" s="1405">
        <v>391.61200000000002</v>
      </c>
      <c r="Y20" s="1394"/>
      <c r="Z20" s="1404">
        <v>1.6205000000000496</v>
      </c>
      <c r="AA20" s="1402">
        <v>4.1552187675886199E-3</v>
      </c>
      <c r="AB20" s="1119"/>
    </row>
    <row r="21" spans="1:28">
      <c r="A21" s="1396" t="s">
        <v>400</v>
      </c>
      <c r="B21" s="1383"/>
      <c r="C21" s="1397" t="s">
        <v>454</v>
      </c>
      <c r="D21" s="1398">
        <v>434.06540000000001</v>
      </c>
      <c r="E21" s="1398">
        <v>416.97800000000001</v>
      </c>
      <c r="F21" s="1399">
        <v>426.09160000000003</v>
      </c>
      <c r="G21" s="1400">
        <v>0</v>
      </c>
      <c r="H21" s="1401">
        <v>0</v>
      </c>
      <c r="I21" s="1391"/>
      <c r="J21" s="1397" t="s">
        <v>454</v>
      </c>
      <c r="K21" s="1398" t="s">
        <v>454</v>
      </c>
      <c r="L21" s="1398" t="s">
        <v>454</v>
      </c>
      <c r="M21" s="1399" t="s">
        <v>454</v>
      </c>
      <c r="N21" s="1400" t="s">
        <v>454</v>
      </c>
      <c r="O21" s="1402" t="s">
        <v>454</v>
      </c>
      <c r="P21" s="1383"/>
      <c r="Q21" s="1397" t="s">
        <v>454</v>
      </c>
      <c r="R21" s="1398" t="s">
        <v>454</v>
      </c>
      <c r="S21" s="1398" t="s">
        <v>454</v>
      </c>
      <c r="T21" s="1399" t="s">
        <v>454</v>
      </c>
      <c r="U21" s="1400" t="s">
        <v>454</v>
      </c>
      <c r="V21" s="1402" t="s">
        <v>454</v>
      </c>
      <c r="W21" s="1383"/>
      <c r="X21" s="1405">
        <v>426.09160000000003</v>
      </c>
      <c r="Y21" s="1394"/>
      <c r="Z21" s="1404" t="s">
        <v>454</v>
      </c>
      <c r="AA21" s="1402" t="s">
        <v>454</v>
      </c>
      <c r="AB21" s="1120"/>
    </row>
    <row r="22" spans="1:28">
      <c r="A22" s="1396" t="s">
        <v>401</v>
      </c>
      <c r="B22" s="1383"/>
      <c r="C22" s="1397">
        <v>351.88580000000002</v>
      </c>
      <c r="D22" s="1398">
        <v>354.80829999999997</v>
      </c>
      <c r="E22" s="1398" t="s">
        <v>454</v>
      </c>
      <c r="F22" s="1399">
        <v>352.91140000000001</v>
      </c>
      <c r="G22" s="1400">
        <v>3.2637000000000285</v>
      </c>
      <c r="H22" s="1401">
        <v>9.3342527349673521E-3</v>
      </c>
      <c r="I22" s="1391"/>
      <c r="J22" s="1397" t="s">
        <v>454</v>
      </c>
      <c r="K22" s="1398" t="s">
        <v>454</v>
      </c>
      <c r="L22" s="1398" t="s">
        <v>454</v>
      </c>
      <c r="M22" s="1399" t="s">
        <v>454</v>
      </c>
      <c r="N22" s="1400" t="s">
        <v>454</v>
      </c>
      <c r="O22" s="1402" t="s">
        <v>454</v>
      </c>
      <c r="P22" s="1383"/>
      <c r="Q22" s="1397">
        <v>371.19920000000002</v>
      </c>
      <c r="R22" s="1398">
        <v>371.8177</v>
      </c>
      <c r="S22" s="1398" t="s">
        <v>454</v>
      </c>
      <c r="T22" s="1399">
        <v>371.69889999999998</v>
      </c>
      <c r="U22" s="1400">
        <v>0.13040000000000873</v>
      </c>
      <c r="V22" s="1402">
        <v>3.5094471140584282E-4</v>
      </c>
      <c r="W22" s="1383"/>
      <c r="X22" s="1405">
        <v>364.774</v>
      </c>
      <c r="Y22" s="1394"/>
      <c r="Z22" s="1404">
        <v>1.2853000000000065</v>
      </c>
      <c r="AA22" s="1402">
        <v>3.5360108856203887E-3</v>
      </c>
      <c r="AB22" s="1120"/>
    </row>
    <row r="23" spans="1:28">
      <c r="A23" s="1396" t="s">
        <v>402</v>
      </c>
      <c r="B23" s="1383"/>
      <c r="C23" s="1406">
        <v>372.01530000000002</v>
      </c>
      <c r="D23" s="1407">
        <v>365.83359999999999</v>
      </c>
      <c r="E23" s="1407">
        <v>341.89010000000002</v>
      </c>
      <c r="F23" s="1408">
        <v>365.44819999999999</v>
      </c>
      <c r="G23" s="1400">
        <v>1.3741999999999734</v>
      </c>
      <c r="H23" s="1401">
        <v>3.7745073803676643E-3</v>
      </c>
      <c r="I23" s="1391"/>
      <c r="J23" s="1406">
        <v>368.77390000000003</v>
      </c>
      <c r="K23" s="1407">
        <v>365</v>
      </c>
      <c r="L23" s="1407">
        <v>325.90230000000003</v>
      </c>
      <c r="M23" s="1408">
        <v>342.58710000000002</v>
      </c>
      <c r="N23" s="1400">
        <v>5.1116000000000099</v>
      </c>
      <c r="O23" s="1402">
        <v>1.5146581011066029E-2</v>
      </c>
      <c r="P23" s="1383"/>
      <c r="Q23" s="1406" t="s">
        <v>454</v>
      </c>
      <c r="R23" s="1407" t="s">
        <v>454</v>
      </c>
      <c r="S23" s="1407" t="s">
        <v>454</v>
      </c>
      <c r="T23" s="1408" t="s">
        <v>454</v>
      </c>
      <c r="U23" s="1400" t="s">
        <v>454</v>
      </c>
      <c r="V23" s="1402" t="s">
        <v>454</v>
      </c>
      <c r="W23" s="1383"/>
      <c r="X23" s="1405">
        <v>362.2371</v>
      </c>
      <c r="Y23" s="1384"/>
      <c r="Z23" s="1404">
        <v>1.8992000000000075</v>
      </c>
      <c r="AA23" s="1402">
        <v>5.270608503851637E-3</v>
      </c>
      <c r="AB23" s="1119"/>
    </row>
    <row r="24" spans="1:28">
      <c r="A24" s="1396" t="s">
        <v>403</v>
      </c>
      <c r="B24" s="1383"/>
      <c r="C24" s="1406">
        <v>311.42219999999998</v>
      </c>
      <c r="D24" s="1407">
        <v>324.93520000000001</v>
      </c>
      <c r="E24" s="1407" t="s">
        <v>454</v>
      </c>
      <c r="F24" s="1408">
        <v>321.32159999999999</v>
      </c>
      <c r="G24" s="1400">
        <v>-0.72950000000003001</v>
      </c>
      <c r="H24" s="1401">
        <v>-2.2651684779217973E-3</v>
      </c>
      <c r="I24" s="1391"/>
      <c r="J24" s="1406" t="s">
        <v>454</v>
      </c>
      <c r="K24" s="1407" t="s">
        <v>454</v>
      </c>
      <c r="L24" s="1407" t="s">
        <v>454</v>
      </c>
      <c r="M24" s="1408" t="s">
        <v>454</v>
      </c>
      <c r="N24" s="1400" t="s">
        <v>454</v>
      </c>
      <c r="O24" s="1402" t="s">
        <v>454</v>
      </c>
      <c r="P24" s="1383"/>
      <c r="Q24" s="1406" t="s">
        <v>454</v>
      </c>
      <c r="R24" s="1407">
        <v>372.7989</v>
      </c>
      <c r="S24" s="1407">
        <v>372.7989</v>
      </c>
      <c r="T24" s="1408">
        <v>372.7989</v>
      </c>
      <c r="U24" s="1400">
        <v>42.507000000000005</v>
      </c>
      <c r="V24" s="1402">
        <v>0.12869525410704896</v>
      </c>
      <c r="W24" s="1383"/>
      <c r="X24" s="1405">
        <v>323.39100000000002</v>
      </c>
      <c r="Y24" s="1384"/>
      <c r="Z24" s="1404">
        <v>1.0086000000000013</v>
      </c>
      <c r="AA24" s="1402">
        <v>3.1285827017852874E-3</v>
      </c>
      <c r="AB24" s="1120"/>
    </row>
    <row r="25" spans="1:28">
      <c r="A25" s="1396" t="s">
        <v>404</v>
      </c>
      <c r="B25" s="1383"/>
      <c r="C25" s="1397">
        <v>391.43430000000001</v>
      </c>
      <c r="D25" s="1398">
        <v>402.69369999999998</v>
      </c>
      <c r="E25" s="1398">
        <v>339.16419999999999</v>
      </c>
      <c r="F25" s="1399">
        <v>390.2328</v>
      </c>
      <c r="G25" s="1410">
        <v>3.4408000000000243</v>
      </c>
      <c r="H25" s="1401">
        <v>8.8957372437901139E-3</v>
      </c>
      <c r="I25" s="1391"/>
      <c r="J25" s="1397" t="s">
        <v>454</v>
      </c>
      <c r="K25" s="1398" t="s">
        <v>454</v>
      </c>
      <c r="L25" s="1398" t="s">
        <v>454</v>
      </c>
      <c r="M25" s="1399" t="s">
        <v>454</v>
      </c>
      <c r="N25" s="1400" t="s">
        <v>454</v>
      </c>
      <c r="O25" s="1402" t="s">
        <v>454</v>
      </c>
      <c r="P25" s="1383"/>
      <c r="Q25" s="1397">
        <v>452.50470000000001</v>
      </c>
      <c r="R25" s="1398">
        <v>403.69420000000002</v>
      </c>
      <c r="S25" s="1398">
        <v>489.82220000000001</v>
      </c>
      <c r="T25" s="1399">
        <v>444.08789999999999</v>
      </c>
      <c r="U25" s="1400">
        <v>66.371299999999962</v>
      </c>
      <c r="V25" s="1402">
        <v>0.17571719114277728</v>
      </c>
      <c r="W25" s="1383"/>
      <c r="X25" s="1405">
        <v>393.43220000000002</v>
      </c>
      <c r="Y25" s="1384"/>
      <c r="Z25" s="1404">
        <v>7.179300000000012</v>
      </c>
      <c r="AA25" s="1402">
        <v>1.8587044912802053E-2</v>
      </c>
      <c r="AB25" s="1120"/>
    </row>
    <row r="26" spans="1:28">
      <c r="A26" s="1396" t="s">
        <v>405</v>
      </c>
      <c r="B26" s="1383"/>
      <c r="C26" s="1397" t="s">
        <v>454</v>
      </c>
      <c r="D26" s="1398" t="s">
        <v>454</v>
      </c>
      <c r="E26" s="1398" t="s">
        <v>454</v>
      </c>
      <c r="F26" s="1399" t="s">
        <v>454</v>
      </c>
      <c r="G26" s="1400">
        <v>0</v>
      </c>
      <c r="H26" s="1401">
        <v>0</v>
      </c>
      <c r="I26" s="1391"/>
      <c r="J26" s="1397" t="s">
        <v>454</v>
      </c>
      <c r="K26" s="1398" t="s">
        <v>454</v>
      </c>
      <c r="L26" s="1398" t="s">
        <v>454</v>
      </c>
      <c r="M26" s="1399" t="s">
        <v>454</v>
      </c>
      <c r="N26" s="1400" t="s">
        <v>454</v>
      </c>
      <c r="O26" s="1402" t="s">
        <v>454</v>
      </c>
      <c r="P26" s="1383"/>
      <c r="Q26" s="1397" t="s">
        <v>454</v>
      </c>
      <c r="R26" s="1398" t="s">
        <v>454</v>
      </c>
      <c r="S26" s="1398" t="s">
        <v>454</v>
      </c>
      <c r="T26" s="1399" t="s">
        <v>454</v>
      </c>
      <c r="U26" s="1400" t="s">
        <v>454</v>
      </c>
      <c r="V26" s="1402" t="s">
        <v>454</v>
      </c>
      <c r="W26" s="1383"/>
      <c r="X26" s="1405" t="s">
        <v>454</v>
      </c>
      <c r="Y26" s="1394"/>
      <c r="Z26" s="1404" t="s">
        <v>454</v>
      </c>
      <c r="AA26" s="1402" t="s">
        <v>454</v>
      </c>
      <c r="AB26" s="1119"/>
    </row>
    <row r="27" spans="1:28">
      <c r="A27" s="1396" t="s">
        <v>406</v>
      </c>
      <c r="B27" s="1383"/>
      <c r="C27" s="1397" t="s">
        <v>454</v>
      </c>
      <c r="D27" s="1398">
        <v>236.70939999999999</v>
      </c>
      <c r="E27" s="1398" t="s">
        <v>454</v>
      </c>
      <c r="F27" s="1399">
        <v>236.70939999999999</v>
      </c>
      <c r="G27" s="1400">
        <v>-6.4257000000000062</v>
      </c>
      <c r="H27" s="1401">
        <v>-2.6428516491448617E-2</v>
      </c>
      <c r="I27" s="1391"/>
      <c r="J27" s="1397" t="s">
        <v>454</v>
      </c>
      <c r="K27" s="1398" t="s">
        <v>454</v>
      </c>
      <c r="L27" s="1398" t="s">
        <v>454</v>
      </c>
      <c r="M27" s="1399" t="s">
        <v>454</v>
      </c>
      <c r="N27" s="1400" t="s">
        <v>454</v>
      </c>
      <c r="O27" s="1402" t="s">
        <v>454</v>
      </c>
      <c r="P27" s="1383"/>
      <c r="Q27" s="1397" t="s">
        <v>454</v>
      </c>
      <c r="R27" s="1398">
        <v>236.95570000000001</v>
      </c>
      <c r="S27" s="1398" t="s">
        <v>454</v>
      </c>
      <c r="T27" s="1399">
        <v>236.95570000000001</v>
      </c>
      <c r="U27" s="1400">
        <v>21.796099999999996</v>
      </c>
      <c r="V27" s="1402">
        <v>0.10130201022868612</v>
      </c>
      <c r="W27" s="1383"/>
      <c r="X27" s="1405">
        <v>236.76339999999999</v>
      </c>
      <c r="Y27" s="1394"/>
      <c r="Z27" s="1404">
        <v>-0.23950000000002092</v>
      </c>
      <c r="AA27" s="1402">
        <v>-1.0105361579965111E-3</v>
      </c>
      <c r="AB27" s="1120"/>
    </row>
    <row r="28" spans="1:28">
      <c r="A28" s="1396" t="s">
        <v>407</v>
      </c>
      <c r="B28" s="1383"/>
      <c r="C28" s="1397" t="s">
        <v>454</v>
      </c>
      <c r="D28" s="1398">
        <v>284.5376</v>
      </c>
      <c r="E28" s="1398">
        <v>285.57679999999999</v>
      </c>
      <c r="F28" s="1399">
        <v>285.31209999999999</v>
      </c>
      <c r="G28" s="1400">
        <v>1.4117999999999711</v>
      </c>
      <c r="H28" s="1401">
        <v>4.9728725189792655E-3</v>
      </c>
      <c r="I28" s="1391"/>
      <c r="J28" s="1397" t="s">
        <v>454</v>
      </c>
      <c r="K28" s="1398" t="s">
        <v>454</v>
      </c>
      <c r="L28" s="1398" t="s">
        <v>454</v>
      </c>
      <c r="M28" s="1399" t="s">
        <v>454</v>
      </c>
      <c r="N28" s="1400" t="s">
        <v>454</v>
      </c>
      <c r="O28" s="1402" t="s">
        <v>454</v>
      </c>
      <c r="P28" s="1383"/>
      <c r="Q28" s="1397" t="s">
        <v>454</v>
      </c>
      <c r="R28" s="1398" t="s">
        <v>398</v>
      </c>
      <c r="S28" s="1398" t="s">
        <v>454</v>
      </c>
      <c r="T28" s="1399" t="s">
        <v>398</v>
      </c>
      <c r="U28" s="1400" t="s">
        <v>454</v>
      </c>
      <c r="V28" s="1402" t="s">
        <v>454</v>
      </c>
      <c r="W28" s="1383"/>
      <c r="X28" s="1405" t="s">
        <v>398</v>
      </c>
      <c r="Y28" s="1394"/>
      <c r="Z28" s="1404" t="s">
        <v>454</v>
      </c>
      <c r="AA28" s="1402" t="s">
        <v>454</v>
      </c>
      <c r="AB28" s="1120"/>
    </row>
    <row r="29" spans="1:28">
      <c r="A29" s="1396" t="s">
        <v>408</v>
      </c>
      <c r="B29" s="1383"/>
      <c r="C29" s="1397">
        <v>397.30070000000001</v>
      </c>
      <c r="D29" s="1407">
        <v>374.92450000000002</v>
      </c>
      <c r="E29" s="1407" t="s">
        <v>454</v>
      </c>
      <c r="F29" s="1408">
        <v>391.0129</v>
      </c>
      <c r="G29" s="1400">
        <v>2.9087999999999852</v>
      </c>
      <c r="H29" s="1401">
        <v>7.4948963435326199E-3</v>
      </c>
      <c r="I29" s="1391"/>
      <c r="J29" s="1397" t="s">
        <v>454</v>
      </c>
      <c r="K29" s="1407" t="s">
        <v>454</v>
      </c>
      <c r="L29" s="1407" t="s">
        <v>454</v>
      </c>
      <c r="M29" s="1408" t="s">
        <v>454</v>
      </c>
      <c r="N29" s="1400" t="s">
        <v>454</v>
      </c>
      <c r="O29" s="1402" t="s">
        <v>454</v>
      </c>
      <c r="P29" s="1383"/>
      <c r="Q29" s="1397" t="s">
        <v>454</v>
      </c>
      <c r="R29" s="1407" t="s">
        <v>454</v>
      </c>
      <c r="S29" s="1407" t="s">
        <v>454</v>
      </c>
      <c r="T29" s="1408" t="s">
        <v>454</v>
      </c>
      <c r="U29" s="1400" t="s">
        <v>454</v>
      </c>
      <c r="V29" s="1402" t="s">
        <v>454</v>
      </c>
      <c r="W29" s="1383"/>
      <c r="X29" s="1405">
        <v>391.0129</v>
      </c>
      <c r="Y29" s="1394"/>
      <c r="Z29" s="1404">
        <v>2.9087999999999852</v>
      </c>
      <c r="AA29" s="1402">
        <v>7.4948963435326199E-3</v>
      </c>
      <c r="AB29" s="1119"/>
    </row>
    <row r="30" spans="1:28">
      <c r="A30" s="1396" t="s">
        <v>409</v>
      </c>
      <c r="B30" s="1383"/>
      <c r="C30" s="1397" t="s">
        <v>454</v>
      </c>
      <c r="D30" s="1407" t="s">
        <v>454</v>
      </c>
      <c r="E30" s="1407" t="s">
        <v>454</v>
      </c>
      <c r="F30" s="1408" t="s">
        <v>454</v>
      </c>
      <c r="G30" s="1400" t="s">
        <v>454</v>
      </c>
      <c r="H30" s="1401" t="s">
        <v>454</v>
      </c>
      <c r="I30" s="1391"/>
      <c r="J30" s="1397" t="s">
        <v>454</v>
      </c>
      <c r="K30" s="1407" t="s">
        <v>454</v>
      </c>
      <c r="L30" s="1407" t="s">
        <v>454</v>
      </c>
      <c r="M30" s="1408" t="s">
        <v>454</v>
      </c>
      <c r="N30" s="1400" t="s">
        <v>454</v>
      </c>
      <c r="O30" s="1402" t="s">
        <v>454</v>
      </c>
      <c r="P30" s="1383"/>
      <c r="Q30" s="1397" t="s">
        <v>454</v>
      </c>
      <c r="R30" s="1407" t="s">
        <v>454</v>
      </c>
      <c r="S30" s="1407" t="s">
        <v>454</v>
      </c>
      <c r="T30" s="1408" t="s">
        <v>454</v>
      </c>
      <c r="U30" s="1400" t="s">
        <v>454</v>
      </c>
      <c r="V30" s="1402" t="s">
        <v>454</v>
      </c>
      <c r="W30" s="1383"/>
      <c r="X30" s="1405" t="s">
        <v>454</v>
      </c>
      <c r="Y30" s="1394"/>
      <c r="Z30" s="1404"/>
      <c r="AA30" s="1402"/>
      <c r="AB30" s="1120"/>
    </row>
    <row r="31" spans="1:28">
      <c r="A31" s="1396" t="s">
        <v>410</v>
      </c>
      <c r="B31" s="1383"/>
      <c r="C31" s="1397" t="s">
        <v>454</v>
      </c>
      <c r="D31" s="1407" t="s">
        <v>454</v>
      </c>
      <c r="E31" s="1407" t="s">
        <v>454</v>
      </c>
      <c r="F31" s="1408" t="s">
        <v>454</v>
      </c>
      <c r="G31" s="1400">
        <v>0</v>
      </c>
      <c r="H31" s="1401" t="s">
        <v>454</v>
      </c>
      <c r="I31" s="1391"/>
      <c r="J31" s="1397" t="s">
        <v>454</v>
      </c>
      <c r="K31" s="1407" t="s">
        <v>454</v>
      </c>
      <c r="L31" s="1407" t="s">
        <v>454</v>
      </c>
      <c r="M31" s="1408" t="s">
        <v>454</v>
      </c>
      <c r="N31" s="1400" t="s">
        <v>454</v>
      </c>
      <c r="O31" s="1402" t="s">
        <v>454</v>
      </c>
      <c r="P31" s="1383"/>
      <c r="Q31" s="1397" t="s">
        <v>454</v>
      </c>
      <c r="R31" s="1407" t="s">
        <v>454</v>
      </c>
      <c r="S31" s="1407" t="s">
        <v>454</v>
      </c>
      <c r="T31" s="1408" t="s">
        <v>454</v>
      </c>
      <c r="U31" s="1400" t="s">
        <v>454</v>
      </c>
      <c r="V31" s="1402" t="s">
        <v>454</v>
      </c>
      <c r="W31" s="1383"/>
      <c r="X31" s="1405" t="s">
        <v>454</v>
      </c>
      <c r="Y31" s="1394"/>
      <c r="Z31" s="1404" t="s">
        <v>454</v>
      </c>
      <c r="AA31" s="1402" t="s">
        <v>454</v>
      </c>
      <c r="AB31" s="1120"/>
    </row>
    <row r="32" spans="1:28">
      <c r="A32" s="1396" t="s">
        <v>411</v>
      </c>
      <c r="B32" s="1383"/>
      <c r="C32" s="1397" t="s">
        <v>454</v>
      </c>
      <c r="D32" s="1398">
        <v>339.50970000000001</v>
      </c>
      <c r="E32" s="1398">
        <v>330.49020000000002</v>
      </c>
      <c r="F32" s="1399">
        <v>335.36770000000001</v>
      </c>
      <c r="G32" s="1400">
        <v>10.509500000000003</v>
      </c>
      <c r="H32" s="1401">
        <v>3.2351038083693107E-2</v>
      </c>
      <c r="I32" s="1391"/>
      <c r="J32" s="1397" t="s">
        <v>454</v>
      </c>
      <c r="K32" s="1398" t="s">
        <v>454</v>
      </c>
      <c r="L32" s="1398" t="s">
        <v>454</v>
      </c>
      <c r="M32" s="1399" t="s">
        <v>454</v>
      </c>
      <c r="N32" s="1400" t="s">
        <v>454</v>
      </c>
      <c r="O32" s="1402" t="s">
        <v>454</v>
      </c>
      <c r="P32" s="1383"/>
      <c r="Q32" s="1397" t="s">
        <v>454</v>
      </c>
      <c r="R32" s="1398">
        <v>345.95260000000002</v>
      </c>
      <c r="S32" s="1398">
        <v>311.38470000000001</v>
      </c>
      <c r="T32" s="1399">
        <v>316.1823</v>
      </c>
      <c r="U32" s="1400">
        <v>0.90030000000001564</v>
      </c>
      <c r="V32" s="1402">
        <v>2.8555388509334811E-3</v>
      </c>
      <c r="W32" s="1383"/>
      <c r="X32" s="1405">
        <v>320.63139999999999</v>
      </c>
      <c r="Y32" s="1384"/>
      <c r="Z32" s="1404">
        <v>3.1286999999999807</v>
      </c>
      <c r="AA32" s="1402">
        <v>9.8540894297907133E-3</v>
      </c>
      <c r="AB32" s="1119"/>
    </row>
    <row r="33" spans="1:28">
      <c r="A33" s="1396" t="s">
        <v>412</v>
      </c>
      <c r="B33" s="1383"/>
      <c r="C33" s="1397">
        <v>373.77620000000002</v>
      </c>
      <c r="D33" s="1398">
        <v>370.68849999999998</v>
      </c>
      <c r="E33" s="1398" t="s">
        <v>454</v>
      </c>
      <c r="F33" s="1399">
        <v>372.67340000000002</v>
      </c>
      <c r="G33" s="1400">
        <v>9.739999999999327E-2</v>
      </c>
      <c r="H33" s="1401">
        <v>2.614231727218197E-4</v>
      </c>
      <c r="I33" s="1391"/>
      <c r="J33" s="1397" t="s">
        <v>454</v>
      </c>
      <c r="K33" s="1398" t="s">
        <v>454</v>
      </c>
      <c r="L33" s="1398" t="s">
        <v>454</v>
      </c>
      <c r="M33" s="1399" t="s">
        <v>454</v>
      </c>
      <c r="N33" s="1400" t="s">
        <v>454</v>
      </c>
      <c r="O33" s="1402" t="s">
        <v>454</v>
      </c>
      <c r="P33" s="1383"/>
      <c r="Q33" s="1397">
        <v>466.65320000000003</v>
      </c>
      <c r="R33" s="1398">
        <v>459.92770000000002</v>
      </c>
      <c r="S33" s="1398" t="s">
        <v>454</v>
      </c>
      <c r="T33" s="1399">
        <v>463.20310000000001</v>
      </c>
      <c r="U33" s="1400">
        <v>-0.50880000000000791</v>
      </c>
      <c r="V33" s="1402">
        <v>-1.0972330017841037E-3</v>
      </c>
      <c r="W33" s="1383"/>
      <c r="X33" s="1405">
        <v>372.67349999999999</v>
      </c>
      <c r="Y33" s="1384"/>
      <c r="Z33" s="1404">
        <v>9.739999999999327E-2</v>
      </c>
      <c r="AA33" s="1402">
        <v>2.614231025555025E-4</v>
      </c>
      <c r="AB33" s="1120"/>
    </row>
    <row r="34" spans="1:28">
      <c r="A34" s="1396" t="s">
        <v>413</v>
      </c>
      <c r="B34" s="1383"/>
      <c r="C34" s="1397" t="s">
        <v>454</v>
      </c>
      <c r="D34" s="1398">
        <v>319.74759999999998</v>
      </c>
      <c r="E34" s="1398">
        <v>326.25139999999999</v>
      </c>
      <c r="F34" s="1399">
        <v>323.89100000000002</v>
      </c>
      <c r="G34" s="1400">
        <v>0.32620000000002847</v>
      </c>
      <c r="H34" s="1401">
        <v>1.0081442728011591E-3</v>
      </c>
      <c r="I34" s="1391"/>
      <c r="J34" s="1397" t="s">
        <v>454</v>
      </c>
      <c r="K34" s="1398" t="s">
        <v>454</v>
      </c>
      <c r="L34" s="1398" t="s">
        <v>454</v>
      </c>
      <c r="M34" s="1399" t="s">
        <v>454</v>
      </c>
      <c r="N34" s="1400" t="s">
        <v>454</v>
      </c>
      <c r="O34" s="1402" t="s">
        <v>454</v>
      </c>
      <c r="P34" s="1383"/>
      <c r="Q34" s="1397" t="s">
        <v>454</v>
      </c>
      <c r="R34" s="1398" t="s">
        <v>454</v>
      </c>
      <c r="S34" s="1398">
        <v>281.22059999999999</v>
      </c>
      <c r="T34" s="1399">
        <v>286.2851</v>
      </c>
      <c r="U34" s="1400">
        <v>4.1521000000000186</v>
      </c>
      <c r="V34" s="1402">
        <v>1.4716817954652628E-2</v>
      </c>
      <c r="W34" s="1383"/>
      <c r="X34" s="1405">
        <v>323.65030000000002</v>
      </c>
      <c r="Y34" s="1384"/>
      <c r="Z34" s="1404">
        <v>0.35070000000001755</v>
      </c>
      <c r="AA34" s="1402">
        <v>1.0847523473582754E-3</v>
      </c>
      <c r="AB34" s="1120"/>
    </row>
    <row r="35" spans="1:28">
      <c r="A35" s="1396" t="s">
        <v>414</v>
      </c>
      <c r="B35" s="1383"/>
      <c r="C35" s="1397">
        <v>358.94470000000001</v>
      </c>
      <c r="D35" s="1398">
        <v>368.87990000000002</v>
      </c>
      <c r="E35" s="1398" t="s">
        <v>454</v>
      </c>
      <c r="F35" s="1399">
        <v>363.5942</v>
      </c>
      <c r="G35" s="1400">
        <v>-0.52039999999999509</v>
      </c>
      <c r="H35" s="1401">
        <v>-1.4292203608424758E-3</v>
      </c>
      <c r="I35" s="1391"/>
      <c r="J35" s="1397" t="s">
        <v>454</v>
      </c>
      <c r="K35" s="1398" t="s">
        <v>454</v>
      </c>
      <c r="L35" s="1398" t="s">
        <v>454</v>
      </c>
      <c r="M35" s="1399" t="s">
        <v>454</v>
      </c>
      <c r="N35" s="1400" t="s">
        <v>454</v>
      </c>
      <c r="O35" s="1402" t="s">
        <v>454</v>
      </c>
      <c r="P35" s="1383"/>
      <c r="Q35" s="1397">
        <v>357.17160000000001</v>
      </c>
      <c r="R35" s="1398">
        <v>350.84190000000001</v>
      </c>
      <c r="S35" s="1398" t="s">
        <v>454</v>
      </c>
      <c r="T35" s="1399">
        <v>351.71460000000002</v>
      </c>
      <c r="U35" s="1400">
        <v>-6.0236999999999625</v>
      </c>
      <c r="V35" s="1402">
        <v>-1.6838286535157065E-2</v>
      </c>
      <c r="W35" s="1383"/>
      <c r="X35" s="1405">
        <v>358.29230000000001</v>
      </c>
      <c r="Y35" s="1384"/>
      <c r="Z35" s="1404">
        <v>-2.9764999999999873</v>
      </c>
      <c r="AA35" s="1402">
        <v>-8.23901759576251E-3</v>
      </c>
      <c r="AB35" s="1119"/>
    </row>
    <row r="36" spans="1:28">
      <c r="A36" s="1396" t="s">
        <v>415</v>
      </c>
      <c r="B36" s="1383"/>
      <c r="C36" s="1397">
        <v>401.39280000000002</v>
      </c>
      <c r="D36" s="1398">
        <v>291.52789999999999</v>
      </c>
      <c r="E36" s="1398">
        <v>296.18830000000003</v>
      </c>
      <c r="F36" s="1399">
        <v>298.11130000000003</v>
      </c>
      <c r="G36" s="1400">
        <v>4.1631000000000427</v>
      </c>
      <c r="H36" s="1401">
        <v>1.4162699414386859E-2</v>
      </c>
      <c r="I36" s="1391"/>
      <c r="J36" s="1397" t="s">
        <v>454</v>
      </c>
      <c r="K36" s="1398" t="s">
        <v>454</v>
      </c>
      <c r="L36" s="1398" t="s">
        <v>454</v>
      </c>
      <c r="M36" s="1399" t="s">
        <v>454</v>
      </c>
      <c r="N36" s="1400" t="s">
        <v>454</v>
      </c>
      <c r="O36" s="1402" t="s">
        <v>454</v>
      </c>
      <c r="P36" s="1383"/>
      <c r="Q36" s="1397" t="s">
        <v>454</v>
      </c>
      <c r="R36" s="1398" t="s">
        <v>454</v>
      </c>
      <c r="S36" s="1398">
        <v>275.01850000000002</v>
      </c>
      <c r="T36" s="1399">
        <v>275.01729999999998</v>
      </c>
      <c r="U36" s="1400">
        <v>-16.879900000000021</v>
      </c>
      <c r="V36" s="1402">
        <v>-5.7828235419867036E-2</v>
      </c>
      <c r="W36" s="1383"/>
      <c r="X36" s="1405">
        <v>282.72239999999999</v>
      </c>
      <c r="Y36" s="1384"/>
      <c r="Z36" s="1404">
        <v>-9.8591000000000122</v>
      </c>
      <c r="AA36" s="1402">
        <v>-3.3696935725601285E-2</v>
      </c>
      <c r="AB36" s="1120"/>
    </row>
    <row r="37" spans="1:28">
      <c r="A37" s="1396" t="s">
        <v>416</v>
      </c>
      <c r="B37" s="1383"/>
      <c r="C37" s="1397">
        <v>310.20150000000001</v>
      </c>
      <c r="D37" s="1398">
        <v>318.15629999999999</v>
      </c>
      <c r="E37" s="1398">
        <v>311.98739999999998</v>
      </c>
      <c r="F37" s="1399">
        <v>314.89850000000001</v>
      </c>
      <c r="G37" s="1400">
        <v>1.8077000000000112</v>
      </c>
      <c r="H37" s="1401">
        <v>5.7737244275462007E-3</v>
      </c>
      <c r="I37" s="1391"/>
      <c r="J37" s="1397" t="s">
        <v>454</v>
      </c>
      <c r="K37" s="1398" t="s">
        <v>454</v>
      </c>
      <c r="L37" s="1398" t="s">
        <v>454</v>
      </c>
      <c r="M37" s="1399" t="s">
        <v>454</v>
      </c>
      <c r="N37" s="1400" t="s">
        <v>454</v>
      </c>
      <c r="O37" s="1402" t="s">
        <v>454</v>
      </c>
      <c r="P37" s="1383"/>
      <c r="Q37" s="1397" t="s">
        <v>454</v>
      </c>
      <c r="R37" s="1398" t="s">
        <v>454</v>
      </c>
      <c r="S37" s="1398">
        <v>310.21969999999999</v>
      </c>
      <c r="T37" s="1399">
        <v>310.21969999999999</v>
      </c>
      <c r="U37" s="1400" t="s">
        <v>454</v>
      </c>
      <c r="V37" s="1402" t="s">
        <v>454</v>
      </c>
      <c r="W37" s="1383"/>
      <c r="X37" s="1405">
        <v>314.58690000000001</v>
      </c>
      <c r="Y37" s="1384"/>
      <c r="Z37" s="1404">
        <v>1.4961000000000126</v>
      </c>
      <c r="AA37" s="1402">
        <v>4.778485985535319E-3</v>
      </c>
      <c r="AB37" s="1120"/>
    </row>
    <row r="38" spans="1:28">
      <c r="A38" s="1396" t="s">
        <v>417</v>
      </c>
      <c r="B38" s="1383"/>
      <c r="C38" s="1397" t="s">
        <v>454</v>
      </c>
      <c r="D38" s="1398">
        <v>338.3</v>
      </c>
      <c r="E38" s="1398">
        <v>308.13729999999998</v>
      </c>
      <c r="F38" s="1399">
        <v>313.82</v>
      </c>
      <c r="G38" s="1400">
        <v>-2.1494999999999891</v>
      </c>
      <c r="H38" s="1401">
        <v>-6.8028717961701179E-3</v>
      </c>
      <c r="I38" s="1391"/>
      <c r="J38" s="1397" t="s">
        <v>454</v>
      </c>
      <c r="K38" s="1398" t="s">
        <v>454</v>
      </c>
      <c r="L38" s="1398" t="s">
        <v>454</v>
      </c>
      <c r="M38" s="1399" t="s">
        <v>454</v>
      </c>
      <c r="N38" s="1400" t="s">
        <v>454</v>
      </c>
      <c r="O38" s="1402" t="s">
        <v>454</v>
      </c>
      <c r="P38" s="1383"/>
      <c r="Q38" s="1397" t="s">
        <v>454</v>
      </c>
      <c r="R38" s="1398" t="s">
        <v>454</v>
      </c>
      <c r="S38" s="1398" t="s">
        <v>398</v>
      </c>
      <c r="T38" s="1399" t="s">
        <v>398</v>
      </c>
      <c r="U38" s="1400" t="s">
        <v>454</v>
      </c>
      <c r="V38" s="1402" t="s">
        <v>454</v>
      </c>
      <c r="W38" s="1383"/>
      <c r="X38" s="1405" t="s">
        <v>398</v>
      </c>
      <c r="Y38" s="1384"/>
      <c r="Z38" s="1404" t="s">
        <v>454</v>
      </c>
      <c r="AA38" s="1402" t="s">
        <v>454</v>
      </c>
      <c r="AB38" s="1119"/>
    </row>
    <row r="39" spans="1:28">
      <c r="A39" s="1396" t="s">
        <v>418</v>
      </c>
      <c r="B39" s="1383"/>
      <c r="C39" s="1397" t="s">
        <v>454</v>
      </c>
      <c r="D39" s="1398">
        <v>378.4622</v>
      </c>
      <c r="E39" s="1398">
        <v>364.56009999999998</v>
      </c>
      <c r="F39" s="1399">
        <v>366.73450000000003</v>
      </c>
      <c r="G39" s="1400">
        <v>8.8389999999999986</v>
      </c>
      <c r="H39" s="1401">
        <v>2.4697153219305656E-2</v>
      </c>
      <c r="I39" s="1391"/>
      <c r="J39" s="1397" t="s">
        <v>454</v>
      </c>
      <c r="K39" s="1398" t="s">
        <v>454</v>
      </c>
      <c r="L39" s="1398" t="s">
        <v>454</v>
      </c>
      <c r="M39" s="1399" t="s">
        <v>454</v>
      </c>
      <c r="N39" s="1400" t="s">
        <v>454</v>
      </c>
      <c r="O39" s="1402" t="s">
        <v>454</v>
      </c>
      <c r="P39" s="1383"/>
      <c r="Q39" s="1397" t="s">
        <v>454</v>
      </c>
      <c r="R39" s="1398" t="s">
        <v>454</v>
      </c>
      <c r="S39" s="1398" t="s">
        <v>454</v>
      </c>
      <c r="T39" s="1399" t="s">
        <v>454</v>
      </c>
      <c r="U39" s="1400" t="s">
        <v>454</v>
      </c>
      <c r="V39" s="1402" t="s">
        <v>454</v>
      </c>
      <c r="W39" s="1383"/>
      <c r="X39" s="1405">
        <v>366.73450000000003</v>
      </c>
      <c r="Y39" s="1384"/>
      <c r="Z39" s="1404">
        <v>8.8389999999999986</v>
      </c>
      <c r="AA39" s="1402">
        <v>2.4697153219305656E-2</v>
      </c>
      <c r="AB39" s="1120"/>
    </row>
    <row r="40" spans="1:28" ht="13.5" thickBot="1">
      <c r="A40" s="1411" t="s">
        <v>419</v>
      </c>
      <c r="B40" s="1383"/>
      <c r="C40" s="1412" t="s">
        <v>454</v>
      </c>
      <c r="D40" s="1413">
        <v>447.21050000000002</v>
      </c>
      <c r="E40" s="1413">
        <v>465.30399999999997</v>
      </c>
      <c r="F40" s="1414">
        <v>458.08730000000003</v>
      </c>
      <c r="G40" s="1415">
        <v>0.13130000000001019</v>
      </c>
      <c r="H40" s="1416">
        <v>2.8670876678105195E-4</v>
      </c>
      <c r="I40" s="1391"/>
      <c r="J40" s="1412" t="s">
        <v>454</v>
      </c>
      <c r="K40" s="1413" t="s">
        <v>454</v>
      </c>
      <c r="L40" s="1413" t="s">
        <v>454</v>
      </c>
      <c r="M40" s="1414" t="s">
        <v>454</v>
      </c>
      <c r="N40" s="1415" t="s">
        <v>454</v>
      </c>
      <c r="O40" s="1417" t="s">
        <v>454</v>
      </c>
      <c r="P40" s="1383"/>
      <c r="Q40" s="1412" t="s">
        <v>454</v>
      </c>
      <c r="R40" s="1413">
        <v>474.113</v>
      </c>
      <c r="S40" s="1413" t="s">
        <v>454</v>
      </c>
      <c r="T40" s="1414">
        <v>474.113</v>
      </c>
      <c r="U40" s="1415">
        <v>11.250299999999982</v>
      </c>
      <c r="V40" s="1417">
        <v>2.4305911882724685E-2</v>
      </c>
      <c r="W40" s="1383"/>
      <c r="X40" s="1418">
        <v>459.06240000000003</v>
      </c>
      <c r="Y40" s="1384"/>
      <c r="Z40" s="1419">
        <v>0.80780000000004293</v>
      </c>
      <c r="AA40" s="1417">
        <v>1.762775540060213E-3</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C1" workbookViewId="0">
      <selection activeCell="U23" sqref="U23"/>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8" width="10.42578125" style="106" customWidth="1"/>
    <col min="19" max="16384" width="9.140625" style="106"/>
  </cols>
  <sheetData>
    <row r="1" spans="1:19" s="1286" customFormat="1" ht="15.75">
      <c r="C1" s="1120"/>
      <c r="D1" s="1120"/>
      <c r="E1" s="1120"/>
      <c r="F1" s="1120"/>
      <c r="G1" s="1120"/>
      <c r="H1" s="1120"/>
      <c r="I1" s="1120"/>
      <c r="J1" s="1120"/>
      <c r="K1" s="1120"/>
      <c r="L1" s="1120"/>
      <c r="M1" s="1378" t="s">
        <v>516</v>
      </c>
      <c r="N1" s="1378"/>
      <c r="O1" s="1380">
        <v>44221</v>
      </c>
      <c r="P1" s="1120"/>
      <c r="Q1" s="1120"/>
      <c r="R1" s="1120"/>
      <c r="S1" s="106"/>
    </row>
    <row r="2" spans="1:19" ht="15.75">
      <c r="C2" s="1120"/>
      <c r="D2" s="1120"/>
      <c r="E2" s="1120"/>
      <c r="F2" s="1120"/>
      <c r="G2" s="1120"/>
      <c r="H2" s="1120"/>
      <c r="I2" s="1120"/>
      <c r="J2" s="1120"/>
      <c r="K2" s="1120"/>
      <c r="L2" s="1120"/>
      <c r="M2" s="1120"/>
      <c r="N2" s="1379"/>
      <c r="O2" s="1380">
        <v>44227</v>
      </c>
      <c r="P2" s="1371"/>
      <c r="Q2" s="1076"/>
    </row>
    <row r="3" spans="1:19" ht="22.5">
      <c r="C3" s="1500" t="s">
        <v>494</v>
      </c>
      <c r="D3" s="1500"/>
      <c r="E3" s="1500"/>
      <c r="F3" s="1500"/>
      <c r="G3" s="1500"/>
      <c r="H3" s="1500"/>
      <c r="I3" s="1500"/>
      <c r="J3" s="1500"/>
      <c r="K3" s="1500"/>
      <c r="L3" s="1500"/>
      <c r="M3" s="1500"/>
      <c r="N3" s="1500"/>
      <c r="O3" s="1500"/>
      <c r="P3" s="1500"/>
      <c r="Q3" s="1500"/>
      <c r="R3" s="1500"/>
    </row>
    <row r="4" spans="1:19" ht="13.5" thickBot="1">
      <c r="C4" s="1076"/>
      <c r="D4" s="1076"/>
      <c r="E4" s="1076"/>
      <c r="F4" s="1076"/>
      <c r="G4" s="1076"/>
      <c r="H4" s="1076"/>
      <c r="I4" s="1076"/>
      <c r="J4" s="1076"/>
      <c r="K4" s="1076"/>
      <c r="L4" s="1076"/>
      <c r="M4" s="1076"/>
      <c r="N4" s="1076"/>
      <c r="O4" s="1076"/>
      <c r="P4" s="1076"/>
      <c r="Q4" s="1076"/>
      <c r="R4" s="1076"/>
    </row>
    <row r="5" spans="1:19" ht="19.5" thickBot="1">
      <c r="A5" s="1287"/>
      <c r="B5" s="1287"/>
      <c r="C5" s="1288" t="s">
        <v>467</v>
      </c>
      <c r="D5" s="1289"/>
      <c r="E5" s="1289"/>
      <c r="F5" s="1289"/>
      <c r="G5" s="1289"/>
      <c r="H5" s="1289"/>
      <c r="I5" s="1289"/>
      <c r="J5" s="1289"/>
      <c r="K5" s="1289"/>
      <c r="L5" s="1289"/>
      <c r="M5" s="1289"/>
      <c r="N5" s="1289"/>
      <c r="O5" s="1289"/>
      <c r="P5" s="1289"/>
      <c r="Q5" s="1289"/>
      <c r="R5" s="1290"/>
    </row>
    <row r="6" spans="1:19" ht="13.5" thickBot="1">
      <c r="A6" s="1287"/>
      <c r="B6" s="1287"/>
      <c r="C6" s="1291"/>
      <c r="D6" s="1292" t="s">
        <v>392</v>
      </c>
      <c r="E6" s="1293" t="s">
        <v>395</v>
      </c>
      <c r="F6" s="1293" t="s">
        <v>396</v>
      </c>
      <c r="G6" s="1293" t="s">
        <v>399</v>
      </c>
      <c r="H6" s="1293" t="s">
        <v>401</v>
      </c>
      <c r="I6" s="1293" t="s">
        <v>402</v>
      </c>
      <c r="J6" s="1293" t="s">
        <v>404</v>
      </c>
      <c r="K6" s="1293" t="s">
        <v>411</v>
      </c>
      <c r="L6" s="1293" t="s">
        <v>412</v>
      </c>
      <c r="M6" s="1293" t="s">
        <v>413</v>
      </c>
      <c r="N6" s="1293" t="s">
        <v>414</v>
      </c>
      <c r="O6" s="1293" t="s">
        <v>415</v>
      </c>
      <c r="P6" s="1294" t="s">
        <v>419</v>
      </c>
      <c r="Q6" s="1295" t="s">
        <v>468</v>
      </c>
      <c r="R6" s="1296" t="s">
        <v>469</v>
      </c>
    </row>
    <row r="7" spans="1:19" ht="15">
      <c r="A7" s="1285" t="s">
        <v>470</v>
      </c>
      <c r="B7" s="1285" t="s">
        <v>471</v>
      </c>
      <c r="C7" s="1297" t="s">
        <v>472</v>
      </c>
      <c r="D7" s="1298"/>
      <c r="E7" s="1299"/>
      <c r="F7" s="1299"/>
      <c r="G7" s="1299"/>
      <c r="H7" s="1299"/>
      <c r="I7" s="1299"/>
      <c r="J7" s="1299"/>
      <c r="K7" s="1299"/>
      <c r="L7" s="1299"/>
      <c r="M7" s="1299"/>
      <c r="N7" s="1299"/>
      <c r="O7" s="1299"/>
      <c r="P7" s="1299"/>
      <c r="Q7" s="1299"/>
      <c r="R7" s="1300"/>
    </row>
    <row r="8" spans="1:19">
      <c r="C8" s="1301" t="s">
        <v>473</v>
      </c>
      <c r="D8" s="1302">
        <v>39.17</v>
      </c>
      <c r="E8" s="1303">
        <v>53.775300000000001</v>
      </c>
      <c r="F8" s="1303">
        <v>38.25</v>
      </c>
      <c r="G8" s="1303">
        <v>82.9</v>
      </c>
      <c r="H8" s="1303">
        <v>76.89</v>
      </c>
      <c r="I8" s="1303">
        <v>47</v>
      </c>
      <c r="J8" s="1303">
        <v>84.06</v>
      </c>
      <c r="K8" s="1303">
        <v>29</v>
      </c>
      <c r="L8" s="1303">
        <v>207.55</v>
      </c>
      <c r="M8" s="1303">
        <v>117.3134</v>
      </c>
      <c r="N8" s="1303"/>
      <c r="O8" s="1303">
        <v>49.965700000000005</v>
      </c>
      <c r="P8" s="1304"/>
      <c r="Q8" s="1305">
        <v>64.689971615833727</v>
      </c>
      <c r="R8" s="1306">
        <v>58.043800000000005</v>
      </c>
    </row>
    <row r="9" spans="1:19">
      <c r="C9" s="1307" t="s">
        <v>474</v>
      </c>
      <c r="D9" s="1308">
        <v>39.17</v>
      </c>
      <c r="E9" s="1309">
        <v>53.767200000000003</v>
      </c>
      <c r="F9" s="1309">
        <v>36.550000000000004</v>
      </c>
      <c r="G9" s="1309">
        <v>87.26</v>
      </c>
      <c r="H9" s="1309">
        <v>76.56</v>
      </c>
      <c r="I9" s="1309">
        <v>45</v>
      </c>
      <c r="J9" s="1309">
        <v>84.24</v>
      </c>
      <c r="K9" s="1309">
        <v>30</v>
      </c>
      <c r="L9" s="1309">
        <v>86.63</v>
      </c>
      <c r="M9" s="1309">
        <v>138.19120000000001</v>
      </c>
      <c r="N9" s="1309"/>
      <c r="O9" s="1309">
        <v>49.959299999999999</v>
      </c>
      <c r="P9" s="1310"/>
      <c r="Q9" s="1311">
        <v>63.363163312916335</v>
      </c>
      <c r="R9" s="1312">
        <v>54.157299999999999</v>
      </c>
    </row>
    <row r="10" spans="1:19">
      <c r="A10" s="1313"/>
      <c r="B10" s="1313"/>
      <c r="C10" s="1314" t="s">
        <v>475</v>
      </c>
      <c r="D10" s="1315">
        <v>0</v>
      </c>
      <c r="E10" s="1316">
        <v>8.0999999999988859E-3</v>
      </c>
      <c r="F10" s="1316">
        <v>1.6999999999999957</v>
      </c>
      <c r="G10" s="1316">
        <v>-4.3599999999999994</v>
      </c>
      <c r="H10" s="1316">
        <v>0.32999999999999829</v>
      </c>
      <c r="I10" s="1316">
        <v>2</v>
      </c>
      <c r="J10" s="1316">
        <v>-0.17999999999999261</v>
      </c>
      <c r="K10" s="1316">
        <v>-1</v>
      </c>
      <c r="L10" s="1316">
        <v>120.92000000000002</v>
      </c>
      <c r="M10" s="1316">
        <v>-20.877800000000008</v>
      </c>
      <c r="N10" s="1317">
        <v>0</v>
      </c>
      <c r="O10" s="1316">
        <v>6.4000000000064006E-3</v>
      </c>
      <c r="P10" s="1318">
        <v>0</v>
      </c>
      <c r="Q10" s="1319">
        <v>1.3268083029173923</v>
      </c>
      <c r="R10" s="1320">
        <v>3.8865000000000052</v>
      </c>
    </row>
    <row r="11" spans="1:19">
      <c r="A11" s="1313"/>
      <c r="B11" s="1313"/>
      <c r="C11" s="1314" t="s">
        <v>476</v>
      </c>
      <c r="D11" s="1321">
        <v>60.550343463765913</v>
      </c>
      <c r="E11" s="1322">
        <v>83.127722360659973</v>
      </c>
      <c r="F11" s="1322">
        <v>59.128175580521983</v>
      </c>
      <c r="G11" s="1322">
        <v>128.14969295752348</v>
      </c>
      <c r="H11" s="1322">
        <v>118.85922667676694</v>
      </c>
      <c r="I11" s="1322">
        <v>72.654228817896296</v>
      </c>
      <c r="J11" s="1322">
        <v>129.94286115813537</v>
      </c>
      <c r="K11" s="1322">
        <v>44.82920501529771</v>
      </c>
      <c r="L11" s="1322">
        <v>320.83798279051865</v>
      </c>
      <c r="M11" s="1322">
        <v>181.34711929798712</v>
      </c>
      <c r="N11" s="1322"/>
      <c r="O11" s="1322">
        <v>77.238710656305557</v>
      </c>
      <c r="P11" s="1323"/>
      <c r="Q11" s="1324"/>
      <c r="R11" s="1325">
        <v>86.075780450257213</v>
      </c>
    </row>
    <row r="12" spans="1:19">
      <c r="A12" s="1326"/>
      <c r="B12" s="1326"/>
      <c r="C12" s="1327" t="s">
        <v>477</v>
      </c>
      <c r="D12" s="1328">
        <v>2.6883294837723763</v>
      </c>
      <c r="E12" s="1329">
        <v>2.8134610368128627</v>
      </c>
      <c r="F12" s="1329">
        <v>20.04738408090774</v>
      </c>
      <c r="G12" s="1329">
        <v>7.1249026782350038</v>
      </c>
      <c r="H12" s="1329">
        <v>4.0621280159752606</v>
      </c>
      <c r="I12" s="1329">
        <v>17.418422123098665</v>
      </c>
      <c r="J12" s="1329">
        <v>9.3734727104273947</v>
      </c>
      <c r="K12" s="1329">
        <v>7.9456537274111048</v>
      </c>
      <c r="L12" s="1329">
        <v>2.618917452153672</v>
      </c>
      <c r="M12" s="1329">
        <v>10.828576768507626</v>
      </c>
      <c r="N12" s="1329"/>
      <c r="O12" s="1329">
        <v>5.6888881781665432</v>
      </c>
      <c r="P12" s="1330"/>
      <c r="Q12" s="1331"/>
      <c r="R12" s="1332"/>
    </row>
    <row r="13" spans="1:19" ht="15">
      <c r="A13" s="1285" t="s">
        <v>470</v>
      </c>
      <c r="B13" s="1285" t="s">
        <v>478</v>
      </c>
      <c r="C13" s="1297" t="s">
        <v>479</v>
      </c>
      <c r="D13" s="1333"/>
      <c r="E13" s="1334"/>
      <c r="F13" s="1334"/>
      <c r="G13" s="1334"/>
      <c r="H13" s="1334"/>
      <c r="I13" s="1334"/>
      <c r="J13" s="1334"/>
      <c r="K13" s="1334"/>
      <c r="L13" s="1334"/>
      <c r="M13" s="1334"/>
      <c r="N13" s="1334"/>
      <c r="O13" s="1334"/>
      <c r="P13" s="1334"/>
      <c r="Q13" s="1335"/>
      <c r="R13" s="1336"/>
    </row>
    <row r="14" spans="1:19">
      <c r="C14" s="1301" t="s">
        <v>473</v>
      </c>
      <c r="D14" s="1302">
        <v>301.94</v>
      </c>
      <c r="E14" s="1303"/>
      <c r="F14" s="1303">
        <v>118.9</v>
      </c>
      <c r="G14" s="1303">
        <v>312.90000000000003</v>
      </c>
      <c r="H14" s="1303">
        <v>178</v>
      </c>
      <c r="I14" s="1303">
        <v>165</v>
      </c>
      <c r="J14" s="1303">
        <v>208.94</v>
      </c>
      <c r="K14" s="1303">
        <v>117</v>
      </c>
      <c r="L14" s="1303">
        <v>293.90000000000003</v>
      </c>
      <c r="M14" s="1303">
        <v>152.32240000000002</v>
      </c>
      <c r="N14" s="1303" t="e">
        <v>#N/A</v>
      </c>
      <c r="O14" s="1303">
        <v>349.74770000000001</v>
      </c>
      <c r="P14" s="1304"/>
      <c r="Q14" s="1305">
        <v>187.68992535914808</v>
      </c>
      <c r="R14" s="1306">
        <v>216.417</v>
      </c>
    </row>
    <row r="15" spans="1:19">
      <c r="C15" s="1307" t="s">
        <v>474</v>
      </c>
      <c r="D15" s="1308">
        <v>301.94</v>
      </c>
      <c r="E15" s="1309"/>
      <c r="F15" s="1309">
        <v>112.4</v>
      </c>
      <c r="G15" s="1309">
        <v>314.62</v>
      </c>
      <c r="H15" s="1309">
        <v>181.13</v>
      </c>
      <c r="I15" s="1309">
        <v>156</v>
      </c>
      <c r="J15" s="1309">
        <v>208.67000000000002</v>
      </c>
      <c r="K15" s="1309">
        <v>117</v>
      </c>
      <c r="L15" s="1309">
        <v>277.70999999999998</v>
      </c>
      <c r="M15" s="1309">
        <v>186.96530000000001</v>
      </c>
      <c r="N15" s="1309" t="e">
        <v>#N/A</v>
      </c>
      <c r="O15" s="1309">
        <v>352.07429999999999</v>
      </c>
      <c r="P15" s="1310"/>
      <c r="Q15" s="1311">
        <v>187.28514207969181</v>
      </c>
      <c r="R15" s="1312">
        <v>209.31270000000001</v>
      </c>
    </row>
    <row r="16" spans="1:19">
      <c r="A16" s="1313"/>
      <c r="B16" s="1313"/>
      <c r="C16" s="1314" t="s">
        <v>475</v>
      </c>
      <c r="D16" s="1315">
        <v>0</v>
      </c>
      <c r="E16" s="1317">
        <v>0</v>
      </c>
      <c r="F16" s="1316">
        <v>6.5</v>
      </c>
      <c r="G16" s="1316">
        <v>-1.7199999999999704</v>
      </c>
      <c r="H16" s="1316">
        <v>-3.1299999999999955</v>
      </c>
      <c r="I16" s="1316">
        <v>9</v>
      </c>
      <c r="J16" s="1316">
        <v>0.26999999999998181</v>
      </c>
      <c r="K16" s="1316">
        <v>0</v>
      </c>
      <c r="L16" s="1316">
        <v>16.190000000000055</v>
      </c>
      <c r="M16" s="1316">
        <v>-34.642899999999997</v>
      </c>
      <c r="N16" s="1317" t="e">
        <v>#N/A</v>
      </c>
      <c r="O16" s="1316">
        <v>-2.3265999999999849</v>
      </c>
      <c r="P16" s="1318">
        <v>0</v>
      </c>
      <c r="Q16" s="1319">
        <v>0.40478327945626802</v>
      </c>
      <c r="R16" s="1320">
        <v>7.104299999999995</v>
      </c>
    </row>
    <row r="17" spans="1:18">
      <c r="A17" s="1313"/>
      <c r="B17" s="1313"/>
      <c r="C17" s="1314" t="s">
        <v>476</v>
      </c>
      <c r="D17" s="1321">
        <v>160.87171403698537</v>
      </c>
      <c r="E17" s="1322"/>
      <c r="F17" s="1322">
        <v>63.349164731395511</v>
      </c>
      <c r="G17" s="1322">
        <v>166.71113241760858</v>
      </c>
      <c r="H17" s="1322">
        <v>94.837269320339786</v>
      </c>
      <c r="I17" s="1322">
        <v>87.910951898067793</v>
      </c>
      <c r="J17" s="1322">
        <v>111.32190478534719</v>
      </c>
      <c r="K17" s="1322">
        <v>62.336856800448068</v>
      </c>
      <c r="L17" s="1322">
        <v>156.58805310813409</v>
      </c>
      <c r="M17" s="1322">
        <v>81.156407147868137</v>
      </c>
      <c r="N17" s="1322"/>
      <c r="O17" s="1322">
        <v>186.34335291612027</v>
      </c>
      <c r="P17" s="1323"/>
      <c r="Q17" s="1324"/>
      <c r="R17" s="1325">
        <v>118.62969431818064</v>
      </c>
    </row>
    <row r="18" spans="1:18" ht="13.5" thickBot="1">
      <c r="A18" s="1326"/>
      <c r="B18" s="1326"/>
      <c r="C18" s="1337" t="s">
        <v>477</v>
      </c>
      <c r="D18" s="1338">
        <v>3.0711568839714678</v>
      </c>
      <c r="E18" s="1339"/>
      <c r="F18" s="1339">
        <v>15.21243716497526</v>
      </c>
      <c r="G18" s="1339">
        <v>7.7924588158725285</v>
      </c>
      <c r="H18" s="1339">
        <v>9.4226863465255555</v>
      </c>
      <c r="I18" s="1339">
        <v>24.503811800720175</v>
      </c>
      <c r="J18" s="1339">
        <v>7.3170875291485844</v>
      </c>
      <c r="K18" s="1339">
        <v>5.3407726950134258</v>
      </c>
      <c r="L18" s="1339">
        <v>2.3533086299429948</v>
      </c>
      <c r="M18" s="1339">
        <v>7.8698722204597713</v>
      </c>
      <c r="N18" s="1339">
        <v>2.3915084003519089</v>
      </c>
      <c r="O18" s="1339">
        <v>3.811146614512642</v>
      </c>
      <c r="P18" s="1340"/>
      <c r="Q18" s="1341"/>
      <c r="R18" s="1342"/>
    </row>
    <row r="19" spans="1:18" ht="13.5" thickBot="1">
      <c r="C19" s="1343"/>
      <c r="D19" s="1343"/>
      <c r="E19" s="1343"/>
      <c r="F19" s="1343"/>
      <c r="G19" s="1343"/>
      <c r="H19" s="1343"/>
      <c r="I19" s="1343"/>
      <c r="J19" s="1343"/>
      <c r="K19" s="1343"/>
      <c r="L19" s="1343"/>
      <c r="M19" s="1343"/>
      <c r="N19" s="1343"/>
      <c r="O19" s="1343"/>
      <c r="P19" s="1343"/>
      <c r="Q19" s="1343"/>
      <c r="R19" s="1343"/>
    </row>
    <row r="20" spans="1:18" ht="19.5" thickBot="1">
      <c r="A20" s="1287"/>
      <c r="B20" s="1287"/>
      <c r="C20" s="1344" t="s">
        <v>480</v>
      </c>
      <c r="D20" s="1289"/>
      <c r="E20" s="1289"/>
      <c r="F20" s="1289"/>
      <c r="G20" s="1289"/>
      <c r="H20" s="1289"/>
      <c r="I20" s="1289"/>
      <c r="J20" s="1289"/>
      <c r="K20" s="1289"/>
      <c r="L20" s="1289"/>
      <c r="M20" s="1289"/>
      <c r="N20" s="1289"/>
      <c r="O20" s="1289"/>
      <c r="P20" s="1289"/>
      <c r="Q20" s="1289"/>
      <c r="R20" s="1290"/>
    </row>
    <row r="21" spans="1:18" ht="13.5" thickBot="1">
      <c r="A21" s="1287"/>
      <c r="B21" s="1287"/>
      <c r="C21" s="1291"/>
      <c r="D21" s="1292" t="s">
        <v>392</v>
      </c>
      <c r="E21" s="1293" t="s">
        <v>395</v>
      </c>
      <c r="F21" s="1293" t="s">
        <v>396</v>
      </c>
      <c r="G21" s="1293" t="s">
        <v>399</v>
      </c>
      <c r="H21" s="1293" t="s">
        <v>401</v>
      </c>
      <c r="I21" s="1293" t="s">
        <v>402</v>
      </c>
      <c r="J21" s="1293" t="s">
        <v>404</v>
      </c>
      <c r="K21" s="1293" t="s">
        <v>411</v>
      </c>
      <c r="L21" s="1293" t="s">
        <v>412</v>
      </c>
      <c r="M21" s="1293" t="s">
        <v>413</v>
      </c>
      <c r="N21" s="1293" t="s">
        <v>414</v>
      </c>
      <c r="O21" s="1293" t="s">
        <v>415</v>
      </c>
      <c r="P21" s="1294" t="s">
        <v>419</v>
      </c>
      <c r="Q21" s="1295" t="s">
        <v>468</v>
      </c>
      <c r="R21" s="1296" t="s">
        <v>469</v>
      </c>
    </row>
    <row r="22" spans="1:18" ht="15">
      <c r="A22" s="1285" t="s">
        <v>481</v>
      </c>
      <c r="B22" s="1285" t="s">
        <v>482</v>
      </c>
      <c r="C22" s="1297" t="s">
        <v>483</v>
      </c>
      <c r="D22" s="1298"/>
      <c r="E22" s="1299"/>
      <c r="F22" s="1299"/>
      <c r="G22" s="1299"/>
      <c r="H22" s="1299"/>
      <c r="I22" s="1299"/>
      <c r="J22" s="1299"/>
      <c r="K22" s="1299"/>
      <c r="L22" s="1299"/>
      <c r="M22" s="1299"/>
      <c r="N22" s="1299"/>
      <c r="O22" s="1299"/>
      <c r="P22" s="1299"/>
      <c r="Q22" s="1299"/>
      <c r="R22" s="1300"/>
    </row>
    <row r="23" spans="1:18">
      <c r="C23" s="1301" t="s">
        <v>484</v>
      </c>
      <c r="D23" s="1302">
        <v>4.34</v>
      </c>
      <c r="E23" s="1303"/>
      <c r="F23" s="1303">
        <v>1.95</v>
      </c>
      <c r="G23" s="1303">
        <v>2.16</v>
      </c>
      <c r="H23" s="1303">
        <v>2.5300000000000002</v>
      </c>
      <c r="I23" s="1303">
        <v>2.5</v>
      </c>
      <c r="J23" s="1303">
        <v>2.7600000000000002</v>
      </c>
      <c r="K23" s="1303"/>
      <c r="L23" s="1303">
        <v>2.29</v>
      </c>
      <c r="M23" s="1303">
        <v>2.3146</v>
      </c>
      <c r="N23" s="1303"/>
      <c r="O23" s="1303"/>
      <c r="P23" s="1304">
        <v>2.444</v>
      </c>
      <c r="Q23" s="1305">
        <v>2.3846577363876795</v>
      </c>
      <c r="R23" s="1306">
        <v>1.9410000000000001</v>
      </c>
    </row>
    <row r="24" spans="1:18">
      <c r="C24" s="1307" t="s">
        <v>474</v>
      </c>
      <c r="D24" s="1308">
        <v>4.34</v>
      </c>
      <c r="E24" s="1345"/>
      <c r="F24" s="1346">
        <v>1.95</v>
      </c>
      <c r="G24" s="1346">
        <v>2.11</v>
      </c>
      <c r="H24" s="1346">
        <v>2.5100000000000002</v>
      </c>
      <c r="I24" s="1346">
        <v>2.4900000000000002</v>
      </c>
      <c r="J24" s="1346">
        <v>2.7600000000000002</v>
      </c>
      <c r="K24" s="1346" t="e">
        <v>#N/A</v>
      </c>
      <c r="L24" s="1346">
        <v>2.3000000000000003</v>
      </c>
      <c r="M24" s="1346">
        <v>2.2892999999999999</v>
      </c>
      <c r="N24" s="1346"/>
      <c r="O24" s="1346"/>
      <c r="P24" s="1347">
        <v>2.6145</v>
      </c>
      <c r="Q24" s="1348">
        <v>2.3763452022781655</v>
      </c>
      <c r="R24" s="1312">
        <v>1.9096000000000002</v>
      </c>
    </row>
    <row r="25" spans="1:18">
      <c r="A25" s="1313"/>
      <c r="B25" s="1313"/>
      <c r="C25" s="1314" t="s">
        <v>475</v>
      </c>
      <c r="D25" s="1315">
        <v>0</v>
      </c>
      <c r="E25" s="1317">
        <v>0</v>
      </c>
      <c r="F25" s="1316">
        <v>0</v>
      </c>
      <c r="G25" s="1316">
        <v>5.0000000000000266E-2</v>
      </c>
      <c r="H25" s="1316">
        <v>2.0000000000000018E-2</v>
      </c>
      <c r="I25" s="1316">
        <v>9.9999999999997868E-3</v>
      </c>
      <c r="J25" s="1316">
        <v>0</v>
      </c>
      <c r="K25" s="1316" t="e">
        <v>#N/A</v>
      </c>
      <c r="L25" s="1316">
        <v>-1.0000000000000231E-2</v>
      </c>
      <c r="M25" s="1316">
        <v>2.53000000000001E-2</v>
      </c>
      <c r="N25" s="1317"/>
      <c r="O25" s="1317"/>
      <c r="P25" s="1349">
        <v>-0.1705000000000001</v>
      </c>
      <c r="Q25" s="1319">
        <v>8.312534109514047E-3</v>
      </c>
      <c r="R25" s="1320">
        <v>3.1399999999999872E-2</v>
      </c>
    </row>
    <row r="26" spans="1:18">
      <c r="A26" s="1313"/>
      <c r="B26" s="1313"/>
      <c r="C26" s="1314" t="s">
        <v>476</v>
      </c>
      <c r="D26" s="1321">
        <v>181.99676766085125</v>
      </c>
      <c r="E26" s="1350"/>
      <c r="F26" s="1322">
        <v>81.772741230105979</v>
      </c>
      <c r="G26" s="1322">
        <v>90.579036439502019</v>
      </c>
      <c r="H26" s="1322">
        <v>106.09488990367598</v>
      </c>
      <c r="I26" s="1322">
        <v>104.83684773090512</v>
      </c>
      <c r="J26" s="1322">
        <v>115.73987989491926</v>
      </c>
      <c r="K26" s="1322"/>
      <c r="L26" s="1322">
        <v>96.030552521509065</v>
      </c>
      <c r="M26" s="1322">
        <v>97.062147103181189</v>
      </c>
      <c r="N26" s="1322"/>
      <c r="O26" s="1322"/>
      <c r="P26" s="1323">
        <v>102.48850234173284</v>
      </c>
      <c r="Q26" s="1324"/>
      <c r="R26" s="1351">
        <v>82.254971585565627</v>
      </c>
    </row>
    <row r="27" spans="1:18">
      <c r="A27" s="1326"/>
      <c r="B27" s="1326"/>
      <c r="C27" s="1327" t="s">
        <v>477</v>
      </c>
      <c r="D27" s="1328">
        <v>3.2143732993892407</v>
      </c>
      <c r="E27" s="1329"/>
      <c r="F27" s="1329">
        <v>19.120528780465023</v>
      </c>
      <c r="G27" s="1329">
        <v>11.266247036704</v>
      </c>
      <c r="H27" s="1329">
        <v>3.8340087117982979</v>
      </c>
      <c r="I27" s="1329">
        <v>26.68776494493817</v>
      </c>
      <c r="J27" s="1329">
        <v>4.5213182141981303</v>
      </c>
      <c r="K27" s="1329"/>
      <c r="L27" s="1329">
        <v>2.6462963179222481</v>
      </c>
      <c r="M27" s="1329">
        <v>9.6366969905758459</v>
      </c>
      <c r="N27" s="1329"/>
      <c r="O27" s="1329"/>
      <c r="P27" s="1330">
        <v>2.5250201445738112</v>
      </c>
      <c r="Q27" s="1331"/>
      <c r="R27" s="1332"/>
    </row>
    <row r="28" spans="1:18" ht="15">
      <c r="A28" s="1285" t="s">
        <v>481</v>
      </c>
      <c r="B28" s="1285" t="s">
        <v>485</v>
      </c>
      <c r="C28" s="1297" t="s">
        <v>486</v>
      </c>
      <c r="D28" s="1333"/>
      <c r="E28" s="1334"/>
      <c r="F28" s="1334"/>
      <c r="G28" s="1334"/>
      <c r="H28" s="1334"/>
      <c r="I28" s="1334"/>
      <c r="J28" s="1334"/>
      <c r="K28" s="1334"/>
      <c r="L28" s="1334"/>
      <c r="M28" s="1334"/>
      <c r="N28" s="1334"/>
      <c r="O28" s="1334"/>
      <c r="P28" s="1334"/>
      <c r="Q28" s="1335"/>
      <c r="R28" s="1336"/>
    </row>
    <row r="29" spans="1:18">
      <c r="C29" s="1301" t="s">
        <v>484</v>
      </c>
      <c r="D29" s="1302">
        <v>3.97</v>
      </c>
      <c r="E29" s="1303"/>
      <c r="F29" s="1303"/>
      <c r="G29" s="1303">
        <v>1.96</v>
      </c>
      <c r="H29" s="1352" t="e">
        <v>#N/A</v>
      </c>
      <c r="I29" s="1303">
        <v>2.12</v>
      </c>
      <c r="J29" s="1303">
        <v>2.46</v>
      </c>
      <c r="K29" s="1303"/>
      <c r="L29" s="1303">
        <v>2.08</v>
      </c>
      <c r="M29" s="1303"/>
      <c r="N29" s="1303"/>
      <c r="O29" s="1303"/>
      <c r="P29" s="1304">
        <v>1.7221000000000002</v>
      </c>
      <c r="Q29" s="1305">
        <v>2.197135464175902</v>
      </c>
      <c r="R29" s="1306">
        <v>2.1494</v>
      </c>
    </row>
    <row r="30" spans="1:18">
      <c r="C30" s="1307" t="s">
        <v>474</v>
      </c>
      <c r="D30" s="1308">
        <v>3.97</v>
      </c>
      <c r="E30" s="1346"/>
      <c r="F30" s="1346"/>
      <c r="G30" s="1346">
        <v>1.95</v>
      </c>
      <c r="H30" s="1346" t="e">
        <v>#N/A</v>
      </c>
      <c r="I30" s="1346">
        <v>2.09</v>
      </c>
      <c r="J30" s="1346">
        <v>2.46</v>
      </c>
      <c r="K30" s="1346"/>
      <c r="L30" s="1346">
        <v>1.85</v>
      </c>
      <c r="M30" s="1346"/>
      <c r="N30" s="1346"/>
      <c r="O30" s="1346"/>
      <c r="P30" s="1347">
        <v>1.7202000000000002</v>
      </c>
      <c r="Q30" s="1348">
        <v>2.1694301189866123</v>
      </c>
      <c r="R30" s="1312">
        <v>2.1760999999999999</v>
      </c>
    </row>
    <row r="31" spans="1:18">
      <c r="A31" s="1313"/>
      <c r="B31" s="1313"/>
      <c r="C31" s="1314" t="s">
        <v>475</v>
      </c>
      <c r="D31" s="1315">
        <v>0</v>
      </c>
      <c r="E31" s="1317"/>
      <c r="F31" s="1317">
        <v>0</v>
      </c>
      <c r="G31" s="1316">
        <v>1.0000000000000009E-2</v>
      </c>
      <c r="H31" s="1316" t="e">
        <v>#N/A</v>
      </c>
      <c r="I31" s="1316">
        <v>3.0000000000000249E-2</v>
      </c>
      <c r="J31" s="1316">
        <v>0</v>
      </c>
      <c r="K31" s="1316"/>
      <c r="L31" s="1316">
        <v>0.22999999999999998</v>
      </c>
      <c r="M31" s="1317">
        <v>0</v>
      </c>
      <c r="N31" s="1317"/>
      <c r="O31" s="1317"/>
      <c r="P31" s="1349">
        <v>1.9000000000000128E-3</v>
      </c>
      <c r="Q31" s="1319">
        <v>2.7705345189289687E-2</v>
      </c>
      <c r="R31" s="1320">
        <v>-2.6699999999999946E-2</v>
      </c>
    </row>
    <row r="32" spans="1:18">
      <c r="A32" s="1313"/>
      <c r="B32" s="1313"/>
      <c r="C32" s="1314" t="s">
        <v>476</v>
      </c>
      <c r="D32" s="1321">
        <v>180.6898147488171</v>
      </c>
      <c r="E32" s="1350"/>
      <c r="F32" s="1350"/>
      <c r="G32" s="1322">
        <v>89.20706219337066</v>
      </c>
      <c r="H32" s="1322" t="e">
        <v>#N/A</v>
      </c>
      <c r="I32" s="1322">
        <v>96.489271352013162</v>
      </c>
      <c r="J32" s="1322">
        <v>111.96396581412849</v>
      </c>
      <c r="K32" s="1322"/>
      <c r="L32" s="1322">
        <v>94.668719062352537</v>
      </c>
      <c r="M32" s="1322"/>
      <c r="N32" s="1322"/>
      <c r="O32" s="1322"/>
      <c r="P32" s="1323">
        <v>78.379327450614099</v>
      </c>
      <c r="Q32" s="1324"/>
      <c r="R32" s="1351">
        <v>97.356354095146827</v>
      </c>
    </row>
    <row r="33" spans="1:18">
      <c r="A33" s="1326"/>
      <c r="B33" s="1326"/>
      <c r="C33" s="1327" t="s">
        <v>477</v>
      </c>
      <c r="D33" s="1328">
        <v>2.6988532315430511</v>
      </c>
      <c r="E33" s="1329"/>
      <c r="F33" s="1329"/>
      <c r="G33" s="1329">
        <v>21.145086421360766</v>
      </c>
      <c r="H33" s="1329">
        <v>7.0333504249852821</v>
      </c>
      <c r="I33" s="1329">
        <v>21.015406903399612</v>
      </c>
      <c r="J33" s="1329">
        <v>15.082433308645394</v>
      </c>
      <c r="K33" s="1329"/>
      <c r="L33" s="1329">
        <v>4.4744859617852368</v>
      </c>
      <c r="M33" s="1329"/>
      <c r="N33" s="1329"/>
      <c r="O33" s="1329"/>
      <c r="P33" s="1330">
        <v>3.3469795252861498</v>
      </c>
      <c r="Q33" s="1331"/>
      <c r="R33" s="1353"/>
    </row>
    <row r="34" spans="1:18" ht="15">
      <c r="A34" s="1285" t="s">
        <v>481</v>
      </c>
      <c r="B34" s="1285" t="s">
        <v>487</v>
      </c>
      <c r="C34" s="1297" t="s">
        <v>488</v>
      </c>
      <c r="D34" s="1333"/>
      <c r="E34" s="1334"/>
      <c r="F34" s="1334"/>
      <c r="G34" s="1334"/>
      <c r="H34" s="1334"/>
      <c r="I34" s="1334"/>
      <c r="J34" s="1334"/>
      <c r="K34" s="1334"/>
      <c r="L34" s="1334"/>
      <c r="M34" s="1334"/>
      <c r="N34" s="1334"/>
      <c r="O34" s="1334"/>
      <c r="P34" s="1334"/>
      <c r="Q34" s="1335"/>
      <c r="R34" s="1336"/>
    </row>
    <row r="35" spans="1:18">
      <c r="C35" s="1301" t="s">
        <v>484</v>
      </c>
      <c r="D35" s="1302">
        <v>2.72</v>
      </c>
      <c r="E35" s="1303"/>
      <c r="F35" s="1303"/>
      <c r="G35" s="1303">
        <v>2.02</v>
      </c>
      <c r="H35" s="1354" t="e">
        <v>#N/A</v>
      </c>
      <c r="I35" s="1303">
        <v>2.48</v>
      </c>
      <c r="J35" s="1303">
        <v>2.9</v>
      </c>
      <c r="K35" s="1303"/>
      <c r="L35" s="1303">
        <v>1.79</v>
      </c>
      <c r="M35" s="1303"/>
      <c r="N35" s="1303"/>
      <c r="O35" s="1303"/>
      <c r="P35" s="1304">
        <v>2.1390000000000002</v>
      </c>
      <c r="Q35" s="1305">
        <v>2.4465085918125973</v>
      </c>
      <c r="R35" s="1306">
        <v>2.0726</v>
      </c>
    </row>
    <row r="36" spans="1:18">
      <c r="C36" s="1307" t="s">
        <v>474</v>
      </c>
      <c r="D36" s="1308">
        <v>2.72</v>
      </c>
      <c r="E36" s="1355"/>
      <c r="F36" s="1355"/>
      <c r="G36" s="1355">
        <v>1.97</v>
      </c>
      <c r="H36" s="1309" t="e">
        <v>#N/A</v>
      </c>
      <c r="I36" s="1309">
        <v>2.4700000000000002</v>
      </c>
      <c r="J36" s="1309">
        <v>2.9</v>
      </c>
      <c r="K36" s="1309"/>
      <c r="L36" s="1309">
        <v>1.8900000000000001</v>
      </c>
      <c r="M36" s="1309"/>
      <c r="N36" s="1309"/>
      <c r="O36" s="1309"/>
      <c r="P36" s="1310">
        <v>2.3039000000000001</v>
      </c>
      <c r="Q36" s="1311">
        <v>2.4445074384800272</v>
      </c>
      <c r="R36" s="1312">
        <v>2.0983000000000001</v>
      </c>
    </row>
    <row r="37" spans="1:18">
      <c r="A37" s="1313"/>
      <c r="B37" s="1313"/>
      <c r="C37" s="1314" t="s">
        <v>475</v>
      </c>
      <c r="D37" s="1315">
        <v>0</v>
      </c>
      <c r="E37" s="1317"/>
      <c r="F37" s="1317"/>
      <c r="G37" s="1316">
        <v>5.0000000000000044E-2</v>
      </c>
      <c r="H37" s="1316" t="e">
        <v>#N/A</v>
      </c>
      <c r="I37" s="1316">
        <v>9.9999999999997868E-3</v>
      </c>
      <c r="J37" s="1316">
        <v>0</v>
      </c>
      <c r="K37" s="1316"/>
      <c r="L37" s="1316">
        <v>-0.10000000000000009</v>
      </c>
      <c r="M37" s="1317"/>
      <c r="N37" s="1317"/>
      <c r="O37" s="1317"/>
      <c r="P37" s="1349">
        <v>-0.16489999999999982</v>
      </c>
      <c r="Q37" s="1319">
        <v>2.0011533325701159E-3</v>
      </c>
      <c r="R37" s="1320">
        <v>-2.5700000000000056E-2</v>
      </c>
    </row>
    <row r="38" spans="1:18">
      <c r="A38" s="1313"/>
      <c r="B38" s="1313"/>
      <c r="C38" s="1314" t="s">
        <v>476</v>
      </c>
      <c r="D38" s="1321">
        <v>111.17884519607493</v>
      </c>
      <c r="E38" s="1350"/>
      <c r="F38" s="1350"/>
      <c r="G38" s="1322">
        <v>82.566642388261528</v>
      </c>
      <c r="H38" s="1322" t="e">
        <v>#N/A</v>
      </c>
      <c r="I38" s="1322">
        <v>101.3689470905389</v>
      </c>
      <c r="J38" s="1322">
        <v>118.53626877522694</v>
      </c>
      <c r="K38" s="1322"/>
      <c r="L38" s="1322">
        <v>73.165490037122836</v>
      </c>
      <c r="M38" s="1322"/>
      <c r="N38" s="1322"/>
      <c r="O38" s="1322"/>
      <c r="P38" s="1323">
        <v>87.430716865589801</v>
      </c>
      <c r="Q38" s="1324"/>
      <c r="R38" s="1351">
        <v>85.29965765488123</v>
      </c>
    </row>
    <row r="39" spans="1:18" ht="13.5" thickBot="1">
      <c r="A39" s="1326"/>
      <c r="B39" s="1326"/>
      <c r="C39" s="1337" t="s">
        <v>477</v>
      </c>
      <c r="D39" s="1338">
        <v>5.0252587991718434</v>
      </c>
      <c r="E39" s="1339"/>
      <c r="F39" s="1339" t="e">
        <v>#N/A</v>
      </c>
      <c r="G39" s="1339">
        <v>13.277708764665288</v>
      </c>
      <c r="H39" s="1339">
        <v>8.2512077294686001</v>
      </c>
      <c r="I39" s="1339">
        <v>33.224706694271916</v>
      </c>
      <c r="J39" s="1339">
        <v>14.245134575569359</v>
      </c>
      <c r="K39" s="1339" t="e">
        <v>#N/A</v>
      </c>
      <c r="L39" s="1339">
        <v>3.6093857832988276</v>
      </c>
      <c r="M39" s="1339" t="e">
        <v>#N/A</v>
      </c>
      <c r="N39" s="1339" t="e">
        <v>#N/A</v>
      </c>
      <c r="O39" s="1339" t="e">
        <v>#N/A</v>
      </c>
      <c r="P39" s="1340">
        <v>2.9739130434782615</v>
      </c>
      <c r="Q39" s="1341"/>
      <c r="R39" s="1342"/>
    </row>
    <row r="40" spans="1:18" ht="13.5" thickBot="1">
      <c r="C40" s="1343"/>
      <c r="D40" s="1343"/>
      <c r="E40" s="1343"/>
      <c r="F40" s="1343"/>
      <c r="G40" s="1343"/>
      <c r="H40" s="1343"/>
      <c r="I40" s="1343"/>
      <c r="J40" s="1343"/>
      <c r="K40" s="1343"/>
      <c r="L40" s="1343"/>
      <c r="M40" s="1343"/>
      <c r="N40" s="1343"/>
      <c r="O40" s="1343"/>
      <c r="P40" s="1343"/>
      <c r="Q40" s="1343"/>
      <c r="R40" s="1343"/>
    </row>
    <row r="41" spans="1:18" ht="19.5" thickBot="1">
      <c r="A41" s="1287" t="s">
        <v>489</v>
      </c>
      <c r="B41" s="1287" t="s">
        <v>490</v>
      </c>
      <c r="C41" s="1288" t="s">
        <v>491</v>
      </c>
      <c r="D41" s="1289"/>
      <c r="E41" s="1289"/>
      <c r="F41" s="1289"/>
      <c r="G41" s="1289"/>
      <c r="H41" s="1289"/>
      <c r="I41" s="1289"/>
      <c r="J41" s="1289"/>
      <c r="K41" s="1289"/>
      <c r="L41" s="1289"/>
      <c r="M41" s="1289"/>
      <c r="N41" s="1289"/>
      <c r="O41" s="1289"/>
      <c r="P41" s="1289"/>
      <c r="Q41" s="1289"/>
      <c r="R41" s="1290"/>
    </row>
    <row r="42" spans="1:18" ht="13.5" thickBot="1">
      <c r="A42" s="1287"/>
      <c r="B42" s="1287"/>
      <c r="C42" s="1291"/>
      <c r="D42" s="1292" t="s">
        <v>392</v>
      </c>
      <c r="E42" s="1293" t="s">
        <v>395</v>
      </c>
      <c r="F42" s="1293" t="s">
        <v>396</v>
      </c>
      <c r="G42" s="1293" t="s">
        <v>399</v>
      </c>
      <c r="H42" s="1293" t="s">
        <v>401</v>
      </c>
      <c r="I42" s="1293" t="s">
        <v>402</v>
      </c>
      <c r="J42" s="1293" t="s">
        <v>404</v>
      </c>
      <c r="K42" s="1293" t="s">
        <v>411</v>
      </c>
      <c r="L42" s="1293" t="s">
        <v>412</v>
      </c>
      <c r="M42" s="1293" t="s">
        <v>413</v>
      </c>
      <c r="N42" s="1293" t="s">
        <v>414</v>
      </c>
      <c r="O42" s="1293" t="s">
        <v>415</v>
      </c>
      <c r="P42" s="1293" t="s">
        <v>419</v>
      </c>
      <c r="Q42" s="1356" t="s">
        <v>468</v>
      </c>
      <c r="R42" s="1296" t="s">
        <v>469</v>
      </c>
    </row>
    <row r="43" spans="1:18">
      <c r="C43" s="1357" t="s">
        <v>492</v>
      </c>
      <c r="D43" s="1358">
        <v>569.75</v>
      </c>
      <c r="E43" s="1359"/>
      <c r="F43" s="1360">
        <v>414</v>
      </c>
      <c r="G43" s="1360"/>
      <c r="H43" s="1360" t="e">
        <v>#N/A</v>
      </c>
      <c r="I43" s="1360">
        <v>591</v>
      </c>
      <c r="J43" s="1360">
        <v>484.87</v>
      </c>
      <c r="K43" s="1359">
        <v>327.95</v>
      </c>
      <c r="L43" s="1359"/>
      <c r="M43" s="1359"/>
      <c r="N43" s="1359"/>
      <c r="O43" s="1359"/>
      <c r="P43" s="1359"/>
      <c r="Q43" s="1305">
        <v>461.03164228188751</v>
      </c>
      <c r="R43" s="1361"/>
    </row>
    <row r="44" spans="1:18">
      <c r="C44" s="1307" t="s">
        <v>474</v>
      </c>
      <c r="D44" s="1362">
        <v>569.75</v>
      </c>
      <c r="E44" s="1346"/>
      <c r="F44" s="1346">
        <v>414</v>
      </c>
      <c r="G44" s="1346" t="e">
        <v>#N/A</v>
      </c>
      <c r="H44" s="1346" t="e">
        <v>#N/A</v>
      </c>
      <c r="I44" s="1346">
        <v>590</v>
      </c>
      <c r="J44" s="1346">
        <v>460.67</v>
      </c>
      <c r="K44" s="1346">
        <v>327.95</v>
      </c>
      <c r="L44" s="1346"/>
      <c r="M44" s="1346"/>
      <c r="N44" s="1346"/>
      <c r="O44" s="1346"/>
      <c r="P44" s="1346"/>
      <c r="Q44" s="1363">
        <v>456.95866768736687</v>
      </c>
      <c r="R44" s="1364"/>
    </row>
    <row r="45" spans="1:18">
      <c r="A45" s="1313"/>
      <c r="B45" s="1313"/>
      <c r="C45" s="1314" t="s">
        <v>475</v>
      </c>
      <c r="D45" s="1315">
        <v>0</v>
      </c>
      <c r="E45" s="1317">
        <v>0</v>
      </c>
      <c r="F45" s="1316">
        <v>0</v>
      </c>
      <c r="G45" s="1316" t="e">
        <v>#N/A</v>
      </c>
      <c r="H45" s="1316" t="e">
        <v>#N/A</v>
      </c>
      <c r="I45" s="1316">
        <v>1</v>
      </c>
      <c r="J45" s="1316">
        <v>24.199999999999989</v>
      </c>
      <c r="K45" s="1316">
        <v>0</v>
      </c>
      <c r="L45" s="1317">
        <v>0</v>
      </c>
      <c r="M45" s="1317">
        <v>0</v>
      </c>
      <c r="N45" s="1317">
        <v>0</v>
      </c>
      <c r="O45" s="1317">
        <v>0</v>
      </c>
      <c r="P45" s="1317">
        <v>0</v>
      </c>
      <c r="Q45" s="1365">
        <v>4.0729745945206446</v>
      </c>
      <c r="R45" s="1320"/>
    </row>
    <row r="46" spans="1:18">
      <c r="A46" s="1313"/>
      <c r="B46" s="1313"/>
      <c r="C46" s="1314" t="s">
        <v>476</v>
      </c>
      <c r="D46" s="1321">
        <v>123.58153925834858</v>
      </c>
      <c r="E46" s="1322"/>
      <c r="F46" s="1322">
        <v>89.79860860545206</v>
      </c>
      <c r="G46" s="1322"/>
      <c r="H46" s="1322" t="e">
        <v>#N/A</v>
      </c>
      <c r="I46" s="1322">
        <v>128.19076735705838</v>
      </c>
      <c r="J46" s="1322">
        <v>105.17065544571386</v>
      </c>
      <c r="K46" s="1322">
        <v>71.133946116323671</v>
      </c>
      <c r="L46" s="1322"/>
      <c r="M46" s="1322"/>
      <c r="N46" s="1322"/>
      <c r="O46" s="1322"/>
      <c r="P46" s="1322"/>
      <c r="Q46" s="1366"/>
      <c r="R46" s="1367"/>
    </row>
    <row r="47" spans="1:18" ht="13.5" thickBot="1">
      <c r="A47" s="1326"/>
      <c r="B47" s="1326"/>
      <c r="C47" s="1337" t="s">
        <v>477</v>
      </c>
      <c r="D47" s="1338">
        <v>8.1475975808755514</v>
      </c>
      <c r="E47" s="1339"/>
      <c r="F47" s="1339">
        <v>7.8442386004328863</v>
      </c>
      <c r="G47" s="1339"/>
      <c r="H47" s="1339">
        <v>2.7495993143554407</v>
      </c>
      <c r="I47" s="1339">
        <v>30.123813074699424</v>
      </c>
      <c r="J47" s="1339">
        <v>15.122917282019745</v>
      </c>
      <c r="K47" s="1339">
        <v>36.011834147616952</v>
      </c>
      <c r="L47" s="1339"/>
      <c r="M47" s="1339"/>
      <c r="N47" s="1339"/>
      <c r="O47" s="1339"/>
      <c r="P47" s="1339"/>
      <c r="Q47" s="1368"/>
      <c r="R47" s="1369"/>
    </row>
    <row r="48" spans="1:18">
      <c r="C48" s="1370" t="s">
        <v>493</v>
      </c>
    </row>
  </sheetData>
  <mergeCells count="1">
    <mergeCell ref="C3:R3"/>
  </mergeCells>
  <conditionalFormatting sqref="D15:R15 D18:R18 D23:O27 D30:O33 D36:O39 Q23:R27 D8:R12 Q36:R39 Q30:R33 D43:P43 R43 D44:R47">
    <cfRule type="containsErrors" dxfId="14" priority="15" stopIfTrue="1">
      <formula>ISERROR(D8)</formula>
    </cfRule>
  </conditionalFormatting>
  <conditionalFormatting sqref="D14:R14">
    <cfRule type="containsErrors" dxfId="13" priority="14" stopIfTrue="1">
      <formula>ISERROR(D14)</formula>
    </cfRule>
  </conditionalFormatting>
  <conditionalFormatting sqref="D29:O29 Q29:R29">
    <cfRule type="containsErrors" dxfId="12" priority="13" stopIfTrue="1">
      <formula>ISERROR(D29)</formula>
    </cfRule>
  </conditionalFormatting>
  <conditionalFormatting sqref="D35:O35 Q35:R35">
    <cfRule type="containsErrors" dxfId="11" priority="12" stopIfTrue="1">
      <formula>ISERROR(D35)</formula>
    </cfRule>
  </conditionalFormatting>
  <conditionalFormatting sqref="D16:R16 Q17">
    <cfRule type="containsErrors" dxfId="10" priority="11" stopIfTrue="1">
      <formula>ISERROR(D16)</formula>
    </cfRule>
  </conditionalFormatting>
  <conditionalFormatting sqref="D1:G1">
    <cfRule type="expression" dxfId="9" priority="10">
      <formula>#REF!&gt;0</formula>
    </cfRule>
  </conditionalFormatting>
  <conditionalFormatting sqref="P23:P27 P30:P33 P36:P39">
    <cfRule type="containsErrors" dxfId="8" priority="9" stopIfTrue="1">
      <formula>ISERROR(P23)</formula>
    </cfRule>
  </conditionalFormatting>
  <conditionalFormatting sqref="P29">
    <cfRule type="containsErrors" dxfId="7" priority="8" stopIfTrue="1">
      <formula>ISERROR(P29)</formula>
    </cfRule>
  </conditionalFormatting>
  <conditionalFormatting sqref="P35">
    <cfRule type="containsErrors" dxfId="6" priority="7" stopIfTrue="1">
      <formula>ISERROR(P35)</formula>
    </cfRule>
  </conditionalFormatting>
  <conditionalFormatting sqref="R17">
    <cfRule type="containsErrors" dxfId="5" priority="6" stopIfTrue="1">
      <formula>ISERROR(R17)</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P13" sqref="P13"/>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512" t="s">
        <v>507</v>
      </c>
      <c r="B5" s="1512"/>
      <c r="C5" s="1512"/>
      <c r="D5" s="1512"/>
      <c r="E5" s="1512"/>
      <c r="F5" s="1512"/>
      <c r="H5" s="649" t="s">
        <v>330</v>
      </c>
    </row>
    <row r="6" spans="1:20" ht="15.75" customHeight="1" thickBot="1">
      <c r="A6" s="1513" t="s">
        <v>169</v>
      </c>
      <c r="B6" s="1504" t="s">
        <v>503</v>
      </c>
      <c r="C6" s="1505"/>
      <c r="D6" s="1506"/>
      <c r="E6" s="1507" t="s">
        <v>504</v>
      </c>
      <c r="F6" s="1509" t="s">
        <v>505</v>
      </c>
    </row>
    <row r="7" spans="1:20" ht="21" customHeight="1" thickBot="1">
      <c r="A7" s="1514"/>
      <c r="B7" s="1143" t="s">
        <v>311</v>
      </c>
      <c r="C7" s="1143" t="s">
        <v>319</v>
      </c>
      <c r="D7" s="1143" t="s">
        <v>320</v>
      </c>
      <c r="E7" s="1508"/>
      <c r="F7" s="1510"/>
    </row>
    <row r="8" spans="1:20" ht="17.25" customHeight="1" thickBot="1">
      <c r="A8" s="846" t="s">
        <v>170</v>
      </c>
      <c r="B8" s="733">
        <v>14757.540999999999</v>
      </c>
      <c r="C8" s="733">
        <v>4586.3549999999996</v>
      </c>
      <c r="D8" s="882">
        <f t="shared" ref="D8:D13" si="0">(C8/B8)*100</f>
        <v>31.078043422003702</v>
      </c>
      <c r="E8" s="733">
        <v>13153.453</v>
      </c>
      <c r="F8" s="882">
        <f t="shared" ref="F8:F13" si="1">((B8-E8)/E8)*100</f>
        <v>12.195185553177556</v>
      </c>
      <c r="H8" s="678" t="s">
        <v>171</v>
      </c>
    </row>
    <row r="9" spans="1:20" ht="18" customHeight="1" thickBot="1">
      <c r="A9" s="847" t="s">
        <v>172</v>
      </c>
      <c r="B9" s="734">
        <v>45106</v>
      </c>
      <c r="C9" s="734">
        <v>10208</v>
      </c>
      <c r="D9" s="883">
        <f t="shared" si="0"/>
        <v>22.631135547377291</v>
      </c>
      <c r="E9" s="734">
        <v>47992</v>
      </c>
      <c r="F9" s="883">
        <f t="shared" si="1"/>
        <v>-6.0135022503750628</v>
      </c>
      <c r="H9" s="648">
        <f>B9-E9</f>
        <v>-2886</v>
      </c>
      <c r="O9"/>
      <c r="P9"/>
      <c r="Q9"/>
      <c r="R9"/>
      <c r="S9"/>
      <c r="T9"/>
    </row>
    <row r="10" spans="1:20" ht="15" customHeight="1" thickBot="1">
      <c r="A10" s="848" t="s">
        <v>305</v>
      </c>
      <c r="B10" s="735">
        <v>14826</v>
      </c>
      <c r="C10" s="1087">
        <v>0</v>
      </c>
      <c r="D10" s="883">
        <f t="shared" si="0"/>
        <v>0</v>
      </c>
      <c r="E10" s="736">
        <v>20705</v>
      </c>
      <c r="F10" s="883">
        <f t="shared" si="1"/>
        <v>-28.394107703453269</v>
      </c>
      <c r="O10"/>
      <c r="P10"/>
      <c r="Q10"/>
      <c r="R10"/>
      <c r="S10"/>
      <c r="T10"/>
    </row>
    <row r="11" spans="1:20" ht="17.25" customHeight="1" thickBot="1">
      <c r="A11" s="847" t="s">
        <v>173</v>
      </c>
      <c r="B11" s="1280">
        <v>250793.856</v>
      </c>
      <c r="C11" s="738">
        <v>10055.396000000001</v>
      </c>
      <c r="D11" s="884">
        <f t="shared" si="0"/>
        <v>4.0094267700082735</v>
      </c>
      <c r="E11" s="738">
        <v>253994.609</v>
      </c>
      <c r="F11" s="884">
        <f t="shared" si="1"/>
        <v>-1.2601657226512224</v>
      </c>
      <c r="J11" s="843"/>
      <c r="O11"/>
      <c r="P11"/>
      <c r="Q11"/>
      <c r="R11"/>
      <c r="S11"/>
      <c r="T11"/>
    </row>
    <row r="12" spans="1:20" ht="15" customHeight="1" thickBot="1">
      <c r="A12" s="846" t="s">
        <v>174</v>
      </c>
      <c r="B12" s="733">
        <v>95415.786999999997</v>
      </c>
      <c r="C12" s="733">
        <v>19183.326000000001</v>
      </c>
      <c r="D12" s="883">
        <f t="shared" si="0"/>
        <v>20.104981159983517</v>
      </c>
      <c r="E12" s="733">
        <v>98800.415999999997</v>
      </c>
      <c r="F12" s="883">
        <f t="shared" si="1"/>
        <v>-3.4257234301523596</v>
      </c>
      <c r="O12"/>
      <c r="P12"/>
      <c r="Q12"/>
      <c r="R12"/>
      <c r="S12"/>
      <c r="T12"/>
    </row>
    <row r="13" spans="1:20" ht="15" customHeight="1" thickBot="1">
      <c r="A13" s="846" t="s">
        <v>175</v>
      </c>
      <c r="B13" s="733">
        <f>B11+B12</f>
        <v>346209.64299999998</v>
      </c>
      <c r="C13" s="733">
        <f>C11+C12</f>
        <v>29238.722000000002</v>
      </c>
      <c r="D13" s="885">
        <f t="shared" si="0"/>
        <v>8.4453805927063677</v>
      </c>
      <c r="E13" s="733">
        <f>E11+E12</f>
        <v>352795.02500000002</v>
      </c>
      <c r="F13" s="885">
        <f t="shared" si="1"/>
        <v>-1.8666311975346142</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512" t="s">
        <v>506</v>
      </c>
      <c r="B18" s="1512"/>
      <c r="C18" s="1512"/>
      <c r="D18" s="1512"/>
      <c r="E18" s="1512"/>
      <c r="F18" s="1512"/>
      <c r="L18" s="1075"/>
      <c r="O18"/>
      <c r="P18"/>
      <c r="Q18"/>
      <c r="R18"/>
      <c r="S18"/>
      <c r="T18"/>
    </row>
    <row r="19" spans="1:20" ht="16.5" customHeight="1" thickBot="1">
      <c r="A19" s="1502" t="s">
        <v>176</v>
      </c>
      <c r="B19" s="1504" t="s">
        <v>503</v>
      </c>
      <c r="C19" s="1505"/>
      <c r="D19" s="1506"/>
      <c r="E19" s="1507" t="s">
        <v>504</v>
      </c>
      <c r="F19" s="1509" t="s">
        <v>505</v>
      </c>
      <c r="L19" s="1075"/>
      <c r="O19"/>
      <c r="P19"/>
      <c r="Q19"/>
      <c r="R19"/>
      <c r="S19"/>
      <c r="T19"/>
    </row>
    <row r="20" spans="1:20" ht="21" customHeight="1" thickBot="1">
      <c r="A20" s="1503"/>
      <c r="B20" s="845" t="s">
        <v>311</v>
      </c>
      <c r="C20" s="845" t="s">
        <v>442</v>
      </c>
      <c r="D20" s="845" t="s">
        <v>443</v>
      </c>
      <c r="E20" s="1508"/>
      <c r="F20" s="1510"/>
      <c r="L20" s="1164"/>
      <c r="O20"/>
      <c r="P20"/>
      <c r="Q20"/>
      <c r="R20"/>
      <c r="S20"/>
      <c r="T20"/>
    </row>
    <row r="21" spans="1:20" ht="15.75" thickBot="1">
      <c r="A21" s="568" t="s">
        <v>170</v>
      </c>
      <c r="B21" s="733">
        <v>27490.958999999999</v>
      </c>
      <c r="C21" s="739">
        <v>0</v>
      </c>
      <c r="D21" s="882">
        <f t="shared" ref="D21:D26" si="2">(C21/B21)*100</f>
        <v>0</v>
      </c>
      <c r="E21" s="733">
        <v>29884.288</v>
      </c>
      <c r="F21" s="882">
        <f t="shared" ref="F21:F26" si="3">((B21-E21)/E21)*100</f>
        <v>-8.0086532428010386</v>
      </c>
      <c r="H21" s="678" t="s">
        <v>177</v>
      </c>
      <c r="O21"/>
      <c r="P21"/>
      <c r="Q21"/>
      <c r="R21"/>
      <c r="S21"/>
      <c r="T21"/>
    </row>
    <row r="22" spans="1:20" ht="15.75" thickBot="1">
      <c r="A22" s="568" t="s">
        <v>172</v>
      </c>
      <c r="B22" s="733">
        <v>113593</v>
      </c>
      <c r="C22" s="739">
        <v>0</v>
      </c>
      <c r="D22" s="883">
        <f t="shared" si="2"/>
        <v>0</v>
      </c>
      <c r="E22" s="733">
        <v>147489</v>
      </c>
      <c r="F22" s="883">
        <f t="shared" si="3"/>
        <v>-22.982052898860253</v>
      </c>
      <c r="H22" s="648">
        <f>B22-E22</f>
        <v>-33896</v>
      </c>
      <c r="O22"/>
      <c r="P22"/>
      <c r="Q22"/>
      <c r="R22"/>
      <c r="S22"/>
      <c r="T22"/>
    </row>
    <row r="23" spans="1:20" ht="15.75" thickBot="1">
      <c r="A23" s="569" t="s">
        <v>305</v>
      </c>
      <c r="B23" s="736">
        <v>32036</v>
      </c>
      <c r="C23" s="740">
        <v>0</v>
      </c>
      <c r="D23" s="883">
        <f t="shared" si="2"/>
        <v>0</v>
      </c>
      <c r="E23" s="736">
        <v>45888</v>
      </c>
      <c r="F23" s="883">
        <f t="shared" si="3"/>
        <v>-30.186541143654118</v>
      </c>
      <c r="O23"/>
      <c r="P23"/>
      <c r="Q23"/>
      <c r="R23"/>
      <c r="S23"/>
      <c r="T23"/>
    </row>
    <row r="24" spans="1:20" ht="15.75" thickBot="1">
      <c r="A24" s="568" t="s">
        <v>173</v>
      </c>
      <c r="B24" s="733">
        <v>14002.522000000001</v>
      </c>
      <c r="C24" s="741">
        <v>32.432000000000002</v>
      </c>
      <c r="D24" s="884">
        <f t="shared" si="2"/>
        <v>0.23161541899380694</v>
      </c>
      <c r="E24" s="733">
        <v>17354.194</v>
      </c>
      <c r="F24" s="884">
        <f t="shared" si="3"/>
        <v>-19.313325643357445</v>
      </c>
      <c r="O24"/>
      <c r="P24"/>
      <c r="Q24"/>
      <c r="R24"/>
      <c r="S24"/>
      <c r="T24"/>
    </row>
    <row r="25" spans="1:20" ht="15.75" thickBot="1">
      <c r="A25" s="568" t="s">
        <v>174</v>
      </c>
      <c r="B25" s="733">
        <v>5285.8490000000002</v>
      </c>
      <c r="C25" s="741">
        <v>26.254999999999999</v>
      </c>
      <c r="D25" s="883">
        <f t="shared" si="2"/>
        <v>0.49670355698772323</v>
      </c>
      <c r="E25" s="733">
        <v>4769.1270000000004</v>
      </c>
      <c r="F25" s="883">
        <f t="shared" si="3"/>
        <v>10.834729291126022</v>
      </c>
      <c r="O25"/>
      <c r="P25"/>
      <c r="Q25"/>
      <c r="R25"/>
      <c r="S25"/>
      <c r="T25"/>
    </row>
    <row r="26" spans="1:20" ht="15.75" thickBot="1">
      <c r="A26" s="568" t="s">
        <v>175</v>
      </c>
      <c r="B26" s="733">
        <f>B24+B25</f>
        <v>19288.370999999999</v>
      </c>
      <c r="C26" s="742">
        <f>C24+C25</f>
        <v>58.686999999999998</v>
      </c>
      <c r="D26" s="885">
        <f t="shared" si="2"/>
        <v>0.3042610493130809</v>
      </c>
      <c r="E26" s="733">
        <f>E24+E25</f>
        <v>22123.321</v>
      </c>
      <c r="F26" s="885">
        <f t="shared" si="3"/>
        <v>-12.814305772627902</v>
      </c>
      <c r="O26"/>
      <c r="P26"/>
      <c r="Q26"/>
      <c r="R26"/>
      <c r="S26"/>
      <c r="T26"/>
    </row>
    <row r="27" spans="1:20" ht="16.5" customHeight="1">
      <c r="A27" s="1511"/>
      <c r="B27" s="1511"/>
      <c r="C27" s="1511"/>
      <c r="D27" s="1511"/>
      <c r="E27" s="1511"/>
      <c r="F27" s="1511"/>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447</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501"/>
      <c r="D32" s="1501"/>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501"/>
      <c r="C43" s="1501"/>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8"/>
  <sheetViews>
    <sheetView zoomScaleNormal="100" workbookViewId="0">
      <selection activeCell="W27" sqref="W27"/>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515" t="s">
        <v>499</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500</v>
      </c>
      <c r="B3" s="1516"/>
      <c r="C3" s="1516"/>
      <c r="D3" s="1516"/>
      <c r="E3" s="1516"/>
      <c r="F3" s="1516"/>
      <c r="P3" s="589"/>
    </row>
    <row r="4" spans="1:24" ht="4.5" customHeight="1">
      <c r="A4" s="590"/>
      <c r="B4" s="590"/>
      <c r="C4" s="588"/>
      <c r="D4" s="588"/>
    </row>
    <row r="5" spans="1:24" ht="15.75" thickBot="1">
      <c r="A5" s="591" t="s">
        <v>178</v>
      </c>
      <c r="B5" s="1517" t="s">
        <v>179</v>
      </c>
      <c r="C5" s="1517"/>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11037.17</v>
      </c>
      <c r="C7" s="605">
        <v>18352</v>
      </c>
      <c r="D7" s="650">
        <v>2.2970057387838776</v>
      </c>
      <c r="F7" s="743" t="s">
        <v>191</v>
      </c>
      <c r="G7" s="603">
        <v>1561.077</v>
      </c>
      <c r="H7" s="603">
        <v>8217</v>
      </c>
      <c r="I7" s="865">
        <v>2.7202434680783587</v>
      </c>
      <c r="K7" s="743" t="s">
        <v>191</v>
      </c>
      <c r="L7" s="603">
        <v>262565.74800000002</v>
      </c>
      <c r="M7" s="603">
        <v>68936.034</v>
      </c>
      <c r="N7" s="731">
        <v>3.8088316481914237</v>
      </c>
      <c r="P7" s="743" t="s">
        <v>192</v>
      </c>
      <c r="Q7" s="603">
        <v>47495.152000000002</v>
      </c>
      <c r="R7" s="603">
        <v>12713.794</v>
      </c>
      <c r="S7" s="731">
        <v>3.7357182285634014</v>
      </c>
    </row>
    <row r="8" spans="1:24" ht="16.5" thickBot="1">
      <c r="A8" s="604" t="s">
        <v>374</v>
      </c>
      <c r="B8" s="605">
        <v>6361.0209999999997</v>
      </c>
      <c r="C8" s="605">
        <v>3316</v>
      </c>
      <c r="D8" s="650">
        <v>3.4745722346489254</v>
      </c>
      <c r="F8" s="604" t="s">
        <v>193</v>
      </c>
      <c r="G8" s="605">
        <v>1091.5840000000001</v>
      </c>
      <c r="H8" s="605">
        <v>6609</v>
      </c>
      <c r="I8" s="850">
        <v>2.2941256827729988</v>
      </c>
      <c r="K8" s="604" t="s">
        <v>194</v>
      </c>
      <c r="L8" s="605">
        <v>175556.38399999999</v>
      </c>
      <c r="M8" s="605">
        <v>48163.675000000003</v>
      </c>
      <c r="N8" s="650">
        <v>3.6449956113191111</v>
      </c>
      <c r="P8" s="604" t="s">
        <v>194</v>
      </c>
      <c r="Q8" s="605">
        <v>43283.881999999998</v>
      </c>
      <c r="R8" s="605">
        <v>14023.573</v>
      </c>
      <c r="S8" s="650">
        <v>3.0865088376549967</v>
      </c>
    </row>
    <row r="9" spans="1:24" ht="16.5" thickBot="1">
      <c r="A9" s="604" t="s">
        <v>201</v>
      </c>
      <c r="B9" s="605">
        <v>5989.3940000000002</v>
      </c>
      <c r="C9" s="605">
        <v>4855</v>
      </c>
      <c r="D9" s="650">
        <v>2.3132540078573625</v>
      </c>
      <c r="F9" s="940" t="s">
        <v>321</v>
      </c>
      <c r="G9" s="608">
        <v>2652.6610000000001</v>
      </c>
      <c r="H9" s="608">
        <v>14826</v>
      </c>
      <c r="I9" s="941">
        <v>2.527087495272418</v>
      </c>
      <c r="K9" s="604" t="s">
        <v>451</v>
      </c>
      <c r="L9" s="605">
        <v>86621.11</v>
      </c>
      <c r="M9" s="605">
        <v>30224.407999999999</v>
      </c>
      <c r="N9" s="650">
        <v>2.8659323947718018</v>
      </c>
      <c r="P9" s="604" t="s">
        <v>198</v>
      </c>
      <c r="Q9" s="605">
        <v>33127.966999999997</v>
      </c>
      <c r="R9" s="605">
        <v>5987.3850000000002</v>
      </c>
      <c r="S9" s="650">
        <v>5.5329608835910831</v>
      </c>
    </row>
    <row r="10" spans="1:24" ht="15.75">
      <c r="A10" s="604" t="s">
        <v>450</v>
      </c>
      <c r="B10" s="605">
        <v>5161.7070000000003</v>
      </c>
      <c r="C10" s="605">
        <v>2437</v>
      </c>
      <c r="D10" s="650">
        <v>4.7904740072798555</v>
      </c>
      <c r="H10" s="1128"/>
      <c r="K10" s="604" t="s">
        <v>193</v>
      </c>
      <c r="L10" s="605">
        <v>65272.832999999999</v>
      </c>
      <c r="M10" s="605">
        <v>17051.838</v>
      </c>
      <c r="N10" s="650">
        <v>3.8279060005144312</v>
      </c>
      <c r="P10" s="604" t="s">
        <v>193</v>
      </c>
      <c r="Q10" s="605">
        <v>26054.906999999999</v>
      </c>
      <c r="R10" s="605">
        <v>7872.4570000000003</v>
      </c>
      <c r="S10" s="650">
        <v>3.3096283663410291</v>
      </c>
    </row>
    <row r="11" spans="1:24" ht="15.75">
      <c r="A11" s="604" t="s">
        <v>203</v>
      </c>
      <c r="B11" s="605">
        <v>2066.9589999999998</v>
      </c>
      <c r="C11" s="605">
        <v>1334</v>
      </c>
      <c r="D11" s="650">
        <v>2.3338591301205907</v>
      </c>
      <c r="K11" s="604" t="s">
        <v>200</v>
      </c>
      <c r="L11" s="605">
        <v>58658.26</v>
      </c>
      <c r="M11" s="605">
        <v>12563.084000000001</v>
      </c>
      <c r="N11" s="650">
        <v>4.6690971739104823</v>
      </c>
      <c r="P11" s="604" t="s">
        <v>195</v>
      </c>
      <c r="Q11" s="605">
        <v>25143.988000000001</v>
      </c>
      <c r="R11" s="605">
        <v>6083.777</v>
      </c>
      <c r="S11" s="650">
        <v>4.1329568785969641</v>
      </c>
    </row>
    <row r="12" spans="1:24" ht="15.75">
      <c r="A12" s="604" t="s">
        <v>351</v>
      </c>
      <c r="B12" s="605">
        <v>1373.9179999999999</v>
      </c>
      <c r="C12" s="605">
        <v>962</v>
      </c>
      <c r="D12" s="650">
        <v>2.1944697339965051</v>
      </c>
      <c r="H12" s="1128"/>
      <c r="K12" s="604" t="s">
        <v>201</v>
      </c>
      <c r="L12" s="605">
        <v>36182.845999999998</v>
      </c>
      <c r="M12" s="605">
        <v>10335.991</v>
      </c>
      <c r="N12" s="650">
        <v>3.5006653933812442</v>
      </c>
      <c r="P12" s="604" t="s">
        <v>451</v>
      </c>
      <c r="Q12" s="605">
        <v>19469.794999999998</v>
      </c>
      <c r="R12" s="605">
        <v>7508.1689999999999</v>
      </c>
      <c r="S12" s="650">
        <v>2.59314820963673</v>
      </c>
    </row>
    <row r="13" spans="1:24" ht="15.75">
      <c r="A13" s="604" t="s">
        <v>199</v>
      </c>
      <c r="B13" s="605">
        <v>1259.9590000000001</v>
      </c>
      <c r="C13" s="605">
        <v>1542</v>
      </c>
      <c r="D13" s="650">
        <v>2.808828479772433</v>
      </c>
      <c r="H13" s="1128"/>
      <c r="K13" s="604" t="s">
        <v>198</v>
      </c>
      <c r="L13" s="605">
        <v>35495.106</v>
      </c>
      <c r="M13" s="605">
        <v>5528.866</v>
      </c>
      <c r="N13" s="650">
        <v>6.4199613446952775</v>
      </c>
      <c r="P13" s="604" t="s">
        <v>200</v>
      </c>
      <c r="Q13" s="605">
        <v>17577.423999999999</v>
      </c>
      <c r="R13" s="605">
        <v>4430.9269999999997</v>
      </c>
      <c r="S13" s="650">
        <v>3.9669856894505373</v>
      </c>
    </row>
    <row r="14" spans="1:24" ht="15.75">
      <c r="A14" s="604" t="s">
        <v>466</v>
      </c>
      <c r="B14" s="605">
        <v>1231.2360000000001</v>
      </c>
      <c r="C14" s="605">
        <v>599</v>
      </c>
      <c r="D14" s="650">
        <v>4.0753615321216614</v>
      </c>
      <c r="K14" s="604" t="s">
        <v>192</v>
      </c>
      <c r="L14" s="605">
        <v>32889.527999999998</v>
      </c>
      <c r="M14" s="605">
        <v>7792.0550000000003</v>
      </c>
      <c r="N14" s="650">
        <v>4.2209055249225012</v>
      </c>
      <c r="P14" s="604" t="s">
        <v>191</v>
      </c>
      <c r="Q14" s="605">
        <v>13300.359</v>
      </c>
      <c r="R14" s="605">
        <v>4398.0919999999996</v>
      </c>
      <c r="S14" s="650">
        <v>3.0241202321370269</v>
      </c>
    </row>
    <row r="15" spans="1:24" ht="15.75">
      <c r="A15" s="604" t="s">
        <v>204</v>
      </c>
      <c r="B15" s="605">
        <v>1127.0999999999999</v>
      </c>
      <c r="C15" s="605">
        <v>866</v>
      </c>
      <c r="D15" s="650">
        <v>2.2471484481696433</v>
      </c>
      <c r="E15" s="822"/>
      <c r="K15" s="604" t="s">
        <v>196</v>
      </c>
      <c r="L15" s="605">
        <v>30419.474999999999</v>
      </c>
      <c r="M15" s="605">
        <v>7349.4430000000002</v>
      </c>
      <c r="N15" s="650">
        <v>4.1390177459706807</v>
      </c>
      <c r="P15" s="604" t="s">
        <v>339</v>
      </c>
      <c r="Q15" s="605">
        <v>11292</v>
      </c>
      <c r="R15" s="605">
        <v>3158.0830000000001</v>
      </c>
      <c r="S15" s="650">
        <v>3.5755868354314941</v>
      </c>
    </row>
    <row r="16" spans="1:24" ht="16.5" thickBot="1">
      <c r="A16" s="604" t="s">
        <v>193</v>
      </c>
      <c r="B16" s="605">
        <v>1091.5840000000001</v>
      </c>
      <c r="C16" s="605">
        <v>6609</v>
      </c>
      <c r="D16" s="650">
        <v>2.2941256827729988</v>
      </c>
      <c r="E16" s="659"/>
      <c r="K16" s="604" t="s">
        <v>352</v>
      </c>
      <c r="L16" s="605">
        <v>25111.233</v>
      </c>
      <c r="M16" s="605">
        <v>4711.2929999999997</v>
      </c>
      <c r="N16" s="650">
        <v>5.3300087682935455</v>
      </c>
      <c r="P16" s="604" t="s">
        <v>202</v>
      </c>
      <c r="Q16" s="605">
        <v>9942.0450000000001</v>
      </c>
      <c r="R16" s="605">
        <v>4019.4409999999998</v>
      </c>
      <c r="S16" s="650">
        <v>2.4734894727898733</v>
      </c>
    </row>
    <row r="17" spans="1:19" ht="16.5" thickBot="1">
      <c r="A17" s="940" t="s">
        <v>321</v>
      </c>
      <c r="B17" s="608">
        <v>40195.618000000002</v>
      </c>
      <c r="C17" s="608">
        <v>45106</v>
      </c>
      <c r="D17" s="730">
        <v>2.7237341234559338</v>
      </c>
      <c r="K17" s="604" t="s">
        <v>208</v>
      </c>
      <c r="L17" s="605">
        <v>21295.561000000002</v>
      </c>
      <c r="M17" s="605">
        <v>6825.37</v>
      </c>
      <c r="N17" s="650">
        <v>3.1200595718620385</v>
      </c>
      <c r="P17" s="604" t="s">
        <v>207</v>
      </c>
      <c r="Q17" s="605">
        <v>7618.3</v>
      </c>
      <c r="R17" s="605">
        <v>2664.3249999999998</v>
      </c>
      <c r="S17" s="650">
        <v>2.8593733872556841</v>
      </c>
    </row>
    <row r="18" spans="1:19" ht="15.75">
      <c r="A18"/>
      <c r="B18"/>
      <c r="C18"/>
      <c r="D18"/>
      <c r="K18" s="604" t="s">
        <v>205</v>
      </c>
      <c r="L18" s="605">
        <v>20338.151000000002</v>
      </c>
      <c r="M18" s="605">
        <v>5289.95</v>
      </c>
      <c r="N18" s="650">
        <v>3.8446773598994324</v>
      </c>
      <c r="P18" s="604" t="s">
        <v>201</v>
      </c>
      <c r="Q18" s="605">
        <v>6522.0069999999996</v>
      </c>
      <c r="R18" s="605">
        <v>1813.607</v>
      </c>
      <c r="S18" s="650">
        <v>3.5961523086313627</v>
      </c>
    </row>
    <row r="19" spans="1:19" ht="15.75">
      <c r="A19"/>
      <c r="B19"/>
      <c r="C19"/>
      <c r="D19"/>
      <c r="K19" s="604" t="s">
        <v>206</v>
      </c>
      <c r="L19" s="605">
        <v>12705.662</v>
      </c>
      <c r="M19" s="605">
        <v>3156.9180000000001</v>
      </c>
      <c r="N19" s="650">
        <v>4.0247044744272733</v>
      </c>
      <c r="P19" s="604" t="s">
        <v>351</v>
      </c>
      <c r="Q19" s="605">
        <v>4913.4620000000004</v>
      </c>
      <c r="R19" s="605">
        <v>1512.992</v>
      </c>
      <c r="S19" s="650">
        <v>3.2475135360927228</v>
      </c>
    </row>
    <row r="20" spans="1:19" ht="15.75">
      <c r="A20"/>
      <c r="B20"/>
      <c r="C20"/>
      <c r="D20"/>
      <c r="K20" s="604" t="s">
        <v>353</v>
      </c>
      <c r="L20" s="605">
        <v>11413.489</v>
      </c>
      <c r="M20" s="605">
        <v>3604.239</v>
      </c>
      <c r="N20" s="650">
        <v>3.1666848397123495</v>
      </c>
      <c r="P20" s="604" t="s">
        <v>208</v>
      </c>
      <c r="Q20" s="605">
        <v>4730.5020000000004</v>
      </c>
      <c r="R20" s="605">
        <v>1775.9580000000001</v>
      </c>
      <c r="S20" s="650">
        <v>2.6636339372890574</v>
      </c>
    </row>
    <row r="21" spans="1:19" ht="15.75">
      <c r="A21"/>
      <c r="B21"/>
      <c r="C21"/>
      <c r="D21"/>
      <c r="K21" s="604" t="s">
        <v>199</v>
      </c>
      <c r="L21" s="605">
        <v>11305.605</v>
      </c>
      <c r="M21" s="605">
        <v>3957.9760000000001</v>
      </c>
      <c r="N21" s="650">
        <v>2.8564107008228445</v>
      </c>
      <c r="P21" s="604" t="s">
        <v>205</v>
      </c>
      <c r="Q21" s="605">
        <v>4565.8389999999999</v>
      </c>
      <c r="R21" s="605">
        <v>1301.54</v>
      </c>
      <c r="S21" s="650">
        <v>3.5080281819997849</v>
      </c>
    </row>
    <row r="22" spans="1:19" ht="15.75">
      <c r="A22"/>
      <c r="B22"/>
      <c r="C22"/>
      <c r="D22"/>
      <c r="H22" s="1128"/>
      <c r="K22" s="604" t="s">
        <v>351</v>
      </c>
      <c r="L22" s="605">
        <v>7056.4830000000002</v>
      </c>
      <c r="M22" s="605">
        <v>2079.0630000000001</v>
      </c>
      <c r="N22" s="650">
        <v>3.3940688666000018</v>
      </c>
      <c r="P22" s="604" t="s">
        <v>209</v>
      </c>
      <c r="Q22" s="605">
        <v>4178.3459999999995</v>
      </c>
      <c r="R22" s="605">
        <v>1186.9639999999999</v>
      </c>
      <c r="S22" s="650">
        <v>3.5201960632335942</v>
      </c>
    </row>
    <row r="23" spans="1:19" ht="15.75">
      <c r="A23"/>
      <c r="B23"/>
      <c r="C23"/>
      <c r="D23"/>
      <c r="H23" s="1128"/>
      <c r="K23" s="604" t="s">
        <v>195</v>
      </c>
      <c r="L23" s="605">
        <v>6422.0249999999996</v>
      </c>
      <c r="M23" s="605">
        <v>1392.9179999999999</v>
      </c>
      <c r="N23" s="650">
        <v>4.610483172735222</v>
      </c>
      <c r="P23" s="604" t="s">
        <v>210</v>
      </c>
      <c r="Q23" s="605">
        <v>4110.9920000000002</v>
      </c>
      <c r="R23" s="605">
        <v>1271.1869999999999</v>
      </c>
      <c r="S23" s="650">
        <v>3.2339789503825958</v>
      </c>
    </row>
    <row r="24" spans="1:19" ht="15.75">
      <c r="A24"/>
      <c r="B24"/>
      <c r="C24"/>
      <c r="D24"/>
      <c r="H24" s="1128"/>
      <c r="K24" s="604" t="s">
        <v>209</v>
      </c>
      <c r="L24" s="605">
        <v>6053.2489999999998</v>
      </c>
      <c r="M24" s="605">
        <v>2555.288</v>
      </c>
      <c r="N24" s="650">
        <v>2.3689106668211175</v>
      </c>
      <c r="P24" s="604" t="s">
        <v>212</v>
      </c>
      <c r="Q24" s="605">
        <v>3984.23</v>
      </c>
      <c r="R24" s="605">
        <v>1560.732</v>
      </c>
      <c r="S24" s="650">
        <v>2.5527957394350858</v>
      </c>
    </row>
    <row r="25" spans="1:19" ht="15.75">
      <c r="A25"/>
      <c r="B25"/>
      <c r="C25"/>
      <c r="D25"/>
      <c r="H25" s="1128"/>
      <c r="K25" s="604" t="s">
        <v>204</v>
      </c>
      <c r="L25" s="605">
        <v>6028.5230000000001</v>
      </c>
      <c r="M25" s="605">
        <v>1409.9</v>
      </c>
      <c r="N25" s="650">
        <v>4.2758514788282858</v>
      </c>
      <c r="P25" s="604" t="s">
        <v>352</v>
      </c>
      <c r="Q25" s="605">
        <v>3599.4949999999999</v>
      </c>
      <c r="R25" s="605">
        <v>966.83399999999995</v>
      </c>
      <c r="S25" s="650">
        <v>3.7229710581133886</v>
      </c>
    </row>
    <row r="26" spans="1:19" ht="15.75">
      <c r="H26" s="1128"/>
      <c r="K26" s="604" t="s">
        <v>212</v>
      </c>
      <c r="L26" s="605">
        <v>5495.0739999999996</v>
      </c>
      <c r="M26" s="605">
        <v>2062.3000000000002</v>
      </c>
      <c r="N26" s="650">
        <v>2.6645366823449543</v>
      </c>
      <c r="P26" s="604" t="s">
        <v>196</v>
      </c>
      <c r="Q26" s="605">
        <v>3152.913</v>
      </c>
      <c r="R26" s="605">
        <v>1083.684</v>
      </c>
      <c r="S26" s="650">
        <v>2.9094394675938742</v>
      </c>
    </row>
    <row r="27" spans="1:19" ht="15.75">
      <c r="A27" s="1207" t="s">
        <v>447</v>
      </c>
      <c r="H27" s="1128"/>
      <c r="K27" s="604" t="s">
        <v>197</v>
      </c>
      <c r="L27" s="605">
        <v>4327.8620000000001</v>
      </c>
      <c r="M27" s="605">
        <v>1826.7829999999999</v>
      </c>
      <c r="N27" s="650">
        <v>2.3691166383746731</v>
      </c>
      <c r="P27" s="604" t="s">
        <v>204</v>
      </c>
      <c r="Q27" s="605">
        <v>2979.1109999999999</v>
      </c>
      <c r="R27" s="605">
        <v>1083.271</v>
      </c>
      <c r="S27" s="650">
        <v>2.7501068523019634</v>
      </c>
    </row>
    <row r="28" spans="1:19" ht="15.75">
      <c r="H28" s="1128"/>
      <c r="K28" s="604" t="s">
        <v>496</v>
      </c>
      <c r="L28" s="605">
        <v>3754.7890000000002</v>
      </c>
      <c r="M28" s="605">
        <v>1334.7239999999999</v>
      </c>
      <c r="N28" s="650">
        <v>2.8131576265954612</v>
      </c>
      <c r="P28" s="604" t="s">
        <v>206</v>
      </c>
      <c r="Q28" s="605">
        <v>2567.4549999999999</v>
      </c>
      <c r="R28" s="605">
        <v>802.74699999999996</v>
      </c>
      <c r="S28" s="650">
        <v>3.1983364621730135</v>
      </c>
    </row>
    <row r="29" spans="1:19" ht="15.75">
      <c r="H29" s="1128"/>
      <c r="K29" s="604" t="s">
        <v>213</v>
      </c>
      <c r="L29" s="605">
        <v>2917.4650000000001</v>
      </c>
      <c r="M29" s="605">
        <v>547.49900000000002</v>
      </c>
      <c r="N29" s="650">
        <v>5.3287129291560351</v>
      </c>
      <c r="P29" s="604" t="s">
        <v>495</v>
      </c>
      <c r="Q29" s="605">
        <v>2434.027</v>
      </c>
      <c r="R29" s="605">
        <v>962.03</v>
      </c>
      <c r="S29" s="650">
        <v>2.5300946955916137</v>
      </c>
    </row>
    <row r="30" spans="1:19" ht="15.75">
      <c r="A30"/>
      <c r="B30"/>
      <c r="C30"/>
      <c r="D30"/>
      <c r="E30"/>
      <c r="F30"/>
      <c r="G30"/>
      <c r="H30"/>
      <c r="I30"/>
      <c r="J30"/>
      <c r="K30" s="604" t="s">
        <v>211</v>
      </c>
      <c r="L30" s="605">
        <v>2670.2429999999999</v>
      </c>
      <c r="M30" s="605">
        <v>518.11800000000005</v>
      </c>
      <c r="N30" s="650">
        <v>5.1537352494991486</v>
      </c>
      <c r="P30" s="604" t="s">
        <v>497</v>
      </c>
      <c r="Q30" s="605">
        <v>1874.2360000000001</v>
      </c>
      <c r="R30" s="605">
        <v>861.46400000000006</v>
      </c>
      <c r="S30" s="650">
        <v>2.1756405375035985</v>
      </c>
    </row>
    <row r="31" spans="1:19" ht="15.75">
      <c r="A31"/>
      <c r="B31"/>
      <c r="C31"/>
      <c r="D31"/>
      <c r="E31"/>
      <c r="F31"/>
      <c r="G31"/>
      <c r="H31"/>
      <c r="I31"/>
      <c r="J31"/>
      <c r="K31" s="604" t="s">
        <v>501</v>
      </c>
      <c r="L31" s="605">
        <v>2340.694</v>
      </c>
      <c r="M31" s="605">
        <v>875.01599999999996</v>
      </c>
      <c r="N31" s="650">
        <v>2.6750299423096262</v>
      </c>
      <c r="P31" s="604" t="s">
        <v>496</v>
      </c>
      <c r="Q31" s="605">
        <v>1693.6510000000001</v>
      </c>
      <c r="R31" s="605">
        <v>628.28200000000004</v>
      </c>
      <c r="S31" s="650">
        <v>2.6956860136053553</v>
      </c>
    </row>
    <row r="32" spans="1:19" ht="16.5" thickBot="1">
      <c r="A32"/>
      <c r="B32"/>
      <c r="C32"/>
      <c r="D32"/>
      <c r="E32"/>
      <c r="F32"/>
      <c r="G32"/>
      <c r="H32"/>
      <c r="I32"/>
      <c r="J32"/>
      <c r="K32" s="604" t="s">
        <v>502</v>
      </c>
      <c r="L32" s="605">
        <v>2093.529</v>
      </c>
      <c r="M32" s="605">
        <v>267.77</v>
      </c>
      <c r="N32" s="650">
        <v>7.8183851813123209</v>
      </c>
      <c r="P32" s="604" t="s">
        <v>353</v>
      </c>
      <c r="Q32" s="605">
        <v>1673.681</v>
      </c>
      <c r="R32" s="605">
        <v>485.41500000000002</v>
      </c>
      <c r="S32" s="650">
        <v>3.4479383620201269</v>
      </c>
    </row>
    <row r="33" spans="1:19" ht="16.5" thickBot="1">
      <c r="A33"/>
      <c r="B33"/>
      <c r="C33"/>
      <c r="D33"/>
      <c r="E33"/>
      <c r="F33"/>
      <c r="G33"/>
      <c r="H33"/>
      <c r="I33"/>
      <c r="J33"/>
      <c r="K33" s="940" t="s">
        <v>321</v>
      </c>
      <c r="L33" s="608">
        <v>936945.16899999999</v>
      </c>
      <c r="M33" s="608">
        <v>250793.856</v>
      </c>
      <c r="N33" s="730">
        <v>3.7359175537378397</v>
      </c>
      <c r="P33" s="604" t="s">
        <v>211</v>
      </c>
      <c r="Q33" s="605">
        <v>1324.6220000000001</v>
      </c>
      <c r="R33" s="605">
        <v>509.16</v>
      </c>
      <c r="S33" s="650">
        <v>2.6015829994500748</v>
      </c>
    </row>
    <row r="34" spans="1:19" ht="16.5" thickBot="1">
      <c r="A34"/>
      <c r="B34"/>
      <c r="C34"/>
      <c r="D34"/>
      <c r="E34"/>
      <c r="F34"/>
      <c r="G34"/>
      <c r="H34"/>
      <c r="I34"/>
      <c r="J34"/>
      <c r="K34"/>
      <c r="L34"/>
      <c r="M34"/>
      <c r="N34"/>
      <c r="P34" s="940" t="s">
        <v>321</v>
      </c>
      <c r="Q34" s="608">
        <v>319599.34499999997</v>
      </c>
      <c r="R34" s="608">
        <v>95415.786999999997</v>
      </c>
      <c r="S34" s="730">
        <v>3.3495436661859737</v>
      </c>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P30" sqref="P30"/>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515" t="s">
        <v>508</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18" t="s">
        <v>509</v>
      </c>
      <c r="B3" s="1518"/>
      <c r="C3" s="1518"/>
      <c r="D3" s="1518"/>
      <c r="E3" s="1518"/>
      <c r="F3" s="1518"/>
      <c r="G3" s="1518"/>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15086.003000000001</v>
      </c>
      <c r="C8" s="887">
        <v>23372</v>
      </c>
      <c r="D8" s="888">
        <v>2.1214844200442688</v>
      </c>
      <c r="E8" s="825"/>
      <c r="F8" s="824" t="s">
        <v>209</v>
      </c>
      <c r="G8" s="603">
        <v>3725.2220000000002</v>
      </c>
      <c r="H8" s="887">
        <v>20142</v>
      </c>
      <c r="I8" s="888">
        <v>2.4369231051026459</v>
      </c>
      <c r="J8" s="659"/>
      <c r="K8" s="743" t="s">
        <v>194</v>
      </c>
      <c r="L8" s="603">
        <v>11821.297</v>
      </c>
      <c r="M8" s="603">
        <v>3335.6149999999998</v>
      </c>
      <c r="N8" s="731">
        <v>3.5439632571504807</v>
      </c>
      <c r="O8" s="659"/>
      <c r="P8" s="743" t="s">
        <v>451</v>
      </c>
      <c r="Q8" s="603">
        <v>4375.9759999999997</v>
      </c>
      <c r="R8" s="603">
        <v>1019.352</v>
      </c>
      <c r="S8" s="731">
        <v>4.2928998030121095</v>
      </c>
    </row>
    <row r="9" spans="1:27" ht="15.75">
      <c r="A9" s="606" t="s">
        <v>209</v>
      </c>
      <c r="B9" s="605">
        <v>9166.2360000000008</v>
      </c>
      <c r="C9" s="605">
        <v>32828</v>
      </c>
      <c r="D9" s="650">
        <v>1.9616178243680336</v>
      </c>
      <c r="E9" s="826"/>
      <c r="F9" s="606" t="s">
        <v>451</v>
      </c>
      <c r="G9" s="605">
        <v>1638.932</v>
      </c>
      <c r="H9" s="605">
        <v>6232</v>
      </c>
      <c r="I9" s="650">
        <v>2.9721972866466815</v>
      </c>
      <c r="J9" s="659"/>
      <c r="K9" s="604" t="s">
        <v>200</v>
      </c>
      <c r="L9" s="605">
        <v>7894.4639999999999</v>
      </c>
      <c r="M9" s="605">
        <v>2681.9630000000002</v>
      </c>
      <c r="N9" s="650">
        <v>2.9435394895455302</v>
      </c>
      <c r="O9" s="659"/>
      <c r="P9" s="604" t="s">
        <v>194</v>
      </c>
      <c r="Q9" s="605">
        <v>3729.56</v>
      </c>
      <c r="R9" s="605">
        <v>1016.651</v>
      </c>
      <c r="S9" s="650">
        <v>3.6684762027480424</v>
      </c>
    </row>
    <row r="10" spans="1:27" ht="15.75">
      <c r="A10" s="606" t="s">
        <v>451</v>
      </c>
      <c r="B10" s="605">
        <v>7113.6639999999998</v>
      </c>
      <c r="C10" s="605">
        <v>14911</v>
      </c>
      <c r="D10" s="650">
        <v>3.0757760172396873</v>
      </c>
      <c r="E10" s="825"/>
      <c r="F10" s="606" t="s">
        <v>213</v>
      </c>
      <c r="G10" s="605">
        <v>370.62299999999999</v>
      </c>
      <c r="H10" s="605">
        <v>4140</v>
      </c>
      <c r="I10" s="650">
        <v>1.3205314577677065</v>
      </c>
      <c r="J10" s="659"/>
      <c r="K10" s="604" t="s">
        <v>211</v>
      </c>
      <c r="L10" s="605">
        <v>5029.6840000000002</v>
      </c>
      <c r="M10" s="605">
        <v>1119.874</v>
      </c>
      <c r="N10" s="650">
        <v>4.4912945563518756</v>
      </c>
      <c r="O10" s="659"/>
      <c r="P10" s="604" t="s">
        <v>196</v>
      </c>
      <c r="Q10" s="605">
        <v>3060.2750000000001</v>
      </c>
      <c r="R10" s="605">
        <v>966.49199999999996</v>
      </c>
      <c r="S10" s="650">
        <v>3.1663738551379632</v>
      </c>
    </row>
    <row r="11" spans="1:27" ht="15.75">
      <c r="A11" s="606" t="s">
        <v>196</v>
      </c>
      <c r="B11" s="605">
        <v>6220.1049999999996</v>
      </c>
      <c r="C11" s="605">
        <v>6368</v>
      </c>
      <c r="D11" s="650">
        <v>1.6787854758898626</v>
      </c>
      <c r="E11" s="826"/>
      <c r="F11" s="606" t="s">
        <v>211</v>
      </c>
      <c r="G11" s="605">
        <v>157.24600000000001</v>
      </c>
      <c r="H11" s="607">
        <v>616</v>
      </c>
      <c r="I11" s="651">
        <v>4.3925917649030675</v>
      </c>
      <c r="J11" s="659"/>
      <c r="K11" s="604" t="s">
        <v>196</v>
      </c>
      <c r="L11" s="605">
        <v>4740.58</v>
      </c>
      <c r="M11" s="605">
        <v>1430.1610000000001</v>
      </c>
      <c r="N11" s="650">
        <v>3.3147177136000772</v>
      </c>
      <c r="O11" s="659"/>
      <c r="P11" s="604" t="s">
        <v>193</v>
      </c>
      <c r="Q11" s="605">
        <v>2012.961</v>
      </c>
      <c r="R11" s="605">
        <v>315.21100000000001</v>
      </c>
      <c r="S11" s="650">
        <v>6.3860747245495872</v>
      </c>
    </row>
    <row r="12" spans="1:27" ht="15.75">
      <c r="A12" s="606" t="s">
        <v>194</v>
      </c>
      <c r="B12" s="605">
        <v>4953.3559999999998</v>
      </c>
      <c r="C12" s="605">
        <v>4679</v>
      </c>
      <c r="D12" s="650">
        <v>2.5624655012847621</v>
      </c>
      <c r="E12" s="826"/>
      <c r="F12" s="606" t="s">
        <v>194</v>
      </c>
      <c r="G12" s="605">
        <v>75.62</v>
      </c>
      <c r="H12" s="607">
        <v>213</v>
      </c>
      <c r="I12" s="651">
        <v>2.3966784989858012</v>
      </c>
      <c r="J12" s="659"/>
      <c r="K12" s="604" t="s">
        <v>451</v>
      </c>
      <c r="L12" s="605">
        <v>4631.4660000000003</v>
      </c>
      <c r="M12" s="605">
        <v>898.76800000000003</v>
      </c>
      <c r="N12" s="650">
        <v>5.153127392163495</v>
      </c>
      <c r="O12" s="659"/>
      <c r="P12" s="604" t="s">
        <v>211</v>
      </c>
      <c r="Q12" s="605">
        <v>1469.4090000000001</v>
      </c>
      <c r="R12" s="605">
        <v>302.13900000000001</v>
      </c>
      <c r="S12" s="650">
        <v>4.863354283955398</v>
      </c>
    </row>
    <row r="13" spans="1:27" ht="15.75">
      <c r="A13" s="606" t="s">
        <v>213</v>
      </c>
      <c r="B13" s="605">
        <v>4055.6909999999998</v>
      </c>
      <c r="C13" s="605">
        <v>11758</v>
      </c>
      <c r="D13" s="650">
        <v>1.4750756506684899</v>
      </c>
      <c r="E13" s="826"/>
      <c r="F13" s="606" t="s">
        <v>208</v>
      </c>
      <c r="G13" s="605">
        <v>64.403000000000006</v>
      </c>
      <c r="H13" s="607">
        <v>284</v>
      </c>
      <c r="I13" s="651">
        <v>3.632635794461053</v>
      </c>
      <c r="J13" s="659"/>
      <c r="K13" s="604" t="s">
        <v>191</v>
      </c>
      <c r="L13" s="605">
        <v>3191.5160000000001</v>
      </c>
      <c r="M13" s="605">
        <v>1327.8620000000001</v>
      </c>
      <c r="N13" s="650">
        <v>2.403499761270373</v>
      </c>
      <c r="O13" s="659"/>
      <c r="P13" s="604" t="s">
        <v>200</v>
      </c>
      <c r="Q13" s="605">
        <v>1115.0840000000001</v>
      </c>
      <c r="R13" s="605">
        <v>613.75699999999995</v>
      </c>
      <c r="S13" s="650">
        <v>1.8168167532101469</v>
      </c>
    </row>
    <row r="14" spans="1:27" ht="16.5" thickBot="1">
      <c r="A14" s="606" t="s">
        <v>205</v>
      </c>
      <c r="B14" s="605">
        <v>3882.0340000000001</v>
      </c>
      <c r="C14" s="607">
        <v>2594</v>
      </c>
      <c r="D14" s="651">
        <v>2.8860238715648849</v>
      </c>
      <c r="E14" s="826"/>
      <c r="F14" s="606" t="s">
        <v>191</v>
      </c>
      <c r="G14" s="605">
        <v>50.588999999999999</v>
      </c>
      <c r="H14" s="607">
        <v>367</v>
      </c>
      <c r="I14" s="651">
        <v>2.5327425653349351</v>
      </c>
      <c r="J14" s="659"/>
      <c r="K14" s="604" t="s">
        <v>351</v>
      </c>
      <c r="L14" s="605">
        <v>2553.2020000000002</v>
      </c>
      <c r="M14" s="605">
        <v>982.78899999999999</v>
      </c>
      <c r="N14" s="650">
        <v>2.597914710075103</v>
      </c>
      <c r="O14" s="659"/>
      <c r="P14" s="604" t="s">
        <v>209</v>
      </c>
      <c r="Q14" s="605">
        <v>776.95600000000002</v>
      </c>
      <c r="R14" s="605">
        <v>524.35400000000004</v>
      </c>
      <c r="S14" s="650">
        <v>1.4817394355721516</v>
      </c>
    </row>
    <row r="15" spans="1:27" ht="16.5" thickBot="1">
      <c r="A15" s="606" t="s">
        <v>210</v>
      </c>
      <c r="B15" s="605">
        <v>2058.7359999999999</v>
      </c>
      <c r="C15" s="605">
        <v>3559</v>
      </c>
      <c r="D15" s="650">
        <v>1.9518562551789129</v>
      </c>
      <c r="E15" s="826"/>
      <c r="F15" s="1031" t="s">
        <v>321</v>
      </c>
      <c r="G15" s="608">
        <v>6087.8040000000001</v>
      </c>
      <c r="H15" s="1088">
        <v>32036</v>
      </c>
      <c r="I15" s="1089">
        <v>2.4664134811176357</v>
      </c>
      <c r="J15" s="659"/>
      <c r="K15" s="604" t="s">
        <v>209</v>
      </c>
      <c r="L15" s="605">
        <v>1699.3579999999999</v>
      </c>
      <c r="M15" s="605">
        <v>605.98</v>
      </c>
      <c r="N15" s="650">
        <v>2.8043136737186045</v>
      </c>
      <c r="O15" s="659"/>
      <c r="P15" s="604" t="s">
        <v>208</v>
      </c>
      <c r="Q15" s="605">
        <v>654.452</v>
      </c>
      <c r="R15" s="605">
        <v>219.99100000000001</v>
      </c>
      <c r="S15" s="650">
        <v>2.9749035187803137</v>
      </c>
    </row>
    <row r="16" spans="1:27" ht="15.75">
      <c r="A16" s="606" t="s">
        <v>191</v>
      </c>
      <c r="B16" s="605">
        <v>1934.9559999999999</v>
      </c>
      <c r="C16" s="605">
        <v>8458</v>
      </c>
      <c r="D16" s="650">
        <v>2.8179613806722776</v>
      </c>
      <c r="E16" s="826"/>
      <c r="F16"/>
      <c r="G16"/>
      <c r="H16"/>
      <c r="I16"/>
      <c r="J16" s="659"/>
      <c r="K16" s="604" t="s">
        <v>212</v>
      </c>
      <c r="L16" s="605">
        <v>1117.1869999999999</v>
      </c>
      <c r="M16" s="605">
        <v>496.12099999999998</v>
      </c>
      <c r="N16" s="650">
        <v>2.2518438042332414</v>
      </c>
      <c r="O16" s="659"/>
      <c r="P16" s="604" t="s">
        <v>191</v>
      </c>
      <c r="Q16" s="605">
        <v>488.40499999999997</v>
      </c>
      <c r="R16" s="605">
        <v>124.705</v>
      </c>
      <c r="S16" s="650">
        <v>3.9164828996431575</v>
      </c>
    </row>
    <row r="17" spans="1:19" ht="15.75">
      <c r="A17" s="606" t="s">
        <v>204</v>
      </c>
      <c r="B17" s="605">
        <v>1315.39</v>
      </c>
      <c r="C17" s="605">
        <v>1578</v>
      </c>
      <c r="D17" s="650">
        <v>1.8914201000501834</v>
      </c>
      <c r="E17" s="825"/>
      <c r="J17" s="659"/>
      <c r="K17" s="604" t="s">
        <v>205</v>
      </c>
      <c r="L17" s="605">
        <v>997.54899999999998</v>
      </c>
      <c r="M17" s="605">
        <v>173.97200000000001</v>
      </c>
      <c r="N17" s="650">
        <v>5.7339629365645042</v>
      </c>
      <c r="O17" s="659"/>
      <c r="P17" s="604" t="s">
        <v>205</v>
      </c>
      <c r="Q17" s="605">
        <v>299.83600000000001</v>
      </c>
      <c r="R17" s="605">
        <v>66.317999999999998</v>
      </c>
      <c r="S17" s="650">
        <v>4.5211858017431172</v>
      </c>
    </row>
    <row r="18" spans="1:19" ht="15.75">
      <c r="A18" s="606" t="s">
        <v>192</v>
      </c>
      <c r="B18" s="605">
        <v>1032.787</v>
      </c>
      <c r="C18" s="605">
        <v>1089</v>
      </c>
      <c r="D18" s="650">
        <v>2.000943524169331</v>
      </c>
      <c r="E18" s="827"/>
      <c r="F18" s="106"/>
      <c r="G18" s="106"/>
      <c r="H18" s="106"/>
      <c r="K18" s="604" t="s">
        <v>208</v>
      </c>
      <c r="L18" s="605">
        <v>836.15899999999999</v>
      </c>
      <c r="M18" s="605">
        <v>233.654</v>
      </c>
      <c r="N18" s="650">
        <v>3.5786205243650868</v>
      </c>
      <c r="O18" s="659"/>
      <c r="P18" s="604" t="s">
        <v>437</v>
      </c>
      <c r="Q18" s="605">
        <v>90.298000000000002</v>
      </c>
      <c r="R18" s="605">
        <v>11.96</v>
      </c>
      <c r="S18" s="650">
        <v>7.55</v>
      </c>
    </row>
    <row r="19" spans="1:19" ht="15.75">
      <c r="A19" s="606" t="s">
        <v>211</v>
      </c>
      <c r="B19" s="605">
        <v>823.78800000000001</v>
      </c>
      <c r="C19" s="605">
        <v>1351</v>
      </c>
      <c r="D19" s="650">
        <v>2.8025338159649458</v>
      </c>
      <c r="E19" s="828"/>
      <c r="F19" s="106"/>
      <c r="G19" s="106"/>
      <c r="H19" s="106"/>
      <c r="J19" s="659"/>
      <c r="K19" s="604" t="s">
        <v>204</v>
      </c>
      <c r="L19" s="605">
        <v>796.61199999999997</v>
      </c>
      <c r="M19" s="605">
        <v>343.48599999999999</v>
      </c>
      <c r="N19" s="650">
        <v>2.3191978712378378</v>
      </c>
      <c r="O19" s="659"/>
      <c r="P19" s="604" t="s">
        <v>511</v>
      </c>
      <c r="Q19" s="605">
        <v>85.355999999999995</v>
      </c>
      <c r="R19" s="605">
        <v>6.7910000000000004</v>
      </c>
      <c r="S19" s="650">
        <v>12.568988366956264</v>
      </c>
    </row>
    <row r="20" spans="1:19" ht="15" customHeight="1" thickBot="1">
      <c r="A20" s="606" t="s">
        <v>208</v>
      </c>
      <c r="B20" s="605">
        <v>621.89800000000002</v>
      </c>
      <c r="C20" s="605">
        <v>703</v>
      </c>
      <c r="D20" s="650">
        <v>2.9837688975036825</v>
      </c>
      <c r="E20" s="828"/>
      <c r="F20" s="106"/>
      <c r="G20" s="106"/>
      <c r="H20" s="106"/>
      <c r="J20" s="659"/>
      <c r="K20" s="604" t="s">
        <v>193</v>
      </c>
      <c r="L20" s="605">
        <v>622.98099999999999</v>
      </c>
      <c r="M20" s="605">
        <v>166.68799999999999</v>
      </c>
      <c r="N20" s="650">
        <v>3.7374076118256867</v>
      </c>
      <c r="O20" s="659"/>
      <c r="P20" s="604" t="s">
        <v>192</v>
      </c>
      <c r="Q20" s="605">
        <v>80.034999999999997</v>
      </c>
      <c r="R20" s="605">
        <v>28.614000000000001</v>
      </c>
      <c r="S20" s="650">
        <v>2.7970573844970992</v>
      </c>
    </row>
    <row r="21" spans="1:19" ht="16.5" thickBot="1">
      <c r="A21" s="1031" t="s">
        <v>321</v>
      </c>
      <c r="B21" s="608">
        <v>58588.04</v>
      </c>
      <c r="C21" s="608">
        <v>113593</v>
      </c>
      <c r="D21" s="730">
        <v>2.1311748346065338</v>
      </c>
      <c r="E21" s="829"/>
      <c r="F21" s="106"/>
      <c r="G21" s="106"/>
      <c r="H21" s="106"/>
      <c r="J21" s="659"/>
      <c r="K21" s="604" t="s">
        <v>192</v>
      </c>
      <c r="L21" s="605">
        <v>397.822</v>
      </c>
      <c r="M21" s="605">
        <v>31.021000000000001</v>
      </c>
      <c r="N21" s="650">
        <v>12.824280326230618</v>
      </c>
      <c r="P21" s="1031" t="s">
        <v>321</v>
      </c>
      <c r="Q21" s="608">
        <v>18489.374</v>
      </c>
      <c r="R21" s="608">
        <v>5285.8490000000002</v>
      </c>
      <c r="S21" s="730">
        <v>3.4979005264811764</v>
      </c>
    </row>
    <row r="22" spans="1:19" ht="15.75">
      <c r="A22"/>
      <c r="B22"/>
      <c r="C22"/>
      <c r="D22"/>
      <c r="F22" s="106"/>
      <c r="G22" s="106"/>
      <c r="H22" s="106"/>
      <c r="K22" s="604" t="s">
        <v>213</v>
      </c>
      <c r="L22" s="605">
        <v>343.75700000000001</v>
      </c>
      <c r="M22" s="605">
        <v>142.078</v>
      </c>
      <c r="N22" s="650">
        <v>2.4194949253227103</v>
      </c>
      <c r="P22"/>
      <c r="Q22"/>
      <c r="R22"/>
      <c r="S22"/>
    </row>
    <row r="23" spans="1:19" ht="16.5" thickBot="1">
      <c r="A23"/>
      <c r="B23"/>
      <c r="C23"/>
      <c r="D23"/>
      <c r="F23" s="106"/>
      <c r="G23" s="106"/>
      <c r="H23" s="106"/>
      <c r="K23" s="1038" t="s">
        <v>510</v>
      </c>
      <c r="L23" s="939">
        <v>224.15700000000001</v>
      </c>
      <c r="M23" s="939">
        <v>12.586</v>
      </c>
      <c r="N23" s="1039">
        <v>17.810027014142698</v>
      </c>
      <c r="P23"/>
      <c r="Q23"/>
      <c r="R23"/>
      <c r="S23"/>
    </row>
    <row r="24" spans="1:19" ht="16.5" thickBot="1">
      <c r="F24" s="106"/>
      <c r="G24" s="106"/>
      <c r="H24" s="106"/>
      <c r="K24" s="1031" t="s">
        <v>321</v>
      </c>
      <c r="L24" s="608">
        <v>47263.372000000003</v>
      </c>
      <c r="M24" s="608">
        <v>14002.522000000001</v>
      </c>
      <c r="N24" s="730">
        <v>3.3753470981870266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512" t="s">
        <v>460</v>
      </c>
      <c r="B5" s="1512"/>
      <c r="C5" s="1512"/>
      <c r="D5" s="1512"/>
      <c r="E5" s="1512"/>
      <c r="F5" s="1512"/>
      <c r="H5" s="649" t="s">
        <v>330</v>
      </c>
    </row>
    <row r="6" spans="1:10" ht="15.75" customHeight="1" thickBot="1">
      <c r="A6" s="1513" t="s">
        <v>169</v>
      </c>
      <c r="B6" s="1504" t="s">
        <v>434</v>
      </c>
      <c r="C6" s="1505"/>
      <c r="D6" s="1506"/>
      <c r="E6" s="1507" t="s">
        <v>435</v>
      </c>
      <c r="F6" s="1513" t="s">
        <v>436</v>
      </c>
    </row>
    <row r="7" spans="1:10" ht="31.5" customHeight="1" thickBot="1">
      <c r="A7" s="1514"/>
      <c r="B7" s="845" t="s">
        <v>311</v>
      </c>
      <c r="C7" s="845" t="s">
        <v>319</v>
      </c>
      <c r="D7" s="845" t="s">
        <v>320</v>
      </c>
      <c r="E7" s="1508"/>
      <c r="F7" s="1514"/>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512" t="s">
        <v>465</v>
      </c>
      <c r="B18" s="1512"/>
      <c r="C18" s="1512"/>
      <c r="D18" s="1512"/>
      <c r="E18" s="1512"/>
      <c r="F18" s="1512"/>
      <c r="K18" s="106"/>
      <c r="L18" s="106"/>
    </row>
    <row r="19" spans="1:16" ht="24.75" customHeight="1" thickBot="1">
      <c r="A19" s="1502" t="s">
        <v>176</v>
      </c>
      <c r="B19" s="1520" t="s">
        <v>434</v>
      </c>
      <c r="C19" s="1521"/>
      <c r="D19" s="1522"/>
      <c r="E19" s="1523" t="s">
        <v>435</v>
      </c>
      <c r="F19" s="1502" t="s">
        <v>436</v>
      </c>
      <c r="J19" s="106"/>
      <c r="K19" s="106"/>
      <c r="L19" s="106"/>
    </row>
    <row r="20" spans="1:16" ht="21" customHeight="1" thickBot="1">
      <c r="A20" s="1503"/>
      <c r="B20" s="873" t="s">
        <v>311</v>
      </c>
      <c r="C20" s="873" t="s">
        <v>319</v>
      </c>
      <c r="D20" s="873" t="s">
        <v>320</v>
      </c>
      <c r="E20" s="1524"/>
      <c r="F20" s="1519"/>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511"/>
      <c r="B27" s="1511"/>
      <c r="C27" s="1511"/>
      <c r="D27" s="1511"/>
      <c r="E27" s="1511"/>
      <c r="F27" s="1511"/>
      <c r="J27" s="106"/>
      <c r="K27" s="106"/>
      <c r="L27" s="106"/>
    </row>
    <row r="28" spans="1:16">
      <c r="B28" s="573"/>
      <c r="C28" s="574"/>
      <c r="D28" s="574"/>
      <c r="E28" s="574"/>
      <c r="F28" s="575"/>
      <c r="I28" s="106"/>
      <c r="J28" s="106"/>
      <c r="K28" s="106"/>
      <c r="L28" s="106"/>
    </row>
    <row r="29" spans="1:16" ht="15">
      <c r="A29" s="1207" t="s">
        <v>447</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501"/>
      <c r="D32" s="1501"/>
      <c r="E32" s="571"/>
      <c r="F32" s="571"/>
      <c r="G32" s="571"/>
      <c r="H32" s="658">
        <v>81476212</v>
      </c>
      <c r="I32" s="1128">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501"/>
      <c r="C43" s="1501"/>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15" t="s">
        <v>461</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462</v>
      </c>
      <c r="B3" s="1516"/>
      <c r="C3" s="1516"/>
      <c r="D3" s="1516"/>
      <c r="E3" s="1516"/>
      <c r="F3" s="1516"/>
      <c r="P3" s="589"/>
    </row>
    <row r="4" spans="1:24" ht="4.5" customHeight="1">
      <c r="A4" s="590"/>
      <c r="B4" s="590"/>
      <c r="C4" s="588"/>
      <c r="D4" s="588"/>
    </row>
    <row r="5" spans="1:24" ht="15.75" thickBot="1">
      <c r="A5" s="591" t="s">
        <v>178</v>
      </c>
      <c r="B5" s="1517" t="s">
        <v>179</v>
      </c>
      <c r="C5" s="1517"/>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431</v>
      </c>
      <c r="G9" s="605">
        <v>604.33299999999997</v>
      </c>
      <c r="H9" s="605">
        <v>3106</v>
      </c>
      <c r="I9" s="850">
        <v>2.9924289689731323</v>
      </c>
      <c r="K9" s="604" t="s">
        <v>431</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351</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374</v>
      </c>
      <c r="B12" s="605">
        <v>1735.22</v>
      </c>
      <c r="C12" s="605">
        <v>848</v>
      </c>
      <c r="D12" s="850">
        <v>4.2556291033410423</v>
      </c>
      <c r="K12" s="604" t="s">
        <v>198</v>
      </c>
      <c r="L12" s="605">
        <v>41922.322</v>
      </c>
      <c r="M12" s="605">
        <v>6536.9639999999999</v>
      </c>
      <c r="N12" s="650">
        <v>6.4131180774439018</v>
      </c>
      <c r="P12" s="604" t="s">
        <v>431</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431</v>
      </c>
      <c r="B15" s="605">
        <v>604.33299999999997</v>
      </c>
      <c r="C15" s="605">
        <v>3106</v>
      </c>
      <c r="D15" s="850">
        <v>2.9924289689731323</v>
      </c>
      <c r="E15" s="822"/>
      <c r="K15" s="604" t="s">
        <v>352</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339</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351</v>
      </c>
      <c r="Q20" s="605">
        <v>6026.4449999999997</v>
      </c>
      <c r="R20" s="605">
        <v>1823.8440000000001</v>
      </c>
      <c r="S20" s="650">
        <v>3.3042546401994906</v>
      </c>
    </row>
    <row r="21" spans="1:19" ht="15.75">
      <c r="A21"/>
      <c r="B21"/>
      <c r="C21"/>
      <c r="D21"/>
      <c r="K21" s="604" t="s">
        <v>353</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352</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447</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15" t="s">
        <v>463</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18" t="s">
        <v>464</v>
      </c>
      <c r="B3" s="1518"/>
      <c r="C3" s="1518"/>
      <c r="D3" s="1518"/>
      <c r="E3" s="1518"/>
      <c r="F3" s="1518"/>
      <c r="G3" s="1518"/>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431</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431</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431</v>
      </c>
      <c r="B11" s="605">
        <v>6995.2089999999998</v>
      </c>
      <c r="C11" s="607">
        <v>17580</v>
      </c>
      <c r="D11" s="651">
        <v>3.1061379359342114</v>
      </c>
      <c r="E11" s="826"/>
      <c r="F11" s="606" t="s">
        <v>431</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432</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351</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437</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447</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47" zoomScale="80" zoomScaleNormal="80" workbookViewId="0">
      <selection activeCell="P696" sqref="P696"/>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40" t="s">
        <v>257</v>
      </c>
      <c r="C5" s="1540"/>
      <c r="D5" s="1540"/>
      <c r="E5" s="1540"/>
      <c r="F5" s="1540"/>
      <c r="G5" s="1540"/>
      <c r="H5" s="1540"/>
      <c r="I5" s="1540"/>
      <c r="J5" s="1540"/>
      <c r="K5" s="1540"/>
      <c r="L5" s="1540"/>
    </row>
    <row r="6" spans="2:13" ht="18">
      <c r="B6" s="664"/>
      <c r="C6" s="664"/>
      <c r="D6" s="664"/>
      <c r="E6" s="664"/>
      <c r="F6" s="439" t="s">
        <v>258</v>
      </c>
      <c r="G6" s="664"/>
      <c r="H6" s="664"/>
      <c r="I6" s="664"/>
      <c r="J6" s="664"/>
      <c r="K6" s="664"/>
      <c r="L6" s="664"/>
    </row>
    <row r="7" spans="2:13" s="440" customFormat="1" ht="15">
      <c r="B7" s="1541" t="s">
        <v>259</v>
      </c>
      <c r="C7" s="1543" t="s">
        <v>22</v>
      </c>
      <c r="D7" s="1543" t="s">
        <v>260</v>
      </c>
      <c r="E7" s="1545" t="s">
        <v>261</v>
      </c>
      <c r="F7" s="1546"/>
      <c r="G7" s="1547"/>
      <c r="H7" s="1548" t="s">
        <v>262</v>
      </c>
      <c r="I7" s="1550" t="s">
        <v>263</v>
      </c>
      <c r="J7" s="1551"/>
      <c r="K7" s="1551"/>
      <c r="L7" s="1541"/>
    </row>
    <row r="8" spans="2:13">
      <c r="B8" s="1542"/>
      <c r="C8" s="1544"/>
      <c r="D8" s="1544"/>
      <c r="E8" s="1552" t="s">
        <v>264</v>
      </c>
      <c r="F8" s="1543" t="s">
        <v>265</v>
      </c>
      <c r="G8" s="1543" t="s">
        <v>266</v>
      </c>
      <c r="H8" s="1549"/>
      <c r="I8" s="1552" t="s">
        <v>267</v>
      </c>
      <c r="J8" s="1552" t="s">
        <v>24</v>
      </c>
      <c r="K8" s="1543" t="s">
        <v>268</v>
      </c>
      <c r="L8" s="1552" t="s">
        <v>269</v>
      </c>
    </row>
    <row r="9" spans="2:13">
      <c r="B9" s="1542"/>
      <c r="C9" s="1544"/>
      <c r="D9" s="1544"/>
      <c r="E9" s="1553"/>
      <c r="F9" s="1544"/>
      <c r="G9" s="1544"/>
      <c r="H9" s="1549"/>
      <c r="I9" s="1553"/>
      <c r="J9" s="1553"/>
      <c r="K9" s="1568"/>
      <c r="L9" s="1553"/>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39"/>
      <c r="O105" s="1539"/>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39"/>
      <c r="O121" s="1539"/>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39"/>
      <c r="O145" s="1539"/>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39"/>
      <c r="O171" s="1539"/>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73" t="s">
        <v>295</v>
      </c>
      <c r="D177" s="1573"/>
      <c r="E177" s="1573"/>
      <c r="F177" s="1573"/>
      <c r="G177" s="1573"/>
      <c r="H177" s="1573"/>
      <c r="I177" s="1573"/>
      <c r="J177" s="1573"/>
      <c r="K177" s="1573"/>
      <c r="L177" s="1574"/>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54" t="s">
        <v>259</v>
      </c>
      <c r="C194" s="1556" t="s">
        <v>22</v>
      </c>
      <c r="D194" s="1556" t="s">
        <v>260</v>
      </c>
      <c r="E194" s="1558" t="s">
        <v>261</v>
      </c>
      <c r="F194" s="1559"/>
      <c r="G194" s="1560"/>
      <c r="H194" s="1561" t="s">
        <v>262</v>
      </c>
      <c r="I194" s="1563" t="s">
        <v>263</v>
      </c>
      <c r="J194" s="1564"/>
      <c r="K194" s="1564"/>
      <c r="L194" s="1565"/>
    </row>
    <row r="195" spans="2:12" ht="12.75" customHeight="1">
      <c r="B195" s="1555"/>
      <c r="C195" s="1557"/>
      <c r="D195" s="1557"/>
      <c r="E195" s="1566" t="s">
        <v>264</v>
      </c>
      <c r="F195" s="1556" t="s">
        <v>265</v>
      </c>
      <c r="G195" s="1556" t="s">
        <v>266</v>
      </c>
      <c r="H195" s="1562"/>
      <c r="I195" s="1566" t="s">
        <v>267</v>
      </c>
      <c r="J195" s="1566" t="s">
        <v>24</v>
      </c>
      <c r="K195" s="1556" t="s">
        <v>268</v>
      </c>
      <c r="L195" s="1571" t="s">
        <v>269</v>
      </c>
    </row>
    <row r="196" spans="2:12" ht="12.75" customHeight="1">
      <c r="B196" s="1555"/>
      <c r="C196" s="1557"/>
      <c r="D196" s="1557"/>
      <c r="E196" s="1567"/>
      <c r="F196" s="1557"/>
      <c r="G196" s="1557"/>
      <c r="H196" s="1562"/>
      <c r="I196" s="1569"/>
      <c r="J196" s="1569"/>
      <c r="K196" s="1570"/>
      <c r="L196" s="1572"/>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73" t="s">
        <v>296</v>
      </c>
      <c r="D199" s="1573"/>
      <c r="E199" s="1573"/>
      <c r="F199" s="1573"/>
      <c r="G199" s="1573"/>
      <c r="H199" s="1573"/>
      <c r="I199" s="1573"/>
      <c r="J199" s="1573"/>
      <c r="K199" s="1573"/>
      <c r="L199" s="1574"/>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77" t="s">
        <v>259</v>
      </c>
      <c r="C234" s="1556" t="s">
        <v>22</v>
      </c>
      <c r="D234" s="1556" t="s">
        <v>260</v>
      </c>
      <c r="E234" s="1558" t="s">
        <v>261</v>
      </c>
      <c r="F234" s="1559"/>
      <c r="G234" s="1560"/>
      <c r="H234" s="1561" t="s">
        <v>262</v>
      </c>
      <c r="I234" s="1558" t="s">
        <v>263</v>
      </c>
      <c r="J234" s="1559"/>
      <c r="K234" s="1559"/>
      <c r="L234" s="1559"/>
    </row>
    <row r="235" spans="2:12">
      <c r="B235" s="1578"/>
      <c r="C235" s="1557"/>
      <c r="D235" s="1557"/>
      <c r="E235" s="1566" t="s">
        <v>264</v>
      </c>
      <c r="F235" s="1556" t="s">
        <v>265</v>
      </c>
      <c r="G235" s="1556" t="s">
        <v>266</v>
      </c>
      <c r="H235" s="1562"/>
      <c r="I235" s="1566" t="s">
        <v>267</v>
      </c>
      <c r="J235" s="1566" t="s">
        <v>24</v>
      </c>
      <c r="K235" s="1556" t="s">
        <v>268</v>
      </c>
      <c r="L235" s="1563" t="s">
        <v>269</v>
      </c>
    </row>
    <row r="236" spans="2:12">
      <c r="B236" s="1578"/>
      <c r="C236" s="1557"/>
      <c r="D236" s="1557"/>
      <c r="E236" s="1567"/>
      <c r="F236" s="1557"/>
      <c r="G236" s="1557"/>
      <c r="H236" s="1562"/>
      <c r="I236" s="1567"/>
      <c r="J236" s="1567"/>
      <c r="K236" s="1557"/>
      <c r="L236" s="1575"/>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76" t="s">
        <v>270</v>
      </c>
      <c r="D239" s="1576"/>
      <c r="E239" s="1576"/>
      <c r="F239" s="1576"/>
      <c r="G239" s="1576"/>
      <c r="H239" s="1576"/>
      <c r="I239" s="1576"/>
      <c r="J239" s="1576"/>
      <c r="K239" s="1576"/>
      <c r="L239" s="1576"/>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73" t="s">
        <v>295</v>
      </c>
      <c r="D256" s="1573"/>
      <c r="E256" s="1573"/>
      <c r="F256" s="1573"/>
      <c r="G256" s="1573"/>
      <c r="H256" s="1573"/>
      <c r="I256" s="1573"/>
      <c r="J256" s="1573"/>
      <c r="K256" s="1573"/>
      <c r="L256" s="1573"/>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79" t="s">
        <v>259</v>
      </c>
      <c r="C273" s="1556" t="s">
        <v>22</v>
      </c>
      <c r="D273" s="1556" t="s">
        <v>260</v>
      </c>
      <c r="E273" s="1558" t="s">
        <v>261</v>
      </c>
      <c r="F273" s="1559"/>
      <c r="G273" s="1560"/>
      <c r="H273" s="1561" t="s">
        <v>262</v>
      </c>
      <c r="I273" s="1563" t="s">
        <v>263</v>
      </c>
      <c r="J273" s="1564"/>
      <c r="K273" s="1564"/>
      <c r="L273" s="1564"/>
    </row>
    <row r="274" spans="2:12" ht="11.25" customHeight="1">
      <c r="B274" s="1580"/>
      <c r="C274" s="1557"/>
      <c r="D274" s="1557"/>
      <c r="E274" s="1566" t="s">
        <v>264</v>
      </c>
      <c r="F274" s="1556" t="s">
        <v>265</v>
      </c>
      <c r="G274" s="1556" t="s">
        <v>266</v>
      </c>
      <c r="H274" s="1562"/>
      <c r="I274" s="1566" t="s">
        <v>267</v>
      </c>
      <c r="J274" s="1566" t="s">
        <v>24</v>
      </c>
      <c r="K274" s="1556" t="s">
        <v>268</v>
      </c>
      <c r="L274" s="1563" t="s">
        <v>269</v>
      </c>
    </row>
    <row r="275" spans="2:12" ht="11.25" customHeight="1">
      <c r="B275" s="1580"/>
      <c r="C275" s="1557"/>
      <c r="D275" s="1557"/>
      <c r="E275" s="1567"/>
      <c r="F275" s="1557"/>
      <c r="G275" s="1557"/>
      <c r="H275" s="1562"/>
      <c r="I275" s="1569"/>
      <c r="J275" s="1569"/>
      <c r="K275" s="1570"/>
      <c r="L275" s="1575"/>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73" t="s">
        <v>296</v>
      </c>
      <c r="D278" s="1573"/>
      <c r="E278" s="1573"/>
      <c r="F278" s="1573"/>
      <c r="G278" s="1573"/>
      <c r="H278" s="1573"/>
      <c r="I278" s="1573"/>
      <c r="J278" s="1573"/>
      <c r="K278" s="1573"/>
      <c r="L278" s="1573"/>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66" t="s">
        <v>259</v>
      </c>
      <c r="C313" s="1556" t="s">
        <v>22</v>
      </c>
      <c r="D313" s="1556" t="s">
        <v>260</v>
      </c>
      <c r="E313" s="1558" t="s">
        <v>261</v>
      </c>
      <c r="F313" s="1559"/>
      <c r="G313" s="1560"/>
      <c r="H313" s="1556" t="s">
        <v>262</v>
      </c>
      <c r="I313" s="1558" t="s">
        <v>263</v>
      </c>
      <c r="J313" s="1559"/>
      <c r="K313" s="1559"/>
      <c r="L313" s="1560"/>
    </row>
    <row r="314" spans="2:12" ht="11.25" customHeight="1">
      <c r="B314" s="1567"/>
      <c r="C314" s="1557"/>
      <c r="D314" s="1557"/>
      <c r="E314" s="1583" t="s">
        <v>300</v>
      </c>
      <c r="F314" s="1586" t="s">
        <v>301</v>
      </c>
      <c r="G314" s="1586" t="s">
        <v>302</v>
      </c>
      <c r="H314" s="1557"/>
      <c r="I314" s="1566" t="s">
        <v>267</v>
      </c>
      <c r="J314" s="1566" t="s">
        <v>24</v>
      </c>
      <c r="K314" s="1556" t="s">
        <v>268</v>
      </c>
      <c r="L314" s="1566" t="s">
        <v>269</v>
      </c>
    </row>
    <row r="315" spans="2:12" ht="11.25" customHeight="1">
      <c r="B315" s="1569"/>
      <c r="C315" s="1570"/>
      <c r="D315" s="1570"/>
      <c r="E315" s="1585"/>
      <c r="F315" s="1587"/>
      <c r="G315" s="1587"/>
      <c r="H315" s="1570"/>
      <c r="I315" s="1569"/>
      <c r="J315" s="1569"/>
      <c r="K315" s="1570"/>
      <c r="L315" s="1569"/>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76" t="s">
        <v>270</v>
      </c>
      <c r="D318" s="1576"/>
      <c r="E318" s="1576"/>
      <c r="F318" s="1576"/>
      <c r="G318" s="1576"/>
      <c r="H318" s="1576"/>
      <c r="I318" s="1576"/>
      <c r="J318" s="1576"/>
      <c r="K318" s="1576"/>
      <c r="L318" s="1589"/>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73" t="s">
        <v>295</v>
      </c>
      <c r="D335" s="1573"/>
      <c r="E335" s="1573"/>
      <c r="F335" s="1573"/>
      <c r="G335" s="1573"/>
      <c r="H335" s="1573"/>
      <c r="I335" s="1573"/>
      <c r="J335" s="1573"/>
      <c r="K335" s="1573"/>
      <c r="L335" s="1590"/>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81" t="s">
        <v>259</v>
      </c>
      <c r="C352" s="1556" t="s">
        <v>22</v>
      </c>
      <c r="D352" s="1556" t="s">
        <v>260</v>
      </c>
      <c r="E352" s="1558" t="s">
        <v>261</v>
      </c>
      <c r="F352" s="1559"/>
      <c r="G352" s="1560"/>
      <c r="H352" s="1561" t="s">
        <v>262</v>
      </c>
      <c r="I352" s="1563" t="s">
        <v>263</v>
      </c>
      <c r="J352" s="1564"/>
      <c r="K352" s="1564"/>
      <c r="L352" s="1577"/>
    </row>
    <row r="353" spans="2:12" ht="11.25" customHeight="1">
      <c r="B353" s="1582"/>
      <c r="C353" s="1557"/>
      <c r="D353" s="1557"/>
      <c r="E353" s="1583" t="s">
        <v>300</v>
      </c>
      <c r="F353" s="1586" t="s">
        <v>301</v>
      </c>
      <c r="G353" s="1586" t="s">
        <v>302</v>
      </c>
      <c r="H353" s="1562"/>
      <c r="I353" s="1566" t="s">
        <v>267</v>
      </c>
      <c r="J353" s="1566" t="s">
        <v>24</v>
      </c>
      <c r="K353" s="1556" t="s">
        <v>268</v>
      </c>
      <c r="L353" s="1566" t="s">
        <v>269</v>
      </c>
    </row>
    <row r="354" spans="2:12" ht="11.25" customHeight="1">
      <c r="B354" s="1582"/>
      <c r="C354" s="1557"/>
      <c r="D354" s="1557"/>
      <c r="E354" s="1584"/>
      <c r="F354" s="1588"/>
      <c r="G354" s="1588"/>
      <c r="H354" s="1562"/>
      <c r="I354" s="1569"/>
      <c r="J354" s="1569"/>
      <c r="K354" s="1570"/>
      <c r="L354" s="1569"/>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73" t="s">
        <v>296</v>
      </c>
      <c r="D357" s="1573"/>
      <c r="E357" s="1573"/>
      <c r="F357" s="1573"/>
      <c r="G357" s="1573"/>
      <c r="H357" s="1573"/>
      <c r="I357" s="1573"/>
      <c r="J357" s="1573"/>
      <c r="K357" s="1573"/>
      <c r="L357" s="1590"/>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28" t="s">
        <v>259</v>
      </c>
      <c r="C393" s="1526" t="s">
        <v>22</v>
      </c>
      <c r="D393" s="1526" t="s">
        <v>260</v>
      </c>
      <c r="E393" s="1535" t="s">
        <v>261</v>
      </c>
      <c r="F393" s="1536"/>
      <c r="G393" s="1537"/>
      <c r="H393" s="1531" t="s">
        <v>262</v>
      </c>
      <c r="I393" s="1535" t="s">
        <v>263</v>
      </c>
      <c r="J393" s="1536"/>
      <c r="K393" s="1536"/>
      <c r="L393" s="1537"/>
    </row>
    <row r="394" spans="2:12" ht="11.25" customHeight="1">
      <c r="B394" s="1538"/>
      <c r="C394" s="1527"/>
      <c r="D394" s="1527"/>
      <c r="E394" s="1593" t="s">
        <v>300</v>
      </c>
      <c r="F394" s="1595" t="s">
        <v>301</v>
      </c>
      <c r="G394" s="1595" t="s">
        <v>302</v>
      </c>
      <c r="H394" s="1532"/>
      <c r="I394" s="1528" t="s">
        <v>267</v>
      </c>
      <c r="J394" s="1528" t="s">
        <v>24</v>
      </c>
      <c r="K394" s="1526" t="s">
        <v>268</v>
      </c>
      <c r="L394" s="1528" t="s">
        <v>269</v>
      </c>
    </row>
    <row r="395" spans="2:12" ht="11.25" customHeight="1">
      <c r="B395" s="1538"/>
      <c r="C395" s="1527"/>
      <c r="D395" s="1527"/>
      <c r="E395" s="1594"/>
      <c r="F395" s="1596"/>
      <c r="G395" s="1596"/>
      <c r="H395" s="1532"/>
      <c r="I395" s="1538"/>
      <c r="J395" s="1538"/>
      <c r="K395" s="1527"/>
      <c r="L395" s="1529"/>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91" t="s">
        <v>270</v>
      </c>
      <c r="D398" s="1591"/>
      <c r="E398" s="1591"/>
      <c r="F398" s="1591"/>
      <c r="G398" s="1591"/>
      <c r="H398" s="1591"/>
      <c r="I398" s="1591"/>
      <c r="J398" s="1591"/>
      <c r="K398" s="1591"/>
      <c r="L398" s="1592"/>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25" t="s">
        <v>295</v>
      </c>
      <c r="D415" s="1525"/>
      <c r="E415" s="1525"/>
      <c r="F415" s="1525"/>
      <c r="G415" s="1525"/>
      <c r="H415" s="1525"/>
      <c r="I415" s="1525"/>
      <c r="J415" s="1525"/>
      <c r="K415" s="1525"/>
      <c r="L415" s="1597"/>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98" t="s">
        <v>259</v>
      </c>
      <c r="C432" s="1526" t="s">
        <v>22</v>
      </c>
      <c r="D432" s="1526" t="s">
        <v>260</v>
      </c>
      <c r="E432" s="1535" t="s">
        <v>261</v>
      </c>
      <c r="F432" s="1536"/>
      <c r="G432" s="1537"/>
      <c r="H432" s="1531" t="s">
        <v>262</v>
      </c>
      <c r="I432" s="1533" t="s">
        <v>263</v>
      </c>
      <c r="J432" s="1534"/>
      <c r="K432" s="1534"/>
      <c r="L432" s="1600"/>
    </row>
    <row r="433" spans="2:12" ht="11.25" customHeight="1">
      <c r="B433" s="1599"/>
      <c r="C433" s="1527"/>
      <c r="D433" s="1527"/>
      <c r="E433" s="1593" t="s">
        <v>300</v>
      </c>
      <c r="F433" s="1595" t="s">
        <v>301</v>
      </c>
      <c r="G433" s="1595" t="s">
        <v>302</v>
      </c>
      <c r="H433" s="1532"/>
      <c r="I433" s="1528" t="s">
        <v>267</v>
      </c>
      <c r="J433" s="1528" t="s">
        <v>24</v>
      </c>
      <c r="K433" s="1526" t="s">
        <v>268</v>
      </c>
      <c r="L433" s="1528" t="s">
        <v>269</v>
      </c>
    </row>
    <row r="434" spans="2:12" ht="11.25" customHeight="1">
      <c r="B434" s="1599"/>
      <c r="C434" s="1527"/>
      <c r="D434" s="1527"/>
      <c r="E434" s="1594"/>
      <c r="F434" s="1596"/>
      <c r="G434" s="1596"/>
      <c r="H434" s="1532"/>
      <c r="I434" s="1529"/>
      <c r="J434" s="1529"/>
      <c r="K434" s="1530"/>
      <c r="L434" s="1529"/>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25" t="s">
        <v>296</v>
      </c>
      <c r="D437" s="1525"/>
      <c r="E437" s="1525"/>
      <c r="F437" s="1525"/>
      <c r="G437" s="1525"/>
      <c r="H437" s="1525"/>
      <c r="I437" s="1525"/>
      <c r="J437" s="1525"/>
      <c r="K437" s="1525"/>
      <c r="L437" s="1597"/>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338</v>
      </c>
    </row>
    <row r="474" spans="2:12" ht="18">
      <c r="B474" s="810"/>
      <c r="C474" s="810"/>
      <c r="D474" s="810"/>
      <c r="E474" s="810"/>
      <c r="F474" s="811" t="s">
        <v>258</v>
      </c>
      <c r="G474" s="810"/>
      <c r="H474" s="810"/>
      <c r="I474" s="810"/>
      <c r="J474" s="810"/>
      <c r="K474" s="810"/>
      <c r="L474" s="810"/>
    </row>
    <row r="475" spans="2:12" ht="12.75" customHeight="1">
      <c r="B475" s="1528" t="s">
        <v>259</v>
      </c>
      <c r="C475" s="1526" t="s">
        <v>22</v>
      </c>
      <c r="D475" s="1526" t="s">
        <v>260</v>
      </c>
      <c r="E475" s="1535" t="s">
        <v>261</v>
      </c>
      <c r="F475" s="1536"/>
      <c r="G475" s="1537"/>
      <c r="H475" s="1531" t="s">
        <v>262</v>
      </c>
      <c r="I475" s="1535" t="s">
        <v>263</v>
      </c>
      <c r="J475" s="1536"/>
      <c r="K475" s="1536"/>
      <c r="L475" s="1537"/>
    </row>
    <row r="476" spans="2:12" ht="11.25" customHeight="1">
      <c r="B476" s="1538"/>
      <c r="C476" s="1527"/>
      <c r="D476" s="1527"/>
      <c r="E476" s="1593" t="s">
        <v>300</v>
      </c>
      <c r="F476" s="1595" t="s">
        <v>301</v>
      </c>
      <c r="G476" s="1595" t="s">
        <v>302</v>
      </c>
      <c r="H476" s="1532"/>
      <c r="I476" s="1528" t="s">
        <v>267</v>
      </c>
      <c r="J476" s="1528" t="s">
        <v>24</v>
      </c>
      <c r="K476" s="1526" t="s">
        <v>268</v>
      </c>
      <c r="L476" s="1528" t="s">
        <v>269</v>
      </c>
    </row>
    <row r="477" spans="2:12" ht="11.25" customHeight="1">
      <c r="B477" s="1538"/>
      <c r="C477" s="1527"/>
      <c r="D477" s="1527"/>
      <c r="E477" s="1594"/>
      <c r="F477" s="1596"/>
      <c r="G477" s="1596"/>
      <c r="H477" s="1532"/>
      <c r="I477" s="1538"/>
      <c r="J477" s="1538"/>
      <c r="K477" s="1527"/>
      <c r="L477" s="1529"/>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91" t="s">
        <v>270</v>
      </c>
      <c r="D480" s="1591"/>
      <c r="E480" s="1591"/>
      <c r="F480" s="1591"/>
      <c r="G480" s="1591"/>
      <c r="H480" s="1591"/>
      <c r="I480" s="1591"/>
      <c r="J480" s="1591"/>
      <c r="K480" s="1591"/>
      <c r="L480" s="1592"/>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25" t="s">
        <v>295</v>
      </c>
      <c r="D497" s="1525"/>
      <c r="E497" s="1525"/>
      <c r="F497" s="1525"/>
      <c r="G497" s="1525"/>
      <c r="H497" s="1525"/>
      <c r="I497" s="1525"/>
      <c r="J497" s="1525"/>
      <c r="K497" s="1525"/>
      <c r="L497" s="1597"/>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598" t="s">
        <v>259</v>
      </c>
      <c r="C514" s="1526" t="s">
        <v>22</v>
      </c>
      <c r="D514" s="1526" t="s">
        <v>260</v>
      </c>
      <c r="E514" s="1535" t="s">
        <v>261</v>
      </c>
      <c r="F514" s="1536"/>
      <c r="G514" s="1537"/>
      <c r="H514" s="1531" t="s">
        <v>262</v>
      </c>
      <c r="I514" s="1533" t="s">
        <v>263</v>
      </c>
      <c r="J514" s="1534"/>
      <c r="K514" s="1534"/>
      <c r="L514" s="1600"/>
    </row>
    <row r="515" spans="2:12" ht="11.25" customHeight="1">
      <c r="B515" s="1599"/>
      <c r="C515" s="1527"/>
      <c r="D515" s="1527"/>
      <c r="E515" s="1593" t="s">
        <v>300</v>
      </c>
      <c r="F515" s="1595" t="s">
        <v>301</v>
      </c>
      <c r="G515" s="1595" t="s">
        <v>302</v>
      </c>
      <c r="H515" s="1532"/>
      <c r="I515" s="1528" t="s">
        <v>267</v>
      </c>
      <c r="J515" s="1528" t="s">
        <v>24</v>
      </c>
      <c r="K515" s="1526" t="s">
        <v>268</v>
      </c>
      <c r="L515" s="1528" t="s">
        <v>269</v>
      </c>
    </row>
    <row r="516" spans="2:12" ht="11.25" customHeight="1">
      <c r="B516" s="1599"/>
      <c r="C516" s="1527"/>
      <c r="D516" s="1527"/>
      <c r="E516" s="1594"/>
      <c r="F516" s="1596"/>
      <c r="G516" s="1596"/>
      <c r="H516" s="1532"/>
      <c r="I516" s="1529"/>
      <c r="J516" s="1529"/>
      <c r="K516" s="1530"/>
      <c r="L516" s="1529"/>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25" t="s">
        <v>296</v>
      </c>
      <c r="D519" s="1525"/>
      <c r="E519" s="1525"/>
      <c r="F519" s="1525"/>
      <c r="G519" s="1525"/>
      <c r="H519" s="1525"/>
      <c r="I519" s="1525"/>
      <c r="J519" s="1525"/>
      <c r="K519" s="1525"/>
      <c r="L519" s="1597"/>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347</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600" t="s">
        <v>259</v>
      </c>
      <c r="C558" s="1526" t="s">
        <v>22</v>
      </c>
      <c r="D558" s="1526" t="s">
        <v>260</v>
      </c>
      <c r="E558" s="1535" t="s">
        <v>261</v>
      </c>
      <c r="F558" s="1536"/>
      <c r="G558" s="1537"/>
      <c r="H558" s="1531" t="s">
        <v>262</v>
      </c>
      <c r="I558" s="1535" t="s">
        <v>263</v>
      </c>
      <c r="J558" s="1536"/>
      <c r="K558" s="1536"/>
      <c r="L558"/>
    </row>
    <row r="559" spans="2:12" ht="12.75" customHeight="1">
      <c r="B559" s="1603"/>
      <c r="C559" s="1527"/>
      <c r="D559" s="1527"/>
      <c r="E559" s="1528" t="s">
        <v>300</v>
      </c>
      <c r="F559" s="1526" t="s">
        <v>301</v>
      </c>
      <c r="G559" s="1526" t="s">
        <v>302</v>
      </c>
      <c r="H559" s="1532"/>
      <c r="I559" s="1528" t="s">
        <v>267</v>
      </c>
      <c r="J559" s="1528" t="s">
        <v>24</v>
      </c>
      <c r="K559" s="1526" t="s">
        <v>348</v>
      </c>
      <c r="L559"/>
    </row>
    <row r="560" spans="2:12" ht="12.75">
      <c r="B560" s="1603"/>
      <c r="C560" s="1527"/>
      <c r="D560" s="1527"/>
      <c r="E560" s="1538"/>
      <c r="F560" s="1527"/>
      <c r="G560" s="1527"/>
      <c r="H560" s="1532"/>
      <c r="I560" s="1538"/>
      <c r="J560" s="1538"/>
      <c r="K560" s="1527"/>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91" t="s">
        <v>270</v>
      </c>
      <c r="D563" s="1591"/>
      <c r="E563" s="1591"/>
      <c r="F563" s="1591"/>
      <c r="G563" s="1591"/>
      <c r="H563" s="1591"/>
      <c r="I563" s="1591"/>
      <c r="J563" s="1591"/>
      <c r="K563" s="1591"/>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25" t="s">
        <v>295</v>
      </c>
      <c r="D580" s="1525"/>
      <c r="E580" s="1525"/>
      <c r="F580" s="1525"/>
      <c r="G580" s="1525"/>
      <c r="H580" s="1525"/>
      <c r="I580" s="1525"/>
      <c r="J580" s="1525"/>
      <c r="K580" s="1525"/>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601" t="s">
        <v>259</v>
      </c>
      <c r="C597" s="1526" t="s">
        <v>22</v>
      </c>
      <c r="D597" s="1526" t="s">
        <v>260</v>
      </c>
      <c r="E597" s="1535" t="s">
        <v>261</v>
      </c>
      <c r="F597" s="1536"/>
      <c r="G597" s="1537"/>
      <c r="H597" s="1531" t="s">
        <v>262</v>
      </c>
      <c r="I597" s="1533" t="s">
        <v>263</v>
      </c>
      <c r="J597" s="1534"/>
      <c r="K597" s="1534"/>
      <c r="L597"/>
    </row>
    <row r="598" spans="2:12" ht="12.75" customHeight="1">
      <c r="B598" s="1602"/>
      <c r="C598" s="1527"/>
      <c r="D598" s="1527"/>
      <c r="E598" s="1528" t="s">
        <v>300</v>
      </c>
      <c r="F598" s="1526" t="s">
        <v>301</v>
      </c>
      <c r="G598" s="1526" t="s">
        <v>302</v>
      </c>
      <c r="H598" s="1532"/>
      <c r="I598" s="1528" t="s">
        <v>267</v>
      </c>
      <c r="J598" s="1528" t="s">
        <v>24</v>
      </c>
      <c r="K598" s="1526" t="s">
        <v>268</v>
      </c>
      <c r="L598"/>
    </row>
    <row r="599" spans="2:12" ht="12.75" customHeight="1">
      <c r="B599" s="1602"/>
      <c r="C599" s="1527"/>
      <c r="D599" s="1527"/>
      <c r="E599" s="1538"/>
      <c r="F599" s="1527"/>
      <c r="G599" s="1527"/>
      <c r="H599" s="1532"/>
      <c r="I599" s="1529"/>
      <c r="J599" s="1529"/>
      <c r="K599" s="1530"/>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25" t="s">
        <v>296</v>
      </c>
      <c r="D602" s="1525"/>
      <c r="E602" s="1525"/>
      <c r="F602" s="1525"/>
      <c r="G602" s="1525"/>
      <c r="H602" s="1525"/>
      <c r="I602" s="1525"/>
      <c r="J602" s="1525"/>
      <c r="K602" s="1525"/>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605" t="s">
        <v>446</v>
      </c>
      <c r="C636" s="1605"/>
      <c r="D636" s="1605"/>
      <c r="E636" s="1605"/>
      <c r="F636" s="1605"/>
      <c r="G636" s="1605"/>
      <c r="H636" s="1605"/>
      <c r="I636" s="1605"/>
      <c r="J636" s="1605"/>
      <c r="K636" s="1605"/>
    </row>
    <row r="637" spans="2:12" ht="18.75" thickBot="1">
      <c r="B637" s="810"/>
      <c r="C637" s="810"/>
      <c r="D637" s="810"/>
      <c r="E637" s="810"/>
      <c r="F637" s="811" t="s">
        <v>258</v>
      </c>
      <c r="G637" s="810"/>
      <c r="H637" s="810"/>
      <c r="I637" s="810"/>
      <c r="J637" s="810"/>
      <c r="K637" s="810"/>
    </row>
    <row r="638" spans="2:12" ht="12.75" customHeight="1">
      <c r="B638" s="1606" t="s">
        <v>259</v>
      </c>
      <c r="C638" s="1608" t="s">
        <v>22</v>
      </c>
      <c r="D638" s="1608" t="s">
        <v>260</v>
      </c>
      <c r="E638" s="1609" t="s">
        <v>261</v>
      </c>
      <c r="F638" s="1610"/>
      <c r="G638" s="1611"/>
      <c r="H638" s="1612" t="s">
        <v>262</v>
      </c>
      <c r="I638" s="1609" t="s">
        <v>263</v>
      </c>
      <c r="J638" s="1610"/>
      <c r="K638" s="1613"/>
    </row>
    <row r="639" spans="2:12" ht="11.25" customHeight="1">
      <c r="B639" s="1607"/>
      <c r="C639" s="1527"/>
      <c r="D639" s="1527"/>
      <c r="E639" s="1528" t="s">
        <v>300</v>
      </c>
      <c r="F639" s="1526" t="s">
        <v>301</v>
      </c>
      <c r="G639" s="1526" t="s">
        <v>302</v>
      </c>
      <c r="H639" s="1532"/>
      <c r="I639" s="1528" t="s">
        <v>267</v>
      </c>
      <c r="J639" s="1528" t="s">
        <v>24</v>
      </c>
      <c r="K639" s="1614" t="s">
        <v>348</v>
      </c>
    </row>
    <row r="640" spans="2:12" ht="11.25" customHeight="1">
      <c r="B640" s="1607"/>
      <c r="C640" s="1527"/>
      <c r="D640" s="1527"/>
      <c r="E640" s="1538"/>
      <c r="F640" s="1527"/>
      <c r="G640" s="1527"/>
      <c r="H640" s="1532"/>
      <c r="I640" s="1538"/>
      <c r="J640" s="1538"/>
      <c r="K640" s="1615"/>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591" t="s">
        <v>270</v>
      </c>
      <c r="D643" s="1591"/>
      <c r="E643" s="1591"/>
      <c r="F643" s="1591"/>
      <c r="G643" s="1591"/>
      <c r="H643" s="1591"/>
      <c r="I643" s="1591"/>
      <c r="J643" s="1591"/>
      <c r="K643" s="1604"/>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382"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149450</v>
      </c>
      <c r="D656" s="1276">
        <v>4271</v>
      </c>
      <c r="E656" s="1276">
        <v>1935</v>
      </c>
      <c r="F656" s="1276">
        <v>1913</v>
      </c>
      <c r="G656" s="1276">
        <v>423</v>
      </c>
      <c r="H656" s="1276">
        <v>145179</v>
      </c>
      <c r="I656" s="1276">
        <v>23304</v>
      </c>
      <c r="J656" s="1276">
        <v>47671</v>
      </c>
      <c r="K656" s="1276">
        <v>74204</v>
      </c>
    </row>
    <row r="657" spans="2:11" ht="15">
      <c r="B657" s="1260"/>
      <c r="C657" s="1275"/>
      <c r="D657" s="1275"/>
      <c r="E657" s="1275"/>
      <c r="F657" s="1275"/>
      <c r="G657" s="1275"/>
      <c r="H657" s="1275"/>
      <c r="I657" s="1275"/>
      <c r="J657" s="1275"/>
      <c r="K657" s="1275"/>
    </row>
    <row r="658" spans="2:11" ht="12.75">
      <c r="B658" s="1273">
        <v>2020</v>
      </c>
      <c r="C658" s="1266">
        <f t="shared" ref="C658:K658" si="49">SUM(C645:C656)</f>
        <v>1852918</v>
      </c>
      <c r="D658" s="1266">
        <f>SUM(D645:D656)</f>
        <v>47389</v>
      </c>
      <c r="E658" s="1266">
        <f t="shared" si="49"/>
        <v>20555</v>
      </c>
      <c r="F658" s="1266">
        <f t="shared" si="49"/>
        <v>22524</v>
      </c>
      <c r="G658" s="1266">
        <f>SUM(G645:G656)</f>
        <v>4310</v>
      </c>
      <c r="H658" s="1266">
        <f t="shared" si="49"/>
        <v>1805529</v>
      </c>
      <c r="I658" s="1266">
        <f t="shared" si="49"/>
        <v>297135</v>
      </c>
      <c r="J658" s="1266">
        <f t="shared" si="49"/>
        <v>532357</v>
      </c>
      <c r="K658" s="1266">
        <f t="shared" si="49"/>
        <v>976037</v>
      </c>
    </row>
    <row r="659" spans="2:11" ht="12.75">
      <c r="B659" s="1265"/>
      <c r="C659" s="1236"/>
      <c r="D659" s="1236"/>
      <c r="E659" s="1236"/>
      <c r="F659" s="1236"/>
      <c r="G659" s="1236"/>
      <c r="H659" s="1236"/>
      <c r="I659" s="1236"/>
      <c r="J659" s="1236"/>
      <c r="K659" s="1236"/>
    </row>
    <row r="660" spans="2:11" ht="12.75">
      <c r="B660" s="106"/>
      <c r="C660" s="1525" t="s">
        <v>295</v>
      </c>
      <c r="D660" s="1525"/>
      <c r="E660" s="1525"/>
      <c r="F660" s="1525"/>
      <c r="G660" s="1525"/>
      <c r="H660" s="1525"/>
      <c r="I660" s="1525"/>
      <c r="J660" s="1525"/>
      <c r="K660" s="1525"/>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44379143</v>
      </c>
      <c r="D673" s="1276">
        <v>235538</v>
      </c>
      <c r="E673" s="1276">
        <v>68088</v>
      </c>
      <c r="F673" s="1276">
        <v>114816</v>
      </c>
      <c r="G673" s="1276">
        <v>52634</v>
      </c>
      <c r="H673" s="1276">
        <v>44143605</v>
      </c>
      <c r="I673" s="1276">
        <v>6396462</v>
      </c>
      <c r="J673" s="1276">
        <v>13181865</v>
      </c>
      <c r="K673" s="1276">
        <v>24565278</v>
      </c>
    </row>
    <row r="674" spans="2:11" ht="12.75">
      <c r="B674" s="1265"/>
      <c r="C674" s="1275"/>
      <c r="D674" s="1275"/>
      <c r="E674" s="1275"/>
      <c r="F674" s="1275"/>
      <c r="G674" s="1275"/>
      <c r="H674" s="1275"/>
      <c r="I674" s="1275"/>
      <c r="J674" s="1275"/>
      <c r="K674" s="1275"/>
    </row>
    <row r="675" spans="2:11" ht="12.75">
      <c r="B675" s="1273">
        <v>2020</v>
      </c>
      <c r="C675" s="1266">
        <f t="shared" ref="C675:K675" si="51">SUM(C662:C673)</f>
        <v>559818071</v>
      </c>
      <c r="D675" s="1266">
        <f t="shared" si="51"/>
        <v>2643236</v>
      </c>
      <c r="E675" s="1266">
        <f t="shared" si="51"/>
        <v>740638</v>
      </c>
      <c r="F675" s="1266">
        <f t="shared" si="51"/>
        <v>1348815</v>
      </c>
      <c r="G675" s="1266">
        <f t="shared" si="51"/>
        <v>553783</v>
      </c>
      <c r="H675" s="1266">
        <f t="shared" si="51"/>
        <v>557174835</v>
      </c>
      <c r="I675" s="1266">
        <f t="shared" si="51"/>
        <v>82097188</v>
      </c>
      <c r="J675" s="1266">
        <f t="shared" si="51"/>
        <v>146990008</v>
      </c>
      <c r="K675" s="1266">
        <f t="shared" si="51"/>
        <v>328087639</v>
      </c>
    </row>
    <row r="676" spans="2:11" ht="12.75">
      <c r="B676" s="690"/>
      <c r="C676" s="1237"/>
      <c r="D676" s="1237"/>
      <c r="E676" s="1237"/>
      <c r="F676" s="1237"/>
      <c r="G676" s="1237"/>
      <c r="H676" s="1237"/>
      <c r="I676" s="1237"/>
      <c r="J676" s="1237"/>
      <c r="K676" s="1237"/>
    </row>
    <row r="677" spans="2:11" ht="12.75" customHeight="1">
      <c r="B677" s="1601" t="s">
        <v>259</v>
      </c>
      <c r="C677" s="1526" t="s">
        <v>22</v>
      </c>
      <c r="D677" s="1526" t="s">
        <v>260</v>
      </c>
      <c r="E677" s="1535" t="s">
        <v>261</v>
      </c>
      <c r="F677" s="1536"/>
      <c r="G677" s="1537"/>
      <c r="H677" s="1531" t="s">
        <v>262</v>
      </c>
      <c r="I677" s="1533" t="s">
        <v>263</v>
      </c>
      <c r="J677" s="1534"/>
      <c r="K677" s="1534"/>
    </row>
    <row r="678" spans="2:11" ht="11.25" customHeight="1">
      <c r="B678" s="1602"/>
      <c r="C678" s="1527"/>
      <c r="D678" s="1527"/>
      <c r="E678" s="1528" t="s">
        <v>300</v>
      </c>
      <c r="F678" s="1526" t="s">
        <v>301</v>
      </c>
      <c r="G678" s="1526" t="s">
        <v>302</v>
      </c>
      <c r="H678" s="1532"/>
      <c r="I678" s="1528" t="s">
        <v>267</v>
      </c>
      <c r="J678" s="1528" t="s">
        <v>24</v>
      </c>
      <c r="K678" s="1526" t="s">
        <v>268</v>
      </c>
    </row>
    <row r="679" spans="2:11" ht="11.25" customHeight="1">
      <c r="B679" s="1602"/>
      <c r="C679" s="1527"/>
      <c r="D679" s="1527"/>
      <c r="E679" s="1538"/>
      <c r="F679" s="1527"/>
      <c r="G679" s="1527"/>
      <c r="H679" s="1532"/>
      <c r="I679" s="1529"/>
      <c r="J679" s="1529"/>
      <c r="K679" s="1530"/>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525" t="s">
        <v>296</v>
      </c>
      <c r="D682" s="1525"/>
      <c r="E682" s="1525"/>
      <c r="F682" s="1525"/>
      <c r="G682" s="1525"/>
      <c r="H682" s="1525"/>
      <c r="I682" s="1525"/>
      <c r="J682" s="1525"/>
      <c r="K682" s="1525"/>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87937614</v>
      </c>
      <c r="D695" s="1276">
        <v>416595</v>
      </c>
      <c r="E695" s="1276">
        <v>118762</v>
      </c>
      <c r="F695" s="1276">
        <v>204236</v>
      </c>
      <c r="G695" s="1277">
        <v>93597</v>
      </c>
      <c r="H695" s="1278">
        <v>87521019</v>
      </c>
      <c r="I695" s="1276">
        <v>12604337</v>
      </c>
      <c r="J695" s="1276">
        <v>27520655</v>
      </c>
      <c r="K695" s="1276">
        <v>47396027</v>
      </c>
    </row>
    <row r="696" spans="2:12" ht="12.75">
      <c r="B696" s="1268"/>
      <c r="C696" s="1272"/>
      <c r="D696" s="1269"/>
      <c r="E696" s="1270"/>
      <c r="F696" s="1270"/>
      <c r="G696" s="1270"/>
      <c r="H696" s="1269"/>
      <c r="I696" s="1270"/>
      <c r="J696" s="1270"/>
      <c r="K696" s="1270"/>
    </row>
    <row r="697" spans="2:12" ht="12.75">
      <c r="B697" s="1273">
        <v>2020</v>
      </c>
      <c r="C697" s="1271">
        <f t="shared" ref="C697:K697" si="53">SUM(C684:C695)</f>
        <v>1106531644</v>
      </c>
      <c r="D697" s="1271">
        <f t="shared" si="53"/>
        <v>4659104</v>
      </c>
      <c r="E697" s="1271">
        <f t="shared" si="53"/>
        <v>1301600</v>
      </c>
      <c r="F697" s="1271">
        <f t="shared" si="53"/>
        <v>2382465</v>
      </c>
      <c r="G697" s="1271">
        <f t="shared" si="53"/>
        <v>975039</v>
      </c>
      <c r="H697" s="1271">
        <f t="shared" si="53"/>
        <v>1101872540</v>
      </c>
      <c r="I697" s="1271">
        <f t="shared" si="53"/>
        <v>161906505</v>
      </c>
      <c r="J697" s="1271">
        <f t="shared" si="53"/>
        <v>305200320</v>
      </c>
      <c r="K697" s="1271">
        <f t="shared" si="53"/>
        <v>634765715</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2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I39" sqref="I39"/>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16" t="s">
        <v>453</v>
      </c>
      <c r="B1" s="1616"/>
      <c r="C1" s="1616"/>
      <c r="D1" s="1616"/>
      <c r="E1" s="1616"/>
      <c r="F1" s="1616"/>
      <c r="G1" s="1616"/>
      <c r="H1" s="1616"/>
      <c r="I1" s="1616"/>
      <c r="J1" s="1616"/>
      <c r="K1" s="1616"/>
      <c r="L1" s="1616"/>
      <c r="M1" s="1616"/>
      <c r="N1" s="1616"/>
    </row>
    <row r="2" spans="1:20" ht="13.5" thickBot="1">
      <c r="B2" s="913"/>
      <c r="C2" s="913"/>
      <c r="D2" s="913"/>
      <c r="E2" s="913"/>
      <c r="F2" s="913"/>
      <c r="G2" s="914" t="s">
        <v>343</v>
      </c>
      <c r="H2" s="913"/>
      <c r="I2" s="913"/>
      <c r="J2" s="913"/>
      <c r="K2" s="913"/>
      <c r="L2" s="913"/>
      <c r="M2" s="913"/>
      <c r="N2" s="913"/>
    </row>
    <row r="3" spans="1:20" ht="14.25" thickBot="1">
      <c r="A3" s="915" t="s">
        <v>344</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4.25" thickBot="1">
      <c r="A20" s="930">
        <v>2020</v>
      </c>
      <c r="B20" s="931">
        <v>354.8</v>
      </c>
      <c r="C20" s="931">
        <v>355</v>
      </c>
      <c r="D20" s="931">
        <v>356.13</v>
      </c>
      <c r="E20" s="931">
        <v>354.02</v>
      </c>
      <c r="F20" s="931">
        <v>356.2</v>
      </c>
      <c r="G20" s="931">
        <v>358.1</v>
      </c>
      <c r="H20" s="931">
        <v>352.8</v>
      </c>
      <c r="I20" s="931">
        <v>350.8</v>
      </c>
      <c r="J20" s="931">
        <v>346.7</v>
      </c>
      <c r="K20" s="931">
        <v>345</v>
      </c>
      <c r="L20" s="931">
        <v>347.8</v>
      </c>
      <c r="M20" s="931">
        <v>347.4</v>
      </c>
      <c r="N20" s="932">
        <v>352.3</v>
      </c>
    </row>
    <row r="21" spans="1:20">
      <c r="Q21"/>
      <c r="R21"/>
      <c r="S21"/>
      <c r="T21"/>
    </row>
    <row r="22" spans="1:20" ht="13.5" thickBot="1">
      <c r="B22" s="913"/>
      <c r="C22" s="913"/>
      <c r="D22" s="913"/>
      <c r="E22" s="913"/>
      <c r="F22" s="913"/>
      <c r="G22" s="933" t="s">
        <v>345</v>
      </c>
      <c r="H22" s="913"/>
      <c r="I22" s="913"/>
      <c r="J22" s="913"/>
      <c r="K22" s="913"/>
      <c r="L22" s="913"/>
      <c r="M22" s="913"/>
      <c r="N22" s="934"/>
      <c r="Q22"/>
      <c r="R22"/>
      <c r="S22"/>
      <c r="T22"/>
    </row>
    <row r="23" spans="1:20" ht="14.25" thickBot="1">
      <c r="A23" s="915" t="s">
        <v>344</v>
      </c>
      <c r="B23" s="916" t="s">
        <v>219</v>
      </c>
      <c r="C23" s="916" t="s">
        <v>220</v>
      </c>
      <c r="D23" s="916" t="s">
        <v>221</v>
      </c>
      <c r="E23" s="916" t="s">
        <v>222</v>
      </c>
      <c r="F23" s="916" t="s">
        <v>223</v>
      </c>
      <c r="G23" s="916" t="s">
        <v>224</v>
      </c>
      <c r="H23" s="916" t="s">
        <v>225</v>
      </c>
      <c r="I23" s="916" t="s">
        <v>226</v>
      </c>
      <c r="J23" s="916" t="s">
        <v>227</v>
      </c>
      <c r="K23" s="916" t="s">
        <v>228</v>
      </c>
      <c r="L23" s="916" t="s">
        <v>229</v>
      </c>
      <c r="M23" s="916" t="s">
        <v>230</v>
      </c>
      <c r="N23" s="916" t="s">
        <v>237</v>
      </c>
      <c r="Q23"/>
      <c r="R23"/>
      <c r="S23"/>
      <c r="T23"/>
    </row>
    <row r="24" spans="1:20" ht="13.5">
      <c r="A24" s="917">
        <v>2004</v>
      </c>
      <c r="B24" s="918">
        <v>272.2</v>
      </c>
      <c r="C24" s="918">
        <v>271.5</v>
      </c>
      <c r="D24" s="918">
        <v>272</v>
      </c>
      <c r="E24" s="918">
        <v>273.10000000000002</v>
      </c>
      <c r="F24" s="918">
        <v>267.2</v>
      </c>
      <c r="G24" s="918">
        <v>269.60000000000002</v>
      </c>
      <c r="H24" s="918">
        <v>261.5</v>
      </c>
      <c r="I24" s="918">
        <v>261.39999999999998</v>
      </c>
      <c r="J24" s="918">
        <v>264.8</v>
      </c>
      <c r="K24" s="918">
        <v>267</v>
      </c>
      <c r="L24" s="918">
        <v>266.39999999999998</v>
      </c>
      <c r="M24" s="918">
        <v>271.3</v>
      </c>
      <c r="N24" s="919">
        <v>267.3</v>
      </c>
      <c r="Q24"/>
      <c r="R24"/>
      <c r="S24"/>
      <c r="T24"/>
    </row>
    <row r="25" spans="1:20" ht="13.5">
      <c r="A25" s="920">
        <v>2005</v>
      </c>
      <c r="B25" s="921">
        <v>272.10000000000002</v>
      </c>
      <c r="C25" s="921">
        <v>274.8</v>
      </c>
      <c r="D25" s="921">
        <v>271.8</v>
      </c>
      <c r="E25" s="921">
        <v>273.39999999999998</v>
      </c>
      <c r="F25" s="921">
        <v>271</v>
      </c>
      <c r="G25" s="921">
        <v>266.39999999999998</v>
      </c>
      <c r="H25" s="921">
        <v>264.60000000000002</v>
      </c>
      <c r="I25" s="921">
        <v>261.10000000000002</v>
      </c>
      <c r="J25" s="921">
        <v>266.60000000000002</v>
      </c>
      <c r="K25" s="921">
        <v>272.5</v>
      </c>
      <c r="L25" s="921">
        <v>270.60000000000002</v>
      </c>
      <c r="M25" s="921">
        <v>272.39999999999998</v>
      </c>
      <c r="N25" s="922">
        <v>269.2</v>
      </c>
      <c r="Q25"/>
      <c r="R25"/>
      <c r="S25"/>
      <c r="T25"/>
    </row>
    <row r="26" spans="1:20" ht="13.5">
      <c r="A26" s="920">
        <v>2006</v>
      </c>
      <c r="B26" s="921">
        <v>275.10000000000002</v>
      </c>
      <c r="C26" s="921">
        <v>273.39999999999998</v>
      </c>
      <c r="D26" s="921">
        <v>273.39999999999998</v>
      </c>
      <c r="E26" s="921">
        <v>272.89999999999998</v>
      </c>
      <c r="F26" s="921">
        <v>270.39999999999998</v>
      </c>
      <c r="G26" s="921">
        <v>264.2</v>
      </c>
      <c r="H26" s="921">
        <v>260.2</v>
      </c>
      <c r="I26" s="921">
        <v>258.10000000000002</v>
      </c>
      <c r="J26" s="921">
        <v>263.5</v>
      </c>
      <c r="K26" s="921">
        <v>263.89999999999998</v>
      </c>
      <c r="L26" s="921">
        <v>264.89999999999998</v>
      </c>
      <c r="M26" s="921">
        <v>266.89999999999998</v>
      </c>
      <c r="N26" s="922">
        <v>267.5</v>
      </c>
      <c r="Q26"/>
      <c r="R26"/>
      <c r="S26"/>
      <c r="T26"/>
    </row>
    <row r="27" spans="1:20" ht="13.5">
      <c r="A27" s="920">
        <v>2007</v>
      </c>
      <c r="B27" s="921">
        <v>274.10000000000002</v>
      </c>
      <c r="C27" s="921">
        <v>274.89999999999998</v>
      </c>
      <c r="D27" s="921">
        <v>274</v>
      </c>
      <c r="E27" s="921">
        <v>272.3</v>
      </c>
      <c r="F27" s="921">
        <v>271.89999999999998</v>
      </c>
      <c r="G27" s="921">
        <v>269.2</v>
      </c>
      <c r="H27" s="921">
        <v>267.89999999999998</v>
      </c>
      <c r="I27" s="921">
        <v>264.60000000000002</v>
      </c>
      <c r="J27" s="921">
        <v>266</v>
      </c>
      <c r="K27" s="921">
        <v>268.8</v>
      </c>
      <c r="L27" s="921">
        <v>269.10000000000002</v>
      </c>
      <c r="M27" s="921">
        <v>271.60000000000002</v>
      </c>
      <c r="N27" s="922">
        <v>270.2</v>
      </c>
      <c r="Q27"/>
      <c r="R27"/>
      <c r="S27"/>
      <c r="T27"/>
    </row>
    <row r="28" spans="1:20" ht="13.5">
      <c r="A28" s="920">
        <v>2008</v>
      </c>
      <c r="B28" s="921">
        <v>273.89999999999998</v>
      </c>
      <c r="C28" s="921">
        <v>274.89999999999998</v>
      </c>
      <c r="D28" s="921">
        <v>273.8</v>
      </c>
      <c r="E28" s="921">
        <v>270</v>
      </c>
      <c r="F28" s="921">
        <v>271.89999999999998</v>
      </c>
      <c r="G28" s="921">
        <v>270.5</v>
      </c>
      <c r="H28" s="921">
        <v>268.60000000000002</v>
      </c>
      <c r="I28" s="921">
        <v>265</v>
      </c>
      <c r="J28" s="921">
        <v>266.5</v>
      </c>
      <c r="K28" s="921">
        <v>266.60000000000002</v>
      </c>
      <c r="L28" s="921">
        <v>269.7</v>
      </c>
      <c r="M28" s="921">
        <v>274.60000000000002</v>
      </c>
      <c r="N28" s="922">
        <v>270.3</v>
      </c>
      <c r="Q28"/>
      <c r="R28"/>
      <c r="S28"/>
      <c r="T28"/>
    </row>
    <row r="29" spans="1:20" ht="13.5">
      <c r="A29" s="920">
        <v>2009</v>
      </c>
      <c r="B29" s="921">
        <v>276.8</v>
      </c>
      <c r="C29" s="921">
        <v>274.3</v>
      </c>
      <c r="D29" s="921">
        <v>276.39999999999998</v>
      </c>
      <c r="E29" s="921">
        <v>273.60000000000002</v>
      </c>
      <c r="F29" s="921">
        <v>273.8</v>
      </c>
      <c r="G29" s="921">
        <v>272.10000000000002</v>
      </c>
      <c r="H29" s="921">
        <v>268.60000000000002</v>
      </c>
      <c r="I29" s="921">
        <v>266.8</v>
      </c>
      <c r="J29" s="921">
        <v>269.5</v>
      </c>
      <c r="K29" s="921">
        <v>271.39999999999998</v>
      </c>
      <c r="L29" s="921">
        <v>275.60000000000002</v>
      </c>
      <c r="M29" s="921">
        <v>277.10000000000002</v>
      </c>
      <c r="N29" s="923">
        <v>272.8</v>
      </c>
      <c r="Q29"/>
      <c r="R29"/>
      <c r="S29"/>
      <c r="T29"/>
    </row>
    <row r="30" spans="1:20" ht="13.5">
      <c r="A30" s="920">
        <v>2010</v>
      </c>
      <c r="B30" s="921">
        <v>278.5</v>
      </c>
      <c r="C30" s="921">
        <v>282.10000000000002</v>
      </c>
      <c r="D30" s="921">
        <v>281.7</v>
      </c>
      <c r="E30" s="921">
        <v>280.5</v>
      </c>
      <c r="F30" s="921">
        <v>280.89999999999998</v>
      </c>
      <c r="G30" s="921">
        <v>279</v>
      </c>
      <c r="H30" s="921">
        <v>275</v>
      </c>
      <c r="I30" s="921">
        <v>272.89999999999998</v>
      </c>
      <c r="J30" s="921">
        <v>275.5</v>
      </c>
      <c r="K30" s="921">
        <v>275.10000000000002</v>
      </c>
      <c r="L30" s="921">
        <v>275</v>
      </c>
      <c r="M30" s="921">
        <v>277.5</v>
      </c>
      <c r="N30" s="923">
        <v>277.8</v>
      </c>
      <c r="Q30"/>
      <c r="R30"/>
      <c r="S30"/>
      <c r="T30"/>
    </row>
    <row r="31" spans="1:20" ht="13.5">
      <c r="A31" s="920">
        <v>2011</v>
      </c>
      <c r="B31" s="921">
        <v>280.2</v>
      </c>
      <c r="C31" s="921">
        <v>279.3</v>
      </c>
      <c r="D31" s="921">
        <v>279.5</v>
      </c>
      <c r="E31" s="921">
        <v>281.39999999999998</v>
      </c>
      <c r="F31" s="921">
        <v>279.7</v>
      </c>
      <c r="G31" s="921">
        <v>275.89999999999998</v>
      </c>
      <c r="H31" s="921">
        <v>274.2</v>
      </c>
      <c r="I31" s="921">
        <v>268.2</v>
      </c>
      <c r="J31" s="921">
        <v>259.3</v>
      </c>
      <c r="K31" s="921">
        <v>260.89999999999998</v>
      </c>
      <c r="L31" s="921">
        <v>262.89999999999998</v>
      </c>
      <c r="M31" s="921">
        <v>267.2</v>
      </c>
      <c r="N31" s="923">
        <v>271.2</v>
      </c>
      <c r="Q31"/>
      <c r="R31"/>
      <c r="S31"/>
      <c r="T31"/>
    </row>
    <row r="32" spans="1:20" s="913" customFormat="1" ht="13.5">
      <c r="A32" s="924">
        <v>2012</v>
      </c>
      <c r="B32" s="925">
        <v>270.2</v>
      </c>
      <c r="C32" s="925">
        <v>267.8</v>
      </c>
      <c r="D32" s="925">
        <v>269.60000000000002</v>
      </c>
      <c r="E32" s="925">
        <v>266.2</v>
      </c>
      <c r="F32" s="925">
        <v>265.3</v>
      </c>
      <c r="G32" s="925">
        <v>265.10000000000002</v>
      </c>
      <c r="H32" s="925">
        <v>259.10000000000002</v>
      </c>
      <c r="I32" s="925">
        <v>258.3</v>
      </c>
      <c r="J32" s="925">
        <v>258.89999999999998</v>
      </c>
      <c r="K32" s="925">
        <v>261.60000000000002</v>
      </c>
      <c r="L32" s="925">
        <v>263.2</v>
      </c>
      <c r="M32" s="925">
        <v>267</v>
      </c>
      <c r="N32" s="926">
        <v>264</v>
      </c>
      <c r="Q32"/>
      <c r="R32"/>
      <c r="S32"/>
      <c r="T32"/>
    </row>
    <row r="33" spans="1:20" s="913" customFormat="1" ht="13.5">
      <c r="A33" s="924">
        <v>2013</v>
      </c>
      <c r="B33" s="925">
        <v>269.39999999999998</v>
      </c>
      <c r="C33" s="925">
        <v>271.89999999999998</v>
      </c>
      <c r="D33" s="925">
        <v>270.60000000000002</v>
      </c>
      <c r="E33" s="925">
        <v>270.89999999999998</v>
      </c>
      <c r="F33" s="925">
        <v>266.89999999999998</v>
      </c>
      <c r="G33" s="925">
        <v>265.89999999999998</v>
      </c>
      <c r="H33" s="925">
        <v>262.5</v>
      </c>
      <c r="I33" s="925">
        <v>259.3</v>
      </c>
      <c r="J33" s="925">
        <v>261.2</v>
      </c>
      <c r="K33" s="925">
        <v>263.10000000000002</v>
      </c>
      <c r="L33" s="925">
        <v>265.5</v>
      </c>
      <c r="M33" s="925">
        <v>270.2</v>
      </c>
      <c r="N33" s="926">
        <v>266.10000000000002</v>
      </c>
      <c r="Q33"/>
      <c r="R33"/>
      <c r="S33"/>
      <c r="T33"/>
    </row>
    <row r="34" spans="1:20" s="913" customFormat="1" ht="13.5">
      <c r="A34" s="924">
        <v>2014</v>
      </c>
      <c r="B34" s="925">
        <v>273</v>
      </c>
      <c r="C34" s="925">
        <v>274.60000000000002</v>
      </c>
      <c r="D34" s="925">
        <v>271.8</v>
      </c>
      <c r="E34" s="925">
        <v>270.39999999999998</v>
      </c>
      <c r="F34" s="925">
        <v>268.39999999999998</v>
      </c>
      <c r="G34" s="925">
        <v>268.60000000000002</v>
      </c>
      <c r="H34" s="925">
        <v>264.5</v>
      </c>
      <c r="I34" s="925">
        <v>259.7</v>
      </c>
      <c r="J34" s="925">
        <v>261.60000000000002</v>
      </c>
      <c r="K34" s="925">
        <v>263.39999999999998</v>
      </c>
      <c r="L34" s="925">
        <v>264.39999999999998</v>
      </c>
      <c r="M34" s="925">
        <v>264.8</v>
      </c>
      <c r="N34" s="926">
        <v>267</v>
      </c>
      <c r="Q34"/>
      <c r="R34"/>
      <c r="S34"/>
      <c r="T34"/>
    </row>
    <row r="35" spans="1:20" s="913" customFormat="1" ht="13.5">
      <c r="A35" s="927">
        <v>2015</v>
      </c>
      <c r="B35" s="928">
        <v>270.5</v>
      </c>
      <c r="C35" s="928">
        <v>271.5</v>
      </c>
      <c r="D35" s="928">
        <v>272.60000000000002</v>
      </c>
      <c r="E35" s="928">
        <v>270.89999999999998</v>
      </c>
      <c r="F35" s="928">
        <v>273.3</v>
      </c>
      <c r="G35" s="928">
        <v>272</v>
      </c>
      <c r="H35" s="928">
        <v>267.8</v>
      </c>
      <c r="I35" s="928">
        <v>262.10000000000002</v>
      </c>
      <c r="J35" s="928">
        <v>261.39999999999998</v>
      </c>
      <c r="K35" s="928">
        <v>264.5</v>
      </c>
      <c r="L35" s="928">
        <v>266.60000000000002</v>
      </c>
      <c r="M35" s="928">
        <v>268.10000000000002</v>
      </c>
      <c r="N35" s="929">
        <v>267.89999999999998</v>
      </c>
      <c r="Q35"/>
      <c r="R35"/>
      <c r="S35"/>
      <c r="T35"/>
    </row>
    <row r="36" spans="1:20" ht="13.5">
      <c r="A36" s="927">
        <v>2016</v>
      </c>
      <c r="B36" s="928">
        <v>270.10000000000002</v>
      </c>
      <c r="C36" s="928">
        <v>272.10000000000002</v>
      </c>
      <c r="D36" s="928">
        <v>268.7</v>
      </c>
      <c r="E36" s="928">
        <v>267.7</v>
      </c>
      <c r="F36" s="928">
        <v>266.10000000000002</v>
      </c>
      <c r="G36" s="928">
        <v>263.60000000000002</v>
      </c>
      <c r="H36" s="928">
        <v>259.10000000000002</v>
      </c>
      <c r="I36" s="928">
        <v>256.7</v>
      </c>
      <c r="J36" s="928">
        <v>259.60000000000002</v>
      </c>
      <c r="K36" s="928">
        <v>263.8</v>
      </c>
      <c r="L36" s="928">
        <v>267.10000000000002</v>
      </c>
      <c r="M36" s="928">
        <v>271.10000000000002</v>
      </c>
      <c r="N36" s="929">
        <v>265.2</v>
      </c>
    </row>
    <row r="37" spans="1:20" ht="13.5">
      <c r="A37" s="927">
        <v>2017</v>
      </c>
      <c r="B37" s="928">
        <v>272.88640213541373</v>
      </c>
      <c r="C37" s="928">
        <v>276.25085307594861</v>
      </c>
      <c r="D37" s="928">
        <v>274.85711246631678</v>
      </c>
      <c r="E37" s="928">
        <v>274.82589285714283</v>
      </c>
      <c r="F37" s="928">
        <v>275.79789937320038</v>
      </c>
      <c r="G37" s="928">
        <v>275.68322171001125</v>
      </c>
      <c r="H37" s="928">
        <v>271.12366069701773</v>
      </c>
      <c r="I37" s="928">
        <v>265.89233861961111</v>
      </c>
      <c r="J37" s="928">
        <v>268.51868601734992</v>
      </c>
      <c r="K37" s="928">
        <v>269.27624185210152</v>
      </c>
      <c r="L37" s="928">
        <v>272.87214014486779</v>
      </c>
      <c r="M37" s="928">
        <v>275.60365369340764</v>
      </c>
      <c r="N37" s="929">
        <v>272.59345923219968</v>
      </c>
    </row>
    <row r="38" spans="1:20" ht="13.5">
      <c r="A38" s="927">
        <v>2018</v>
      </c>
      <c r="B38" s="928">
        <v>271.81169536218374</v>
      </c>
      <c r="C38" s="928">
        <v>271.62933094384721</v>
      </c>
      <c r="D38" s="928">
        <v>275.82298136645966</v>
      </c>
      <c r="E38" s="928">
        <v>276.47664184157117</v>
      </c>
      <c r="F38" s="928">
        <v>276.53879641485253</v>
      </c>
      <c r="G38" s="928">
        <v>273.5957050315024</v>
      </c>
      <c r="H38" s="928">
        <v>267.18371383829231</v>
      </c>
      <c r="I38" s="928">
        <v>262.45748745224398</v>
      </c>
      <c r="J38" s="928">
        <v>265.66096423017115</v>
      </c>
      <c r="K38" s="928">
        <v>270.12991512212</v>
      </c>
      <c r="L38" s="928">
        <v>273.99583766909478</v>
      </c>
      <c r="M38" s="928">
        <v>277.44326025733028</v>
      </c>
      <c r="N38" s="929">
        <v>271.5347702055667</v>
      </c>
    </row>
    <row r="39" spans="1:20" ht="13.5">
      <c r="A39" s="1093">
        <v>2019</v>
      </c>
      <c r="B39" s="1094">
        <v>281.27826336739287</v>
      </c>
      <c r="C39" s="1094">
        <v>284.30536717690359</v>
      </c>
      <c r="D39" s="1094">
        <v>286.22046450702811</v>
      </c>
      <c r="E39" s="1094">
        <v>290.8767352564733</v>
      </c>
      <c r="F39" s="1094">
        <v>285.31500572737696</v>
      </c>
      <c r="G39" s="1094">
        <v>281.29946839929153</v>
      </c>
      <c r="H39" s="1094">
        <v>274.8623926185175</v>
      </c>
      <c r="I39" s="1094">
        <v>271.9152332887009</v>
      </c>
      <c r="J39" s="1094">
        <v>273.41321243523339</v>
      </c>
      <c r="K39" s="1094">
        <v>276.3</v>
      </c>
      <c r="L39" s="1094">
        <v>279.2</v>
      </c>
      <c r="M39" s="1094">
        <v>286.5</v>
      </c>
      <c r="N39" s="1095">
        <v>286.2</v>
      </c>
    </row>
    <row r="40" spans="1:20" ht="14.25" thickBot="1">
      <c r="A40" s="930">
        <v>2020</v>
      </c>
      <c r="B40" s="931">
        <v>286.2</v>
      </c>
      <c r="C40" s="931">
        <v>288.2</v>
      </c>
      <c r="D40" s="931">
        <v>287.13</v>
      </c>
      <c r="E40" s="931">
        <v>286.24</v>
      </c>
      <c r="F40" s="931">
        <v>285.8</v>
      </c>
      <c r="G40" s="931">
        <v>286</v>
      </c>
      <c r="H40" s="931">
        <v>280.5</v>
      </c>
      <c r="I40" s="931">
        <v>277.2</v>
      </c>
      <c r="J40" s="931">
        <v>277.2</v>
      </c>
      <c r="K40" s="931">
        <v>277.7</v>
      </c>
      <c r="L40" s="931">
        <v>281.60000000000002</v>
      </c>
      <c r="M40" s="931">
        <v>284.8</v>
      </c>
      <c r="N40" s="932">
        <v>282.8</v>
      </c>
    </row>
    <row r="41" spans="1:20" ht="13.5" thickBot="1">
      <c r="B41" s="913"/>
      <c r="C41" s="913"/>
      <c r="D41" s="913"/>
      <c r="E41" s="913"/>
      <c r="F41" s="913"/>
      <c r="G41" s="933" t="s">
        <v>346</v>
      </c>
      <c r="H41" s="913"/>
      <c r="I41" s="913"/>
      <c r="J41" s="913"/>
      <c r="K41" s="913"/>
      <c r="L41" s="913"/>
      <c r="M41" s="913"/>
      <c r="N41" s="934"/>
    </row>
    <row r="42" spans="1:20" ht="14.25" thickBot="1">
      <c r="A42" s="915" t="s">
        <v>344</v>
      </c>
      <c r="B42" s="916" t="s">
        <v>219</v>
      </c>
      <c r="C42" s="916" t="s">
        <v>220</v>
      </c>
      <c r="D42" s="916" t="s">
        <v>221</v>
      </c>
      <c r="E42" s="916" t="s">
        <v>222</v>
      </c>
      <c r="F42" s="916" t="s">
        <v>223</v>
      </c>
      <c r="G42" s="916" t="s">
        <v>224</v>
      </c>
      <c r="H42" s="916" t="s">
        <v>225</v>
      </c>
      <c r="I42" s="916" t="s">
        <v>226</v>
      </c>
      <c r="J42" s="916" t="s">
        <v>227</v>
      </c>
      <c r="K42" s="916" t="s">
        <v>228</v>
      </c>
      <c r="L42" s="916" t="s">
        <v>229</v>
      </c>
      <c r="M42" s="916" t="s">
        <v>230</v>
      </c>
      <c r="N42" s="916" t="s">
        <v>237</v>
      </c>
    </row>
    <row r="43" spans="1:20" ht="13.5">
      <c r="A43" s="917">
        <v>2004</v>
      </c>
      <c r="B43" s="918">
        <v>240.7</v>
      </c>
      <c r="C43" s="918">
        <v>241.7</v>
      </c>
      <c r="D43" s="918">
        <v>243.7</v>
      </c>
      <c r="E43" s="918">
        <v>237.7</v>
      </c>
      <c r="F43" s="918">
        <v>240.8</v>
      </c>
      <c r="G43" s="918">
        <v>241.5</v>
      </c>
      <c r="H43" s="918">
        <v>243.3</v>
      </c>
      <c r="I43" s="918">
        <v>237.1</v>
      </c>
      <c r="J43" s="918">
        <v>241.6</v>
      </c>
      <c r="K43" s="918">
        <v>238.8</v>
      </c>
      <c r="L43" s="918">
        <v>245.7</v>
      </c>
      <c r="M43" s="918">
        <v>249.9</v>
      </c>
      <c r="N43" s="919">
        <v>242.4</v>
      </c>
    </row>
    <row r="44" spans="1:20" ht="13.5">
      <c r="A44" s="920">
        <v>2005</v>
      </c>
      <c r="B44" s="921">
        <v>253.1</v>
      </c>
      <c r="C44" s="921">
        <v>256.89999999999998</v>
      </c>
      <c r="D44" s="921">
        <v>255</v>
      </c>
      <c r="E44" s="921">
        <v>253.3</v>
      </c>
      <c r="F44" s="921">
        <v>253</v>
      </c>
      <c r="G44" s="921">
        <v>252.2</v>
      </c>
      <c r="H44" s="921">
        <v>251.1</v>
      </c>
      <c r="I44" s="921">
        <v>247.9</v>
      </c>
      <c r="J44" s="921">
        <v>246.7</v>
      </c>
      <c r="K44" s="921">
        <v>249.2</v>
      </c>
      <c r="L44" s="921">
        <v>250.4</v>
      </c>
      <c r="M44" s="921">
        <v>256.2</v>
      </c>
      <c r="N44" s="922">
        <v>251.9</v>
      </c>
    </row>
    <row r="45" spans="1:20" ht="13.5">
      <c r="A45" s="920">
        <v>2006</v>
      </c>
      <c r="B45" s="921">
        <v>257.8</v>
      </c>
      <c r="C45" s="921">
        <v>258.60000000000002</v>
      </c>
      <c r="D45" s="921">
        <v>259.39999999999998</v>
      </c>
      <c r="E45" s="921">
        <v>256.39999999999998</v>
      </c>
      <c r="F45" s="921">
        <v>257.60000000000002</v>
      </c>
      <c r="G45" s="921">
        <v>256.10000000000002</v>
      </c>
      <c r="H45" s="921">
        <v>250.4</v>
      </c>
      <c r="I45" s="921">
        <v>248.4</v>
      </c>
      <c r="J45" s="921">
        <v>249.2</v>
      </c>
      <c r="K45" s="921">
        <v>246.2</v>
      </c>
      <c r="L45" s="921">
        <v>246.3</v>
      </c>
      <c r="M45" s="921">
        <v>251</v>
      </c>
      <c r="N45" s="922">
        <v>253.1</v>
      </c>
    </row>
    <row r="46" spans="1:20" ht="13.5">
      <c r="A46" s="920">
        <v>2007</v>
      </c>
      <c r="B46" s="921">
        <v>257</v>
      </c>
      <c r="C46" s="921">
        <v>258.60000000000002</v>
      </c>
      <c r="D46" s="921">
        <v>258.5</v>
      </c>
      <c r="E46" s="921">
        <v>260.5</v>
      </c>
      <c r="F46" s="921">
        <v>258.8</v>
      </c>
      <c r="G46" s="921">
        <v>257.5</v>
      </c>
      <c r="H46" s="921">
        <v>254.5</v>
      </c>
      <c r="I46" s="921">
        <v>250.9</v>
      </c>
      <c r="J46" s="921">
        <v>249.3</v>
      </c>
      <c r="K46" s="921">
        <v>246.9</v>
      </c>
      <c r="L46" s="921">
        <v>251.1</v>
      </c>
      <c r="M46" s="921">
        <v>253</v>
      </c>
      <c r="N46" s="922">
        <v>254.3</v>
      </c>
    </row>
    <row r="47" spans="1:20" ht="13.5">
      <c r="A47" s="920">
        <v>2008</v>
      </c>
      <c r="B47" s="921">
        <v>260</v>
      </c>
      <c r="C47" s="921">
        <v>259.7</v>
      </c>
      <c r="D47" s="921">
        <v>256.5</v>
      </c>
      <c r="E47" s="921">
        <v>253.2</v>
      </c>
      <c r="F47" s="921">
        <v>257.89999999999998</v>
      </c>
      <c r="G47" s="921">
        <v>255.5</v>
      </c>
      <c r="H47" s="921">
        <v>249</v>
      </c>
      <c r="I47" s="921">
        <v>247.1</v>
      </c>
      <c r="J47" s="921">
        <v>246.8</v>
      </c>
      <c r="K47" s="921">
        <v>243.8</v>
      </c>
      <c r="L47" s="921">
        <v>247.6</v>
      </c>
      <c r="M47" s="921">
        <v>252.5</v>
      </c>
      <c r="N47" s="922">
        <v>252.2</v>
      </c>
    </row>
    <row r="48" spans="1:20" ht="13.5">
      <c r="A48" s="920">
        <v>2009</v>
      </c>
      <c r="B48" s="921">
        <v>254.8</v>
      </c>
      <c r="C48" s="921">
        <v>256.39999999999998</v>
      </c>
      <c r="D48" s="921">
        <v>258.2</v>
      </c>
      <c r="E48" s="921">
        <v>257.39999999999998</v>
      </c>
      <c r="F48" s="921">
        <v>257.39999999999998</v>
      </c>
      <c r="G48" s="921">
        <v>255.2</v>
      </c>
      <c r="H48" s="921">
        <v>253.6</v>
      </c>
      <c r="I48" s="921">
        <v>250.6</v>
      </c>
      <c r="J48" s="921">
        <v>251.8</v>
      </c>
      <c r="K48" s="921">
        <v>252.9</v>
      </c>
      <c r="L48" s="921">
        <v>255.6</v>
      </c>
      <c r="M48" s="921">
        <v>260.8</v>
      </c>
      <c r="N48" s="922">
        <v>255.4</v>
      </c>
    </row>
    <row r="49" spans="1:14" ht="13.5">
      <c r="A49" s="920">
        <v>2010</v>
      </c>
      <c r="B49" s="921">
        <v>261.8</v>
      </c>
      <c r="C49" s="921">
        <v>267.39999999999998</v>
      </c>
      <c r="D49" s="921">
        <v>265.7</v>
      </c>
      <c r="E49" s="921">
        <v>267.89999999999998</v>
      </c>
      <c r="F49" s="921">
        <v>268.8</v>
      </c>
      <c r="G49" s="921">
        <v>266.89999999999998</v>
      </c>
      <c r="H49" s="921">
        <v>264.39999999999998</v>
      </c>
      <c r="I49" s="921">
        <v>259.89999999999998</v>
      </c>
      <c r="J49" s="921">
        <v>258.10000000000002</v>
      </c>
      <c r="K49" s="921">
        <v>254.5</v>
      </c>
      <c r="L49" s="921">
        <v>258.10000000000002</v>
      </c>
      <c r="M49" s="921">
        <v>262.5</v>
      </c>
      <c r="N49" s="922">
        <v>262.8</v>
      </c>
    </row>
    <row r="50" spans="1:14" ht="13.5">
      <c r="A50" s="920">
        <v>2011</v>
      </c>
      <c r="B50" s="921">
        <v>262.7</v>
      </c>
      <c r="C50" s="921">
        <v>262.60000000000002</v>
      </c>
      <c r="D50" s="921">
        <v>262.2</v>
      </c>
      <c r="E50" s="921">
        <v>261.5</v>
      </c>
      <c r="F50" s="921">
        <v>261.2</v>
      </c>
      <c r="G50" s="921">
        <v>258</v>
      </c>
      <c r="H50" s="921">
        <v>256.2</v>
      </c>
      <c r="I50" s="921">
        <v>251.1</v>
      </c>
      <c r="J50" s="921">
        <v>250.5</v>
      </c>
      <c r="K50" s="921">
        <v>251.1</v>
      </c>
      <c r="L50" s="921">
        <v>253.3</v>
      </c>
      <c r="M50" s="921">
        <v>259.5</v>
      </c>
      <c r="N50" s="922">
        <v>257.2</v>
      </c>
    </row>
    <row r="51" spans="1:14" ht="13.5">
      <c r="A51" s="920">
        <v>2012</v>
      </c>
      <c r="B51" s="921">
        <v>263.39999999999998</v>
      </c>
      <c r="C51" s="921">
        <v>263.8</v>
      </c>
      <c r="D51" s="921">
        <v>264</v>
      </c>
      <c r="E51" s="921">
        <v>262.5</v>
      </c>
      <c r="F51" s="921">
        <v>265.3</v>
      </c>
      <c r="G51" s="921">
        <v>262.2</v>
      </c>
      <c r="H51" s="921">
        <v>260.3</v>
      </c>
      <c r="I51" s="921">
        <v>256</v>
      </c>
      <c r="J51" s="921">
        <v>256.2</v>
      </c>
      <c r="K51" s="921">
        <v>257.60000000000002</v>
      </c>
      <c r="L51" s="921">
        <v>260.7</v>
      </c>
      <c r="M51" s="921">
        <v>263.5</v>
      </c>
      <c r="N51" s="922">
        <v>261.3</v>
      </c>
    </row>
    <row r="52" spans="1:14" ht="13.5">
      <c r="A52" s="920">
        <v>2013</v>
      </c>
      <c r="B52" s="921">
        <v>263.7</v>
      </c>
      <c r="C52" s="921">
        <v>268.2</v>
      </c>
      <c r="D52" s="921">
        <v>266.3</v>
      </c>
      <c r="E52" s="921">
        <v>267.2</v>
      </c>
      <c r="F52" s="921">
        <v>267</v>
      </c>
      <c r="G52" s="921">
        <v>269.39999999999998</v>
      </c>
      <c r="H52" s="921">
        <v>265.3</v>
      </c>
      <c r="I52" s="921">
        <v>261.7</v>
      </c>
      <c r="J52" s="921">
        <v>261.2</v>
      </c>
      <c r="K52" s="921">
        <v>259.89999999999998</v>
      </c>
      <c r="L52" s="921">
        <v>263.3</v>
      </c>
      <c r="M52" s="921">
        <v>265.8</v>
      </c>
      <c r="N52" s="922">
        <v>264.8</v>
      </c>
    </row>
    <row r="53" spans="1:14" ht="13.5">
      <c r="A53" s="924">
        <v>2014</v>
      </c>
      <c r="B53" s="921">
        <v>267.7</v>
      </c>
      <c r="C53" s="921">
        <v>270.8</v>
      </c>
      <c r="D53" s="921">
        <v>267.3</v>
      </c>
      <c r="E53" s="921">
        <v>267.2</v>
      </c>
      <c r="F53" s="921">
        <v>267.7</v>
      </c>
      <c r="G53" s="921">
        <v>267.39999999999998</v>
      </c>
      <c r="H53" s="921">
        <v>264.89999999999998</v>
      </c>
      <c r="I53" s="921">
        <v>263.3</v>
      </c>
      <c r="J53" s="921">
        <v>260.39999999999998</v>
      </c>
      <c r="K53" s="921">
        <v>262</v>
      </c>
      <c r="L53" s="921">
        <v>263.3</v>
      </c>
      <c r="M53" s="921">
        <v>267.89999999999998</v>
      </c>
      <c r="N53" s="922">
        <v>265.7</v>
      </c>
    </row>
    <row r="54" spans="1:14" ht="13.5">
      <c r="A54" s="927">
        <v>2015</v>
      </c>
      <c r="B54" s="935">
        <v>270.89999999999998</v>
      </c>
      <c r="C54" s="935">
        <v>271.7</v>
      </c>
      <c r="D54" s="935">
        <v>270.89999999999998</v>
      </c>
      <c r="E54" s="935">
        <v>272.5</v>
      </c>
      <c r="F54" s="935">
        <v>274.8</v>
      </c>
      <c r="G54" s="935">
        <v>275.7</v>
      </c>
      <c r="H54" s="935">
        <v>272.39999999999998</v>
      </c>
      <c r="I54" s="935">
        <v>268.60000000000002</v>
      </c>
      <c r="J54" s="935">
        <v>266.3</v>
      </c>
      <c r="K54" s="935">
        <v>266.10000000000002</v>
      </c>
      <c r="L54" s="935">
        <v>268.7</v>
      </c>
      <c r="M54" s="935">
        <v>270.39999999999998</v>
      </c>
      <c r="N54" s="936">
        <v>270.5</v>
      </c>
    </row>
    <row r="55" spans="1:14" ht="13.5">
      <c r="A55" s="927">
        <v>2016</v>
      </c>
      <c r="B55" s="935">
        <v>271.7</v>
      </c>
      <c r="C55" s="935">
        <v>271.89999999999998</v>
      </c>
      <c r="D55" s="935">
        <v>270.2</v>
      </c>
      <c r="E55" s="935">
        <v>272.2</v>
      </c>
      <c r="F55" s="935">
        <v>275.5</v>
      </c>
      <c r="G55" s="935">
        <v>274.2</v>
      </c>
      <c r="H55" s="935">
        <v>270.5</v>
      </c>
      <c r="I55" s="935">
        <v>268.7</v>
      </c>
      <c r="J55" s="935">
        <v>268</v>
      </c>
      <c r="K55" s="935">
        <v>270</v>
      </c>
      <c r="L55" s="935">
        <v>273.2</v>
      </c>
      <c r="M55" s="935">
        <v>276.5</v>
      </c>
      <c r="N55" s="936">
        <v>271.8</v>
      </c>
    </row>
    <row r="56" spans="1:14" ht="13.5">
      <c r="A56" s="927">
        <v>2017</v>
      </c>
      <c r="B56" s="935">
        <v>276.69926282533487</v>
      </c>
      <c r="C56" s="935">
        <v>276.47892871209154</v>
      </c>
      <c r="D56" s="935">
        <v>278.22339935513622</v>
      </c>
      <c r="E56" s="935">
        <v>279.34229084700496</v>
      </c>
      <c r="F56" s="935">
        <v>281.69560720701139</v>
      </c>
      <c r="G56" s="935">
        <v>282.87137778735314</v>
      </c>
      <c r="H56" s="935">
        <v>277.47576558713354</v>
      </c>
      <c r="I56" s="935">
        <v>274.10388337620998</v>
      </c>
      <c r="J56" s="935">
        <v>273.58284883720944</v>
      </c>
      <c r="K56" s="935">
        <v>274.03936753791561</v>
      </c>
      <c r="L56" s="935">
        <v>275.29776603686923</v>
      </c>
      <c r="M56" s="935">
        <v>280.80114332380572</v>
      </c>
      <c r="N56" s="929">
        <v>277.62487398742144</v>
      </c>
    </row>
    <row r="57" spans="1:14" ht="13.5">
      <c r="A57" s="927">
        <v>2018</v>
      </c>
      <c r="B57" s="928">
        <v>279.54637865311327</v>
      </c>
      <c r="C57" s="928">
        <v>282.17688062735988</v>
      </c>
      <c r="D57" s="928">
        <v>283.66516998075673</v>
      </c>
      <c r="E57" s="928">
        <v>284.39577732607717</v>
      </c>
      <c r="F57" s="928">
        <v>286.91837000390598</v>
      </c>
      <c r="G57" s="928">
        <v>286.16812790097981</v>
      </c>
      <c r="H57" s="928">
        <v>281.7233466698047</v>
      </c>
      <c r="I57" s="928">
        <v>279.00896414342645</v>
      </c>
      <c r="J57" s="928">
        <v>276.36222177119254</v>
      </c>
      <c r="K57" s="928">
        <v>278.71065267650755</v>
      </c>
      <c r="L57" s="928">
        <v>284.00026838432649</v>
      </c>
      <c r="M57" s="928">
        <v>284.93782985955824</v>
      </c>
      <c r="N57" s="929">
        <v>282.28926615670917</v>
      </c>
    </row>
    <row r="58" spans="1:14" ht="13.5">
      <c r="A58" s="1093">
        <v>2019</v>
      </c>
      <c r="B58" s="1094">
        <v>287.03444832750858</v>
      </c>
      <c r="C58" s="1094">
        <v>289.1459538749898</v>
      </c>
      <c r="D58" s="1094">
        <v>288.5072199817875</v>
      </c>
      <c r="E58" s="1094">
        <v>290.10412746204969</v>
      </c>
      <c r="F58" s="1094">
        <v>292.71949231485786</v>
      </c>
      <c r="G58" s="1094">
        <v>289.1722528130237</v>
      </c>
      <c r="H58" s="1094">
        <v>284.60732456803191</v>
      </c>
      <c r="I58" s="1094">
        <v>281.83476394849748</v>
      </c>
      <c r="J58" s="1094">
        <v>281.74347936186393</v>
      </c>
      <c r="K58" s="1094">
        <v>280</v>
      </c>
      <c r="L58" s="1094">
        <v>283.39999999999998</v>
      </c>
      <c r="M58" s="1094">
        <v>281.7</v>
      </c>
      <c r="N58" s="1095">
        <v>280.2</v>
      </c>
    </row>
    <row r="59" spans="1:14" ht="14.25" thickBot="1">
      <c r="A59" s="930">
        <v>2020</v>
      </c>
      <c r="B59" s="931">
        <v>288.10000000000002</v>
      </c>
      <c r="C59" s="931">
        <v>289.7</v>
      </c>
      <c r="D59" s="931">
        <v>291.47000000000003</v>
      </c>
      <c r="E59" s="931">
        <v>290.86</v>
      </c>
      <c r="F59" s="931">
        <v>294.3</v>
      </c>
      <c r="G59" s="931">
        <v>295</v>
      </c>
      <c r="H59" s="931">
        <v>291.7</v>
      </c>
      <c r="I59" s="931">
        <v>288</v>
      </c>
      <c r="J59" s="931">
        <v>285</v>
      </c>
      <c r="K59" s="931">
        <v>289.7</v>
      </c>
      <c r="L59" s="931">
        <v>286</v>
      </c>
      <c r="M59" s="931">
        <v>288.2</v>
      </c>
      <c r="N59" s="932">
        <v>289.89999999999998</v>
      </c>
    </row>
    <row r="60" spans="1:14">
      <c r="I60"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43" zoomScale="75" workbookViewId="0">
      <selection activeCell="Y535" sqref="Y53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18" t="s">
        <v>433</v>
      </c>
      <c r="B2" s="1618"/>
      <c r="C2" s="1618"/>
      <c r="D2" s="1618"/>
      <c r="E2" s="1618"/>
      <c r="F2" s="1618"/>
      <c r="G2" s="1618"/>
      <c r="H2" s="1618"/>
      <c r="I2" s="1618"/>
      <c r="J2" s="1618"/>
      <c r="K2" s="1618"/>
      <c r="L2" s="1618"/>
      <c r="M2" s="1618"/>
    </row>
    <row r="3" spans="1:29" ht="12.75" hidden="1" customHeight="1">
      <c r="A3" s="1618"/>
      <c r="B3" s="1618"/>
      <c r="C3" s="1618"/>
      <c r="D3" s="1618"/>
      <c r="E3" s="1618"/>
      <c r="F3" s="1618"/>
      <c r="G3" s="1618"/>
      <c r="H3" s="1618"/>
      <c r="I3" s="1618"/>
      <c r="J3" s="1618"/>
      <c r="K3" s="1618"/>
      <c r="L3" s="1618"/>
      <c r="M3" s="1618"/>
    </row>
    <row r="4" spans="1:29" ht="12.75" hidden="1" customHeight="1">
      <c r="A4" s="1618"/>
      <c r="B4" s="1618"/>
      <c r="C4" s="1618"/>
      <c r="D4" s="1618"/>
      <c r="E4" s="1618"/>
      <c r="F4" s="1618"/>
      <c r="G4" s="1618"/>
      <c r="H4" s="1618"/>
      <c r="I4" s="1618"/>
      <c r="J4" s="1618"/>
      <c r="K4" s="1618"/>
      <c r="L4" s="1618"/>
      <c r="M4" s="1618"/>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17" t="s">
        <v>216</v>
      </c>
      <c r="R7" s="1617"/>
      <c r="S7" s="1617"/>
      <c r="T7" s="1097"/>
      <c r="U7" s="139">
        <v>2003</v>
      </c>
      <c r="V7" s="1617" t="s">
        <v>217</v>
      </c>
      <c r="W7" s="1619"/>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17" t="s">
        <v>216</v>
      </c>
      <c r="Q16" s="1617"/>
      <c r="R16" s="1617"/>
      <c r="S16" s="1617"/>
      <c r="T16" s="140"/>
      <c r="U16" s="139">
        <v>2004</v>
      </c>
      <c r="V16" s="1617" t="s">
        <v>217</v>
      </c>
      <c r="W16" s="1617"/>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17" t="s">
        <v>216</v>
      </c>
      <c r="Q25" s="1617"/>
      <c r="R25" s="1617"/>
      <c r="S25" s="1617"/>
      <c r="T25" s="140"/>
      <c r="U25" s="139">
        <v>2005</v>
      </c>
      <c r="V25" s="1617" t="s">
        <v>217</v>
      </c>
      <c r="W25" s="1617"/>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17" t="s">
        <v>216</v>
      </c>
      <c r="Q34" s="1617"/>
      <c r="R34" s="1617"/>
      <c r="S34" s="1617"/>
      <c r="T34" s="140"/>
      <c r="U34" s="139">
        <v>2006</v>
      </c>
      <c r="V34" s="1617" t="s">
        <v>217</v>
      </c>
      <c r="W34" s="1617"/>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17" t="s">
        <v>216</v>
      </c>
      <c r="Q43" s="1617"/>
      <c r="R43" s="1617"/>
      <c r="S43" s="1617"/>
      <c r="T43" s="140"/>
      <c r="U43" s="139">
        <v>2007</v>
      </c>
      <c r="V43" s="1617" t="s">
        <v>217</v>
      </c>
      <c r="W43" s="1617"/>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17" t="s">
        <v>216</v>
      </c>
      <c r="Q52" s="1617"/>
      <c r="R52" s="1617"/>
      <c r="S52" s="1617"/>
      <c r="T52" s="140"/>
      <c r="U52" s="139">
        <v>2008</v>
      </c>
      <c r="V52" s="1617" t="s">
        <v>217</v>
      </c>
      <c r="W52" s="1617"/>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17" t="s">
        <v>216</v>
      </c>
      <c r="Q61" s="1617"/>
      <c r="R61" s="1617"/>
      <c r="S61" s="1617"/>
      <c r="T61" s="140"/>
      <c r="U61" s="139">
        <v>2009</v>
      </c>
      <c r="V61" s="1617" t="s">
        <v>217</v>
      </c>
      <c r="W61" s="1617"/>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17" t="s">
        <v>216</v>
      </c>
      <c r="Q70" s="1617"/>
      <c r="R70" s="1617"/>
      <c r="S70" s="1617"/>
      <c r="T70" s="140"/>
      <c r="U70" s="139">
        <v>2010</v>
      </c>
      <c r="V70" s="1617" t="s">
        <v>217</v>
      </c>
      <c r="W70" s="1617"/>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17" t="s">
        <v>216</v>
      </c>
      <c r="Q79" s="1617"/>
      <c r="R79" s="1617"/>
      <c r="S79" s="1617"/>
      <c r="T79" s="140"/>
      <c r="U79" s="139">
        <v>2011</v>
      </c>
      <c r="V79" s="1617" t="s">
        <v>217</v>
      </c>
      <c r="W79" s="1617"/>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17" t="s">
        <v>216</v>
      </c>
      <c r="Q88" s="1617"/>
      <c r="R88" s="1617"/>
      <c r="S88" s="1617"/>
      <c r="T88" s="140"/>
      <c r="U88" s="139">
        <v>2012</v>
      </c>
      <c r="V88" s="1617" t="s">
        <v>217</v>
      </c>
      <c r="W88" s="1617"/>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17" t="s">
        <v>216</v>
      </c>
      <c r="Q97" s="1617"/>
      <c r="R97" s="1617"/>
      <c r="S97" s="1617"/>
      <c r="T97" s="140"/>
      <c r="U97" s="139">
        <v>2013</v>
      </c>
      <c r="V97" s="1617" t="s">
        <v>217</v>
      </c>
      <c r="W97" s="1617"/>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17" t="s">
        <v>216</v>
      </c>
      <c r="Q106" s="1617"/>
      <c r="R106" s="1617"/>
      <c r="S106" s="1617"/>
      <c r="T106" s="140"/>
      <c r="U106" s="139">
        <v>2014</v>
      </c>
      <c r="V106" s="1617" t="s">
        <v>217</v>
      </c>
      <c r="W106" s="1617"/>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17" t="s">
        <v>216</v>
      </c>
      <c r="Q116" s="1617"/>
      <c r="R116" s="1617"/>
      <c r="S116" s="1617"/>
      <c r="T116" s="140"/>
      <c r="U116" s="139">
        <v>2015</v>
      </c>
      <c r="V116" s="1617" t="s">
        <v>217</v>
      </c>
      <c r="W116" s="1617"/>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17" t="s">
        <v>216</v>
      </c>
      <c r="Q126" s="1617"/>
      <c r="R126" s="1617"/>
      <c r="S126" s="1617"/>
      <c r="T126" s="140"/>
      <c r="U126" s="139">
        <v>2016</v>
      </c>
      <c r="V126" s="1617" t="s">
        <v>217</v>
      </c>
      <c r="W126" s="1617"/>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17" t="s">
        <v>216</v>
      </c>
      <c r="Q136" s="1617"/>
      <c r="R136" s="1617"/>
      <c r="S136" s="1617"/>
      <c r="T136" s="140"/>
      <c r="U136" s="139">
        <v>2017</v>
      </c>
      <c r="V136" s="1617" t="s">
        <v>217</v>
      </c>
      <c r="W136" s="1617"/>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617" t="s">
        <v>216</v>
      </c>
      <c r="Q146" s="1617"/>
      <c r="R146" s="1617"/>
      <c r="S146" s="1617"/>
      <c r="T146" s="140"/>
      <c r="U146" s="139">
        <v>2018</v>
      </c>
      <c r="V146" s="1617" t="s">
        <v>217</v>
      </c>
      <c r="W146" s="1617"/>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17" t="s">
        <v>216</v>
      </c>
      <c r="Q156" s="1617"/>
      <c r="R156" s="1617"/>
      <c r="S156" s="1617"/>
      <c r="T156" s="140"/>
      <c r="U156" s="139">
        <v>2019</v>
      </c>
      <c r="V156" s="1617" t="s">
        <v>217</v>
      </c>
      <c r="W156" s="1617"/>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17" t="s">
        <v>216</v>
      </c>
      <c r="Q166" s="1617"/>
      <c r="R166" s="1617"/>
      <c r="S166" s="1617"/>
      <c r="T166" s="140"/>
      <c r="U166" s="139">
        <v>2020</v>
      </c>
      <c r="V166" s="1617" t="s">
        <v>217</v>
      </c>
      <c r="W166" s="1617"/>
      <c r="X166" s="140"/>
      <c r="Y166" s="225">
        <v>2020</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12.470539263092032</v>
      </c>
      <c r="O338" s="286" t="s">
        <v>238</v>
      </c>
      <c r="P338" s="320">
        <f t="shared" ref="P338:S344" si="82">(P168/1000)/1.02</f>
        <v>12.023768601278885</v>
      </c>
      <c r="Q338" s="321">
        <f t="shared" si="82"/>
        <v>11.534723401155603</v>
      </c>
      <c r="R338" s="321">
        <f t="shared" si="82"/>
        <v>11.954520900319125</v>
      </c>
      <c r="S338" s="321">
        <f t="shared" si="82"/>
        <v>12.201642328393659</v>
      </c>
      <c r="T338" s="260"/>
      <c r="U338" s="286" t="s">
        <v>238</v>
      </c>
      <c r="V338" s="320">
        <f t="shared" ref="V338:W344" si="83">(V168/1000)/1.02</f>
        <v>11.792244364685196</v>
      </c>
      <c r="W338" s="320">
        <f t="shared" si="83"/>
        <v>12.066915001968225</v>
      </c>
      <c r="X338" s="260"/>
      <c r="Y338" s="286" t="s">
        <v>238</v>
      </c>
      <c r="Z338" s="323">
        <f t="shared" ref="Z338:Z344" si="84">(Z168/1000)/1.02</f>
        <v>11.931429166715311</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12.930716517691565</v>
      </c>
      <c r="O339" s="327" t="s">
        <v>243</v>
      </c>
      <c r="P339" s="320">
        <f t="shared" si="82"/>
        <v>11.990614644160731</v>
      </c>
      <c r="Q339" s="321">
        <f t="shared" si="82"/>
        <v>11.190406410132059</v>
      </c>
      <c r="R339" s="321">
        <f t="shared" si="82"/>
        <v>12.243303093830649</v>
      </c>
      <c r="S339" s="321">
        <f t="shared" si="82"/>
        <v>12.564746869135124</v>
      </c>
      <c r="T339" s="260"/>
      <c r="U339" s="328" t="s">
        <v>243</v>
      </c>
      <c r="V339" s="320">
        <f t="shared" si="83"/>
        <v>11.629273522568642</v>
      </c>
      <c r="W339" s="320">
        <f t="shared" si="83"/>
        <v>12.384408854727466</v>
      </c>
      <c r="X339" s="260"/>
      <c r="Y339" s="328" t="s">
        <v>243</v>
      </c>
      <c r="Z339" s="323">
        <f t="shared" si="84"/>
        <v>12.099709586515299</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13.674724829900967</v>
      </c>
      <c r="O340" s="334" t="s">
        <v>239</v>
      </c>
      <c r="P340" s="320">
        <f t="shared" si="82"/>
        <v>12.578730549679941</v>
      </c>
      <c r="Q340" s="321">
        <f t="shared" si="82"/>
        <v>12.083495868625089</v>
      </c>
      <c r="R340" s="321">
        <f t="shared" si="82"/>
        <v>12.668314793595554</v>
      </c>
      <c r="S340" s="321">
        <f t="shared" si="82"/>
        <v>13.308348803568434</v>
      </c>
      <c r="T340" s="260"/>
      <c r="U340" s="335" t="s">
        <v>239</v>
      </c>
      <c r="V340" s="320">
        <f t="shared" si="83"/>
        <v>12.349361282209992</v>
      </c>
      <c r="W340" s="320">
        <f t="shared" si="83"/>
        <v>12.950798873103821</v>
      </c>
      <c r="X340" s="260"/>
      <c r="Y340" s="335" t="s">
        <v>239</v>
      </c>
      <c r="Z340" s="323">
        <f t="shared" si="84"/>
        <v>12.640269615675695</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13.599576728902296</v>
      </c>
      <c r="O341" s="334" t="s">
        <v>240</v>
      </c>
      <c r="P341" s="320">
        <f t="shared" si="82"/>
        <v>12.442723400817714</v>
      </c>
      <c r="Q341" s="321">
        <f t="shared" si="82"/>
        <v>11.965306635854319</v>
      </c>
      <c r="R341" s="321">
        <f t="shared" si="82"/>
        <v>12.605636791366502</v>
      </c>
      <c r="S341" s="321">
        <f t="shared" si="82"/>
        <v>13.238471090391656</v>
      </c>
      <c r="T341" s="260"/>
      <c r="U341" s="335" t="s">
        <v>240</v>
      </c>
      <c r="V341" s="320">
        <f t="shared" si="83"/>
        <v>12.20565695394767</v>
      </c>
      <c r="W341" s="320">
        <f t="shared" si="83"/>
        <v>12.871018556161674</v>
      </c>
      <c r="X341" s="260"/>
      <c r="Y341" s="335" t="s">
        <v>240</v>
      </c>
      <c r="Z341" s="323">
        <f t="shared" si="84"/>
        <v>12.52682580882159</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13.347879909380504</v>
      </c>
      <c r="X342" s="260"/>
      <c r="Y342" s="335" t="s">
        <v>241</v>
      </c>
      <c r="Z342" s="323">
        <f t="shared" si="84"/>
        <v>12.867537317086082</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10.220954805962348</v>
      </c>
      <c r="O343" s="334" t="s">
        <v>97</v>
      </c>
      <c r="P343" s="320">
        <f t="shared" si="82"/>
        <v>10.270548959828581</v>
      </c>
      <c r="Q343" s="321">
        <f t="shared" si="82"/>
        <v>9.8091324488350047</v>
      </c>
      <c r="R343" s="321">
        <f t="shared" si="82"/>
        <v>10.14755642484603</v>
      </c>
      <c r="S343" s="321">
        <f t="shared" si="82"/>
        <v>10.12343450330761</v>
      </c>
      <c r="T343" s="260"/>
      <c r="U343" s="335" t="s">
        <v>97</v>
      </c>
      <c r="V343" s="320">
        <f t="shared" si="83"/>
        <v>10.054886836487304</v>
      </c>
      <c r="W343" s="320">
        <f t="shared" si="83"/>
        <v>10.135602235647962</v>
      </c>
      <c r="X343" s="260"/>
      <c r="Y343" s="335" t="s">
        <v>97</v>
      </c>
      <c r="Z343" s="323">
        <f t="shared" si="84"/>
        <v>10.098856002372649</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13.080332510688967</v>
      </c>
      <c r="O344" s="341" t="s">
        <v>242</v>
      </c>
      <c r="P344" s="320">
        <f t="shared" si="82"/>
        <v>12.85079290138213</v>
      </c>
      <c r="Q344" s="321">
        <f t="shared" si="82"/>
        <v>12.251554827971614</v>
      </c>
      <c r="R344" s="321">
        <f t="shared" si="82"/>
        <v>12.570892574694765</v>
      </c>
      <c r="S344" s="321">
        <f t="shared" si="82"/>
        <v>12.90550567465767</v>
      </c>
      <c r="T344" s="260"/>
      <c r="U344" s="342" t="s">
        <v>242</v>
      </c>
      <c r="V344" s="320">
        <f t="shared" si="83"/>
        <v>12.556271273216854</v>
      </c>
      <c r="W344" s="320">
        <f t="shared" si="83"/>
        <v>12.718179511853096</v>
      </c>
      <c r="X344" s="260"/>
      <c r="Y344" s="342" t="s">
        <v>242</v>
      </c>
      <c r="Z344" s="323">
        <f t="shared" si="84"/>
        <v>12.639793693908345</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6.4597393382816728</v>
      </c>
      <c r="N502" s="351"/>
      <c r="O502" s="393" t="s">
        <v>238</v>
      </c>
      <c r="P502" s="366">
        <f>P338*0.518</f>
        <v>6.2283121354624624</v>
      </c>
      <c r="Q502" s="366">
        <f>Q338*0.518</f>
        <v>5.9749867217986026</v>
      </c>
      <c r="R502" s="366">
        <f>R338*0.518</f>
        <v>6.1924418263653065</v>
      </c>
      <c r="S502" s="366">
        <f>S338*0.518</f>
        <v>6.3204507261079153</v>
      </c>
      <c r="T502" s="351"/>
      <c r="U502" s="393" t="s">
        <v>238</v>
      </c>
      <c r="V502" s="366">
        <f>V338*0.518</f>
        <v>6.1083825809069321</v>
      </c>
      <c r="W502" s="366">
        <f>W338*0.518</f>
        <v>6.2506619710195404</v>
      </c>
      <c r="X502" s="351"/>
      <c r="Y502" s="393" t="s">
        <v>238</v>
      </c>
      <c r="Z502" s="366">
        <f>Z338*0.518</f>
        <v>6.1804803083585318</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6.9696562030357541</v>
      </c>
      <c r="N503" s="351"/>
      <c r="O503" s="397" t="s">
        <v>243</v>
      </c>
      <c r="P503" s="372">
        <f>P339*0.539</f>
        <v>6.4629412932026344</v>
      </c>
      <c r="Q503" s="372">
        <f>Q339*0.539</f>
        <v>6.0316290550611802</v>
      </c>
      <c r="R503" s="372">
        <f>R339*0.539</f>
        <v>6.5991403675747202</v>
      </c>
      <c r="S503" s="372">
        <f>S339*0.539</f>
        <v>6.7723985624638328</v>
      </c>
      <c r="T503" s="351"/>
      <c r="U503" s="397" t="s">
        <v>243</v>
      </c>
      <c r="V503" s="372">
        <f>V339*0.539</f>
        <v>6.2681784286644984</v>
      </c>
      <c r="W503" s="372">
        <f>W339*0.539</f>
        <v>6.675196372698105</v>
      </c>
      <c r="X503" s="351"/>
      <c r="Y503" s="394" t="s">
        <v>243</v>
      </c>
      <c r="Z503" s="372">
        <f>Z339*0.539</f>
        <v>6.5217434671317465</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7.2886283343372158</v>
      </c>
      <c r="N504" s="351"/>
      <c r="O504" s="368" t="s">
        <v>239</v>
      </c>
      <c r="P504" s="369">
        <f>P340*0.533</f>
        <v>6.7044633829794087</v>
      </c>
      <c r="Q504" s="369">
        <f t="shared" ref="Q504:S505" si="176">Q340*0.533</f>
        <v>6.4405032979771732</v>
      </c>
      <c r="R504" s="369">
        <f t="shared" si="176"/>
        <v>6.7522117849864305</v>
      </c>
      <c r="S504" s="369">
        <f t="shared" si="176"/>
        <v>7.0933499123019752</v>
      </c>
      <c r="T504" s="351"/>
      <c r="U504" s="368" t="s">
        <v>239</v>
      </c>
      <c r="V504" s="369">
        <f>V340*0.533</f>
        <v>6.5822095634179263</v>
      </c>
      <c r="W504" s="369">
        <f>W340*0.533</f>
        <v>6.9027757993643366</v>
      </c>
      <c r="X504" s="351"/>
      <c r="Y504" s="368" t="s">
        <v>239</v>
      </c>
      <c r="Z504" s="369">
        <f>Z340*0.533</f>
        <v>6.7372637051551463</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7.2485743965049236</v>
      </c>
      <c r="N505" s="351"/>
      <c r="O505" s="368" t="s">
        <v>240</v>
      </c>
      <c r="P505" s="369">
        <f>P341*0.533</f>
        <v>6.6319715726358419</v>
      </c>
      <c r="Q505" s="369">
        <f t="shared" si="176"/>
        <v>6.3775084369103521</v>
      </c>
      <c r="R505" s="369">
        <f t="shared" si="176"/>
        <v>6.7188044097983459</v>
      </c>
      <c r="S505" s="369">
        <f t="shared" si="176"/>
        <v>7.0561050911787531</v>
      </c>
      <c r="T505" s="351"/>
      <c r="U505" s="368" t="s">
        <v>240</v>
      </c>
      <c r="V505" s="369">
        <f>V341*0.533</f>
        <v>6.5056151564541089</v>
      </c>
      <c r="W505" s="369">
        <f>W341*0.533</f>
        <v>6.8602528904341726</v>
      </c>
      <c r="X505" s="351"/>
      <c r="Y505" s="368" t="s">
        <v>240</v>
      </c>
      <c r="Z505" s="369">
        <f>Z341*0.533</f>
        <v>6.6767981561019081</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6.9542454327872427</v>
      </c>
      <c r="X506" s="351"/>
      <c r="Y506" s="368" t="s">
        <v>241</v>
      </c>
      <c r="Z506" s="369">
        <f>Z342*0.521</f>
        <v>6.7039869422018494</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4.9776049905036635</v>
      </c>
      <c r="N507" s="351"/>
      <c r="O507" s="368" t="s">
        <v>97</v>
      </c>
      <c r="P507" s="369">
        <f>P343*0.487</f>
        <v>5.0017573434365188</v>
      </c>
      <c r="Q507" s="369">
        <f>Q343*0.487</f>
        <v>4.7770475025826471</v>
      </c>
      <c r="R507" s="369">
        <f>R343*0.487</f>
        <v>4.9418599789000162</v>
      </c>
      <c r="S507" s="369">
        <f>S343*0.487</f>
        <v>4.930112603110806</v>
      </c>
      <c r="T507" s="351"/>
      <c r="U507" s="368" t="s">
        <v>97</v>
      </c>
      <c r="V507" s="369">
        <f>V343*0.487</f>
        <v>4.8967298893693174</v>
      </c>
      <c r="W507" s="369">
        <f>W343*0.487</f>
        <v>4.9360382887605576</v>
      </c>
      <c r="X507" s="351"/>
      <c r="Y507" s="368" t="s">
        <v>97</v>
      </c>
      <c r="Z507" s="369">
        <f>Z343*0.487</f>
        <v>4.9181428731554799</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6.7756122405368853</v>
      </c>
      <c r="N508" s="351"/>
      <c r="O508" s="376" t="s">
        <v>242</v>
      </c>
      <c r="P508" s="377">
        <f>P344*0.518</f>
        <v>6.6567107229159435</v>
      </c>
      <c r="Q508" s="377">
        <f>Q344*0.518</f>
        <v>6.3463054008892961</v>
      </c>
      <c r="R508" s="377">
        <f>R344*0.518</f>
        <v>6.5117223536918889</v>
      </c>
      <c r="S508" s="377">
        <f>S344*0.518</f>
        <v>6.6850519394726735</v>
      </c>
      <c r="T508" s="351"/>
      <c r="U508" s="376" t="s">
        <v>242</v>
      </c>
      <c r="V508" s="377">
        <f>V344*0.518</f>
        <v>6.5041485195263311</v>
      </c>
      <c r="W508" s="377">
        <f>W344*0.518</f>
        <v>6.5880169871399037</v>
      </c>
      <c r="X508" s="351"/>
      <c r="Y508" s="376" t="s">
        <v>242</v>
      </c>
      <c r="Z508" s="377">
        <f>Z344*0.518</f>
        <v>6.5474131334445227</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340</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M32" sqref="M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16" t="s">
        <v>424</v>
      </c>
      <c r="B4" s="1616"/>
      <c r="C4" s="1616"/>
      <c r="D4" s="1616"/>
      <c r="E4" s="1616"/>
      <c r="F4" s="1616"/>
      <c r="G4" s="1616"/>
      <c r="H4" s="1616"/>
      <c r="I4" s="1616"/>
      <c r="J4" s="1616"/>
      <c r="K4" s="1616"/>
      <c r="L4" s="1616"/>
      <c r="M4" s="1616"/>
      <c r="N4" s="1616"/>
    </row>
    <row r="6" spans="1:14" ht="16.5" thickBot="1">
      <c r="C6" s="1041"/>
      <c r="E6" s="1042"/>
      <c r="F6" s="1043"/>
    </row>
    <row r="7" spans="1:14" ht="15.75" thickBot="1">
      <c r="A7" s="1044" t="s">
        <v>354</v>
      </c>
      <c r="B7" s="1045" t="s">
        <v>355</v>
      </c>
      <c r="C7" s="1046" t="s">
        <v>356</v>
      </c>
      <c r="D7" s="1046" t="s">
        <v>357</v>
      </c>
      <c r="E7" s="1046" t="s">
        <v>358</v>
      </c>
      <c r="F7" s="1046" t="s">
        <v>359</v>
      </c>
      <c r="G7" s="1046" t="s">
        <v>360</v>
      </c>
      <c r="H7" s="1046" t="s">
        <v>361</v>
      </c>
      <c r="I7" s="1046" t="s">
        <v>362</v>
      </c>
      <c r="J7" s="1046" t="s">
        <v>363</v>
      </c>
      <c r="K7" s="1046" t="s">
        <v>364</v>
      </c>
      <c r="L7" s="1046" t="s">
        <v>365</v>
      </c>
      <c r="M7" s="1047" t="s">
        <v>366</v>
      </c>
    </row>
    <row r="8" spans="1:14" ht="15.75">
      <c r="A8" s="1048" t="s">
        <v>367</v>
      </c>
      <c r="B8" s="1049"/>
      <c r="C8" s="1049"/>
      <c r="D8" s="1049"/>
      <c r="E8" s="1049"/>
      <c r="F8" s="1049"/>
      <c r="G8" s="1049"/>
      <c r="H8" s="1049"/>
      <c r="I8" s="1049"/>
      <c r="J8" s="1049"/>
      <c r="K8" s="1049"/>
      <c r="L8" s="1049"/>
      <c r="M8" s="1050"/>
    </row>
    <row r="9" spans="1:14" ht="15.75">
      <c r="A9" s="1051" t="s">
        <v>368</v>
      </c>
      <c r="B9" s="1130">
        <v>10065.14920330695</v>
      </c>
      <c r="C9" s="1131">
        <v>10080.396827870052</v>
      </c>
      <c r="D9" s="1131">
        <v>10168.392423032492</v>
      </c>
      <c r="E9" s="1131">
        <v>10383.660897394942</v>
      </c>
      <c r="F9" s="1131">
        <v>10601.02602540495</v>
      </c>
      <c r="G9" s="1131">
        <v>10681.538024962125</v>
      </c>
      <c r="H9" s="1131">
        <v>10293.315596828763</v>
      </c>
      <c r="I9" s="1131">
        <v>10595.183348072431</v>
      </c>
      <c r="J9" s="1131">
        <v>10984.585741483217</v>
      </c>
      <c r="K9" s="1131">
        <v>10966.946248088372</v>
      </c>
      <c r="L9" s="1131">
        <v>11097.939953548594</v>
      </c>
      <c r="M9" s="1132">
        <v>11146.365363995808</v>
      </c>
    </row>
    <row r="10" spans="1:14" ht="15.75">
      <c r="A10" s="1051" t="s">
        <v>369</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370</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6.5" thickBot="1">
      <c r="A12" s="1052">
        <v>2020</v>
      </c>
      <c r="B12" s="1139">
        <v>10388.681</v>
      </c>
      <c r="C12" s="1140">
        <v>10670.97</v>
      </c>
      <c r="D12" s="1140">
        <v>10665.460999999999</v>
      </c>
      <c r="E12" s="1140">
        <v>9957.9719999999998</v>
      </c>
      <c r="F12" s="1140">
        <v>9862.2099999999991</v>
      </c>
      <c r="G12" s="1140">
        <v>10291.19</v>
      </c>
      <c r="H12" s="1140">
        <v>10302.44</v>
      </c>
      <c r="I12" s="1140">
        <v>10213</v>
      </c>
      <c r="J12" s="1141">
        <v>10437</v>
      </c>
      <c r="K12" s="1140">
        <v>10396.290000000001</v>
      </c>
      <c r="L12" s="1140">
        <v>10067</v>
      </c>
      <c r="M12" s="1142">
        <v>10319.477999999999</v>
      </c>
    </row>
    <row r="13" spans="1:14" ht="15.75">
      <c r="A13" s="1048" t="s">
        <v>371</v>
      </c>
      <c r="B13" s="1049"/>
      <c r="C13" s="1049"/>
      <c r="D13" s="1049"/>
      <c r="E13" s="1049"/>
      <c r="F13" s="1049"/>
      <c r="G13" s="1049"/>
      <c r="H13" s="1049"/>
      <c r="I13" s="1049"/>
      <c r="J13" s="1049"/>
      <c r="K13" s="1049"/>
      <c r="L13" s="1049"/>
      <c r="M13" s="1050"/>
    </row>
    <row r="14" spans="1:14" ht="15.75">
      <c r="A14" s="1051" t="s">
        <v>368</v>
      </c>
      <c r="B14" s="1130">
        <v>13077.710337994744</v>
      </c>
      <c r="C14" s="1131">
        <v>12903.073525758837</v>
      </c>
      <c r="D14" s="1131">
        <v>12698.931145933877</v>
      </c>
      <c r="E14" s="1131">
        <v>12657.588856436963</v>
      </c>
      <c r="F14" s="1131">
        <v>12717.112689021023</v>
      </c>
      <c r="G14" s="1131">
        <v>12734.575070390658</v>
      </c>
      <c r="H14" s="1131">
        <v>12584.73701594032</v>
      </c>
      <c r="I14" s="1131">
        <v>12999.206672696655</v>
      </c>
      <c r="J14" s="1131">
        <v>13326.129323653522</v>
      </c>
      <c r="K14" s="1131">
        <v>13558.078274143218</v>
      </c>
      <c r="L14" s="1131">
        <v>13767.296305638371</v>
      </c>
      <c r="M14" s="1132">
        <v>13967.765524559227</v>
      </c>
    </row>
    <row r="15" spans="1:14" ht="15.75">
      <c r="A15" s="1051" t="s">
        <v>369</v>
      </c>
      <c r="B15" s="1133">
        <v>13863.291293383541</v>
      </c>
      <c r="C15" s="1134">
        <v>13743.276622380532</v>
      </c>
      <c r="D15" s="1134">
        <v>13723.137993721932</v>
      </c>
      <c r="E15" s="1134">
        <v>13676.483392698095</v>
      </c>
      <c r="F15" s="1134">
        <v>13897.183799781353</v>
      </c>
      <c r="G15" s="1134">
        <v>13819.293352302531</v>
      </c>
      <c r="H15" s="1134">
        <v>13646.185847959312</v>
      </c>
      <c r="I15" s="1134">
        <v>13665.272297680553</v>
      </c>
      <c r="J15" s="1134">
        <v>13574.108658165709</v>
      </c>
      <c r="K15" s="1134">
        <v>13788.120289112323</v>
      </c>
      <c r="L15" s="1134">
        <v>13662.087019707555</v>
      </c>
      <c r="M15" s="1135">
        <v>13626.144742652335</v>
      </c>
    </row>
    <row r="16" spans="1:14" ht="15.75">
      <c r="A16" s="1096" t="s">
        <v>370</v>
      </c>
      <c r="B16" s="1136">
        <v>13645.090499529209</v>
      </c>
      <c r="C16" s="1137">
        <v>13282.733991297373</v>
      </c>
      <c r="D16" s="1137">
        <v>13143.170864206666</v>
      </c>
      <c r="E16" s="1137">
        <v>12928.022364758031</v>
      </c>
      <c r="F16" s="1137">
        <v>12944.684877391548</v>
      </c>
      <c r="G16" s="1137">
        <v>12448.358236205486</v>
      </c>
      <c r="H16" s="1137">
        <v>12124.260986050436</v>
      </c>
      <c r="I16" s="1137">
        <v>12505.99</v>
      </c>
      <c r="J16" s="1137">
        <v>12412.7</v>
      </c>
      <c r="K16" s="1137">
        <v>12447.57</v>
      </c>
      <c r="L16" s="1137">
        <v>12852.25</v>
      </c>
      <c r="M16" s="1138">
        <v>12965.558000000001</v>
      </c>
    </row>
    <row r="17" spans="1:14" ht="16.5" thickBot="1">
      <c r="A17" s="1052">
        <v>2020</v>
      </c>
      <c r="B17" s="1139">
        <v>12890.187</v>
      </c>
      <c r="C17" s="1140">
        <v>12798.79</v>
      </c>
      <c r="D17" s="1140">
        <v>12923.992</v>
      </c>
      <c r="E17" s="1140">
        <v>12783.698</v>
      </c>
      <c r="F17" s="1140">
        <v>12556.07</v>
      </c>
      <c r="G17" s="1140">
        <v>12505.63</v>
      </c>
      <c r="H17" s="1140">
        <v>12371</v>
      </c>
      <c r="I17" s="1140">
        <v>12752</v>
      </c>
      <c r="J17" s="1141">
        <v>13005</v>
      </c>
      <c r="K17" s="1140">
        <v>13157.57</v>
      </c>
      <c r="L17" s="1140">
        <v>13347.61</v>
      </c>
      <c r="M17" s="1142">
        <v>13744.629000000001</v>
      </c>
    </row>
    <row r="20" spans="1:14" ht="15.75">
      <c r="A20" s="1616" t="s">
        <v>425</v>
      </c>
      <c r="B20" s="1616"/>
      <c r="C20" s="1616"/>
      <c r="D20" s="1616"/>
      <c r="E20" s="1616"/>
      <c r="F20" s="1616"/>
      <c r="G20" s="1616"/>
      <c r="H20" s="1616"/>
      <c r="I20" s="1616"/>
      <c r="J20" s="1616"/>
      <c r="K20" s="1616"/>
      <c r="L20" s="1616"/>
      <c r="M20" s="1616"/>
      <c r="N20" s="1616"/>
    </row>
    <row r="21" spans="1:14" ht="13.5" thickBot="1"/>
    <row r="22" spans="1:14" ht="15.75" thickBot="1">
      <c r="A22" s="1044" t="s">
        <v>354</v>
      </c>
      <c r="B22" s="1045" t="s">
        <v>355</v>
      </c>
      <c r="C22" s="1046" t="s">
        <v>356</v>
      </c>
      <c r="D22" s="1046" t="s">
        <v>357</v>
      </c>
      <c r="E22" s="1046" t="s">
        <v>358</v>
      </c>
      <c r="F22" s="1046" t="s">
        <v>359</v>
      </c>
      <c r="G22" s="1046" t="s">
        <v>360</v>
      </c>
      <c r="H22" s="1046" t="s">
        <v>361</v>
      </c>
      <c r="I22" s="1046" t="s">
        <v>362</v>
      </c>
      <c r="J22" s="1046" t="s">
        <v>363</v>
      </c>
      <c r="K22" s="1046" t="s">
        <v>364</v>
      </c>
      <c r="L22" s="1046" t="s">
        <v>365</v>
      </c>
      <c r="M22" s="1047" t="s">
        <v>366</v>
      </c>
    </row>
    <row r="23" spans="1:14" ht="16.5" thickBot="1">
      <c r="A23" s="1054" t="s">
        <v>372</v>
      </c>
      <c r="B23" s="1055"/>
      <c r="C23" s="1055"/>
      <c r="D23" s="1055"/>
      <c r="E23" s="1055"/>
      <c r="F23" s="1055"/>
      <c r="G23" s="1055"/>
      <c r="H23" s="1055"/>
      <c r="I23" s="1055"/>
      <c r="J23" s="1055"/>
      <c r="K23" s="1055"/>
      <c r="L23" s="1055"/>
      <c r="M23" s="1056"/>
    </row>
    <row r="24" spans="1:14" ht="15.75">
      <c r="A24" s="1053" t="s">
        <v>368</v>
      </c>
      <c r="B24" s="1130">
        <v>27851.705456255884</v>
      </c>
      <c r="C24" s="1131">
        <v>27123.64730249999</v>
      </c>
      <c r="D24" s="1131">
        <v>26582.674622279141</v>
      </c>
      <c r="E24" s="1131">
        <v>27784.630848493467</v>
      </c>
      <c r="F24" s="1131">
        <v>29598.213320045077</v>
      </c>
      <c r="G24" s="1131">
        <v>28787.621133339711</v>
      </c>
      <c r="H24" s="1131">
        <v>29300.536472176766</v>
      </c>
      <c r="I24" s="1131">
        <v>30504.441266437731</v>
      </c>
      <c r="J24" s="1131">
        <v>30498.821648031102</v>
      </c>
      <c r="K24" s="1131">
        <v>28648.548081830173</v>
      </c>
      <c r="L24" s="1131">
        <v>27467.131642772347</v>
      </c>
      <c r="M24" s="1132">
        <v>27778.199839529283</v>
      </c>
    </row>
    <row r="25" spans="1:14" ht="15.75">
      <c r="A25" s="1051" t="s">
        <v>369</v>
      </c>
      <c r="B25" s="1133">
        <v>25833.94075375775</v>
      </c>
      <c r="C25" s="1134">
        <v>25340.374581887783</v>
      </c>
      <c r="D25" s="1134">
        <v>26641.953903275295</v>
      </c>
      <c r="E25" s="1134">
        <v>26658.495362448899</v>
      </c>
      <c r="F25" s="1134">
        <v>28853.883794903919</v>
      </c>
      <c r="G25" s="1134">
        <v>29543.034993483714</v>
      </c>
      <c r="H25" s="1134">
        <v>28801.681986809574</v>
      </c>
      <c r="I25" s="1134">
        <v>28392.787205244891</v>
      </c>
      <c r="J25" s="1134">
        <v>28466.022011387158</v>
      </c>
      <c r="K25" s="1134">
        <v>27616.704977122507</v>
      </c>
      <c r="L25" s="1134">
        <v>26839.808929233062</v>
      </c>
      <c r="M25" s="1135">
        <v>27141.214844955597</v>
      </c>
    </row>
    <row r="26" spans="1:14" ht="15.75">
      <c r="A26" s="1096" t="s">
        <v>370</v>
      </c>
      <c r="B26" s="1136">
        <v>25776.336953005964</v>
      </c>
      <c r="C26" s="1137">
        <v>23649.071175292673</v>
      </c>
      <c r="D26" s="1137">
        <v>24244.69587026758</v>
      </c>
      <c r="E26" s="1137">
        <v>25502.655897270379</v>
      </c>
      <c r="F26" s="1137">
        <v>25923.582065295945</v>
      </c>
      <c r="G26" s="1137">
        <v>27055.720758505297</v>
      </c>
      <c r="H26" s="1137">
        <v>29655.713761194031</v>
      </c>
      <c r="I26" s="1137">
        <v>30642.32</v>
      </c>
      <c r="J26" s="1137">
        <v>30399.279999999999</v>
      </c>
      <c r="K26" s="1137">
        <v>31237.96</v>
      </c>
      <c r="L26" s="1137">
        <v>24570.28</v>
      </c>
      <c r="M26" s="1138">
        <v>24086.651999999998</v>
      </c>
    </row>
    <row r="27" spans="1:14" ht="16.5" thickBot="1">
      <c r="A27" s="1052">
        <v>2020</v>
      </c>
      <c r="B27" s="1139">
        <v>24209.279999999999</v>
      </c>
      <c r="C27" s="1140">
        <v>23642.53</v>
      </c>
      <c r="D27" s="1140">
        <v>20911.437000000002</v>
      </c>
      <c r="E27" s="1140">
        <v>17388.701000000001</v>
      </c>
      <c r="F27" s="1140">
        <v>18760.21</v>
      </c>
      <c r="G27" s="1140">
        <v>26428.68</v>
      </c>
      <c r="H27" s="1140">
        <v>26919</v>
      </c>
      <c r="I27" s="1140">
        <v>30003</v>
      </c>
      <c r="J27" s="1141">
        <v>29393</v>
      </c>
      <c r="K27" s="1140">
        <v>24818.12</v>
      </c>
      <c r="L27" s="1140">
        <v>20329.59</v>
      </c>
      <c r="M27" s="1142">
        <v>25794</v>
      </c>
    </row>
    <row r="28" spans="1:14" ht="15.75">
      <c r="A28" s="1048" t="s">
        <v>375</v>
      </c>
      <c r="B28" s="1049"/>
      <c r="C28" s="1049"/>
      <c r="D28" s="1049"/>
      <c r="E28" s="1049"/>
      <c r="F28" s="1049"/>
      <c r="G28" s="1049"/>
      <c r="H28" s="1049"/>
      <c r="I28" s="1049"/>
      <c r="J28" s="1049"/>
      <c r="K28" s="1049"/>
      <c r="L28" s="1049"/>
      <c r="M28" s="1050"/>
    </row>
    <row r="29" spans="1:14" ht="15.75">
      <c r="A29" s="1051" t="s">
        <v>368</v>
      </c>
      <c r="B29" s="1130">
        <v>21663.966949699432</v>
      </c>
      <c r="C29" s="1131">
        <v>21525.397673001702</v>
      </c>
      <c r="D29" s="1131">
        <v>21115.733438107225</v>
      </c>
      <c r="E29" s="1131">
        <v>21302.128362253105</v>
      </c>
      <c r="F29" s="1131">
        <v>21200.291742224468</v>
      </c>
      <c r="G29" s="1131">
        <v>20822.118697379927</v>
      </c>
      <c r="H29" s="1131">
        <v>20206.889065246851</v>
      </c>
      <c r="I29" s="1131">
        <v>20948.119652057965</v>
      </c>
      <c r="J29" s="1131">
        <v>21116.098043152244</v>
      </c>
      <c r="K29" s="1131">
        <v>21873.281641223013</v>
      </c>
      <c r="L29" s="1131">
        <v>21354.087891290288</v>
      </c>
      <c r="M29" s="1132">
        <v>22297.314513329471</v>
      </c>
    </row>
    <row r="30" spans="1:14" ht="15.75">
      <c r="A30" s="1051" t="s">
        <v>369</v>
      </c>
      <c r="B30" s="1133">
        <v>21402.312901691836</v>
      </c>
      <c r="C30" s="1134">
        <v>21211.519078437537</v>
      </c>
      <c r="D30" s="1134">
        <v>21982.387355191033</v>
      </c>
      <c r="E30" s="1134">
        <v>21460.556994517105</v>
      </c>
      <c r="F30" s="1134">
        <v>22185.677427629282</v>
      </c>
      <c r="G30" s="1134">
        <v>21834.028071648627</v>
      </c>
      <c r="H30" s="1134">
        <v>21564.632920196203</v>
      </c>
      <c r="I30" s="1134">
        <v>21295.617981644409</v>
      </c>
      <c r="J30" s="1134">
        <v>20755.561440894948</v>
      </c>
      <c r="K30" s="1134">
        <v>20670.700563797891</v>
      </c>
      <c r="L30" s="1134">
        <v>21400.192230924309</v>
      </c>
      <c r="M30" s="1135">
        <v>22220.298261284093</v>
      </c>
    </row>
    <row r="31" spans="1:14" ht="15.75">
      <c r="A31" s="1096" t="s">
        <v>370</v>
      </c>
      <c r="B31" s="1136">
        <v>21710.465139517379</v>
      </c>
      <c r="C31" s="1137">
        <v>21462.727974698573</v>
      </c>
      <c r="D31" s="1137">
        <v>21517.060154219016</v>
      </c>
      <c r="E31" s="1137">
        <v>21946.164324302244</v>
      </c>
      <c r="F31" s="1137">
        <v>21378.921701744526</v>
      </c>
      <c r="G31" s="1137">
        <v>21331.314775808616</v>
      </c>
      <c r="H31" s="1137">
        <v>20629.234211361087</v>
      </c>
      <c r="I31" s="1137">
        <v>22365.58</v>
      </c>
      <c r="J31" s="1137">
        <v>22334.37</v>
      </c>
      <c r="K31" s="1137">
        <v>21397.7</v>
      </c>
      <c r="L31" s="1137">
        <v>21495.15</v>
      </c>
      <c r="M31" s="1138">
        <v>21850.143</v>
      </c>
    </row>
    <row r="32" spans="1:14" ht="16.5" thickBot="1">
      <c r="A32" s="1052">
        <v>2020</v>
      </c>
      <c r="B32" s="1139">
        <v>21970.524000000001</v>
      </c>
      <c r="C32" s="1140">
        <v>22113.47</v>
      </c>
      <c r="D32" s="1140">
        <v>22176.83</v>
      </c>
      <c r="E32" s="1140">
        <v>22601.621999999999</v>
      </c>
      <c r="F32" s="1140">
        <v>21531.78</v>
      </c>
      <c r="G32" s="1140">
        <v>22298.91</v>
      </c>
      <c r="H32" s="1140">
        <v>22148</v>
      </c>
      <c r="I32" s="1140">
        <v>21174</v>
      </c>
      <c r="J32" s="1141">
        <v>21958.95</v>
      </c>
      <c r="K32" s="1140">
        <v>22332.32</v>
      </c>
      <c r="L32" s="1140">
        <v>22496.45</v>
      </c>
      <c r="M32" s="1142">
        <v>24268.09</v>
      </c>
    </row>
    <row r="44" spans="19:19">
      <c r="S44" s="106" t="s">
        <v>373</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I-XI_2020</vt:lpstr>
      <vt:lpstr>Eksport I-XI_2020</vt:lpstr>
      <vt:lpstr>Import_I-XI_2020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2021-02-18T14:01:55Z</dcterms:modified>
</cp:coreProperties>
</file>