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in00001224\dp\Dane DP\DP5 - Krajowe Instrumenty Skarbowe\W6-Detaliczne SPW)\Wszystkie detaliczne\PLIKI DO INTERNETU\Wyniki sprzedaży\2024\2024_02\"/>
    </mc:Choice>
  </mc:AlternateContent>
  <xr:revisionPtr revIDLastSave="0" documentId="13_ncr:1_{A9F53AD0-14C9-4BA8-8940-14F5C61A705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<sst xmlns="http://schemas.openxmlformats.org/spreadsheetml/2006/main" count="76" uniqueCount="44">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</sst>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8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B143" sqref="B143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7">
        <f>SUM(B103:B114)</f>
        <v>57111.709699999999</v>
      </c>
      <c r="C115" s="157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4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4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4">
        <f>EDATE(A132,1)</f>
        <v>44621</v>
      </c>
      <c r="B133" s="84"/>
      <c r="C133" s="84"/>
      <c r="D133" s="33"/>
      <c r="E133" s="85"/>
      <c r="F133" s="41"/>
      <c r="G133" s="37"/>
      <c r="H133" s="40"/>
      <c r="I133" s="40"/>
      <c r="J133" s="40"/>
      <c r="K133" s="40"/>
      <c r="L133" s="40"/>
      <c r="M133" s="40"/>
      <c r="N133" s="113"/>
      <c r="O133" s="41"/>
      <c r="P133" s="38"/>
      <c r="Q133" s="38"/>
      <c r="R133" s="41"/>
      <c r="S133" s="38"/>
      <c r="T133" s="38"/>
      <c r="U133" s="38"/>
      <c r="V133" s="41"/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4">
        <f t="shared" ref="A134:A142" si="5">EDATE(A133,1)</f>
        <v>44652</v>
      </c>
      <c r="B134" s="84"/>
      <c r="C134" s="84"/>
      <c r="D134" s="33"/>
      <c r="E134" s="85"/>
      <c r="F134" s="41"/>
      <c r="G134" s="37"/>
      <c r="H134" s="40"/>
      <c r="I134" s="40"/>
      <c r="J134" s="40"/>
      <c r="K134" s="40"/>
      <c r="L134" s="40"/>
      <c r="M134" s="40"/>
      <c r="N134" s="113"/>
      <c r="O134" s="41"/>
      <c r="P134" s="38"/>
      <c r="Q134" s="38"/>
      <c r="R134" s="41"/>
      <c r="S134" s="38"/>
      <c r="T134" s="38"/>
      <c r="U134" s="38"/>
      <c r="V134" s="41"/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4">
        <f t="shared" si="5"/>
        <v>44682</v>
      </c>
      <c r="B135" s="84"/>
      <c r="C135" s="84"/>
      <c r="D135" s="33"/>
      <c r="E135" s="85"/>
      <c r="F135" s="41"/>
      <c r="G135" s="37"/>
      <c r="H135" s="40"/>
      <c r="I135" s="40"/>
      <c r="J135" s="40"/>
      <c r="K135" s="40"/>
      <c r="L135" s="40"/>
      <c r="M135" s="40"/>
      <c r="N135" s="113"/>
      <c r="O135" s="41"/>
      <c r="P135" s="38"/>
      <c r="Q135" s="38"/>
      <c r="R135" s="41"/>
      <c r="S135" s="38"/>
      <c r="T135" s="38"/>
      <c r="U135" s="38"/>
      <c r="V135" s="41"/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4">
        <f t="shared" si="5"/>
        <v>44713</v>
      </c>
      <c r="B136" s="84"/>
      <c r="C136" s="84"/>
      <c r="D136" s="33"/>
      <c r="E136" s="85"/>
      <c r="F136" s="41"/>
      <c r="G136" s="37"/>
      <c r="H136" s="40"/>
      <c r="I136" s="40"/>
      <c r="J136" s="40"/>
      <c r="K136" s="40"/>
      <c r="L136" s="40"/>
      <c r="M136" s="40"/>
      <c r="N136" s="113"/>
      <c r="O136" s="41"/>
      <c r="P136" s="38"/>
      <c r="Q136" s="38"/>
      <c r="R136" s="41"/>
      <c r="S136" s="38"/>
      <c r="T136" s="38"/>
      <c r="U136" s="38"/>
      <c r="V136" s="41"/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4">
        <f t="shared" si="5"/>
        <v>44743</v>
      </c>
      <c r="B137" s="84"/>
      <c r="C137" s="84"/>
      <c r="D137" s="33"/>
      <c r="E137" s="85"/>
      <c r="F137" s="41"/>
      <c r="G137" s="37"/>
      <c r="H137" s="40"/>
      <c r="I137" s="40"/>
      <c r="J137" s="40"/>
      <c r="K137" s="40"/>
      <c r="L137" s="40"/>
      <c r="M137" s="40"/>
      <c r="N137" s="113"/>
      <c r="O137" s="41"/>
      <c r="P137" s="38"/>
      <c r="Q137" s="38"/>
      <c r="R137" s="41"/>
      <c r="S137" s="38"/>
      <c r="T137" s="38"/>
      <c r="U137" s="38"/>
      <c r="V137" s="41"/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4">
        <f t="shared" si="5"/>
        <v>44774</v>
      </c>
      <c r="B138" s="84"/>
      <c r="C138" s="84"/>
      <c r="D138" s="33"/>
      <c r="E138" s="85"/>
      <c r="F138" s="41"/>
      <c r="G138" s="37"/>
      <c r="H138" s="40"/>
      <c r="I138" s="40"/>
      <c r="J138" s="40"/>
      <c r="K138" s="40"/>
      <c r="L138" s="40"/>
      <c r="M138" s="40"/>
      <c r="N138" s="113"/>
      <c r="O138" s="41"/>
      <c r="P138" s="38"/>
      <c r="Q138" s="38"/>
      <c r="R138" s="41"/>
      <c r="S138" s="38"/>
      <c r="T138" s="38"/>
      <c r="U138" s="38"/>
      <c r="V138" s="41"/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4">
        <f t="shared" si="5"/>
        <v>44805</v>
      </c>
      <c r="B139" s="84"/>
      <c r="C139" s="84"/>
      <c r="D139" s="33"/>
      <c r="E139" s="85"/>
      <c r="F139" s="41"/>
      <c r="G139" s="37"/>
      <c r="H139" s="40"/>
      <c r="I139" s="40"/>
      <c r="J139" s="40"/>
      <c r="K139" s="40"/>
      <c r="L139" s="40"/>
      <c r="M139" s="40"/>
      <c r="N139" s="113"/>
      <c r="O139" s="41"/>
      <c r="P139" s="38"/>
      <c r="Q139" s="38"/>
      <c r="R139" s="41"/>
      <c r="S139" s="38"/>
      <c r="T139" s="38"/>
      <c r="U139" s="38"/>
      <c r="V139" s="41"/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4">
        <f t="shared" si="5"/>
        <v>44835</v>
      </c>
      <c r="B140" s="84"/>
      <c r="C140" s="84"/>
      <c r="D140" s="33"/>
      <c r="E140" s="85"/>
      <c r="F140" s="41"/>
      <c r="G140" s="37"/>
      <c r="H140" s="82"/>
      <c r="I140" s="82"/>
      <c r="J140" s="82"/>
      <c r="K140" s="82"/>
      <c r="L140" s="82"/>
      <c r="M140" s="82"/>
      <c r="N140" s="116"/>
      <c r="O140" s="117"/>
      <c r="P140" s="38"/>
      <c r="Q140" s="38"/>
      <c r="R140" s="41"/>
      <c r="S140" s="38"/>
      <c r="T140" s="38"/>
      <c r="U140" s="38"/>
      <c r="V140" s="41"/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4">
        <f t="shared" si="5"/>
        <v>44866</v>
      </c>
      <c r="B141" s="84"/>
      <c r="C141" s="84"/>
      <c r="D141" s="33"/>
      <c r="E141" s="85"/>
      <c r="F141" s="41"/>
      <c r="G141" s="37"/>
      <c r="H141" s="38"/>
      <c r="I141" s="40"/>
      <c r="J141" s="40"/>
      <c r="K141" s="40"/>
      <c r="L141" s="40"/>
      <c r="M141" s="40"/>
      <c r="N141" s="113"/>
      <c r="O141" s="41"/>
      <c r="P141" s="38"/>
      <c r="Q141" s="38"/>
      <c r="R141" s="41"/>
      <c r="S141" s="38"/>
      <c r="T141" s="38"/>
      <c r="U141" s="38"/>
      <c r="V141" s="41"/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4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10277.517400000001</v>
      </c>
      <c r="C143" s="99">
        <f>SUM(C131:C142)</f>
        <v>1495.1305</v>
      </c>
      <c r="D143" s="100">
        <f>C143/B143</f>
        <v>0.14547584224960786</v>
      </c>
      <c r="E143" s="101">
        <f>SUM(E131:E142)</f>
        <v>465.95420000000001</v>
      </c>
      <c r="F143" s="102">
        <f>E143/B143</f>
        <v>4.5337232900233282E-2</v>
      </c>
      <c r="G143" s="103"/>
      <c r="H143" s="65">
        <v>1.8360902993946767E-2</v>
      </c>
      <c r="I143" s="63">
        <v>0.17410679353362127</v>
      </c>
      <c r="J143" s="63">
        <v>4.7816644902980168E-2</v>
      </c>
      <c r="K143" s="63">
        <v>0.33955979485862997</v>
      </c>
      <c r="L143" s="63">
        <v>0.2945169521191956</v>
      </c>
      <c r="M143" s="63">
        <v>0.11531670089899336</v>
      </c>
      <c r="N143" s="65">
        <v>4.1471883083360186E-3</v>
      </c>
      <c r="O143" s="65">
        <v>6.1750223842968145E-3</v>
      </c>
      <c r="P143" s="61">
        <v>0.43817986627782307</v>
      </c>
      <c r="Q143" s="63">
        <v>0.56162405524120051</v>
      </c>
      <c r="R143" s="66">
        <v>1.9607848097634941E-4</v>
      </c>
      <c r="S143" s="61">
        <v>9.7124525155828471E-3</v>
      </c>
      <c r="T143" s="63">
        <v>5.4399621427913318E-2</v>
      </c>
      <c r="U143" s="63">
        <v>0.24215178524064709</v>
      </c>
      <c r="V143" s="66">
        <v>0.69373614081585677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4"/>
      <c r="H144" s="125"/>
      <c r="I144" s="125"/>
      <c r="J144" s="125"/>
      <c r="K144" s="125"/>
      <c r="L144" s="125"/>
      <c r="M144" s="125"/>
      <c r="N144" s="125"/>
      <c r="O144" s="125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6" t="s">
        <v>34</v>
      </c>
      <c r="B145" s="1"/>
      <c r="C145" s="1"/>
      <c r="D145" s="1"/>
      <c r="E145" s="1"/>
      <c r="F145" s="123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7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8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9">
        <v>2868.1161000000002</v>
      </c>
      <c r="C148" s="129">
        <v>1130.85717</v>
      </c>
      <c r="D148" s="33">
        <v>0.39428570203277336</v>
      </c>
      <c r="E148" s="130">
        <v>18.890300000000003</v>
      </c>
      <c r="F148" s="131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9">
        <v>6175.2444000000005</v>
      </c>
      <c r="C149" s="129">
        <v>1559.6780999999999</v>
      </c>
      <c r="D149" s="33">
        <v>0.25256945295962696</v>
      </c>
      <c r="E149" s="130">
        <v>14.663819999999999</v>
      </c>
      <c r="F149" s="131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2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9">
        <v>3833.9618000000005</v>
      </c>
      <c r="C150" s="129">
        <v>985.17830000000004</v>
      </c>
      <c r="D150" s="33">
        <v>0.25696090660058218</v>
      </c>
      <c r="E150" s="130">
        <v>57.549400000000006</v>
      </c>
      <c r="F150" s="131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2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9">
        <v>2377.7606000000001</v>
      </c>
      <c r="C151" s="129">
        <v>1124.5345</v>
      </c>
      <c r="D151" s="33">
        <v>0.4729384867425257</v>
      </c>
      <c r="E151" s="130">
        <v>59.401300000000006</v>
      </c>
      <c r="F151" s="131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2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9">
        <v>2222.2703000000001</v>
      </c>
      <c r="C152" s="129">
        <v>995.32670000000007</v>
      </c>
      <c r="D152" s="33">
        <v>0.44788732495772499</v>
      </c>
      <c r="E152" s="130">
        <v>66.902199999999993</v>
      </c>
      <c r="F152" s="131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2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9">
        <v>2450.828</v>
      </c>
      <c r="C153" s="129">
        <v>966.54169999999999</v>
      </c>
      <c r="D153" s="33">
        <v>0.39437353416886051</v>
      </c>
      <c r="E153" s="130">
        <v>87.76939999999999</v>
      </c>
      <c r="F153" s="131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2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9">
        <v>2921.8949000000002</v>
      </c>
      <c r="C154" s="129">
        <v>757.24829999999997</v>
      </c>
      <c r="D154" s="33">
        <v>0.25916342849977247</v>
      </c>
      <c r="E154" s="130">
        <v>84.308899999999994</v>
      </c>
      <c r="F154" s="131">
        <v>2.8854186370632286E-2</v>
      </c>
      <c r="G154" s="133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2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9">
        <v>2720.9264000000003</v>
      </c>
      <c r="C155" s="129">
        <v>1050.9834000000001</v>
      </c>
      <c r="D155" s="33">
        <v>0.38625940047477947</v>
      </c>
      <c r="E155" s="130">
        <v>103.75279999999999</v>
      </c>
      <c r="F155" s="131">
        <v>3.8131424650075053E-2</v>
      </c>
      <c r="G155" s="133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2"/>
      <c r="Y155" s="27"/>
      <c r="Z155" s="120"/>
      <c r="AA155" s="120"/>
      <c r="AB155" s="120"/>
      <c r="AC155" s="120"/>
    </row>
    <row r="156" spans="1:29" ht="14.4" x14ac:dyDescent="0.3">
      <c r="A156" s="134" t="s">
        <v>37</v>
      </c>
      <c r="B156" s="135">
        <v>3217.6671000000001</v>
      </c>
      <c r="C156" s="135">
        <v>911.79880000000003</v>
      </c>
      <c r="D156" s="45">
        <v>0.28337263354558961</v>
      </c>
      <c r="E156" s="136">
        <v>111.94290000000001</v>
      </c>
      <c r="F156" s="137">
        <v>3.4790081298341893E-2</v>
      </c>
      <c r="G156" s="138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2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5">
        <v>4633.6657000000005</v>
      </c>
      <c r="C157" s="135">
        <v>2038.7188000000001</v>
      </c>
      <c r="D157" s="45">
        <v>0.43997969037774992</v>
      </c>
      <c r="E157" s="136">
        <v>127.01500000000001</v>
      </c>
      <c r="F157" s="137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9">
        <v>3.4236393013850782E-4</v>
      </c>
      <c r="O157" s="140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2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5">
        <v>6860.9630000000006</v>
      </c>
      <c r="C158" s="135">
        <v>1603.1019000000001</v>
      </c>
      <c r="D158" s="45">
        <v>0.23365552328441358</v>
      </c>
      <c r="E158" s="136">
        <v>150.7423</v>
      </c>
      <c r="F158" s="137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9">
        <v>1.2536286815713769E-3</v>
      </c>
      <c r="O158" s="140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2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5">
        <v>12706.413200000001</v>
      </c>
      <c r="C159" s="135">
        <v>3529.8878000000004</v>
      </c>
      <c r="D159" s="45">
        <v>0.27780363698545552</v>
      </c>
      <c r="E159" s="136">
        <v>194.27799999999999</v>
      </c>
      <c r="F159" s="137">
        <v>1.5289759347665475E-2</v>
      </c>
      <c r="G159" s="141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9">
        <v>1.0871281912979188E-3</v>
      </c>
      <c r="O159" s="140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2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5">
        <v>17286.939599999998</v>
      </c>
      <c r="C160" s="135">
        <v>3470.8996999999999</v>
      </c>
      <c r="D160" s="45">
        <v>0.20078161781741866</v>
      </c>
      <c r="E160" s="136">
        <v>285.54669999999999</v>
      </c>
      <c r="F160" s="137">
        <v>1.6518059680152988E-2</v>
      </c>
      <c r="G160" s="141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9">
        <v>2.2159561429832262E-3</v>
      </c>
      <c r="O160" s="140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2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5">
        <v>28391.446400000004</v>
      </c>
      <c r="C161" s="135">
        <v>4552.4327999999996</v>
      </c>
      <c r="D161" s="45">
        <v>0.16034522284852662</v>
      </c>
      <c r="E161" s="136">
        <v>373.0727</v>
      </c>
      <c r="F161" s="137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9">
        <v>3.4909669131897416E-3</v>
      </c>
      <c r="O161" s="140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2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5">
        <v>43324.0219</v>
      </c>
      <c r="C162" s="135">
        <v>9822.4571999999989</v>
      </c>
      <c r="D162" s="45">
        <v>0.22672080682333878</v>
      </c>
      <c r="E162" s="136">
        <v>462.54089999999997</v>
      </c>
      <c r="F162" s="137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9">
        <v>3.1145030881816627E-3</v>
      </c>
      <c r="O162" s="140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2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5">
        <f>B115</f>
        <v>57111.709699999999</v>
      </c>
      <c r="C163" s="135">
        <f t="shared" ref="C163:V163" si="6">C115</f>
        <v>5702.2417999999998</v>
      </c>
      <c r="D163" s="45">
        <f t="shared" si="6"/>
        <v>9.9843654304048957E-2</v>
      </c>
      <c r="E163" s="136">
        <f t="shared" si="6"/>
        <v>742.43510000000003</v>
      </c>
      <c r="F163" s="137">
        <f t="shared" si="6"/>
        <v>1.2999700129796675E-2</v>
      </c>
      <c r="G163" s="141">
        <f t="shared" si="6"/>
        <v>7.4945395558847364E-3</v>
      </c>
      <c r="H163" s="155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9">
        <f t="shared" si="6"/>
        <v>4.7398903671590359E-3</v>
      </c>
      <c r="O163" s="140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2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5">
        <f>B129</f>
        <v>48660.320299999999</v>
      </c>
      <c r="C164" s="135">
        <f t="shared" ref="C164:V164" si="7">C129</f>
        <v>9677.4491999999991</v>
      </c>
      <c r="D164" s="45">
        <f t="shared" si="7"/>
        <v>0.19887763048694931</v>
      </c>
      <c r="E164" s="136">
        <f t="shared" si="7"/>
        <v>978.27030000000002</v>
      </c>
      <c r="F164" s="137">
        <f t="shared" si="7"/>
        <v>2.0104066187168111E-2</v>
      </c>
      <c r="G164" s="36"/>
      <c r="H164" s="155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9">
        <f t="shared" si="7"/>
        <v>5.5833952247946878E-3</v>
      </c>
      <c r="O164" s="140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2"/>
      <c r="Y164" s="27"/>
      <c r="Z164" s="120"/>
      <c r="AA164" s="120"/>
      <c r="AB164" s="120"/>
      <c r="AC164" s="120"/>
    </row>
    <row r="165" spans="1:29" ht="14.25" customHeight="1" thickBot="1" x14ac:dyDescent="0.3">
      <c r="A165" s="142">
        <v>2024</v>
      </c>
      <c r="B165" s="143">
        <f>B143</f>
        <v>10277.517400000001</v>
      </c>
      <c r="C165" s="144">
        <f t="shared" ref="C165:V165" si="8">C143</f>
        <v>1495.1305</v>
      </c>
      <c r="D165" s="145">
        <f t="shared" si="8"/>
        <v>0.14547584224960786</v>
      </c>
      <c r="E165" s="146">
        <f t="shared" si="8"/>
        <v>465.95420000000001</v>
      </c>
      <c r="F165" s="147">
        <f t="shared" si="8"/>
        <v>4.5337232900233282E-2</v>
      </c>
      <c r="G165" s="156"/>
      <c r="H165" s="148">
        <f t="shared" si="8"/>
        <v>1.8360902993946767E-2</v>
      </c>
      <c r="I165" s="148">
        <f t="shared" si="8"/>
        <v>0.17410679353362127</v>
      </c>
      <c r="J165" s="148">
        <f t="shared" si="8"/>
        <v>4.7816644902980168E-2</v>
      </c>
      <c r="K165" s="148">
        <f t="shared" si="8"/>
        <v>0.33955979485862997</v>
      </c>
      <c r="L165" s="148">
        <f t="shared" si="8"/>
        <v>0.2945169521191956</v>
      </c>
      <c r="M165" s="148">
        <f t="shared" si="8"/>
        <v>0.11531670089899336</v>
      </c>
      <c r="N165" s="149">
        <f t="shared" si="8"/>
        <v>4.1471883083360186E-3</v>
      </c>
      <c r="O165" s="150">
        <f t="shared" si="8"/>
        <v>6.1750223842968145E-3</v>
      </c>
      <c r="P165" s="151">
        <f t="shared" si="8"/>
        <v>0.43817986627782307</v>
      </c>
      <c r="Q165" s="148">
        <f t="shared" si="8"/>
        <v>0.56162405524120051</v>
      </c>
      <c r="R165" s="152">
        <f t="shared" si="8"/>
        <v>1.9607848097634941E-4</v>
      </c>
      <c r="S165" s="151">
        <f t="shared" si="8"/>
        <v>9.7124525155828471E-3</v>
      </c>
      <c r="T165" s="148">
        <f t="shared" si="8"/>
        <v>5.4399621427913318E-2</v>
      </c>
      <c r="U165" s="148">
        <f t="shared" si="8"/>
        <v>0.24215178524064709</v>
      </c>
      <c r="V165" s="152">
        <f t="shared" si="8"/>
        <v>0.69373614081585677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2"/>
      <c r="O168" s="132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</dc:title>
  <dcterms:created xsi:type="dcterms:W3CDTF">2022-07-11T10:00:13Z</dcterms:created>
  <dcterms:modified xsi:type="dcterms:W3CDTF">2024-03-11T14:19:38Z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