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zubak\Desktop\dotacje\"/>
    </mc:Choice>
  </mc:AlternateContent>
  <bookViews>
    <workbookView xWindow="0" yWindow="60" windowWidth="19140" windowHeight="11955"/>
  </bookViews>
  <sheets>
    <sheet name="dotacje celowe" sheetId="2" r:id="rId1"/>
  </sheets>
  <calcPr calcId="162913"/>
</workbook>
</file>

<file path=xl/calcChain.xml><?xml version="1.0" encoding="utf-8"?>
<calcChain xmlns="http://schemas.openxmlformats.org/spreadsheetml/2006/main">
  <c r="G111" i="2" l="1"/>
  <c r="C14" i="2"/>
  <c r="C140" i="2"/>
  <c r="C139" i="2"/>
  <c r="J138" i="2"/>
  <c r="I138" i="2"/>
  <c r="H138" i="2"/>
  <c r="G138" i="2"/>
  <c r="F138" i="2"/>
  <c r="E138" i="2"/>
  <c r="D138" i="2"/>
  <c r="C138" i="2" s="1"/>
  <c r="D141" i="2"/>
  <c r="E141" i="2"/>
  <c r="F141" i="2"/>
  <c r="G141" i="2"/>
  <c r="H141" i="2"/>
  <c r="I141" i="2"/>
  <c r="J141" i="2"/>
  <c r="C142" i="2"/>
  <c r="G152" i="2"/>
  <c r="C141" i="2" l="1"/>
  <c r="D129" i="2"/>
  <c r="C131" i="2"/>
  <c r="C130" i="2"/>
  <c r="J129" i="2"/>
  <c r="I129" i="2"/>
  <c r="H129" i="2"/>
  <c r="G129" i="2"/>
  <c r="F129" i="2"/>
  <c r="E129" i="2"/>
  <c r="E124" i="2"/>
  <c r="C126" i="2"/>
  <c r="C125" i="2"/>
  <c r="J124" i="2"/>
  <c r="I124" i="2"/>
  <c r="H124" i="2"/>
  <c r="G124" i="2"/>
  <c r="F124" i="2"/>
  <c r="D124" i="2"/>
  <c r="D127" i="2"/>
  <c r="C128" i="2"/>
  <c r="J127" i="2"/>
  <c r="I127" i="2"/>
  <c r="H127" i="2"/>
  <c r="G127" i="2"/>
  <c r="F127" i="2"/>
  <c r="E127" i="2"/>
  <c r="C123" i="2"/>
  <c r="C122" i="2"/>
  <c r="C121" i="2"/>
  <c r="J120" i="2"/>
  <c r="I120" i="2"/>
  <c r="H120" i="2"/>
  <c r="G120" i="2"/>
  <c r="F120" i="2"/>
  <c r="E120" i="2"/>
  <c r="D120" i="2"/>
  <c r="C136" i="2"/>
  <c r="C135" i="2"/>
  <c r="C134" i="2"/>
  <c r="C116" i="2"/>
  <c r="C115" i="2"/>
  <c r="J114" i="2"/>
  <c r="I114" i="2"/>
  <c r="H114" i="2"/>
  <c r="G114" i="2"/>
  <c r="F114" i="2"/>
  <c r="E114" i="2"/>
  <c r="D114" i="2"/>
  <c r="C95" i="2"/>
  <c r="J94" i="2"/>
  <c r="I94" i="2"/>
  <c r="H94" i="2"/>
  <c r="G94" i="2"/>
  <c r="F94" i="2"/>
  <c r="E94" i="2"/>
  <c r="D94" i="2"/>
  <c r="D52" i="2"/>
  <c r="C60" i="2"/>
  <c r="C58" i="2"/>
  <c r="C62" i="2"/>
  <c r="C129" i="2" l="1"/>
  <c r="C114" i="2"/>
  <c r="C127" i="2"/>
  <c r="C124" i="2"/>
  <c r="C120" i="2"/>
  <c r="C94" i="2"/>
  <c r="D46" i="2"/>
  <c r="D45" i="2" s="1"/>
  <c r="C47" i="2"/>
  <c r="J46" i="2"/>
  <c r="J45" i="2" s="1"/>
  <c r="I46" i="2"/>
  <c r="I45" i="2" s="1"/>
  <c r="H46" i="2"/>
  <c r="H45" i="2" s="1"/>
  <c r="G46" i="2"/>
  <c r="G45" i="2" s="1"/>
  <c r="F46" i="2"/>
  <c r="F45" i="2" s="1"/>
  <c r="E46" i="2"/>
  <c r="E45" i="2" s="1"/>
  <c r="C97" i="2"/>
  <c r="J96" i="2"/>
  <c r="I96" i="2"/>
  <c r="H96" i="2"/>
  <c r="G96" i="2"/>
  <c r="F96" i="2"/>
  <c r="E96" i="2"/>
  <c r="D96" i="2"/>
  <c r="E78" i="2"/>
  <c r="F78" i="2"/>
  <c r="G78" i="2"/>
  <c r="H78" i="2"/>
  <c r="I78" i="2"/>
  <c r="J78" i="2"/>
  <c r="D78" i="2"/>
  <c r="C79" i="2"/>
  <c r="E84" i="2"/>
  <c r="F84" i="2"/>
  <c r="G84" i="2"/>
  <c r="H84" i="2"/>
  <c r="I84" i="2"/>
  <c r="J84" i="2"/>
  <c r="D84" i="2"/>
  <c r="C86" i="2"/>
  <c r="C85" i="2"/>
  <c r="C91" i="2"/>
  <c r="J90" i="2"/>
  <c r="I90" i="2"/>
  <c r="H90" i="2"/>
  <c r="G90" i="2"/>
  <c r="F90" i="2"/>
  <c r="E90" i="2"/>
  <c r="D90" i="2"/>
  <c r="C73" i="2"/>
  <c r="J72" i="2"/>
  <c r="I72" i="2"/>
  <c r="H72" i="2"/>
  <c r="G72" i="2"/>
  <c r="F72" i="2"/>
  <c r="E72" i="2"/>
  <c r="D72" i="2"/>
  <c r="D107" i="2"/>
  <c r="D109" i="2"/>
  <c r="D111" i="2"/>
  <c r="C113" i="2"/>
  <c r="C112" i="2"/>
  <c r="J111" i="2"/>
  <c r="I111" i="2"/>
  <c r="H111" i="2"/>
  <c r="F111" i="2"/>
  <c r="E111" i="2"/>
  <c r="C146" i="2"/>
  <c r="J145" i="2"/>
  <c r="I145" i="2"/>
  <c r="H145" i="2"/>
  <c r="G145" i="2"/>
  <c r="F145" i="2"/>
  <c r="E145" i="2"/>
  <c r="D145" i="2"/>
  <c r="C144" i="2"/>
  <c r="J143" i="2"/>
  <c r="I143" i="2"/>
  <c r="H143" i="2"/>
  <c r="G143" i="2"/>
  <c r="F143" i="2"/>
  <c r="E143" i="2"/>
  <c r="D143" i="2"/>
  <c r="C110" i="2"/>
  <c r="J109" i="2"/>
  <c r="I109" i="2"/>
  <c r="H109" i="2"/>
  <c r="G109" i="2"/>
  <c r="F109" i="2"/>
  <c r="E109" i="2"/>
  <c r="C44" i="2"/>
  <c r="C43" i="2"/>
  <c r="J42" i="2"/>
  <c r="J41" i="2" s="1"/>
  <c r="I42" i="2"/>
  <c r="I41" i="2" s="1"/>
  <c r="H42" i="2"/>
  <c r="H41" i="2" s="1"/>
  <c r="G42" i="2"/>
  <c r="G41" i="2" s="1"/>
  <c r="F42" i="2"/>
  <c r="F41" i="2" s="1"/>
  <c r="E42" i="2"/>
  <c r="E41" i="2" s="1"/>
  <c r="D42" i="2"/>
  <c r="D41" i="2" s="1"/>
  <c r="E152" i="2"/>
  <c r="F152" i="2"/>
  <c r="H152" i="2"/>
  <c r="I152" i="2"/>
  <c r="J152" i="2"/>
  <c r="D152" i="2"/>
  <c r="C153" i="2"/>
  <c r="C108" i="2"/>
  <c r="J107" i="2"/>
  <c r="I107" i="2"/>
  <c r="H107" i="2"/>
  <c r="G107" i="2"/>
  <c r="F107" i="2"/>
  <c r="E107" i="2"/>
  <c r="C157" i="2"/>
  <c r="J156" i="2"/>
  <c r="J155" i="2" s="1"/>
  <c r="I156" i="2"/>
  <c r="I155" i="2" s="1"/>
  <c r="H156" i="2"/>
  <c r="H155" i="2" s="1"/>
  <c r="G156" i="2"/>
  <c r="G155" i="2" s="1"/>
  <c r="F156" i="2"/>
  <c r="F155" i="2" s="1"/>
  <c r="E156" i="2"/>
  <c r="E155" i="2" s="1"/>
  <c r="D156" i="2"/>
  <c r="D155" i="2" s="1"/>
  <c r="C37" i="2"/>
  <c r="E148" i="2"/>
  <c r="E132" i="2"/>
  <c r="E117" i="2"/>
  <c r="E101" i="2"/>
  <c r="E100" i="2" s="1"/>
  <c r="E98" i="2"/>
  <c r="E92" i="2"/>
  <c r="E88" i="2"/>
  <c r="E81" i="2"/>
  <c r="E75" i="2"/>
  <c r="E66" i="2"/>
  <c r="E64" i="2"/>
  <c r="E52" i="2"/>
  <c r="E49" i="2"/>
  <c r="E39" i="2"/>
  <c r="E38" i="2" s="1"/>
  <c r="E36" i="2"/>
  <c r="E35" i="2" s="1"/>
  <c r="J36" i="2"/>
  <c r="J35" i="2" s="1"/>
  <c r="I36" i="2"/>
  <c r="I35" i="2" s="1"/>
  <c r="H36" i="2"/>
  <c r="H35" i="2" s="1"/>
  <c r="G36" i="2"/>
  <c r="G35" i="2" s="1"/>
  <c r="F36" i="2"/>
  <c r="F35" i="2" s="1"/>
  <c r="D36" i="2"/>
  <c r="D35" i="2" s="1"/>
  <c r="F101" i="2"/>
  <c r="G101" i="2"/>
  <c r="H101" i="2"/>
  <c r="I101" i="2"/>
  <c r="J101" i="2"/>
  <c r="D101" i="2"/>
  <c r="C105" i="2"/>
  <c r="C104" i="2"/>
  <c r="C102" i="2"/>
  <c r="C65" i="2"/>
  <c r="J64" i="2"/>
  <c r="I64" i="2"/>
  <c r="H64" i="2"/>
  <c r="G64" i="2"/>
  <c r="F64" i="2"/>
  <c r="D64" i="2"/>
  <c r="D66" i="2"/>
  <c r="C68" i="2"/>
  <c r="E106" i="2" l="1"/>
  <c r="E147" i="2"/>
  <c r="E74" i="2"/>
  <c r="C72" i="2"/>
  <c r="C145" i="2"/>
  <c r="C96" i="2"/>
  <c r="C90" i="2"/>
  <c r="E48" i="2"/>
  <c r="C46" i="2"/>
  <c r="C45" i="2"/>
  <c r="C143" i="2"/>
  <c r="C111" i="2"/>
  <c r="C109" i="2"/>
  <c r="C42" i="2"/>
  <c r="C41" i="2"/>
  <c r="C155" i="2"/>
  <c r="C107" i="2"/>
  <c r="C156" i="2"/>
  <c r="C36" i="2"/>
  <c r="C35" i="2"/>
  <c r="C101" i="2"/>
  <c r="C64" i="2"/>
  <c r="D148" i="2"/>
  <c r="D147" i="2" s="1"/>
  <c r="C151" i="2"/>
  <c r="C150" i="2"/>
  <c r="C87" i="2"/>
  <c r="F92" i="2"/>
  <c r="G92" i="2"/>
  <c r="H92" i="2"/>
  <c r="I92" i="2"/>
  <c r="J92" i="2"/>
  <c r="D92" i="2"/>
  <c r="E34" i="2" l="1"/>
  <c r="C84" i="2"/>
  <c r="C154" i="2" l="1"/>
  <c r="F132" i="2"/>
  <c r="G132" i="2"/>
  <c r="H132" i="2"/>
  <c r="I132" i="2"/>
  <c r="J132" i="2"/>
  <c r="D132" i="2"/>
  <c r="C133" i="2"/>
  <c r="C51" i="2"/>
  <c r="C59" i="2"/>
  <c r="C40" i="2"/>
  <c r="J39" i="2"/>
  <c r="J38" i="2" s="1"/>
  <c r="I39" i="2"/>
  <c r="I38" i="2" s="1"/>
  <c r="H39" i="2"/>
  <c r="H38" i="2" s="1"/>
  <c r="G39" i="2"/>
  <c r="G38" i="2" s="1"/>
  <c r="F39" i="2"/>
  <c r="F38" i="2" s="1"/>
  <c r="D39" i="2"/>
  <c r="D38" i="2" s="1"/>
  <c r="C152" i="2" l="1"/>
  <c r="C38" i="2"/>
  <c r="C39" i="2"/>
  <c r="C119" i="2"/>
  <c r="C118" i="2"/>
  <c r="J117" i="2"/>
  <c r="J106" i="2" s="1"/>
  <c r="I117" i="2"/>
  <c r="I106" i="2" s="1"/>
  <c r="H117" i="2"/>
  <c r="H106" i="2" s="1"/>
  <c r="G117" i="2"/>
  <c r="G106" i="2" s="1"/>
  <c r="F117" i="2"/>
  <c r="F106" i="2" s="1"/>
  <c r="D117" i="2"/>
  <c r="D106" i="2" s="1"/>
  <c r="C89" i="2"/>
  <c r="J88" i="2"/>
  <c r="I88" i="2"/>
  <c r="H88" i="2"/>
  <c r="G88" i="2"/>
  <c r="F88" i="2"/>
  <c r="D88" i="2"/>
  <c r="F75" i="2"/>
  <c r="G75" i="2"/>
  <c r="H75" i="2"/>
  <c r="I75" i="2"/>
  <c r="J75" i="2"/>
  <c r="D75" i="2"/>
  <c r="C70" i="2"/>
  <c r="D49" i="2"/>
  <c r="F49" i="2"/>
  <c r="G49" i="2"/>
  <c r="H49" i="2"/>
  <c r="I49" i="2"/>
  <c r="J49" i="2"/>
  <c r="C50" i="2"/>
  <c r="C117" i="2" l="1"/>
  <c r="C88" i="2"/>
  <c r="C49" i="2"/>
  <c r="G52" i="2"/>
  <c r="F148" i="2" l="1"/>
  <c r="F147" i="2" s="1"/>
  <c r="I81" i="2"/>
  <c r="C83" i="2"/>
  <c r="C82" i="2"/>
  <c r="J81" i="2"/>
  <c r="H81" i="2"/>
  <c r="G81" i="2"/>
  <c r="F81" i="2"/>
  <c r="D81" i="2"/>
  <c r="J52" i="2"/>
  <c r="C106" i="2" l="1"/>
  <c r="C81" i="2"/>
  <c r="C10" i="2" l="1"/>
  <c r="C99" i="2"/>
  <c r="J98" i="2"/>
  <c r="J74" i="2" s="1"/>
  <c r="I98" i="2"/>
  <c r="I74" i="2" s="1"/>
  <c r="H98" i="2"/>
  <c r="H74" i="2" s="1"/>
  <c r="G98" i="2"/>
  <c r="G74" i="2" s="1"/>
  <c r="F98" i="2"/>
  <c r="F74" i="2" s="1"/>
  <c r="D98" i="2"/>
  <c r="D74" i="2" s="1"/>
  <c r="J66" i="2"/>
  <c r="J48" i="2" s="1"/>
  <c r="I66" i="2"/>
  <c r="H66" i="2"/>
  <c r="G66" i="2"/>
  <c r="G48" i="2" s="1"/>
  <c r="F66" i="2"/>
  <c r="C149" i="2"/>
  <c r="C137" i="2"/>
  <c r="C103" i="2"/>
  <c r="C93" i="2"/>
  <c r="C80" i="2"/>
  <c r="C77" i="2"/>
  <c r="C76" i="2"/>
  <c r="C71" i="2"/>
  <c r="C69" i="2"/>
  <c r="C67" i="2"/>
  <c r="C63" i="2"/>
  <c r="C61" i="2"/>
  <c r="C57" i="2"/>
  <c r="C56" i="2"/>
  <c r="C55" i="2"/>
  <c r="C54" i="2"/>
  <c r="C53" i="2"/>
  <c r="F100" i="2"/>
  <c r="F52" i="2"/>
  <c r="J148" i="2"/>
  <c r="J147" i="2" s="1"/>
  <c r="I148" i="2"/>
  <c r="I147" i="2" s="1"/>
  <c r="H148" i="2"/>
  <c r="H147" i="2" s="1"/>
  <c r="G148" i="2"/>
  <c r="G147" i="2" s="1"/>
  <c r="D100" i="2"/>
  <c r="I52" i="2"/>
  <c r="H52" i="2"/>
  <c r="D48" i="2"/>
  <c r="D34" i="2" l="1"/>
  <c r="H48" i="2"/>
  <c r="F48" i="2"/>
  <c r="F34" i="2" s="1"/>
  <c r="I48" i="2"/>
  <c r="C8" i="2"/>
  <c r="C147" i="2"/>
  <c r="C66" i="2"/>
  <c r="C98" i="2"/>
  <c r="C75" i="2"/>
  <c r="C78" i="2"/>
  <c r="C132" i="2"/>
  <c r="C92" i="2"/>
  <c r="C148" i="2"/>
  <c r="C52" i="2"/>
  <c r="C48" i="2" l="1"/>
  <c r="C74" i="2"/>
  <c r="J100" i="2"/>
  <c r="J34" i="2" s="1"/>
  <c r="I100" i="2"/>
  <c r="I34" i="2" s="1"/>
  <c r="H100" i="2"/>
  <c r="H34" i="2" s="1"/>
  <c r="G100" i="2"/>
  <c r="G34" i="2" s="1"/>
  <c r="C34" i="2" l="1"/>
  <c r="C100" i="2"/>
</calcChain>
</file>

<file path=xl/sharedStrings.xml><?xml version="1.0" encoding="utf-8"?>
<sst xmlns="http://schemas.openxmlformats.org/spreadsheetml/2006/main" count="170" uniqueCount="169">
  <si>
    <t>DZIAł</t>
  </si>
  <si>
    <t>TREŚĆ</t>
  </si>
  <si>
    <t>ROZDZIAŁ</t>
  </si>
  <si>
    <t>Pozostałe zadania w zakresie kultury</t>
  </si>
  <si>
    <t>Ochrona zabytków i opieka nad zabytkami</t>
  </si>
  <si>
    <t>Dział</t>
  </si>
  <si>
    <t>Rozdz.</t>
  </si>
  <si>
    <t>§2840</t>
  </si>
  <si>
    <t>§2730</t>
  </si>
  <si>
    <t>§2240</t>
  </si>
  <si>
    <t>§2250</t>
  </si>
  <si>
    <t xml:space="preserve"> CENTRA KULTURY I SZTUKI</t>
  </si>
  <si>
    <t>Instytut Adama Mickiewicza w Warszawie</t>
  </si>
  <si>
    <t xml:space="preserve">Narodowe Centrum Kultury w Warszawie </t>
  </si>
  <si>
    <t>Instytut Książki w Krakowie</t>
  </si>
  <si>
    <t>POZOSTAŁE INSTYTUCJE KULTURY</t>
  </si>
  <si>
    <t>Instytut Teatralny Warszawa</t>
  </si>
  <si>
    <t>MUZEA</t>
  </si>
  <si>
    <t>Muzeum Łazienki Królewskie w Warszawie</t>
  </si>
  <si>
    <t>Muzeum Historii Polski w Warszawie</t>
  </si>
  <si>
    <t>Muzea</t>
  </si>
  <si>
    <t xml:space="preserve">Biblioteki  </t>
  </si>
  <si>
    <t xml:space="preserve">Pozostałe instytucje kultury </t>
  </si>
  <si>
    <t xml:space="preserve">Centra kultury i sztuki  </t>
  </si>
  <si>
    <t xml:space="preserve">Galerie i biura wystaw artystycznych </t>
  </si>
  <si>
    <t xml:space="preserve">Domy i ośrodki kultury, świetlice i kluby </t>
  </si>
  <si>
    <t xml:space="preserve">Filharmonie, orkiestry, chóry i kapele </t>
  </si>
  <si>
    <t xml:space="preserve">Teatry </t>
  </si>
  <si>
    <t>Zadania z zakresu mecenatu państwa</t>
  </si>
  <si>
    <t>Cz. 24 - KULTURA  I  OCHRONA  DZIEDZICTWA  NARODOWEGO</t>
  </si>
  <si>
    <t xml:space="preserve"> I N S T Y T U C J E  I  P O Z O S T A Ł E  O S O B Y  P R A W N E</t>
  </si>
  <si>
    <t>z tego *:</t>
  </si>
  <si>
    <t>§ 2240 - Dotacje celowe przekazane z budżetu państwa dla państwowej instytucji kultury na dofinansowanie zadań bieżących objętych mecenatem państwa, wykonywanych w ramach programów ministra właściwego do spraw kultury i ochrony dziedzictwa narodowego przez samorządowe instytucje kultury</t>
  </si>
  <si>
    <t>§ 2250 - Dotacje celowe przekazane z budżetu państwa dla państwowej instytucji kultury na dofinansowanie zadań bieżących objętych mecenatem państwa, wykonywanych w ramach programów ministra właściwego do spraw kultury i ochrony dziedzictwa narodowego przez jednostki niezaliczane do sektora finansów publicznych</t>
  </si>
  <si>
    <t>§ 2730 - Dotacje celowe z budżetu na finansowanie lub dofinansowanie prac remontowych i konserwatorskich obiektów zabytkowych, przekazane jednostkom zaliczanym do sektora finansów publicznych</t>
  </si>
  <si>
    <t>§ 2840 - Dotacja celowa z budżetu państwa na finansowanie lub dofinansowanie ustawowo określonych zadań bieżących realizowanych przez pozostałe jednostki sektora finansów publicznych</t>
  </si>
  <si>
    <t>§ 2800 - Dotacja celowa z budżetu dla pozostałych jednostek zaliczanych do sektora finansów publicznych</t>
  </si>
  <si>
    <t>OŚRODKI OCHRONY I DOKUMENTACJI ZABYTKÓW</t>
  </si>
  <si>
    <t>Narodowy Instytut Dziedzictwa</t>
  </si>
  <si>
    <t>§ 2800</t>
  </si>
  <si>
    <t>BIBLIOTEKI</t>
  </si>
  <si>
    <t>Instytucje kultury</t>
  </si>
  <si>
    <t>Ośrodki ochrony i dokumentacji zabytków</t>
  </si>
  <si>
    <t xml:space="preserve">Pozostała działalność </t>
  </si>
  <si>
    <t>Naczelna Dyrekcja Archiwów Państwowych</t>
  </si>
  <si>
    <t>§2810</t>
  </si>
  <si>
    <t>§ 2810 - Dotacja celowa z budżetu państwa na finansowanie lub dofinansowanie zadań zleconych do realizacji fundacjom</t>
  </si>
  <si>
    <t>§ 2820 - Dotacja celowa z budżetu państwa na finansowanie lub dofinansowanie zadań zleconych do realizacji stowarzyszeniom</t>
  </si>
  <si>
    <t>§ 2830 - Dotacja celowa z budżetu państwa na finansowanie lub dofinansowanie zadań zleconych do realizacji pozostałym jednostkom niezaliczanym do sektora finansów publicznych</t>
  </si>
  <si>
    <t>Biblioteka Narodowa w Warszawie</t>
  </si>
  <si>
    <t>Biuro Programu Niepodległa</t>
  </si>
  <si>
    <t>realizacja Priorytetu 3 Projekty Zagraniczne (Schemat 3A) w ramach Programu Wieloletniego "Niepodległa" na lata 2017-2022</t>
  </si>
  <si>
    <t>realizacja Priorytetu 2 Projekty Regionalne i Lokalne, Schemat 2B - Niepodległa w ramach Programu Wieloletniego "Niepodległa" na lata 2017-2022 - program dotacyjny</t>
  </si>
  <si>
    <t>Muzeum Jana Pawla II i Prymasa Wyszyńskiego</t>
  </si>
  <si>
    <t>POLSKI INSTYTUT SZTUKI FILMOWEJ</t>
  </si>
  <si>
    <t>Polski Instytut Sztuki Filmowej</t>
  </si>
  <si>
    <t>z tego: realizacja postanowień ustawy z dnia 9 listopada 2018r. o finansowym wspieraniu produkcji audiowizualnej</t>
  </si>
  <si>
    <t>z tego: realizacja Priorytetu 2 Projekty Regionalne i Lokalne, Schemat 2A - Koalicje dla Niepodległej w ramach Programu Wieloletniego "Niepodległa" na lata 2017-2022 - program dotacyjny</t>
  </si>
  <si>
    <t>z tego: prace remontowe i konserwatorskie obiektów zabytkowych</t>
  </si>
  <si>
    <t>przystąpienie do projektu wydawniczego Pro Memoria</t>
  </si>
  <si>
    <t>Narodowy Instytut Polskiego Dziedzictwa Kulturowego za Granicą POLONIKA</t>
  </si>
  <si>
    <t xml:space="preserve">§ 2810 - dotacje dla fundacji w ramach realizacji zadania publicznego Wspieranie działań archiwalnych 2020, w szczególności na ewidencjonowanie, porządkowaniem, zabezpieczenie            i udostępnianie materiałów archiwalnych objętych dofinansowaniem.                 </t>
  </si>
  <si>
    <t xml:space="preserve">§ 2820 - dotacje dla stowarzyszeń w ramach realizacji zadania publicznego Wspieranie działań archiwalnych 2020, w szczególności na ewidencjonowanie, porządkowaniem, zabezpieczenie i udostępnianie materiałów archiwalnych objętych dofinansowaniem.               </t>
  </si>
  <si>
    <t>§ 2830 - dotacje dla pozostałych jednostek niezaliczonych do sektora finansów publicznych (m.in. parafie i konwent bonifratrów) w ramach realizacji zadania publicznego Wspieranie działań archiwalnych 2020, w szczególności na ewidencjonowanie, porządkowaniem, zabezpieczenie i udostępnianie materiałów archiwalnych objętych dofinansowaniem.</t>
  </si>
  <si>
    <t>Instytut Dziedzictwa Myśli Narodowej im. Romana Dmowskiego i Ignacego J. Paderewskiego w Warszawie</t>
  </si>
  <si>
    <t>Europejskie Centrum Filmowe CAMERIMAGE w Toruniu</t>
  </si>
  <si>
    <t>z tego:  pokrycie kosztów związanych z obsługą Krajowej Rady Bibliotecznej i Rady ds. Narodowego Zasobu Bibliotecznego</t>
  </si>
  <si>
    <t>z tego: realizacja Priorytetu 3 Projekty Zagraniczne (Schemat 3B) w ramach Programu Wieloletniego "Niepodległa" na lata 2017-2022 - program dotacyjny dla działań zagranicznych "Kulturalne pomosty"</t>
  </si>
  <si>
    <t>z tego: realizacja zadania pn. "Działania utrwalające efekty projektu Polska Gościem Honorowym Międzynarodowego Festiwalu Książki w Budapeszcie w 2021 roku"</t>
  </si>
  <si>
    <t>realizacja zadania pn. "Mała Książka - Wielki Człowiek"</t>
  </si>
  <si>
    <t>Narodowy Instytut Fryderyka Chopina w Warszawie</t>
  </si>
  <si>
    <t>z tego: realizacja zadania pn. "Organizacja Międzynarodowego Konkursu Chopinowskiego w Narwie"</t>
  </si>
  <si>
    <t>z tego: współorganizacja Międzynarodowego Festiwalu Sztuki Autorów Zdjęć Filmowych EnergaCAMERIMAGE 2022</t>
  </si>
  <si>
    <t xml:space="preserve">z tego: realizacja dofinansowań w ramach programu własnego pn. "Fundusz Patriotyczny - Wolność po polsku - Edycja II" </t>
  </si>
  <si>
    <t xml:space="preserve">realizacja dofinansowań w ramach programu własnego pn. "Kraszewski. Komputery dla bibliotek" </t>
  </si>
  <si>
    <t xml:space="preserve">realizacja dofinansowań w ramach programu własnego pn.  "Dyskusyjne Kluby Książki" </t>
  </si>
  <si>
    <t>realizacja Priorytet 1.Poprawa oferty bibliotek publicznych, Kierunek interwencji 1.1. Zakup i zdalny dostęp do nowości wydawniczych w ramach Programu Wieloletniego NPRCz 2.0. na lata 2021 - 2025 - program dotacyjny dla bibliotek publicznych na zakup nowości wydawniczych oraz usługi zdalnego dostępu do książek w formatach e-booków i/lub audiobooków i/lub synchrobooków</t>
  </si>
  <si>
    <t>realizacja Priorytet 1.Poprawa oferty bibliotek publicznych, Kierunek interwencji 1.2. Budowa ogólnokrajowej sieci bibliotecznej poprzez zintegrowany system zarządzania zasobami bibliotek  w ramach Programu Wieloletniego NPRCz 2.0. na lata 2021 - 2025 -  koszty utrzymania i wdrożenia systemu w latach 2021-2025 500 bibliotek zintegrowanych w systemie zarządzania zasobami bibliotecznymi</t>
  </si>
  <si>
    <t>realizacja Priorytet 1.Poprawa oferty bibliotek publicznych  w ramach Programu Wieloletniego NPRCz 2.0. na lata 2021 - 2025 - obsługa Programu</t>
  </si>
  <si>
    <t>INSTYTUCJE KINEMATOGRAFII</t>
  </si>
  <si>
    <t>Centrum Technologii Audiowizualnych we Wrocławiu</t>
  </si>
  <si>
    <t>§2830</t>
  </si>
  <si>
    <t>POZOSTAŁA DZIAŁALNOŚĆ</t>
  </si>
  <si>
    <t>Instytut Solidarności i Męstwa im. Witolda Pileckiego w Warszawie</t>
  </si>
  <si>
    <t>z tego: realizacja projektu pn. „Totalitarianism in East Central Europe, 1939-1989: History and Memory. Graduate Academy” w ramach programu Kultura inspirująca 2021-2022</t>
  </si>
  <si>
    <t>z tego: realizacja projektu pn. „LUMEN – między fizycznym a wyobrażonym. Prezentacja interaktywnego środowiska immersyjnego kolektywu IP Group” w ramach programu Kultura inspirująca 2021-2022</t>
  </si>
  <si>
    <t>Muzeum Narodowe w Gdańsku</t>
  </si>
  <si>
    <t>z tego: realizacja projektu pn. „Looking Through Objects” w ramach programu Kultura inspirująca 2021-2022</t>
  </si>
  <si>
    <t>z tego: realizacja dofinansowań w programie pn. „Wspólnie dla dziedzictwa” realizowanym jako zadanie 3.2.1 w ramach „Krajowego programu ochrony zabytków i opieki nad zabytkami na lata 2019-2022”</t>
  </si>
  <si>
    <t>obsługa i honoraria ekspertów programu pn. „Wspólnie dla dziedzictwa” realizowanego jako zadanie 3.2.1 w ramach „Krajowego programu ochrony zabytków i opieki nad zabytkami na lata 2019-2022”</t>
  </si>
  <si>
    <t>realizacja „Krajowego programu ochrony zabytków i opiekinad zabytkami na lata 2019-2022”</t>
  </si>
  <si>
    <t xml:space="preserve">z tego: realizacja dofinansowań w ramach programu własnego pn. „Polskie dziedzictwo kulturowe za granicą - wolontariat” </t>
  </si>
  <si>
    <t>realizacja projektu pn. „Tytus Brzozowski. 12 miast” w ramach programu Kultura inspirująca 2021-2022</t>
  </si>
  <si>
    <t>FILHARMONIE, ORKIESTRY, CHÓRY I KAPELE</t>
  </si>
  <si>
    <t>Narodowa Orkiestra Symfoniczna Polskiego Radia w Katowicach</t>
  </si>
  <si>
    <t>z tego: organizacja 2. Międzynarodowego Konkursu Muzycznego im. Karola Szymanowskiego w Katowicach</t>
  </si>
  <si>
    <t>realizacja projektu pn. Tournée NOSPR do Japonii w ramach programu Kultura inspirująca 2021 - 2022</t>
  </si>
  <si>
    <t>Muzeum Historii Żydów Polskich POLIN w Warszawie</t>
  </si>
  <si>
    <t>z tego: realizacja projektu pn. „Od kuchni. Żydowskie zwyczaje kulinarne dawniej i dziś” – wystawa online w ramach programu Kultura inspirująca 2021 – 2022</t>
  </si>
  <si>
    <t>Muzeum Getta Warszawskiego</t>
  </si>
  <si>
    <t>z tego: realizacja projektu pn. "80. Rocznica Aktion Reinhardt (1942-1943)"</t>
  </si>
  <si>
    <t>Muzeum Pałacu Króla Jana III w Wilanowie</t>
  </si>
  <si>
    <t>z tego: realizacja projektu pn. „Remont i adaptacja Domku Lanciego i Drwalni Peldy”</t>
  </si>
  <si>
    <t>Muzeum Sztuki i Techniki Japońskiej Manggha w Krakowie</t>
  </si>
  <si>
    <t>z tego: koszty transportu wraz z ubezpieczeniem w ramach wystawy architektonicznej Kengo Kumy</t>
  </si>
  <si>
    <t>część kosztów projektu wystawienniczego realizowanego we współpracy z Takenaka Carpentry Tools Museum</t>
  </si>
  <si>
    <t>Centrum Sztuki Współczesnej "Znaki czasu" w Toruniu</t>
  </si>
  <si>
    <t>z tego: realizacja projektu pn. „Władysław Starewicz – pionier światowej animacji” Festiwal Pogranicza w Gruzji – realizowany w ramach programu Kultura inspirująca 2021-2022</t>
  </si>
  <si>
    <t>Instytut Literatury w Krakowie</t>
  </si>
  <si>
    <t>z tego: realizacja dwuletniego projektu pn. „Konkurs Dziedzictwo Solidarności”</t>
  </si>
  <si>
    <t xml:space="preserve">z tego: realizacja dofinansowań w ramach programu własnego pn. "Lato w Tetarze" </t>
  </si>
  <si>
    <t xml:space="preserve">realizacja dofinansowań w ramach programu własnego pn. "Teatr Polska" </t>
  </si>
  <si>
    <t>Narodowy Instytut Architektury i Urbanistyki w Warszawie</t>
  </si>
  <si>
    <t>z tego: realizacja projektu pn. Laboratorium Regionów - międzynarodowa wymiana doświadczeń "w trosce o europejskie dziedzictwo kulturowe" w ramach programu Kultura inspirująca 2021- 2022</t>
  </si>
  <si>
    <t>realizacja projektu pn. Polska na Targach Lewantyńskich w Tel Awiwie 1932-1936: architektura i propaganda państwa  w ramach programu Kultura inspirująca 2021-2022</t>
  </si>
  <si>
    <t>realizacja projektu pn. CANactions Festival 2021: Homes for tomorrow - organizacja wystawy i wykładów w ramach programu Kultura inspirująca 2021-2022</t>
  </si>
  <si>
    <t>Narodowy Instytut Muzyki i Tańca w Warszawie</t>
  </si>
  <si>
    <t>z tego: realizacja projektu pn. „The Roots of Dance/Korzenie Tańca" – realizowany w ramach programu Kultura inspirująca 2021-2022</t>
  </si>
  <si>
    <t>Polskie Wydawnictwo Muzyczne w Krakowie</t>
  </si>
  <si>
    <t>z tego: realizacja projektu pn. "Muzyka z Kraju Chopina, edycja 3" w ramach programu Kultura inspirująca 2021-2022</t>
  </si>
  <si>
    <t>realizacja projektu pn. Konkurs pianistyczny dla dzieci i młodzieży w Japonii. "Muzyka z kraju Chopina" w ramach programu Kultura inspirująca 2021-2022</t>
  </si>
  <si>
    <t>Zespół Pieśni i Tańca "Śląsk" im. Stanisława Hadyny w Koszęcinie</t>
  </si>
  <si>
    <t>z tego: realizacja projektu pn. „FOLK_Like it” – strój ludowy jako zwierciadło kultury i wyznacznik tożsamości narodowej na przykładzie Polski, Słowacji, Chorwacji, Serbii i Węgier w ramach programu Kultura inspirująca 2021-2022</t>
  </si>
  <si>
    <t>DOMY I OŚRODKI KULTURY, ŚWIETLICE I KLUBY</t>
  </si>
  <si>
    <t>Ośrodek "Pogranicze - sztuk, kultur, narodów" w Sejnach</t>
  </si>
  <si>
    <t>z tego: realizacja projektu pn. „Opowieści o współistnieniu” Festiwal Pogranicza w Gruzji w ramach programu Kultura inspirująca 2021-2022</t>
  </si>
  <si>
    <t>z tego:  realizacja programów stypendialnych - Gaude Polonia i Młoda Polska</t>
  </si>
  <si>
    <t>realizacja Priorytetu 4. Program dotacyjny dla bibliotek oraz promocja czytelnictwa, Kierunek interwencji 4.1. BLISKO-Biblioteka| Lokalność| Inicjatywy| Społeczność| Kooperacja| Oddolność oraz Kierunek interwencji 4.2. Kampania społeczno-informacyjna w ramach Programu Wieloletniego NPRCz 2.0. na lata 2021 - 2025 - obsługa Programu</t>
  </si>
  <si>
    <t>realizacja Priorytetu 2. Inwestycje w infrastrukturę bibliotek publicznych, Kierunek interwencji 2.1. Infrastruktura bibliotek 2021-2025 w ramach Programu Wieloletniego NPRCz 2.0. na lata 2021 - 2025 - obsługa Programu</t>
  </si>
  <si>
    <t>realizacja Priorytetu 4. Program dotacyjny dla bibliotek oraz promocja czytelnictwa, Kierunek interwencji 4.1. BLISKO-Biblioteka| Lokalność| Inicjatywy| Społeczność| Kooperacja| Oddolność  w ramach Programu Wieloletniego NPRCz 2.0. na lata 2021 - 2025 - koordynacja i organizacja działań Kierunku interwencji 4.1 w skali ogólnopolskiej</t>
  </si>
  <si>
    <t>realizacja Priorytetu 4. Program dotacyjny dla bibliotek oraz promocja czytelnictwa, Kierunek interwencji 4.2. Kampania społeczno - informacyjna w ramach Programu Wieloletniego NPRCz 2.0. na lata 2021 - 2025 - działania promocyjno – informacyjne</t>
  </si>
  <si>
    <t>realizacja Priorytetu 4. Program dotacyjny dla bibliotek oraz promocja czytelnictwa, Kierunek interwencji 4.2. Kampania społeczno-informacyjna  w ramach Programu Wieloletniego NPRCz 2.0. na lata 2021 - 2025 - działania społeczno –
wizerunkowe</t>
  </si>
  <si>
    <t>realizacja dofinansowań w ramach programu własnego pn. "Kultura Interwencje"</t>
  </si>
  <si>
    <t xml:space="preserve">realizacja dofinansowań w ramach programu własnego pn. "Dom Kultury+. Inicjatywy lokalne" </t>
  </si>
  <si>
    <t>realizacja dofinansowań w ramach programu własnego pn.  "Polsko-Ukraińska Wymiana Młodzieży"</t>
  </si>
  <si>
    <t xml:space="preserve">realizacja dofinansowań w ramach programu własnego pn.  "Ojczysty - dodaj do ulubionych" </t>
  </si>
  <si>
    <t>realizacja dofinansowań w ramach programu własnego pn.  "EtnoPolska 2020"</t>
  </si>
  <si>
    <t>realizacja Priorytetu 4. Program dotacyjny dla bibliotek oraz promocja czytelnictwa, Kierunek interwencji 4.1. BLISKO-Biblioteka| Lokalność| Inicjatywy| Społeczność| Kooperacja| Oddolność  w ramach Programu Wieloletniego NPRCz 2.0. na lata 2021 - 2025 - program dotacyjny dla bibliotek publicznych</t>
  </si>
  <si>
    <t>Instytut Europejskiej Sieci Pamięć i Solidarność w Warszawie</t>
  </si>
  <si>
    <t>z tego: realizacja projektu pn. „Between Life and Death. Stories of Rescue during the Holocaust” w ramach programu Kultura inspirująca 2021-2022</t>
  </si>
  <si>
    <t>Państwowe Muzeum Auschwitz - Birkenau w Oświęcimiu</t>
  </si>
  <si>
    <t>z tego: realizacja projektu pn. Budowa Centrum Obsługi Odwiedzających Państwowego Muzeum Auschwitz - Birkenau w Oświęcimiu, etap III i etap IV</t>
  </si>
  <si>
    <t>realizacja projektu pn. Kształtowanie przyszłości poprzez lekcje płynące z przeszłości – polsko-izraelski projekt edukacyjny w ramach Kultury inspirującej 2021-2022</t>
  </si>
  <si>
    <t xml:space="preserve">z tego: realizacja dofinansowań w ramach programu własnego pn. "Patriotyzm Jutra" </t>
  </si>
  <si>
    <t>koszty kontynuacji i rozbudowa multimedialnego projektu informacyjno-edukacyjnego – Portal Historyczny dzieje.pl</t>
  </si>
  <si>
    <t>prowadzenie, utrzymanie i promocja portalu polishhistory.pl</t>
  </si>
  <si>
    <t>organizacja nowej wystawy stałej w Polskim Instytucie Badawczym i Muzeum w Budapeszcie</t>
  </si>
  <si>
    <t>realizacja projektu pn. „Memoriał Generała Maczka w Roeselare” Budapeszcie</t>
  </si>
  <si>
    <t>z tego: wykonanie ekspertyz dla 5 obrazów z Kolekcji im. Jana Pawła II</t>
  </si>
  <si>
    <t>Muzeum Treblinka</t>
  </si>
  <si>
    <t>z tego: realizacja projektu edukacyjnego pn. „Treblinka – Usłysz nas”</t>
  </si>
  <si>
    <t>Muzeum Narodowe w Krakowie</t>
  </si>
  <si>
    <t>z tego: realizacja wystawy Ursuli von Rydingsvard w Polsce</t>
  </si>
  <si>
    <t>realizacja projektu pn. Młoda Polska: Ruch Odrodzenia Sztuk i Rzemiosł, 1890-1918 /Young Poland: An Arts and Crafts Movement, 1890-1918 w ramach Kultury inspirującej 2021-2022</t>
  </si>
  <si>
    <t>realizacja projektu pn.KULTURA PONAD GRANICAM w ramach Kultury inspirującej 2021-2022</t>
  </si>
  <si>
    <t>Muzeum Narodowe w Poznaniu</t>
  </si>
  <si>
    <t>z tego: koszty związane z realizacją konferencji przedstawicieli muzeów rejestrowanych pt. "Muzeum XXI wieku. W 100-lecie I Zjazdu Muzeów w Poznaniu"</t>
  </si>
  <si>
    <t>Muzeum Narodowe w Warszawie</t>
  </si>
  <si>
    <t>z tego: realizacja projektu pn. „Romantyczność 2022. Wilno-Warszawa-Paryż” w ramach Kultury inspirującej 2021-2022</t>
  </si>
  <si>
    <t>kontynuacja projektu „Antyczne zabytki Morza Czarnego”</t>
  </si>
  <si>
    <t>Zamek Królewski w Warszawie</t>
  </si>
  <si>
    <t>realizacja wystawy Caravaggio i inni mistrzowie. Dzieła z kolekcji Roberta Longhi</t>
  </si>
  <si>
    <t>z tego: realizacja projektu pn. Pokaz obrazu M. Caravaggia „Narcyz przy źródle z Pallazzo Barberini w Rzymie”</t>
  </si>
  <si>
    <t>organizacja wystawy pt. "Splendor władzy. Wettyni na tronie Rzeczypospolitej"</t>
  </si>
  <si>
    <t>Dotacje celowe na wydatki bieżące 2022</t>
  </si>
  <si>
    <t xml:space="preserve">Dotacje celowe na wydatki bieżące 2022 r. </t>
  </si>
  <si>
    <t>Instytucje konematografii</t>
  </si>
  <si>
    <r>
      <rPr>
        <b/>
        <sz val="11"/>
        <rFont val="Calibri"/>
        <family val="2"/>
        <charset val="238"/>
        <scheme val="minor"/>
      </rPr>
      <t>Załącznik Nr 7</t>
    </r>
    <r>
      <rPr>
        <sz val="11"/>
        <rFont val="Calibri"/>
        <family val="2"/>
        <charset val="238"/>
        <scheme val="minor"/>
      </rPr>
      <t xml:space="preserve"> - Dotacja celowa na wydatki bieżące na 2022 r.</t>
    </r>
  </si>
  <si>
    <t>*/ Rozporządzenie Ministra Finansów z dnia 2.03.2010 r. w sprawie szczegółowej klasyfikacji dochodów, wydatków, przychodów i rozchodów oraz środków pochodzących ze źródeł zagranicznych (Dz. U. z 2010 r. nr 38, poz. 207 ze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</si>
</sst>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Border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36" xfId="0" applyFont="1" applyFill="1" applyBorder="1"/>
    <xf numFmtId="3" fontId="2" fillId="0" borderId="35" xfId="0" applyNumberFormat="1" applyFont="1" applyFill="1" applyBorder="1"/>
    <xf numFmtId="3" fontId="2" fillId="0" borderId="7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 vertical="center"/>
    </xf>
    <xf numFmtId="0" fontId="1" fillId="0" borderId="15" xfId="0" applyFont="1" applyFill="1" applyBorder="1"/>
    <xf numFmtId="0" fontId="1" fillId="0" borderId="11" xfId="0" applyFont="1" applyFill="1" applyBorder="1"/>
    <xf numFmtId="0" fontId="1" fillId="0" borderId="8" xfId="0" applyFont="1" applyFill="1" applyBorder="1"/>
    <xf numFmtId="0" fontId="1" fillId="0" borderId="7" xfId="0" applyFont="1" applyFill="1" applyBorder="1"/>
    <xf numFmtId="0" fontId="1" fillId="0" borderId="0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32" xfId="0" applyFont="1" applyFill="1" applyBorder="1"/>
    <xf numFmtId="3" fontId="2" fillId="0" borderId="31" xfId="0" applyNumberFormat="1" applyFont="1" applyFill="1" applyBorder="1"/>
    <xf numFmtId="0" fontId="4" fillId="0" borderId="0" xfId="0" applyFont="1" applyFill="1" applyAlignment="1">
      <alignment vertical="center" wrapText="1"/>
    </xf>
    <xf numFmtId="3" fontId="1" fillId="0" borderId="4" xfId="0" applyNumberFormat="1" applyFont="1" applyFill="1" applyBorder="1"/>
    <xf numFmtId="3" fontId="1" fillId="0" borderId="7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right" vertical="center"/>
    </xf>
    <xf numFmtId="3" fontId="1" fillId="0" borderId="9" xfId="0" applyNumberFormat="1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8" xfId="0" applyFont="1" applyFill="1" applyBorder="1" applyAlignment="1">
      <alignment vertical="center"/>
    </xf>
    <xf numFmtId="3" fontId="2" fillId="0" borderId="19" xfId="0" applyNumberFormat="1" applyFont="1" applyFill="1" applyBorder="1"/>
    <xf numFmtId="0" fontId="1" fillId="0" borderId="7" xfId="0" applyFont="1" applyFill="1" applyBorder="1" applyAlignment="1">
      <alignment vertical="center"/>
    </xf>
    <xf numFmtId="3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/>
    <xf numFmtId="3" fontId="1" fillId="0" borderId="0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/>
    </xf>
    <xf numFmtId="0" fontId="1" fillId="0" borderId="18" xfId="0" applyFont="1" applyFill="1" applyBorder="1"/>
    <xf numFmtId="3" fontId="1" fillId="0" borderId="20" xfId="0" applyNumberFormat="1" applyFont="1" applyFill="1" applyBorder="1"/>
    <xf numFmtId="3" fontId="1" fillId="0" borderId="17" xfId="0" applyNumberFormat="1" applyFont="1" applyFill="1" applyBorder="1"/>
    <xf numFmtId="0" fontId="1" fillId="0" borderId="19" xfId="0" applyFont="1" applyFill="1" applyBorder="1"/>
    <xf numFmtId="3" fontId="1" fillId="0" borderId="0" xfId="0" applyNumberFormat="1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/>
    <xf numFmtId="3" fontId="1" fillId="0" borderId="29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/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12" xfId="0" applyFont="1" applyFill="1" applyBorder="1"/>
    <xf numFmtId="0" fontId="2" fillId="0" borderId="2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vertical="center" wrapText="1"/>
    </xf>
    <xf numFmtId="3" fontId="4" fillId="0" borderId="3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2" fillId="0" borderId="25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3" fontId="4" fillId="0" borderId="1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3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wrapText="1"/>
    </xf>
    <xf numFmtId="0" fontId="1" fillId="0" borderId="22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abSelected="1" zoomScaleNormal="100" workbookViewId="0">
      <selection activeCell="A3" sqref="A3"/>
    </sheetView>
  </sheetViews>
  <sheetFormatPr defaultColWidth="9" defaultRowHeight="15"/>
  <cols>
    <col min="1" max="1" width="9" style="1"/>
    <col min="2" max="2" width="68.5" style="1" customWidth="1"/>
    <col min="3" max="3" width="15.625" style="1" customWidth="1"/>
    <col min="4" max="4" width="10" style="1" bestFit="1" customWidth="1"/>
    <col min="5" max="5" width="7" style="1" bestFit="1" customWidth="1"/>
    <col min="6" max="6" width="5.25" style="1" bestFit="1" customWidth="1"/>
    <col min="7" max="7" width="9.125" style="1" bestFit="1" customWidth="1"/>
    <col min="8" max="8" width="8.25" style="1" bestFit="1" customWidth="1"/>
    <col min="9" max="9" width="9.125" style="1" bestFit="1" customWidth="1"/>
    <col min="10" max="10" width="8.625" style="1" bestFit="1" customWidth="1"/>
    <col min="11" max="16384" width="9" style="1"/>
  </cols>
  <sheetData>
    <row r="1" spans="1:10">
      <c r="A1" s="1" t="s">
        <v>167</v>
      </c>
    </row>
    <row r="3" spans="1:10">
      <c r="A3" s="1" t="s">
        <v>29</v>
      </c>
    </row>
    <row r="4" spans="1:10" ht="15" customHeight="1">
      <c r="A4" s="2"/>
      <c r="B4" s="3"/>
      <c r="C4" s="4"/>
      <c r="D4" s="4"/>
      <c r="E4" s="4"/>
      <c r="F4" s="4"/>
      <c r="G4" s="4"/>
      <c r="J4" s="2"/>
    </row>
    <row r="5" spans="1:10" ht="15" customHeight="1">
      <c r="A5" s="6" t="s">
        <v>0</v>
      </c>
      <c r="B5" s="7" t="s">
        <v>1</v>
      </c>
      <c r="C5" s="8" t="s">
        <v>165</v>
      </c>
      <c r="D5" s="9"/>
      <c r="E5" s="10"/>
      <c r="F5" s="10"/>
      <c r="G5" s="10"/>
      <c r="H5" s="10"/>
      <c r="I5" s="10"/>
      <c r="J5" s="11"/>
    </row>
    <row r="6" spans="1:10" ht="15" customHeight="1">
      <c r="A6" s="12"/>
      <c r="B6" s="13"/>
      <c r="C6" s="14"/>
      <c r="D6" s="9"/>
      <c r="E6" s="10"/>
      <c r="F6" s="10"/>
      <c r="G6" s="10"/>
      <c r="H6" s="10"/>
      <c r="I6" s="11"/>
      <c r="J6" s="11"/>
    </row>
    <row r="7" spans="1:10" ht="30.75" customHeight="1" thickBot="1">
      <c r="A7" s="15" t="s">
        <v>2</v>
      </c>
      <c r="B7" s="16"/>
      <c r="C7" s="17"/>
      <c r="D7" s="9"/>
      <c r="E7" s="10"/>
      <c r="F7" s="18"/>
      <c r="G7" s="18"/>
      <c r="H7" s="18"/>
      <c r="I7" s="11"/>
      <c r="J7" s="11"/>
    </row>
    <row r="8" spans="1:10" ht="15" customHeight="1">
      <c r="A8" s="19">
        <v>921</v>
      </c>
      <c r="B8" s="20"/>
      <c r="C8" s="21">
        <f>C10+C14</f>
        <v>514468000</v>
      </c>
      <c r="D8" s="22"/>
      <c r="E8" s="23"/>
      <c r="F8" s="23"/>
      <c r="G8" s="23"/>
      <c r="H8" s="23"/>
      <c r="I8" s="24"/>
      <c r="J8" s="24"/>
    </row>
    <row r="9" spans="1:10" ht="6" customHeight="1" thickBot="1">
      <c r="A9" s="25"/>
      <c r="B9" s="26"/>
      <c r="C9" s="27"/>
      <c r="D9" s="28"/>
      <c r="E9" s="29"/>
      <c r="F9" s="29"/>
      <c r="G9" s="29"/>
      <c r="H9" s="29"/>
      <c r="I9" s="24"/>
      <c r="J9" s="24"/>
    </row>
    <row r="10" spans="1:10" ht="15" customHeight="1" thickTop="1">
      <c r="A10" s="30">
        <v>92117</v>
      </c>
      <c r="B10" s="31" t="s">
        <v>44</v>
      </c>
      <c r="C10" s="32">
        <f t="shared" ref="C10" si="0">C11+C12+C13</f>
        <v>900000</v>
      </c>
      <c r="D10" s="22"/>
      <c r="E10" s="23"/>
      <c r="F10" s="23"/>
      <c r="G10" s="23"/>
      <c r="H10" s="23"/>
      <c r="I10" s="24"/>
      <c r="J10" s="24"/>
    </row>
    <row r="11" spans="1:10" ht="60">
      <c r="A11" s="12"/>
      <c r="B11" s="33" t="s">
        <v>61</v>
      </c>
      <c r="C11" s="34">
        <v>250000</v>
      </c>
      <c r="D11" s="35"/>
      <c r="E11" s="36"/>
      <c r="F11" s="36"/>
      <c r="G11" s="36"/>
      <c r="H11" s="36"/>
      <c r="I11" s="37"/>
      <c r="J11" s="37"/>
    </row>
    <row r="12" spans="1:10" ht="60">
      <c r="A12" s="12"/>
      <c r="B12" s="38" t="s">
        <v>62</v>
      </c>
      <c r="C12" s="34">
        <v>150000</v>
      </c>
      <c r="D12" s="35"/>
      <c r="E12" s="36"/>
      <c r="F12" s="36"/>
      <c r="G12" s="36"/>
      <c r="H12" s="36"/>
      <c r="I12" s="39"/>
      <c r="J12" s="39"/>
    </row>
    <row r="13" spans="1:10" ht="75">
      <c r="A13" s="12"/>
      <c r="B13" s="38" t="s">
        <v>63</v>
      </c>
      <c r="C13" s="40">
        <v>500000</v>
      </c>
      <c r="D13" s="35"/>
      <c r="E13" s="36"/>
      <c r="F13" s="36"/>
      <c r="G13" s="36"/>
      <c r="H13" s="36"/>
      <c r="I13" s="39"/>
      <c r="J13" s="39"/>
    </row>
    <row r="14" spans="1:10" ht="25.5" customHeight="1">
      <c r="A14" s="41"/>
      <c r="B14" s="42" t="s">
        <v>28</v>
      </c>
      <c r="C14" s="43">
        <f>SUM(C15:C27)</f>
        <v>513568000</v>
      </c>
      <c r="D14" s="22"/>
      <c r="E14" s="23"/>
      <c r="F14" s="23"/>
      <c r="G14" s="23"/>
      <c r="H14" s="23"/>
      <c r="I14" s="24"/>
      <c r="J14" s="24"/>
    </row>
    <row r="15" spans="1:10" ht="15" customHeight="1">
      <c r="A15" s="12">
        <v>92101</v>
      </c>
      <c r="B15" s="44" t="s">
        <v>166</v>
      </c>
      <c r="C15" s="45">
        <v>15360000</v>
      </c>
      <c r="D15" s="22"/>
      <c r="E15" s="23"/>
      <c r="F15" s="23"/>
      <c r="G15" s="23"/>
      <c r="H15" s="23"/>
      <c r="I15" s="46"/>
      <c r="J15" s="46"/>
    </row>
    <row r="16" spans="1:10" ht="15" customHeight="1">
      <c r="A16" s="47">
        <v>92105</v>
      </c>
      <c r="B16" s="48" t="s">
        <v>3</v>
      </c>
      <c r="C16" s="45">
        <v>2600000</v>
      </c>
      <c r="D16" s="35"/>
      <c r="E16" s="36"/>
      <c r="F16" s="36"/>
      <c r="G16" s="36"/>
      <c r="H16" s="36"/>
      <c r="I16" s="49"/>
      <c r="J16" s="49"/>
    </row>
    <row r="17" spans="1:10" ht="15" customHeight="1">
      <c r="A17" s="47">
        <v>92106</v>
      </c>
      <c r="B17" s="48" t="s">
        <v>27</v>
      </c>
      <c r="C17" s="45">
        <v>26651000</v>
      </c>
      <c r="D17" s="35"/>
      <c r="E17" s="36"/>
      <c r="F17" s="36"/>
      <c r="G17" s="36"/>
      <c r="H17" s="36"/>
      <c r="I17" s="49"/>
      <c r="J17" s="49"/>
    </row>
    <row r="18" spans="1:10" ht="15" customHeight="1">
      <c r="A18" s="50">
        <v>92108</v>
      </c>
      <c r="B18" s="51" t="s">
        <v>26</v>
      </c>
      <c r="C18" s="45">
        <v>35500000</v>
      </c>
      <c r="D18" s="35"/>
      <c r="E18" s="36"/>
      <c r="F18" s="36"/>
      <c r="G18" s="36"/>
      <c r="H18" s="36"/>
      <c r="I18" s="49"/>
      <c r="J18" s="49"/>
    </row>
    <row r="19" spans="1:10" ht="15" customHeight="1">
      <c r="A19" s="50">
        <v>92109</v>
      </c>
      <c r="B19" s="51" t="s">
        <v>25</v>
      </c>
      <c r="C19" s="45">
        <v>2200000</v>
      </c>
      <c r="D19" s="35"/>
      <c r="E19" s="36"/>
      <c r="F19" s="36"/>
      <c r="G19" s="36"/>
      <c r="H19" s="36"/>
      <c r="I19" s="49"/>
      <c r="J19" s="49"/>
    </row>
    <row r="20" spans="1:10" ht="15" customHeight="1">
      <c r="A20" s="12">
        <v>92110</v>
      </c>
      <c r="B20" s="28" t="s">
        <v>24</v>
      </c>
      <c r="C20" s="45">
        <v>11650000</v>
      </c>
      <c r="D20" s="35"/>
      <c r="E20" s="36"/>
      <c r="F20" s="36"/>
      <c r="G20" s="36"/>
      <c r="H20" s="36"/>
      <c r="I20" s="49"/>
      <c r="J20" s="49"/>
    </row>
    <row r="21" spans="1:10" ht="15" customHeight="1">
      <c r="A21" s="47">
        <v>92113</v>
      </c>
      <c r="B21" s="48" t="s">
        <v>23</v>
      </c>
      <c r="C21" s="52">
        <v>87900000</v>
      </c>
      <c r="D21" s="35"/>
      <c r="E21" s="36"/>
      <c r="F21" s="36"/>
      <c r="G21" s="36"/>
      <c r="H21" s="36"/>
      <c r="I21" s="49"/>
      <c r="J21" s="49"/>
    </row>
    <row r="22" spans="1:10" ht="15" customHeight="1">
      <c r="A22" s="47">
        <v>92114</v>
      </c>
      <c r="B22" s="48" t="s">
        <v>22</v>
      </c>
      <c r="C22" s="45">
        <v>62900000</v>
      </c>
      <c r="D22" s="35"/>
      <c r="E22" s="36"/>
      <c r="F22" s="36"/>
      <c r="G22" s="36"/>
      <c r="H22" s="36"/>
      <c r="I22" s="49"/>
      <c r="J22" s="49"/>
    </row>
    <row r="23" spans="1:10" ht="15" customHeight="1">
      <c r="A23" s="47">
        <v>92116</v>
      </c>
      <c r="B23" s="48" t="s">
        <v>21</v>
      </c>
      <c r="C23" s="53">
        <v>34533000</v>
      </c>
      <c r="D23" s="35"/>
      <c r="E23" s="36"/>
      <c r="F23" s="36"/>
      <c r="G23" s="36"/>
      <c r="H23" s="36"/>
      <c r="I23" s="49"/>
      <c r="J23" s="49"/>
    </row>
    <row r="24" spans="1:10" ht="15" customHeight="1">
      <c r="A24" s="47">
        <v>92118</v>
      </c>
      <c r="B24" s="48" t="s">
        <v>20</v>
      </c>
      <c r="C24" s="52">
        <v>106588000</v>
      </c>
      <c r="D24" s="35"/>
      <c r="E24" s="36"/>
      <c r="F24" s="36"/>
      <c r="G24" s="36"/>
      <c r="H24" s="36"/>
      <c r="I24" s="49"/>
      <c r="J24" s="49"/>
    </row>
    <row r="25" spans="1:10" ht="15" customHeight="1">
      <c r="A25" s="47">
        <v>92119</v>
      </c>
      <c r="B25" s="54" t="s">
        <v>42</v>
      </c>
      <c r="C25" s="52">
        <v>15686000</v>
      </c>
      <c r="D25" s="35"/>
      <c r="E25" s="36"/>
      <c r="F25" s="36"/>
      <c r="G25" s="36"/>
      <c r="H25" s="36"/>
      <c r="I25" s="55"/>
      <c r="J25" s="55"/>
    </row>
    <row r="26" spans="1:10" ht="15" customHeight="1">
      <c r="A26" s="47">
        <v>92120</v>
      </c>
      <c r="B26" s="51" t="s">
        <v>4</v>
      </c>
      <c r="C26" s="45">
        <v>107000000</v>
      </c>
      <c r="D26" s="35"/>
      <c r="E26" s="36"/>
      <c r="F26" s="36"/>
      <c r="G26" s="36"/>
      <c r="H26" s="36"/>
      <c r="I26" s="49"/>
      <c r="J26" s="49"/>
    </row>
    <row r="27" spans="1:10" s="29" customFormat="1" ht="14.25" customHeight="1">
      <c r="A27" s="56">
        <v>92195</v>
      </c>
      <c r="B27" s="57" t="s">
        <v>43</v>
      </c>
      <c r="C27" s="58">
        <v>5000000</v>
      </c>
      <c r="D27" s="35"/>
      <c r="E27" s="36"/>
      <c r="F27" s="36"/>
      <c r="G27" s="36"/>
      <c r="H27" s="36"/>
      <c r="I27" s="49"/>
      <c r="J27" s="49"/>
    </row>
    <row r="28" spans="1:10" s="29" customFormat="1" ht="14.25" customHeight="1">
      <c r="A28" s="59"/>
      <c r="C28" s="36"/>
      <c r="D28" s="36"/>
      <c r="E28" s="36"/>
      <c r="F28" s="36"/>
      <c r="G28" s="36"/>
      <c r="H28" s="36"/>
      <c r="I28" s="55"/>
      <c r="J28" s="55"/>
    </row>
    <row r="29" spans="1:10" ht="15" customHeight="1">
      <c r="A29" s="114" t="s">
        <v>41</v>
      </c>
      <c r="B29" s="115"/>
      <c r="C29" s="3"/>
      <c r="D29" s="60"/>
      <c r="E29" s="60"/>
      <c r="F29" s="60"/>
      <c r="G29" s="60"/>
      <c r="H29" s="60"/>
      <c r="I29" s="60"/>
      <c r="J29" s="60"/>
    </row>
    <row r="30" spans="1:10" ht="15" customHeight="1">
      <c r="A30" s="61"/>
      <c r="B30" s="5"/>
      <c r="C30" s="3"/>
      <c r="D30" s="60"/>
      <c r="E30" s="60"/>
      <c r="F30" s="60"/>
      <c r="G30" s="60"/>
      <c r="H30" s="60"/>
      <c r="I30" s="60"/>
      <c r="J30" s="60"/>
    </row>
    <row r="31" spans="1:10">
      <c r="A31" s="6" t="s">
        <v>5</v>
      </c>
      <c r="B31" s="121"/>
      <c r="C31" s="116" t="s">
        <v>164</v>
      </c>
      <c r="D31" s="62" t="s">
        <v>31</v>
      </c>
      <c r="E31" s="63"/>
      <c r="F31" s="64"/>
      <c r="G31" s="64"/>
      <c r="H31" s="65"/>
      <c r="I31" s="66"/>
      <c r="J31" s="67"/>
    </row>
    <row r="32" spans="1:10">
      <c r="A32" s="12" t="s">
        <v>6</v>
      </c>
      <c r="B32" s="117" t="s">
        <v>1</v>
      </c>
      <c r="C32" s="119"/>
      <c r="D32" s="68" t="s">
        <v>7</v>
      </c>
      <c r="E32" s="68" t="s">
        <v>81</v>
      </c>
      <c r="F32" s="68" t="s">
        <v>45</v>
      </c>
      <c r="G32" s="68" t="s">
        <v>39</v>
      </c>
      <c r="H32" s="68" t="s">
        <v>8</v>
      </c>
      <c r="I32" s="68" t="s">
        <v>9</v>
      </c>
      <c r="J32" s="68" t="s">
        <v>10</v>
      </c>
    </row>
    <row r="33" spans="1:10">
      <c r="A33" s="118"/>
      <c r="B33" s="118"/>
      <c r="C33" s="120"/>
      <c r="D33" s="69"/>
      <c r="E33" s="69"/>
      <c r="F33" s="69"/>
      <c r="G33" s="69"/>
      <c r="H33" s="69"/>
      <c r="I33" s="69"/>
      <c r="J33" s="69"/>
    </row>
    <row r="34" spans="1:10" s="74" customFormat="1">
      <c r="A34" s="70">
        <v>921</v>
      </c>
      <c r="B34" s="71" t="s">
        <v>30</v>
      </c>
      <c r="C34" s="72">
        <f t="shared" ref="C34:C39" si="1">SUM(D34:J34)</f>
        <v>262257000</v>
      </c>
      <c r="D34" s="73">
        <f t="shared" ref="D34:J34" si="2">D48+D74+D100+D147+D38+D35+D155+D41+D106+D45</f>
        <v>108000000</v>
      </c>
      <c r="E34" s="73">
        <f t="shared" si="2"/>
        <v>350000</v>
      </c>
      <c r="F34" s="73">
        <f t="shared" si="2"/>
        <v>0</v>
      </c>
      <c r="G34" s="73">
        <f t="shared" si="2"/>
        <v>55785000</v>
      </c>
      <c r="H34" s="73">
        <f t="shared" si="2"/>
        <v>5562000</v>
      </c>
      <c r="I34" s="73">
        <f t="shared" si="2"/>
        <v>67491000</v>
      </c>
      <c r="J34" s="73">
        <f t="shared" si="2"/>
        <v>25069000</v>
      </c>
    </row>
    <row r="35" spans="1:10" s="77" customFormat="1">
      <c r="A35" s="68">
        <v>92101</v>
      </c>
      <c r="B35" s="75" t="s">
        <v>79</v>
      </c>
      <c r="C35" s="73">
        <f t="shared" si="1"/>
        <v>6000</v>
      </c>
      <c r="D35" s="76">
        <f>D36</f>
        <v>0</v>
      </c>
      <c r="E35" s="76">
        <f>E36</f>
        <v>0</v>
      </c>
      <c r="F35" s="76">
        <f t="shared" ref="F35:J35" si="3">F36</f>
        <v>0</v>
      </c>
      <c r="G35" s="76">
        <f t="shared" si="3"/>
        <v>6000</v>
      </c>
      <c r="H35" s="76">
        <f t="shared" si="3"/>
        <v>0</v>
      </c>
      <c r="I35" s="76">
        <f t="shared" si="3"/>
        <v>0</v>
      </c>
      <c r="J35" s="76">
        <f t="shared" si="3"/>
        <v>0</v>
      </c>
    </row>
    <row r="36" spans="1:10" s="77" customFormat="1">
      <c r="A36" s="78"/>
      <c r="B36" s="79" t="s">
        <v>80</v>
      </c>
      <c r="C36" s="80">
        <f t="shared" si="1"/>
        <v>6000</v>
      </c>
      <c r="D36" s="81">
        <f t="shared" ref="D36:J36" si="4">SUM(D37:D37)</f>
        <v>0</v>
      </c>
      <c r="E36" s="81">
        <f t="shared" si="4"/>
        <v>0</v>
      </c>
      <c r="F36" s="81">
        <f t="shared" si="4"/>
        <v>0</v>
      </c>
      <c r="G36" s="81">
        <f t="shared" si="4"/>
        <v>6000</v>
      </c>
      <c r="H36" s="81">
        <f t="shared" si="4"/>
        <v>0</v>
      </c>
      <c r="I36" s="81">
        <f t="shared" si="4"/>
        <v>0</v>
      </c>
      <c r="J36" s="81">
        <f t="shared" si="4"/>
        <v>0</v>
      </c>
    </row>
    <row r="37" spans="1:10" s="77" customFormat="1" ht="45">
      <c r="A37" s="78"/>
      <c r="B37" s="82" t="s">
        <v>85</v>
      </c>
      <c r="C37" s="83">
        <f t="shared" si="1"/>
        <v>6000</v>
      </c>
      <c r="D37" s="83"/>
      <c r="E37" s="83"/>
      <c r="F37" s="83"/>
      <c r="G37" s="83">
        <v>6000</v>
      </c>
      <c r="H37" s="83"/>
      <c r="I37" s="83"/>
      <c r="J37" s="83"/>
    </row>
    <row r="38" spans="1:10" s="77" customFormat="1">
      <c r="A38" s="68">
        <v>92102</v>
      </c>
      <c r="B38" s="75" t="s">
        <v>54</v>
      </c>
      <c r="C38" s="73">
        <f t="shared" si="1"/>
        <v>108000000</v>
      </c>
      <c r="D38" s="76">
        <f>D39</f>
        <v>108000000</v>
      </c>
      <c r="E38" s="76">
        <f>E39</f>
        <v>0</v>
      </c>
      <c r="F38" s="76">
        <f t="shared" ref="F38:J38" si="5">F39</f>
        <v>0</v>
      </c>
      <c r="G38" s="76">
        <f t="shared" si="5"/>
        <v>0</v>
      </c>
      <c r="H38" s="76">
        <f t="shared" si="5"/>
        <v>0</v>
      </c>
      <c r="I38" s="76">
        <f t="shared" si="5"/>
        <v>0</v>
      </c>
      <c r="J38" s="76">
        <f t="shared" si="5"/>
        <v>0</v>
      </c>
    </row>
    <row r="39" spans="1:10" s="77" customFormat="1">
      <c r="A39" s="78"/>
      <c r="B39" s="79" t="s">
        <v>55</v>
      </c>
      <c r="C39" s="80">
        <f t="shared" si="1"/>
        <v>108000000</v>
      </c>
      <c r="D39" s="81">
        <f t="shared" ref="D39:J39" si="6">SUM(D40:D40)</f>
        <v>108000000</v>
      </c>
      <c r="E39" s="81">
        <f t="shared" si="6"/>
        <v>0</v>
      </c>
      <c r="F39" s="81">
        <f t="shared" si="6"/>
        <v>0</v>
      </c>
      <c r="G39" s="81">
        <f t="shared" si="6"/>
        <v>0</v>
      </c>
      <c r="H39" s="81">
        <f t="shared" si="6"/>
        <v>0</v>
      </c>
      <c r="I39" s="81">
        <f t="shared" si="6"/>
        <v>0</v>
      </c>
      <c r="J39" s="81">
        <f t="shared" si="6"/>
        <v>0</v>
      </c>
    </row>
    <row r="40" spans="1:10" s="77" customFormat="1" ht="30">
      <c r="A40" s="78"/>
      <c r="B40" s="82" t="s">
        <v>56</v>
      </c>
      <c r="C40" s="83">
        <f t="shared" ref="C40" si="7">SUM(D40:J40)</f>
        <v>108000000</v>
      </c>
      <c r="D40" s="83">
        <v>108000000</v>
      </c>
      <c r="E40" s="83"/>
      <c r="F40" s="83"/>
      <c r="G40" s="83"/>
      <c r="H40" s="83"/>
      <c r="I40" s="83"/>
      <c r="J40" s="83"/>
    </row>
    <row r="41" spans="1:10" s="84" customFormat="1">
      <c r="A41" s="68">
        <v>92108</v>
      </c>
      <c r="B41" s="75" t="s">
        <v>93</v>
      </c>
      <c r="C41" s="73">
        <f t="shared" ref="C41:C47" si="8">SUM(D41:J41)</f>
        <v>653000</v>
      </c>
      <c r="D41" s="73">
        <f>D42</f>
        <v>0</v>
      </c>
      <c r="E41" s="73">
        <f t="shared" ref="E41:J41" si="9">E42</f>
        <v>0</v>
      </c>
      <c r="F41" s="73">
        <f t="shared" si="9"/>
        <v>0</v>
      </c>
      <c r="G41" s="73">
        <f t="shared" si="9"/>
        <v>653000</v>
      </c>
      <c r="H41" s="73">
        <f t="shared" si="9"/>
        <v>0</v>
      </c>
      <c r="I41" s="73">
        <f t="shared" si="9"/>
        <v>0</v>
      </c>
      <c r="J41" s="73">
        <f t="shared" si="9"/>
        <v>0</v>
      </c>
    </row>
    <row r="42" spans="1:10" s="74" customFormat="1">
      <c r="A42" s="78"/>
      <c r="B42" s="79" t="s">
        <v>94</v>
      </c>
      <c r="C42" s="81">
        <f t="shared" si="8"/>
        <v>653000</v>
      </c>
      <c r="D42" s="85">
        <f t="shared" ref="D42:J42" si="10">SUM(D43:D44)</f>
        <v>0</v>
      </c>
      <c r="E42" s="85">
        <f t="shared" si="10"/>
        <v>0</v>
      </c>
      <c r="F42" s="85">
        <f t="shared" si="10"/>
        <v>0</v>
      </c>
      <c r="G42" s="85">
        <f t="shared" si="10"/>
        <v>653000</v>
      </c>
      <c r="H42" s="85">
        <f t="shared" si="10"/>
        <v>0</v>
      </c>
      <c r="I42" s="85">
        <f t="shared" si="10"/>
        <v>0</v>
      </c>
      <c r="J42" s="85">
        <f t="shared" si="10"/>
        <v>0</v>
      </c>
    </row>
    <row r="43" spans="1:10" s="84" customFormat="1" ht="30">
      <c r="A43" s="86"/>
      <c r="B43" s="87" t="s">
        <v>95</v>
      </c>
      <c r="C43" s="83">
        <f t="shared" si="8"/>
        <v>283000</v>
      </c>
      <c r="D43" s="83"/>
      <c r="E43" s="83"/>
      <c r="F43" s="83"/>
      <c r="G43" s="83">
        <v>283000</v>
      </c>
      <c r="H43" s="83"/>
      <c r="I43" s="83"/>
      <c r="J43" s="83"/>
    </row>
    <row r="44" spans="1:10" s="84" customFormat="1" ht="30">
      <c r="A44" s="86"/>
      <c r="B44" s="88" t="s">
        <v>96</v>
      </c>
      <c r="C44" s="89">
        <f t="shared" si="8"/>
        <v>370000</v>
      </c>
      <c r="D44" s="89"/>
      <c r="E44" s="89"/>
      <c r="F44" s="89"/>
      <c r="G44" s="89">
        <v>370000</v>
      </c>
      <c r="H44" s="89"/>
      <c r="I44" s="89"/>
      <c r="J44" s="89"/>
    </row>
    <row r="45" spans="1:10" s="77" customFormat="1">
      <c r="A45" s="68">
        <v>92109</v>
      </c>
      <c r="B45" s="75" t="s">
        <v>123</v>
      </c>
      <c r="C45" s="73">
        <f t="shared" si="8"/>
        <v>250000</v>
      </c>
      <c r="D45" s="73">
        <f>D46</f>
        <v>0</v>
      </c>
      <c r="E45" s="73">
        <f t="shared" ref="E45" si="11">E46</f>
        <v>0</v>
      </c>
      <c r="F45" s="73">
        <f t="shared" ref="F45" si="12">F46</f>
        <v>0</v>
      </c>
      <c r="G45" s="73">
        <f t="shared" ref="G45" si="13">G46</f>
        <v>250000</v>
      </c>
      <c r="H45" s="73">
        <f t="shared" ref="H45" si="14">H46</f>
        <v>0</v>
      </c>
      <c r="I45" s="73">
        <f t="shared" ref="I45" si="15">I46</f>
        <v>0</v>
      </c>
      <c r="J45" s="73">
        <f t="shared" ref="J45" si="16">J46</f>
        <v>0</v>
      </c>
    </row>
    <row r="46" spans="1:10" s="77" customFormat="1">
      <c r="A46" s="78"/>
      <c r="B46" s="79" t="s">
        <v>124</v>
      </c>
      <c r="C46" s="81">
        <f t="shared" si="8"/>
        <v>250000</v>
      </c>
      <c r="D46" s="85">
        <f t="shared" ref="D46:J46" si="17">SUM(D47:D47)</f>
        <v>0</v>
      </c>
      <c r="E46" s="85">
        <f t="shared" si="17"/>
        <v>0</v>
      </c>
      <c r="F46" s="85">
        <f t="shared" si="17"/>
        <v>0</v>
      </c>
      <c r="G46" s="85">
        <f t="shared" si="17"/>
        <v>250000</v>
      </c>
      <c r="H46" s="85">
        <f t="shared" si="17"/>
        <v>0</v>
      </c>
      <c r="I46" s="85">
        <f t="shared" si="17"/>
        <v>0</v>
      </c>
      <c r="J46" s="85">
        <f t="shared" si="17"/>
        <v>0</v>
      </c>
    </row>
    <row r="47" spans="1:10" s="77" customFormat="1" ht="30">
      <c r="A47" s="86"/>
      <c r="B47" s="88" t="s">
        <v>125</v>
      </c>
      <c r="C47" s="89">
        <f t="shared" si="8"/>
        <v>250000</v>
      </c>
      <c r="D47" s="89"/>
      <c r="E47" s="89"/>
      <c r="F47" s="89"/>
      <c r="G47" s="89">
        <v>250000</v>
      </c>
      <c r="H47" s="89"/>
      <c r="I47" s="89"/>
      <c r="J47" s="89"/>
    </row>
    <row r="48" spans="1:10" s="84" customFormat="1">
      <c r="A48" s="68">
        <v>92113</v>
      </c>
      <c r="B48" s="75" t="s">
        <v>11</v>
      </c>
      <c r="C48" s="73">
        <f t="shared" ref="C48:C53" si="18">SUM(D48:J48)</f>
        <v>62915000</v>
      </c>
      <c r="D48" s="73">
        <f t="shared" ref="D48:J48" si="19">D49+D52+D66+D64+D72</f>
        <v>0</v>
      </c>
      <c r="E48" s="73">
        <f t="shared" si="19"/>
        <v>0</v>
      </c>
      <c r="F48" s="73">
        <f t="shared" si="19"/>
        <v>0</v>
      </c>
      <c r="G48" s="73">
        <f t="shared" si="19"/>
        <v>29015000</v>
      </c>
      <c r="H48" s="73">
        <f t="shared" si="19"/>
        <v>0</v>
      </c>
      <c r="I48" s="73">
        <f t="shared" si="19"/>
        <v>22850000</v>
      </c>
      <c r="J48" s="73">
        <f t="shared" si="19"/>
        <v>11050000</v>
      </c>
    </row>
    <row r="49" spans="1:10" s="74" customFormat="1">
      <c r="A49" s="78"/>
      <c r="B49" s="79" t="s">
        <v>12</v>
      </c>
      <c r="C49" s="81">
        <f t="shared" si="18"/>
        <v>3000000</v>
      </c>
      <c r="D49" s="85">
        <f t="shared" ref="D49:J49" si="20">SUM(D50:D51)</f>
        <v>0</v>
      </c>
      <c r="E49" s="85">
        <f t="shared" si="20"/>
        <v>0</v>
      </c>
      <c r="F49" s="85">
        <f t="shared" si="20"/>
        <v>0</v>
      </c>
      <c r="G49" s="85">
        <f t="shared" si="20"/>
        <v>2000000</v>
      </c>
      <c r="H49" s="85">
        <f t="shared" si="20"/>
        <v>0</v>
      </c>
      <c r="I49" s="85">
        <f t="shared" si="20"/>
        <v>500000</v>
      </c>
      <c r="J49" s="85">
        <f t="shared" si="20"/>
        <v>500000</v>
      </c>
    </row>
    <row r="50" spans="1:10" s="84" customFormat="1" ht="45">
      <c r="A50" s="86"/>
      <c r="B50" s="87" t="s">
        <v>67</v>
      </c>
      <c r="C50" s="83">
        <f t="shared" si="18"/>
        <v>1000000</v>
      </c>
      <c r="D50" s="83"/>
      <c r="E50" s="83"/>
      <c r="F50" s="83"/>
      <c r="G50" s="83"/>
      <c r="H50" s="83"/>
      <c r="I50" s="83">
        <v>500000</v>
      </c>
      <c r="J50" s="83">
        <v>500000</v>
      </c>
    </row>
    <row r="51" spans="1:10" s="84" customFormat="1" ht="30">
      <c r="A51" s="86"/>
      <c r="B51" s="88" t="s">
        <v>51</v>
      </c>
      <c r="C51" s="89">
        <f t="shared" si="18"/>
        <v>2000000</v>
      </c>
      <c r="D51" s="89"/>
      <c r="E51" s="89"/>
      <c r="F51" s="89"/>
      <c r="G51" s="89">
        <v>2000000</v>
      </c>
      <c r="H51" s="89"/>
      <c r="I51" s="89"/>
      <c r="J51" s="89"/>
    </row>
    <row r="52" spans="1:10" s="74" customFormat="1">
      <c r="A52" s="78"/>
      <c r="B52" s="90" t="s">
        <v>13</v>
      </c>
      <c r="C52" s="72">
        <f t="shared" si="18"/>
        <v>43735000</v>
      </c>
      <c r="D52" s="72">
        <f t="shared" ref="D52:J52" si="21">SUM(D53:D63)</f>
        <v>0</v>
      </c>
      <c r="E52" s="72">
        <f t="shared" si="21"/>
        <v>0</v>
      </c>
      <c r="F52" s="72">
        <f t="shared" si="21"/>
        <v>0</v>
      </c>
      <c r="G52" s="72">
        <f t="shared" si="21"/>
        <v>15135000</v>
      </c>
      <c r="H52" s="72">
        <f t="shared" si="21"/>
        <v>0</v>
      </c>
      <c r="I52" s="72">
        <f t="shared" si="21"/>
        <v>18050000</v>
      </c>
      <c r="J52" s="72">
        <f t="shared" si="21"/>
        <v>10550000</v>
      </c>
    </row>
    <row r="53" spans="1:10" s="84" customFormat="1">
      <c r="A53" s="86"/>
      <c r="B53" s="82" t="s">
        <v>126</v>
      </c>
      <c r="C53" s="83">
        <f t="shared" si="18"/>
        <v>6435000</v>
      </c>
      <c r="D53" s="83"/>
      <c r="E53" s="83"/>
      <c r="F53" s="83"/>
      <c r="G53" s="83">
        <v>6435000</v>
      </c>
      <c r="H53" s="83"/>
      <c r="I53" s="83"/>
      <c r="J53" s="83"/>
    </row>
    <row r="54" spans="1:10" s="84" customFormat="1">
      <c r="A54" s="86"/>
      <c r="B54" s="82" t="s">
        <v>132</v>
      </c>
      <c r="C54" s="83">
        <f t="shared" ref="C54:C56" si="22">SUM(D54:J54)</f>
        <v>11500000</v>
      </c>
      <c r="D54" s="83"/>
      <c r="E54" s="83"/>
      <c r="F54" s="83"/>
      <c r="G54" s="83"/>
      <c r="H54" s="83"/>
      <c r="I54" s="83">
        <v>5750000</v>
      </c>
      <c r="J54" s="83">
        <v>5750000</v>
      </c>
    </row>
    <row r="55" spans="1:10" s="84" customFormat="1" ht="30">
      <c r="A55" s="86"/>
      <c r="B55" s="82" t="s">
        <v>133</v>
      </c>
      <c r="C55" s="83">
        <f t="shared" si="22"/>
        <v>2000000</v>
      </c>
      <c r="D55" s="83"/>
      <c r="E55" s="83"/>
      <c r="F55" s="83"/>
      <c r="G55" s="83"/>
      <c r="H55" s="83"/>
      <c r="I55" s="83">
        <v>2000000</v>
      </c>
      <c r="J55" s="83"/>
    </row>
    <row r="56" spans="1:10" s="84" customFormat="1" ht="30">
      <c r="A56" s="86"/>
      <c r="B56" s="82" t="s">
        <v>134</v>
      </c>
      <c r="C56" s="83">
        <f t="shared" si="22"/>
        <v>1600000</v>
      </c>
      <c r="D56" s="83"/>
      <c r="E56" s="83"/>
      <c r="F56" s="83"/>
      <c r="G56" s="83"/>
      <c r="H56" s="83"/>
      <c r="I56" s="83">
        <v>800000</v>
      </c>
      <c r="J56" s="83">
        <v>800000</v>
      </c>
    </row>
    <row r="57" spans="1:10" s="84" customFormat="1" ht="30">
      <c r="A57" s="86"/>
      <c r="B57" s="82" t="s">
        <v>135</v>
      </c>
      <c r="C57" s="83">
        <f t="shared" ref="C57:C63" si="23">SUM(D57:J57)</f>
        <v>1000000</v>
      </c>
      <c r="D57" s="83"/>
      <c r="E57" s="83"/>
      <c r="F57" s="83"/>
      <c r="G57" s="83"/>
      <c r="H57" s="83"/>
      <c r="I57" s="83">
        <v>500000</v>
      </c>
      <c r="J57" s="83">
        <v>500000</v>
      </c>
    </row>
    <row r="58" spans="1:10" s="84" customFormat="1">
      <c r="A58" s="86"/>
      <c r="B58" s="82" t="s">
        <v>136</v>
      </c>
      <c r="C58" s="83">
        <f t="shared" si="23"/>
        <v>7000000</v>
      </c>
      <c r="D58" s="83"/>
      <c r="E58" s="83"/>
      <c r="F58" s="83"/>
      <c r="G58" s="83"/>
      <c r="H58" s="83"/>
      <c r="I58" s="83">
        <v>3500000</v>
      </c>
      <c r="J58" s="83">
        <v>3500000</v>
      </c>
    </row>
    <row r="59" spans="1:10" s="84" customFormat="1" ht="60">
      <c r="A59" s="86"/>
      <c r="B59" s="82" t="s">
        <v>137</v>
      </c>
      <c r="C59" s="83">
        <f t="shared" ref="C59:C60" si="24">SUM(D59:J59)</f>
        <v>5500000</v>
      </c>
      <c r="D59" s="83"/>
      <c r="E59" s="83"/>
      <c r="F59" s="83"/>
      <c r="G59" s="83"/>
      <c r="H59" s="83"/>
      <c r="I59" s="83">
        <v>5500000</v>
      </c>
      <c r="J59" s="83"/>
    </row>
    <row r="60" spans="1:10" s="84" customFormat="1" ht="75">
      <c r="A60" s="78"/>
      <c r="B60" s="82" t="s">
        <v>129</v>
      </c>
      <c r="C60" s="83">
        <f t="shared" si="24"/>
        <v>600000</v>
      </c>
      <c r="D60" s="83"/>
      <c r="E60" s="83"/>
      <c r="F60" s="83"/>
      <c r="G60" s="83">
        <v>600000</v>
      </c>
      <c r="H60" s="83"/>
      <c r="I60" s="83"/>
      <c r="J60" s="83"/>
    </row>
    <row r="61" spans="1:10" s="84" customFormat="1" ht="75">
      <c r="A61" s="78"/>
      <c r="B61" s="82" t="s">
        <v>127</v>
      </c>
      <c r="C61" s="83">
        <f t="shared" si="23"/>
        <v>600000</v>
      </c>
      <c r="D61" s="83"/>
      <c r="E61" s="83"/>
      <c r="F61" s="83"/>
      <c r="G61" s="83">
        <v>600000</v>
      </c>
      <c r="H61" s="83"/>
      <c r="I61" s="83"/>
      <c r="J61" s="83"/>
    </row>
    <row r="62" spans="1:10" s="84" customFormat="1" ht="45">
      <c r="A62" s="78"/>
      <c r="B62" s="82" t="s">
        <v>130</v>
      </c>
      <c r="C62" s="83">
        <f t="shared" ref="C62" si="25">SUM(D62:J62)</f>
        <v>5190000</v>
      </c>
      <c r="D62" s="83"/>
      <c r="E62" s="83"/>
      <c r="F62" s="83"/>
      <c r="G62" s="83">
        <v>5190000</v>
      </c>
      <c r="H62" s="83"/>
      <c r="I62" s="83"/>
      <c r="J62" s="83"/>
    </row>
    <row r="63" spans="1:10" s="84" customFormat="1" ht="60">
      <c r="A63" s="78"/>
      <c r="B63" s="82" t="s">
        <v>131</v>
      </c>
      <c r="C63" s="83">
        <f t="shared" si="23"/>
        <v>2310000</v>
      </c>
      <c r="D63" s="83"/>
      <c r="E63" s="83"/>
      <c r="F63" s="83"/>
      <c r="G63" s="83">
        <v>2310000</v>
      </c>
      <c r="H63" s="83"/>
      <c r="I63" s="83"/>
      <c r="J63" s="83"/>
    </row>
    <row r="64" spans="1:10" s="74" customFormat="1">
      <c r="A64" s="78"/>
      <c r="B64" s="79" t="s">
        <v>70</v>
      </c>
      <c r="C64" s="81">
        <f>SUM(D64:J64)</f>
        <v>110000</v>
      </c>
      <c r="D64" s="85">
        <f t="shared" ref="D64:J64" si="26">SUM(D65:D65)</f>
        <v>0</v>
      </c>
      <c r="E64" s="85">
        <f t="shared" si="26"/>
        <v>0</v>
      </c>
      <c r="F64" s="85">
        <f t="shared" si="26"/>
        <v>0</v>
      </c>
      <c r="G64" s="85">
        <f t="shared" si="26"/>
        <v>110000</v>
      </c>
      <c r="H64" s="85">
        <f t="shared" si="26"/>
        <v>0</v>
      </c>
      <c r="I64" s="85">
        <f t="shared" si="26"/>
        <v>0</v>
      </c>
      <c r="J64" s="85">
        <f t="shared" si="26"/>
        <v>0</v>
      </c>
    </row>
    <row r="65" spans="1:10" s="84" customFormat="1" ht="30">
      <c r="A65" s="86"/>
      <c r="B65" s="82" t="s">
        <v>71</v>
      </c>
      <c r="C65" s="83">
        <f t="shared" ref="C65" si="27">SUM(D65:J65)</f>
        <v>110000</v>
      </c>
      <c r="D65" s="83"/>
      <c r="E65" s="83"/>
      <c r="F65" s="83"/>
      <c r="G65" s="83">
        <v>110000</v>
      </c>
      <c r="H65" s="83"/>
      <c r="I65" s="83"/>
      <c r="J65" s="83"/>
    </row>
    <row r="66" spans="1:10" s="74" customFormat="1">
      <c r="A66" s="78"/>
      <c r="B66" s="79" t="s">
        <v>14</v>
      </c>
      <c r="C66" s="81">
        <f>SUM(D66:J66)</f>
        <v>16025000</v>
      </c>
      <c r="D66" s="81">
        <f>SUM(D67:D71)</f>
        <v>0</v>
      </c>
      <c r="E66" s="81">
        <f>SUM(E67:E71)</f>
        <v>0</v>
      </c>
      <c r="F66" s="81">
        <f t="shared" ref="F66:J66" si="28">SUM(F67:F71)</f>
        <v>0</v>
      </c>
      <c r="G66" s="81">
        <f t="shared" si="28"/>
        <v>11725000</v>
      </c>
      <c r="H66" s="81">
        <f t="shared" si="28"/>
        <v>0</v>
      </c>
      <c r="I66" s="81">
        <f t="shared" si="28"/>
        <v>4300000</v>
      </c>
      <c r="J66" s="81">
        <f t="shared" si="28"/>
        <v>0</v>
      </c>
    </row>
    <row r="67" spans="1:10" s="92" customFormat="1" ht="30">
      <c r="A67" s="91"/>
      <c r="B67" s="82" t="s">
        <v>68</v>
      </c>
      <c r="C67" s="83">
        <f>SUM(D67:J67)</f>
        <v>125000</v>
      </c>
      <c r="D67" s="83"/>
      <c r="E67" s="83"/>
      <c r="F67" s="83"/>
      <c r="G67" s="83">
        <v>125000</v>
      </c>
      <c r="H67" s="83"/>
      <c r="I67" s="83"/>
      <c r="J67" s="83"/>
    </row>
    <row r="68" spans="1:10" s="92" customFormat="1">
      <c r="A68" s="91"/>
      <c r="B68" s="82" t="s">
        <v>69</v>
      </c>
      <c r="C68" s="83">
        <f>SUM(D68:J68)</f>
        <v>11000000</v>
      </c>
      <c r="D68" s="83"/>
      <c r="E68" s="83"/>
      <c r="F68" s="83"/>
      <c r="G68" s="83">
        <v>11000000</v>
      </c>
      <c r="H68" s="83"/>
      <c r="I68" s="83"/>
      <c r="J68" s="83"/>
    </row>
    <row r="69" spans="1:10" s="84" customFormat="1" ht="45">
      <c r="A69" s="78"/>
      <c r="B69" s="82" t="s">
        <v>128</v>
      </c>
      <c r="C69" s="83">
        <f t="shared" ref="C69" si="29">SUM(D69:J69)</f>
        <v>600000</v>
      </c>
      <c r="D69" s="83"/>
      <c r="E69" s="83"/>
      <c r="F69" s="83"/>
      <c r="G69" s="83">
        <v>600000</v>
      </c>
      <c r="H69" s="83"/>
      <c r="I69" s="83"/>
      <c r="J69" s="83"/>
    </row>
    <row r="70" spans="1:10" s="84" customFormat="1" ht="30">
      <c r="A70" s="78"/>
      <c r="B70" s="82" t="s">
        <v>74</v>
      </c>
      <c r="C70" s="83">
        <f t="shared" ref="C70" si="30">SUM(D70:J70)</f>
        <v>2500000</v>
      </c>
      <c r="D70" s="83"/>
      <c r="E70" s="83"/>
      <c r="F70" s="83"/>
      <c r="G70" s="83"/>
      <c r="H70" s="83"/>
      <c r="I70" s="83">
        <v>2500000</v>
      </c>
      <c r="J70" s="83"/>
    </row>
    <row r="71" spans="1:10" s="84" customFormat="1" ht="30">
      <c r="A71" s="78"/>
      <c r="B71" s="82" t="s">
        <v>75</v>
      </c>
      <c r="C71" s="83">
        <f t="shared" ref="C71" si="31">SUM(D71:J71)</f>
        <v>1800000</v>
      </c>
      <c r="D71" s="83"/>
      <c r="E71" s="83"/>
      <c r="F71" s="83"/>
      <c r="G71" s="83"/>
      <c r="H71" s="83"/>
      <c r="I71" s="83">
        <v>1800000</v>
      </c>
      <c r="J71" s="83"/>
    </row>
    <row r="72" spans="1:10" s="74" customFormat="1">
      <c r="A72" s="78"/>
      <c r="B72" s="93" t="s">
        <v>106</v>
      </c>
      <c r="C72" s="81">
        <f>SUM(D72:J72)</f>
        <v>45000</v>
      </c>
      <c r="D72" s="85">
        <f>D73</f>
        <v>0</v>
      </c>
      <c r="E72" s="85">
        <f>E73</f>
        <v>0</v>
      </c>
      <c r="F72" s="85">
        <f t="shared" ref="F72:J72" si="32">F73</f>
        <v>0</v>
      </c>
      <c r="G72" s="85">
        <f t="shared" si="32"/>
        <v>45000</v>
      </c>
      <c r="H72" s="85">
        <f t="shared" si="32"/>
        <v>0</v>
      </c>
      <c r="I72" s="85">
        <f t="shared" si="32"/>
        <v>0</v>
      </c>
      <c r="J72" s="85">
        <f t="shared" si="32"/>
        <v>0</v>
      </c>
    </row>
    <row r="73" spans="1:10" s="74" customFormat="1" ht="45">
      <c r="A73" s="78"/>
      <c r="B73" s="82" t="s">
        <v>107</v>
      </c>
      <c r="C73" s="83">
        <f t="shared" ref="C73" si="33">SUM(D73:J73)</f>
        <v>45000</v>
      </c>
      <c r="D73" s="83"/>
      <c r="E73" s="83"/>
      <c r="F73" s="83"/>
      <c r="G73" s="94">
        <v>45000</v>
      </c>
      <c r="H73" s="94"/>
      <c r="I73" s="94"/>
      <c r="J73" s="94"/>
    </row>
    <row r="74" spans="1:10" s="84" customFormat="1">
      <c r="A74" s="70">
        <v>92114</v>
      </c>
      <c r="B74" s="75" t="s">
        <v>15</v>
      </c>
      <c r="C74" s="73">
        <f>SUM(D74:J74)</f>
        <v>21937000</v>
      </c>
      <c r="D74" s="95">
        <f>D75+D78+D92+D98+D81+D88+D84+D90+D96+D94</f>
        <v>0</v>
      </c>
      <c r="E74" s="95">
        <f t="shared" ref="E74:J74" si="34">E75+E78+E92+E98+E81+E88+E84+E90+E96+E94</f>
        <v>0</v>
      </c>
      <c r="F74" s="95">
        <f t="shared" si="34"/>
        <v>0</v>
      </c>
      <c r="G74" s="95">
        <f t="shared" si="34"/>
        <v>4237000</v>
      </c>
      <c r="H74" s="95">
        <f t="shared" si="34"/>
        <v>0</v>
      </c>
      <c r="I74" s="95">
        <f t="shared" si="34"/>
        <v>8150000</v>
      </c>
      <c r="J74" s="95">
        <f t="shared" si="34"/>
        <v>9550000</v>
      </c>
    </row>
    <row r="75" spans="1:10" s="74" customFormat="1">
      <c r="A75" s="78"/>
      <c r="B75" s="90" t="s">
        <v>16</v>
      </c>
      <c r="C75" s="81">
        <f>SUM(D75:J75)</f>
        <v>3200000</v>
      </c>
      <c r="D75" s="72">
        <f t="shared" ref="D75:J75" si="35">SUM(D76:D77)</f>
        <v>0</v>
      </c>
      <c r="E75" s="72">
        <f t="shared" ref="E75" si="36">SUM(E76:E77)</f>
        <v>0</v>
      </c>
      <c r="F75" s="72">
        <f t="shared" si="35"/>
        <v>0</v>
      </c>
      <c r="G75" s="72">
        <f t="shared" si="35"/>
        <v>0</v>
      </c>
      <c r="H75" s="72">
        <f t="shared" si="35"/>
        <v>0</v>
      </c>
      <c r="I75" s="72">
        <f t="shared" si="35"/>
        <v>1650000</v>
      </c>
      <c r="J75" s="72">
        <f t="shared" si="35"/>
        <v>1550000</v>
      </c>
    </row>
    <row r="76" spans="1:10" s="74" customFormat="1">
      <c r="A76" s="78"/>
      <c r="B76" s="82" t="s">
        <v>110</v>
      </c>
      <c r="C76" s="83">
        <f t="shared" ref="C76:C77" si="37">SUM(D76:J76)</f>
        <v>1500000</v>
      </c>
      <c r="D76" s="83"/>
      <c r="E76" s="83"/>
      <c r="F76" s="83"/>
      <c r="G76" s="83"/>
      <c r="H76" s="83"/>
      <c r="I76" s="83">
        <v>850000</v>
      </c>
      <c r="J76" s="83">
        <v>650000</v>
      </c>
    </row>
    <row r="77" spans="1:10" s="74" customFormat="1">
      <c r="A77" s="78"/>
      <c r="B77" s="82" t="s">
        <v>111</v>
      </c>
      <c r="C77" s="83">
        <f t="shared" si="37"/>
        <v>1700000</v>
      </c>
      <c r="D77" s="83"/>
      <c r="E77" s="83"/>
      <c r="F77" s="83"/>
      <c r="G77" s="83"/>
      <c r="H77" s="83"/>
      <c r="I77" s="83">
        <v>800000</v>
      </c>
      <c r="J77" s="83">
        <v>900000</v>
      </c>
    </row>
    <row r="78" spans="1:10" s="74" customFormat="1">
      <c r="A78" s="78"/>
      <c r="B78" s="93" t="s">
        <v>118</v>
      </c>
      <c r="C78" s="81">
        <f>SUM(D78:J78)</f>
        <v>580000</v>
      </c>
      <c r="D78" s="81">
        <f>SUM(D79:D80)</f>
        <v>0</v>
      </c>
      <c r="E78" s="81">
        <f t="shared" ref="E78:J78" si="38">SUM(E79:E80)</f>
        <v>0</v>
      </c>
      <c r="F78" s="81">
        <f t="shared" si="38"/>
        <v>0</v>
      </c>
      <c r="G78" s="81">
        <f t="shared" si="38"/>
        <v>580000</v>
      </c>
      <c r="H78" s="81">
        <f t="shared" si="38"/>
        <v>0</v>
      </c>
      <c r="I78" s="81">
        <f t="shared" si="38"/>
        <v>0</v>
      </c>
      <c r="J78" s="81">
        <f t="shared" si="38"/>
        <v>0</v>
      </c>
    </row>
    <row r="79" spans="1:10" s="74" customFormat="1" ht="30">
      <c r="A79" s="78"/>
      <c r="B79" s="82" t="s">
        <v>119</v>
      </c>
      <c r="C79" s="83">
        <f>SUM(D79:J79)</f>
        <v>290000</v>
      </c>
      <c r="D79" s="83"/>
      <c r="E79" s="83"/>
      <c r="F79" s="83"/>
      <c r="G79" s="83">
        <v>290000</v>
      </c>
      <c r="H79" s="83"/>
      <c r="I79" s="83"/>
      <c r="J79" s="83"/>
    </row>
    <row r="80" spans="1:10" s="84" customFormat="1" ht="30">
      <c r="A80" s="78"/>
      <c r="B80" s="96" t="s">
        <v>120</v>
      </c>
      <c r="C80" s="97">
        <f>SUM(D80:J80)</f>
        <v>290000</v>
      </c>
      <c r="D80" s="97"/>
      <c r="E80" s="97"/>
      <c r="F80" s="97"/>
      <c r="G80" s="97">
        <v>290000</v>
      </c>
      <c r="H80" s="97"/>
      <c r="I80" s="97"/>
      <c r="J80" s="97"/>
    </row>
    <row r="81" spans="1:10" s="84" customFormat="1">
      <c r="A81" s="78"/>
      <c r="B81" s="98" t="s">
        <v>50</v>
      </c>
      <c r="C81" s="81">
        <f t="shared" ref="C81:C92" si="39">SUM(D81:J81)</f>
        <v>4500000</v>
      </c>
      <c r="D81" s="81">
        <f>D82+D83</f>
        <v>0</v>
      </c>
      <c r="E81" s="81">
        <f>E82+E83</f>
        <v>0</v>
      </c>
      <c r="F81" s="81">
        <f t="shared" ref="F81" si="40">F82+F83</f>
        <v>0</v>
      </c>
      <c r="G81" s="81">
        <f t="shared" ref="G81" si="41">G82+G83</f>
        <v>0</v>
      </c>
      <c r="H81" s="81">
        <f t="shared" ref="H81" si="42">H82+H83</f>
        <v>0</v>
      </c>
      <c r="I81" s="81">
        <f>I82+I83</f>
        <v>1500000</v>
      </c>
      <c r="J81" s="81">
        <f t="shared" ref="J81" si="43">J82+J83</f>
        <v>3000000</v>
      </c>
    </row>
    <row r="82" spans="1:10" s="84" customFormat="1" ht="45">
      <c r="A82" s="78"/>
      <c r="B82" s="82" t="s">
        <v>57</v>
      </c>
      <c r="C82" s="83">
        <f t="shared" si="39"/>
        <v>1000000</v>
      </c>
      <c r="D82" s="83"/>
      <c r="E82" s="83"/>
      <c r="F82" s="83"/>
      <c r="G82" s="83"/>
      <c r="H82" s="83"/>
      <c r="I82" s="83">
        <v>500000</v>
      </c>
      <c r="J82" s="83">
        <v>500000</v>
      </c>
    </row>
    <row r="83" spans="1:10" s="84" customFormat="1" ht="45">
      <c r="A83" s="78"/>
      <c r="B83" s="82" t="s">
        <v>52</v>
      </c>
      <c r="C83" s="83">
        <f t="shared" si="39"/>
        <v>3500000</v>
      </c>
      <c r="D83" s="83"/>
      <c r="E83" s="83"/>
      <c r="F83" s="83"/>
      <c r="G83" s="83"/>
      <c r="H83" s="83"/>
      <c r="I83" s="83">
        <v>1000000</v>
      </c>
      <c r="J83" s="83">
        <v>2500000</v>
      </c>
    </row>
    <row r="84" spans="1:10" s="84" customFormat="1">
      <c r="A84" s="78"/>
      <c r="B84" s="79" t="s">
        <v>112</v>
      </c>
      <c r="C84" s="81">
        <f t="shared" si="39"/>
        <v>107000</v>
      </c>
      <c r="D84" s="81">
        <f>SUM(D85:D87)</f>
        <v>0</v>
      </c>
      <c r="E84" s="81">
        <f t="shared" ref="E84:J84" si="44">SUM(E85:E87)</f>
        <v>0</v>
      </c>
      <c r="F84" s="81">
        <f t="shared" si="44"/>
        <v>0</v>
      </c>
      <c r="G84" s="81">
        <f t="shared" si="44"/>
        <v>107000</v>
      </c>
      <c r="H84" s="81">
        <f t="shared" si="44"/>
        <v>0</v>
      </c>
      <c r="I84" s="81">
        <f t="shared" si="44"/>
        <v>0</v>
      </c>
      <c r="J84" s="81">
        <f t="shared" si="44"/>
        <v>0</v>
      </c>
    </row>
    <row r="85" spans="1:10" s="92" customFormat="1" ht="45">
      <c r="A85" s="91"/>
      <c r="B85" s="82" t="s">
        <v>113</v>
      </c>
      <c r="C85" s="83">
        <f t="shared" si="39"/>
        <v>60000</v>
      </c>
      <c r="D85" s="83"/>
      <c r="E85" s="83"/>
      <c r="F85" s="83"/>
      <c r="G85" s="83">
        <v>60000</v>
      </c>
      <c r="H85" s="83"/>
      <c r="I85" s="83"/>
      <c r="J85" s="83"/>
    </row>
    <row r="86" spans="1:10" s="33" customFormat="1" ht="45">
      <c r="A86" s="99"/>
      <c r="B86" s="82" t="s">
        <v>114</v>
      </c>
      <c r="C86" s="100">
        <f t="shared" si="39"/>
        <v>32000</v>
      </c>
      <c r="D86" s="100"/>
      <c r="E86" s="100"/>
      <c r="F86" s="100"/>
      <c r="G86" s="100">
        <v>32000</v>
      </c>
      <c r="H86" s="100"/>
      <c r="I86" s="100"/>
      <c r="J86" s="100"/>
    </row>
    <row r="87" spans="1:10" s="84" customFormat="1" ht="30">
      <c r="A87" s="78"/>
      <c r="B87" s="82" t="s">
        <v>115</v>
      </c>
      <c r="C87" s="83">
        <f t="shared" si="39"/>
        <v>15000</v>
      </c>
      <c r="D87" s="83"/>
      <c r="E87" s="83"/>
      <c r="F87" s="83"/>
      <c r="G87" s="83">
        <v>15000</v>
      </c>
      <c r="H87" s="83"/>
      <c r="I87" s="83"/>
      <c r="J87" s="83"/>
    </row>
    <row r="88" spans="1:10" s="84" customFormat="1">
      <c r="A88" s="78"/>
      <c r="B88" s="79" t="s">
        <v>65</v>
      </c>
      <c r="C88" s="81">
        <f t="shared" ref="C88:C91" si="45">SUM(D88:J88)</f>
        <v>3000000</v>
      </c>
      <c r="D88" s="81">
        <f t="shared" ref="D88:J88" si="46">SUM(D89:D89)</f>
        <v>0</v>
      </c>
      <c r="E88" s="81">
        <f t="shared" si="46"/>
        <v>0</v>
      </c>
      <c r="F88" s="81">
        <f t="shared" si="46"/>
        <v>0</v>
      </c>
      <c r="G88" s="81">
        <f t="shared" si="46"/>
        <v>3000000</v>
      </c>
      <c r="H88" s="81">
        <f t="shared" si="46"/>
        <v>0</v>
      </c>
      <c r="I88" s="81">
        <f t="shared" si="46"/>
        <v>0</v>
      </c>
      <c r="J88" s="81">
        <f t="shared" si="46"/>
        <v>0</v>
      </c>
    </row>
    <row r="89" spans="1:10" s="84" customFormat="1" ht="30">
      <c r="A89" s="78"/>
      <c r="B89" s="82" t="s">
        <v>72</v>
      </c>
      <c r="C89" s="83">
        <f t="shared" si="45"/>
        <v>3000000</v>
      </c>
      <c r="D89" s="83"/>
      <c r="E89" s="83"/>
      <c r="F89" s="83"/>
      <c r="G89" s="83">
        <v>3000000</v>
      </c>
      <c r="H89" s="83"/>
      <c r="I89" s="83"/>
      <c r="J89" s="83"/>
    </row>
    <row r="90" spans="1:10" s="74" customFormat="1">
      <c r="A90" s="78"/>
      <c r="B90" s="101" t="s">
        <v>108</v>
      </c>
      <c r="C90" s="81">
        <f t="shared" si="45"/>
        <v>190000</v>
      </c>
      <c r="D90" s="81">
        <f t="shared" ref="D90:J90" si="47">SUM(D91:D91)</f>
        <v>0</v>
      </c>
      <c r="E90" s="81">
        <f t="shared" si="47"/>
        <v>0</v>
      </c>
      <c r="F90" s="81">
        <f t="shared" si="47"/>
        <v>0</v>
      </c>
      <c r="G90" s="81">
        <f t="shared" si="47"/>
        <v>190000</v>
      </c>
      <c r="H90" s="81">
        <f t="shared" si="47"/>
        <v>0</v>
      </c>
      <c r="I90" s="81">
        <f t="shared" si="47"/>
        <v>0</v>
      </c>
      <c r="J90" s="81">
        <f t="shared" si="47"/>
        <v>0</v>
      </c>
    </row>
    <row r="91" spans="1:10" s="84" customFormat="1">
      <c r="A91" s="78"/>
      <c r="B91" s="82" t="s">
        <v>109</v>
      </c>
      <c r="C91" s="83">
        <f t="shared" si="45"/>
        <v>190000</v>
      </c>
      <c r="D91" s="83"/>
      <c r="E91" s="83"/>
      <c r="F91" s="83"/>
      <c r="G91" s="83">
        <v>190000</v>
      </c>
      <c r="H91" s="83"/>
      <c r="I91" s="83"/>
      <c r="J91" s="83"/>
    </row>
    <row r="92" spans="1:10" s="74" customFormat="1" ht="30">
      <c r="A92" s="78"/>
      <c r="B92" s="101" t="s">
        <v>64</v>
      </c>
      <c r="C92" s="81">
        <f t="shared" si="39"/>
        <v>10000000</v>
      </c>
      <c r="D92" s="81">
        <f t="shared" ref="D92:J92" si="48">SUM(D93:D93)</f>
        <v>0</v>
      </c>
      <c r="E92" s="81">
        <f t="shared" si="48"/>
        <v>0</v>
      </c>
      <c r="F92" s="81">
        <f t="shared" si="48"/>
        <v>0</v>
      </c>
      <c r="G92" s="81">
        <f t="shared" si="48"/>
        <v>0</v>
      </c>
      <c r="H92" s="81">
        <f t="shared" si="48"/>
        <v>0</v>
      </c>
      <c r="I92" s="81">
        <f t="shared" si="48"/>
        <v>5000000</v>
      </c>
      <c r="J92" s="81">
        <f t="shared" si="48"/>
        <v>5000000</v>
      </c>
    </row>
    <row r="93" spans="1:10" s="84" customFormat="1" ht="30">
      <c r="A93" s="78"/>
      <c r="B93" s="82" t="s">
        <v>73</v>
      </c>
      <c r="C93" s="83">
        <f t="shared" ref="C93" si="49">SUM(D93:J93)</f>
        <v>10000000</v>
      </c>
      <c r="D93" s="83"/>
      <c r="E93" s="83"/>
      <c r="F93" s="83"/>
      <c r="G93" s="83"/>
      <c r="H93" s="83"/>
      <c r="I93" s="83">
        <v>5000000</v>
      </c>
      <c r="J93" s="83">
        <v>5000000</v>
      </c>
    </row>
    <row r="94" spans="1:10" s="84" customFormat="1">
      <c r="A94" s="78"/>
      <c r="B94" s="102" t="s">
        <v>116</v>
      </c>
      <c r="C94" s="81">
        <f>SUM(D94:J94)</f>
        <v>165000</v>
      </c>
      <c r="D94" s="81">
        <f t="shared" ref="D94:D96" si="50">SUM(D95:D95)</f>
        <v>0</v>
      </c>
      <c r="E94" s="81">
        <f t="shared" ref="E94:E96" si="51">SUM(E95:E95)</f>
        <v>0</v>
      </c>
      <c r="F94" s="81">
        <f t="shared" ref="F94:F96" si="52">SUM(F95:F95)</f>
        <v>0</v>
      </c>
      <c r="G94" s="81">
        <f t="shared" ref="G94:G96" si="53">SUM(G95:G95)</f>
        <v>165000</v>
      </c>
      <c r="H94" s="81">
        <f t="shared" ref="H94:H96" si="54">SUM(H95:H95)</f>
        <v>0</v>
      </c>
      <c r="I94" s="81">
        <f t="shared" ref="I94:I96" si="55">SUM(I95:I95)</f>
        <v>0</v>
      </c>
      <c r="J94" s="81">
        <f t="shared" ref="J94:J96" si="56">SUM(J95:J95)</f>
        <v>0</v>
      </c>
    </row>
    <row r="95" spans="1:10" s="84" customFormat="1" ht="30">
      <c r="A95" s="78"/>
      <c r="B95" s="82" t="s">
        <v>117</v>
      </c>
      <c r="C95" s="83">
        <f t="shared" ref="C95" si="57">SUM(D95:J95)</f>
        <v>165000</v>
      </c>
      <c r="D95" s="83"/>
      <c r="E95" s="83"/>
      <c r="F95" s="83"/>
      <c r="G95" s="83">
        <v>165000</v>
      </c>
      <c r="H95" s="83"/>
      <c r="I95" s="83"/>
      <c r="J95" s="83"/>
    </row>
    <row r="96" spans="1:10" s="84" customFormat="1">
      <c r="A96" s="78"/>
      <c r="B96" s="102" t="s">
        <v>138</v>
      </c>
      <c r="C96" s="81">
        <f>SUM(D96:J96)</f>
        <v>180000</v>
      </c>
      <c r="D96" s="81">
        <f t="shared" si="50"/>
        <v>0</v>
      </c>
      <c r="E96" s="81">
        <f t="shared" si="51"/>
        <v>0</v>
      </c>
      <c r="F96" s="81">
        <f t="shared" si="52"/>
        <v>0</v>
      </c>
      <c r="G96" s="81">
        <f t="shared" si="53"/>
        <v>180000</v>
      </c>
      <c r="H96" s="81">
        <f t="shared" si="54"/>
        <v>0</v>
      </c>
      <c r="I96" s="81">
        <f t="shared" si="55"/>
        <v>0</v>
      </c>
      <c r="J96" s="81">
        <f t="shared" si="56"/>
        <v>0</v>
      </c>
    </row>
    <row r="97" spans="1:10" s="84" customFormat="1" ht="30">
      <c r="A97" s="78"/>
      <c r="B97" s="82" t="s">
        <v>139</v>
      </c>
      <c r="C97" s="83">
        <f t="shared" ref="C97" si="58">SUM(D97:J97)</f>
        <v>180000</v>
      </c>
      <c r="D97" s="83"/>
      <c r="E97" s="83"/>
      <c r="F97" s="83"/>
      <c r="G97" s="83">
        <v>180000</v>
      </c>
      <c r="H97" s="83"/>
      <c r="I97" s="83"/>
      <c r="J97" s="83"/>
    </row>
    <row r="98" spans="1:10" s="84" customFormat="1">
      <c r="A98" s="78"/>
      <c r="B98" s="102" t="s">
        <v>121</v>
      </c>
      <c r="C98" s="81">
        <f>SUM(D98:J98)</f>
        <v>15000</v>
      </c>
      <c r="D98" s="81">
        <f t="shared" ref="D98:J98" si="59">SUM(D99:D99)</f>
        <v>0</v>
      </c>
      <c r="E98" s="81">
        <f t="shared" si="59"/>
        <v>0</v>
      </c>
      <c r="F98" s="81">
        <f t="shared" si="59"/>
        <v>0</v>
      </c>
      <c r="G98" s="81">
        <f t="shared" si="59"/>
        <v>15000</v>
      </c>
      <c r="H98" s="81">
        <f t="shared" si="59"/>
        <v>0</v>
      </c>
      <c r="I98" s="81">
        <f t="shared" si="59"/>
        <v>0</v>
      </c>
      <c r="J98" s="81">
        <f t="shared" si="59"/>
        <v>0</v>
      </c>
    </row>
    <row r="99" spans="1:10" s="84" customFormat="1" ht="45">
      <c r="A99" s="78"/>
      <c r="B99" s="82" t="s">
        <v>122</v>
      </c>
      <c r="C99" s="83">
        <f t="shared" ref="C99" si="60">SUM(D99:J99)</f>
        <v>15000</v>
      </c>
      <c r="D99" s="83"/>
      <c r="E99" s="83"/>
      <c r="F99" s="83"/>
      <c r="G99" s="83">
        <v>15000</v>
      </c>
      <c r="H99" s="83"/>
      <c r="I99" s="83"/>
      <c r="J99" s="83"/>
    </row>
    <row r="100" spans="1:10" s="84" customFormat="1">
      <c r="A100" s="70">
        <v>92116</v>
      </c>
      <c r="B100" s="75" t="s">
        <v>40</v>
      </c>
      <c r="C100" s="73">
        <f>SUM(D100:J100)</f>
        <v>43750000</v>
      </c>
      <c r="D100" s="73">
        <f>D101</f>
        <v>0</v>
      </c>
      <c r="E100" s="73">
        <f>E101</f>
        <v>0</v>
      </c>
      <c r="F100" s="73">
        <f t="shared" ref="F100:J100" si="61">F101</f>
        <v>0</v>
      </c>
      <c r="G100" s="73">
        <f t="shared" si="61"/>
        <v>8850000</v>
      </c>
      <c r="H100" s="73">
        <f t="shared" si="61"/>
        <v>0</v>
      </c>
      <c r="I100" s="73">
        <f t="shared" si="61"/>
        <v>34900000</v>
      </c>
      <c r="J100" s="73">
        <f t="shared" si="61"/>
        <v>0</v>
      </c>
    </row>
    <row r="101" spans="1:10" s="74" customFormat="1">
      <c r="A101" s="78"/>
      <c r="B101" s="90" t="s">
        <v>49</v>
      </c>
      <c r="C101" s="81">
        <f>SUM(D101:J101)</f>
        <v>43750000</v>
      </c>
      <c r="D101" s="72">
        <f t="shared" ref="D101:J101" si="62">SUM(D102:D105)</f>
        <v>0</v>
      </c>
      <c r="E101" s="72">
        <f t="shared" si="62"/>
        <v>0</v>
      </c>
      <c r="F101" s="72">
        <f t="shared" si="62"/>
        <v>0</v>
      </c>
      <c r="G101" s="72">
        <f t="shared" si="62"/>
        <v>8850000</v>
      </c>
      <c r="H101" s="72">
        <f t="shared" si="62"/>
        <v>0</v>
      </c>
      <c r="I101" s="72">
        <f t="shared" si="62"/>
        <v>34900000</v>
      </c>
      <c r="J101" s="72">
        <f t="shared" si="62"/>
        <v>0</v>
      </c>
    </row>
    <row r="102" spans="1:10" s="92" customFormat="1" ht="30">
      <c r="A102" s="103"/>
      <c r="B102" s="82" t="s">
        <v>66</v>
      </c>
      <c r="C102" s="83">
        <f t="shared" ref="C102" si="63">SUM(D102:J102)</f>
        <v>50000</v>
      </c>
      <c r="D102" s="83"/>
      <c r="E102" s="83"/>
      <c r="F102" s="83"/>
      <c r="G102" s="83">
        <v>50000</v>
      </c>
      <c r="H102" s="83"/>
      <c r="I102" s="83"/>
      <c r="J102" s="83"/>
    </row>
    <row r="103" spans="1:10" s="92" customFormat="1" ht="75">
      <c r="A103" s="103"/>
      <c r="B103" s="82" t="s">
        <v>76</v>
      </c>
      <c r="C103" s="83">
        <f t="shared" ref="C103" si="64">SUM(D103:J103)</f>
        <v>34900000</v>
      </c>
      <c r="D103" s="83"/>
      <c r="E103" s="83"/>
      <c r="F103" s="83"/>
      <c r="G103" s="83"/>
      <c r="H103" s="83"/>
      <c r="I103" s="83">
        <v>34900000</v>
      </c>
      <c r="J103" s="83"/>
    </row>
    <row r="104" spans="1:10" s="92" customFormat="1" ht="75">
      <c r="A104" s="103"/>
      <c r="B104" s="82" t="s">
        <v>77</v>
      </c>
      <c r="C104" s="83">
        <f t="shared" ref="C104:C105" si="65">SUM(D104:J104)</f>
        <v>8200000</v>
      </c>
      <c r="D104" s="83"/>
      <c r="E104" s="83"/>
      <c r="F104" s="83"/>
      <c r="G104" s="83">
        <v>8200000</v>
      </c>
      <c r="H104" s="83"/>
      <c r="I104" s="83"/>
      <c r="J104" s="83"/>
    </row>
    <row r="105" spans="1:10" s="92" customFormat="1" ht="30">
      <c r="A105" s="103"/>
      <c r="B105" s="82" t="s">
        <v>78</v>
      </c>
      <c r="C105" s="83">
        <f t="shared" si="65"/>
        <v>600000</v>
      </c>
      <c r="D105" s="83"/>
      <c r="E105" s="83"/>
      <c r="F105" s="83"/>
      <c r="G105" s="83">
        <v>600000</v>
      </c>
      <c r="H105" s="83"/>
      <c r="I105" s="83"/>
      <c r="J105" s="83"/>
    </row>
    <row r="106" spans="1:10" s="84" customFormat="1">
      <c r="A106" s="70">
        <v>92118</v>
      </c>
      <c r="B106" s="75" t="s">
        <v>17</v>
      </c>
      <c r="C106" s="73">
        <f>SUM(D106:J106)</f>
        <v>15823000</v>
      </c>
      <c r="D106" s="73">
        <f>D107+D109+D111+D114+D117+D120+D124+D127+D129+D132+D141+D143+D145+D138</f>
        <v>0</v>
      </c>
      <c r="E106" s="73">
        <f t="shared" ref="E106:J106" si="66">E107+E109+E111+E114+E117+E120+E124+E127+E129+E132+E141+E143+E145+E138</f>
        <v>0</v>
      </c>
      <c r="F106" s="73">
        <f t="shared" si="66"/>
        <v>0</v>
      </c>
      <c r="G106" s="73">
        <f t="shared" si="66"/>
        <v>6421000</v>
      </c>
      <c r="H106" s="73">
        <f t="shared" si="66"/>
        <v>5562000</v>
      </c>
      <c r="I106" s="73">
        <f t="shared" si="66"/>
        <v>1541000</v>
      </c>
      <c r="J106" s="73">
        <f t="shared" si="66"/>
        <v>2299000</v>
      </c>
    </row>
    <row r="107" spans="1:10" s="74" customFormat="1">
      <c r="A107" s="78"/>
      <c r="B107" s="93" t="s">
        <v>101</v>
      </c>
      <c r="C107" s="81">
        <f>SUM(D107:J107)</f>
        <v>2292000</v>
      </c>
      <c r="D107" s="85">
        <f>D108</f>
        <v>0</v>
      </c>
      <c r="E107" s="85">
        <f>E108</f>
        <v>0</v>
      </c>
      <c r="F107" s="85">
        <f t="shared" ref="F107:J109" si="67">F108</f>
        <v>0</v>
      </c>
      <c r="G107" s="85">
        <f t="shared" si="67"/>
        <v>0</v>
      </c>
      <c r="H107" s="85">
        <f t="shared" si="67"/>
        <v>2292000</v>
      </c>
      <c r="I107" s="85">
        <f t="shared" si="67"/>
        <v>0</v>
      </c>
      <c r="J107" s="85">
        <f t="shared" si="67"/>
        <v>0</v>
      </c>
    </row>
    <row r="108" spans="1:10" s="74" customFormat="1">
      <c r="A108" s="78"/>
      <c r="B108" s="82" t="s">
        <v>102</v>
      </c>
      <c r="C108" s="83">
        <f t="shared" ref="C108" si="68">SUM(D108:J108)</f>
        <v>2292000</v>
      </c>
      <c r="D108" s="83"/>
      <c r="E108" s="83"/>
      <c r="F108" s="83"/>
      <c r="G108" s="94"/>
      <c r="H108" s="94">
        <v>2292000</v>
      </c>
      <c r="I108" s="94"/>
      <c r="J108" s="94"/>
    </row>
    <row r="109" spans="1:10" s="74" customFormat="1">
      <c r="A109" s="78"/>
      <c r="B109" s="93" t="s">
        <v>99</v>
      </c>
      <c r="C109" s="81">
        <f>SUM(D109:J109)</f>
        <v>368000</v>
      </c>
      <c r="D109" s="85">
        <f>D110</f>
        <v>0</v>
      </c>
      <c r="E109" s="85">
        <f>E110</f>
        <v>0</v>
      </c>
      <c r="F109" s="85">
        <f t="shared" si="67"/>
        <v>0</v>
      </c>
      <c r="G109" s="85">
        <f t="shared" si="67"/>
        <v>368000</v>
      </c>
      <c r="H109" s="85">
        <f t="shared" si="67"/>
        <v>0</v>
      </c>
      <c r="I109" s="85">
        <f t="shared" si="67"/>
        <v>0</v>
      </c>
      <c r="J109" s="85">
        <f t="shared" si="67"/>
        <v>0</v>
      </c>
    </row>
    <row r="110" spans="1:10" s="74" customFormat="1">
      <c r="A110" s="78"/>
      <c r="B110" s="82" t="s">
        <v>100</v>
      </c>
      <c r="C110" s="83">
        <f t="shared" ref="C110:C113" si="69">SUM(D110:J110)</f>
        <v>368000</v>
      </c>
      <c r="D110" s="83"/>
      <c r="E110" s="83"/>
      <c r="F110" s="83"/>
      <c r="G110" s="94">
        <v>368000</v>
      </c>
      <c r="H110" s="94"/>
      <c r="I110" s="94"/>
      <c r="J110" s="94"/>
    </row>
    <row r="111" spans="1:10" s="92" customFormat="1">
      <c r="A111" s="103"/>
      <c r="B111" s="93" t="s">
        <v>103</v>
      </c>
      <c r="C111" s="81">
        <f t="shared" si="69"/>
        <v>300000</v>
      </c>
      <c r="D111" s="81">
        <f>SUM(D112:D113)</f>
        <v>0</v>
      </c>
      <c r="E111" s="81">
        <f>SUM(E112:E113)</f>
        <v>0</v>
      </c>
      <c r="F111" s="81">
        <f t="shared" ref="F111" si="70">SUM(F112:F113)</f>
        <v>0</v>
      </c>
      <c r="G111" s="81">
        <f>SUM(G112:G113)</f>
        <v>300000</v>
      </c>
      <c r="H111" s="81">
        <f>SUM(H112:H113)</f>
        <v>0</v>
      </c>
      <c r="I111" s="81">
        <f t="shared" ref="I111:J111" si="71">SUM(I112:I113)</f>
        <v>0</v>
      </c>
      <c r="J111" s="81">
        <f t="shared" si="71"/>
        <v>0</v>
      </c>
    </row>
    <row r="112" spans="1:10" s="92" customFormat="1" ht="30">
      <c r="A112" s="103"/>
      <c r="B112" s="82" t="s">
        <v>104</v>
      </c>
      <c r="C112" s="83">
        <f t="shared" si="69"/>
        <v>100000</v>
      </c>
      <c r="D112" s="83"/>
      <c r="E112" s="83"/>
      <c r="F112" s="83"/>
      <c r="G112" s="83">
        <v>100000</v>
      </c>
      <c r="H112" s="83"/>
      <c r="I112" s="83"/>
      <c r="J112" s="83"/>
    </row>
    <row r="113" spans="1:10" s="92" customFormat="1" ht="30">
      <c r="A113" s="103"/>
      <c r="B113" s="104" t="s">
        <v>105</v>
      </c>
      <c r="C113" s="83">
        <f t="shared" si="69"/>
        <v>200000</v>
      </c>
      <c r="D113" s="83"/>
      <c r="E113" s="83"/>
      <c r="F113" s="83"/>
      <c r="G113" s="83">
        <v>200000</v>
      </c>
      <c r="H113" s="83"/>
      <c r="I113" s="83"/>
      <c r="J113" s="83"/>
    </row>
    <row r="114" spans="1:10" s="92" customFormat="1">
      <c r="A114" s="103"/>
      <c r="B114" s="93" t="s">
        <v>140</v>
      </c>
      <c r="C114" s="81">
        <f t="shared" ref="C114:C116" si="72">SUM(D114:J114)</f>
        <v>260000</v>
      </c>
      <c r="D114" s="81">
        <f>SUM(D115:D116)</f>
        <v>0</v>
      </c>
      <c r="E114" s="81">
        <f>SUM(E115:E116)</f>
        <v>0</v>
      </c>
      <c r="F114" s="81">
        <f t="shared" ref="F114:G114" si="73">SUM(F115:F116)</f>
        <v>0</v>
      </c>
      <c r="G114" s="81">
        <f t="shared" si="73"/>
        <v>260000</v>
      </c>
      <c r="H114" s="81">
        <f>SUM(H115:H116)</f>
        <v>0</v>
      </c>
      <c r="I114" s="81">
        <f t="shared" ref="I114:J114" si="74">SUM(I115:I116)</f>
        <v>0</v>
      </c>
      <c r="J114" s="81">
        <f t="shared" si="74"/>
        <v>0</v>
      </c>
    </row>
    <row r="115" spans="1:10" s="92" customFormat="1" ht="30">
      <c r="A115" s="103"/>
      <c r="B115" s="82" t="s">
        <v>141</v>
      </c>
      <c r="C115" s="83">
        <f t="shared" si="72"/>
        <v>110000</v>
      </c>
      <c r="D115" s="83"/>
      <c r="E115" s="83"/>
      <c r="F115" s="83"/>
      <c r="G115" s="83">
        <v>110000</v>
      </c>
      <c r="H115" s="83"/>
      <c r="I115" s="83"/>
      <c r="J115" s="83"/>
    </row>
    <row r="116" spans="1:10" s="92" customFormat="1" ht="30">
      <c r="A116" s="103"/>
      <c r="B116" s="104" t="s">
        <v>142</v>
      </c>
      <c r="C116" s="83">
        <f t="shared" si="72"/>
        <v>150000</v>
      </c>
      <c r="D116" s="83"/>
      <c r="E116" s="83"/>
      <c r="F116" s="83"/>
      <c r="G116" s="83">
        <v>150000</v>
      </c>
      <c r="H116" s="83"/>
      <c r="I116" s="83"/>
      <c r="J116" s="83"/>
    </row>
    <row r="117" spans="1:10" s="92" customFormat="1">
      <c r="A117" s="103"/>
      <c r="B117" s="93" t="s">
        <v>53</v>
      </c>
      <c r="C117" s="81">
        <f t="shared" ref="C117:C126" si="75">SUM(D117:J117)</f>
        <v>231000</v>
      </c>
      <c r="D117" s="81">
        <f>SUM(D118:D119)</f>
        <v>0</v>
      </c>
      <c r="E117" s="81">
        <f>SUM(E118:E119)</f>
        <v>0</v>
      </c>
      <c r="F117" s="81">
        <f t="shared" ref="F117:G117" si="76">SUM(F118:F119)</f>
        <v>0</v>
      </c>
      <c r="G117" s="81">
        <f t="shared" si="76"/>
        <v>231000</v>
      </c>
      <c r="H117" s="81">
        <f>SUM(H118:H119)</f>
        <v>0</v>
      </c>
      <c r="I117" s="81">
        <f t="shared" ref="I117:J117" si="77">SUM(I118:I119)</f>
        <v>0</v>
      </c>
      <c r="J117" s="81">
        <f t="shared" si="77"/>
        <v>0</v>
      </c>
    </row>
    <row r="118" spans="1:10" s="92" customFormat="1">
      <c r="A118" s="103"/>
      <c r="B118" s="82" t="s">
        <v>148</v>
      </c>
      <c r="C118" s="83">
        <f t="shared" si="75"/>
        <v>141000</v>
      </c>
      <c r="D118" s="83"/>
      <c r="E118" s="83"/>
      <c r="F118" s="83"/>
      <c r="G118" s="83">
        <v>141000</v>
      </c>
      <c r="H118" s="83"/>
      <c r="I118" s="83"/>
      <c r="J118" s="83"/>
    </row>
    <row r="119" spans="1:10" s="92" customFormat="1">
      <c r="A119" s="103"/>
      <c r="B119" s="104" t="s">
        <v>59</v>
      </c>
      <c r="C119" s="83">
        <f t="shared" si="75"/>
        <v>90000</v>
      </c>
      <c r="D119" s="83"/>
      <c r="E119" s="83"/>
      <c r="F119" s="83"/>
      <c r="G119" s="83">
        <v>90000</v>
      </c>
      <c r="H119" s="83"/>
      <c r="I119" s="83"/>
      <c r="J119" s="83"/>
    </row>
    <row r="120" spans="1:10" s="84" customFormat="1">
      <c r="A120" s="78"/>
      <c r="B120" s="79" t="s">
        <v>151</v>
      </c>
      <c r="C120" s="81">
        <f t="shared" si="75"/>
        <v>859000</v>
      </c>
      <c r="D120" s="81">
        <f>SUM(D121:D123)</f>
        <v>0</v>
      </c>
      <c r="E120" s="81">
        <f t="shared" ref="E120:J120" si="78">SUM(E121:E123)</f>
        <v>0</v>
      </c>
      <c r="F120" s="81">
        <f t="shared" si="78"/>
        <v>0</v>
      </c>
      <c r="G120" s="81">
        <f t="shared" si="78"/>
        <v>859000</v>
      </c>
      <c r="H120" s="81">
        <f t="shared" si="78"/>
        <v>0</v>
      </c>
      <c r="I120" s="81">
        <f t="shared" si="78"/>
        <v>0</v>
      </c>
      <c r="J120" s="81">
        <f t="shared" si="78"/>
        <v>0</v>
      </c>
    </row>
    <row r="121" spans="1:10" s="92" customFormat="1">
      <c r="A121" s="91"/>
      <c r="B121" s="82" t="s">
        <v>152</v>
      </c>
      <c r="C121" s="83">
        <f t="shared" si="75"/>
        <v>574000</v>
      </c>
      <c r="D121" s="83"/>
      <c r="E121" s="83"/>
      <c r="F121" s="83"/>
      <c r="G121" s="83">
        <v>574000</v>
      </c>
      <c r="H121" s="83"/>
      <c r="I121" s="83"/>
      <c r="J121" s="83"/>
    </row>
    <row r="122" spans="1:10" s="33" customFormat="1" ht="45">
      <c r="A122" s="99"/>
      <c r="B122" s="82" t="s">
        <v>153</v>
      </c>
      <c r="C122" s="100">
        <f t="shared" si="75"/>
        <v>125000</v>
      </c>
      <c r="D122" s="100"/>
      <c r="E122" s="100"/>
      <c r="F122" s="100"/>
      <c r="G122" s="100">
        <v>125000</v>
      </c>
      <c r="H122" s="100"/>
      <c r="I122" s="100"/>
      <c r="J122" s="100"/>
    </row>
    <row r="123" spans="1:10" s="84" customFormat="1" ht="30">
      <c r="A123" s="78"/>
      <c r="B123" s="82" t="s">
        <v>154</v>
      </c>
      <c r="C123" s="83">
        <f t="shared" si="75"/>
        <v>160000</v>
      </c>
      <c r="D123" s="83"/>
      <c r="E123" s="83"/>
      <c r="F123" s="83"/>
      <c r="G123" s="83">
        <v>160000</v>
      </c>
      <c r="H123" s="83"/>
      <c r="I123" s="83"/>
      <c r="J123" s="83"/>
    </row>
    <row r="124" spans="1:10" s="92" customFormat="1">
      <c r="A124" s="103"/>
      <c r="B124" s="93" t="s">
        <v>157</v>
      </c>
      <c r="C124" s="81">
        <f t="shared" si="75"/>
        <v>321000</v>
      </c>
      <c r="D124" s="81">
        <f>SUM(D125:D126)</f>
        <v>0</v>
      </c>
      <c r="E124" s="81">
        <f>SUM(E125:E126)</f>
        <v>0</v>
      </c>
      <c r="F124" s="81">
        <f t="shared" ref="F124:G124" si="79">SUM(F125:F126)</f>
        <v>0</v>
      </c>
      <c r="G124" s="81">
        <f t="shared" si="79"/>
        <v>321000</v>
      </c>
      <c r="H124" s="81">
        <f>SUM(H125:H126)</f>
        <v>0</v>
      </c>
      <c r="I124" s="81">
        <f t="shared" ref="I124:J124" si="80">SUM(I125:I126)</f>
        <v>0</v>
      </c>
      <c r="J124" s="81">
        <f t="shared" si="80"/>
        <v>0</v>
      </c>
    </row>
    <row r="125" spans="1:10" s="92" customFormat="1" ht="30">
      <c r="A125" s="103"/>
      <c r="B125" s="82" t="s">
        <v>158</v>
      </c>
      <c r="C125" s="83">
        <f t="shared" si="75"/>
        <v>41000</v>
      </c>
      <c r="D125" s="83"/>
      <c r="E125" s="83"/>
      <c r="F125" s="83"/>
      <c r="G125" s="83">
        <v>41000</v>
      </c>
      <c r="H125" s="83"/>
      <c r="I125" s="83"/>
      <c r="J125" s="83"/>
    </row>
    <row r="126" spans="1:10" s="92" customFormat="1">
      <c r="A126" s="103"/>
      <c r="B126" s="104" t="s">
        <v>159</v>
      </c>
      <c r="C126" s="89">
        <f t="shared" si="75"/>
        <v>280000</v>
      </c>
      <c r="D126" s="89"/>
      <c r="E126" s="89"/>
      <c r="F126" s="89"/>
      <c r="G126" s="89">
        <v>280000</v>
      </c>
      <c r="H126" s="89"/>
      <c r="I126" s="89"/>
      <c r="J126" s="89"/>
    </row>
    <row r="127" spans="1:10" s="84" customFormat="1">
      <c r="A127" s="78"/>
      <c r="B127" s="79" t="s">
        <v>155</v>
      </c>
      <c r="C127" s="81">
        <f t="shared" ref="C127:C131" si="81">SUM(D127:J127)</f>
        <v>71000</v>
      </c>
      <c r="D127" s="81">
        <f t="shared" ref="D127:J127" si="82">SUM(D128:D128)</f>
        <v>0</v>
      </c>
      <c r="E127" s="81">
        <f t="shared" si="82"/>
        <v>0</v>
      </c>
      <c r="F127" s="81">
        <f t="shared" si="82"/>
        <v>0</v>
      </c>
      <c r="G127" s="81">
        <f t="shared" si="82"/>
        <v>71000</v>
      </c>
      <c r="H127" s="81">
        <f t="shared" si="82"/>
        <v>0</v>
      </c>
      <c r="I127" s="81">
        <f t="shared" si="82"/>
        <v>0</v>
      </c>
      <c r="J127" s="81">
        <f t="shared" si="82"/>
        <v>0</v>
      </c>
    </row>
    <row r="128" spans="1:10" s="92" customFormat="1" ht="30">
      <c r="A128" s="91"/>
      <c r="B128" s="82" t="s">
        <v>156</v>
      </c>
      <c r="C128" s="83">
        <f t="shared" si="81"/>
        <v>71000</v>
      </c>
      <c r="D128" s="83"/>
      <c r="E128" s="83"/>
      <c r="F128" s="83"/>
      <c r="G128" s="83">
        <v>71000</v>
      </c>
      <c r="H128" s="83"/>
      <c r="I128" s="83"/>
      <c r="J128" s="83"/>
    </row>
    <row r="129" spans="1:10" s="92" customFormat="1">
      <c r="A129" s="103"/>
      <c r="B129" s="93" t="s">
        <v>160</v>
      </c>
      <c r="C129" s="81">
        <f t="shared" si="81"/>
        <v>287000</v>
      </c>
      <c r="D129" s="81">
        <f>SUM(D130:D131)</f>
        <v>0</v>
      </c>
      <c r="E129" s="81">
        <f>SUM(E130:E131)</f>
        <v>0</v>
      </c>
      <c r="F129" s="81">
        <f t="shared" ref="F129:G129" si="83">SUM(F130:F131)</f>
        <v>0</v>
      </c>
      <c r="G129" s="81">
        <f t="shared" si="83"/>
        <v>287000</v>
      </c>
      <c r="H129" s="81">
        <f>SUM(H130:H131)</f>
        <v>0</v>
      </c>
      <c r="I129" s="81">
        <f t="shared" ref="I129:J129" si="84">SUM(I130:I131)</f>
        <v>0</v>
      </c>
      <c r="J129" s="81">
        <f t="shared" si="84"/>
        <v>0</v>
      </c>
    </row>
    <row r="130" spans="1:10" s="92" customFormat="1" ht="30">
      <c r="A130" s="103"/>
      <c r="B130" s="82" t="s">
        <v>162</v>
      </c>
      <c r="C130" s="83">
        <f t="shared" si="81"/>
        <v>116000</v>
      </c>
      <c r="D130" s="83"/>
      <c r="E130" s="83"/>
      <c r="F130" s="83"/>
      <c r="G130" s="83">
        <v>116000</v>
      </c>
      <c r="H130" s="83"/>
      <c r="I130" s="83"/>
      <c r="J130" s="83"/>
    </row>
    <row r="131" spans="1:10" s="92" customFormat="1">
      <c r="A131" s="103"/>
      <c r="B131" s="104" t="s">
        <v>161</v>
      </c>
      <c r="C131" s="89">
        <f t="shared" si="81"/>
        <v>171000</v>
      </c>
      <c r="D131" s="89"/>
      <c r="E131" s="89"/>
      <c r="F131" s="89"/>
      <c r="G131" s="89">
        <v>171000</v>
      </c>
      <c r="H131" s="89"/>
      <c r="I131" s="89"/>
      <c r="J131" s="89"/>
    </row>
    <row r="132" spans="1:10" s="74" customFormat="1">
      <c r="A132" s="78"/>
      <c r="B132" s="79" t="s">
        <v>19</v>
      </c>
      <c r="C132" s="81">
        <f t="shared" ref="C132:C143" si="85">SUM(D132:J132)</f>
        <v>5341000</v>
      </c>
      <c r="D132" s="81">
        <f>SUM(D133:D137)</f>
        <v>0</v>
      </c>
      <c r="E132" s="81">
        <f>SUM(E133:E137)</f>
        <v>0</v>
      </c>
      <c r="F132" s="81">
        <f t="shared" ref="F132:J132" si="86">SUM(F133:F137)</f>
        <v>0</v>
      </c>
      <c r="G132" s="81">
        <f t="shared" si="86"/>
        <v>1501000</v>
      </c>
      <c r="H132" s="81">
        <f t="shared" si="86"/>
        <v>0</v>
      </c>
      <c r="I132" s="81">
        <f t="shared" si="86"/>
        <v>1541000</v>
      </c>
      <c r="J132" s="81">
        <f t="shared" si="86"/>
        <v>2299000</v>
      </c>
    </row>
    <row r="133" spans="1:10" s="92" customFormat="1">
      <c r="A133" s="91"/>
      <c r="B133" s="82" t="s">
        <v>143</v>
      </c>
      <c r="C133" s="83">
        <f t="shared" si="85"/>
        <v>3840000</v>
      </c>
      <c r="D133" s="83"/>
      <c r="E133" s="83"/>
      <c r="F133" s="83"/>
      <c r="G133" s="83"/>
      <c r="H133" s="83"/>
      <c r="I133" s="83">
        <v>1541000</v>
      </c>
      <c r="J133" s="83">
        <v>2299000</v>
      </c>
    </row>
    <row r="134" spans="1:10" s="92" customFormat="1" ht="30">
      <c r="A134" s="91"/>
      <c r="B134" s="82" t="s">
        <v>144</v>
      </c>
      <c r="C134" s="83">
        <f t="shared" ref="C134:C136" si="87">SUM(D134:J134)</f>
        <v>1000000</v>
      </c>
      <c r="D134" s="83"/>
      <c r="E134" s="83"/>
      <c r="F134" s="83"/>
      <c r="G134" s="83">
        <v>1000000</v>
      </c>
      <c r="H134" s="83"/>
      <c r="I134" s="83"/>
      <c r="J134" s="83"/>
    </row>
    <row r="135" spans="1:10" s="92" customFormat="1">
      <c r="A135" s="91"/>
      <c r="B135" s="82" t="s">
        <v>145</v>
      </c>
      <c r="C135" s="83">
        <f t="shared" si="87"/>
        <v>250000</v>
      </c>
      <c r="D135" s="83"/>
      <c r="E135" s="83"/>
      <c r="F135" s="83"/>
      <c r="G135" s="83">
        <v>250000</v>
      </c>
      <c r="H135" s="83"/>
      <c r="I135" s="83"/>
      <c r="J135" s="83"/>
    </row>
    <row r="136" spans="1:10" s="92" customFormat="1" ht="30">
      <c r="A136" s="91"/>
      <c r="B136" s="82" t="s">
        <v>146</v>
      </c>
      <c r="C136" s="83">
        <f t="shared" si="87"/>
        <v>71000</v>
      </c>
      <c r="D136" s="83"/>
      <c r="E136" s="83"/>
      <c r="F136" s="83"/>
      <c r="G136" s="83">
        <v>71000</v>
      </c>
      <c r="H136" s="83"/>
      <c r="I136" s="83"/>
      <c r="J136" s="83"/>
    </row>
    <row r="137" spans="1:10" s="92" customFormat="1">
      <c r="A137" s="103"/>
      <c r="B137" s="82" t="s">
        <v>147</v>
      </c>
      <c r="C137" s="83">
        <f t="shared" si="85"/>
        <v>180000</v>
      </c>
      <c r="D137" s="89"/>
      <c r="E137" s="89"/>
      <c r="F137" s="89"/>
      <c r="G137" s="89">
        <v>180000</v>
      </c>
      <c r="H137" s="89"/>
      <c r="I137" s="89"/>
      <c r="J137" s="89"/>
    </row>
    <row r="138" spans="1:10" s="92" customFormat="1">
      <c r="A138" s="103"/>
      <c r="B138" s="93" t="s">
        <v>18</v>
      </c>
      <c r="C138" s="81">
        <f t="shared" si="85"/>
        <v>3450000</v>
      </c>
      <c r="D138" s="81">
        <f>SUM(D139:D140)</f>
        <v>0</v>
      </c>
      <c r="E138" s="81">
        <f>SUM(E139:E140)</f>
        <v>0</v>
      </c>
      <c r="F138" s="81">
        <f t="shared" ref="F138:G138" si="88">SUM(F139:F140)</f>
        <v>0</v>
      </c>
      <c r="G138" s="81">
        <f t="shared" si="88"/>
        <v>180000</v>
      </c>
      <c r="H138" s="81">
        <f>SUM(H139:H140)</f>
        <v>3270000</v>
      </c>
      <c r="I138" s="81">
        <f t="shared" ref="I138:J138" si="89">SUM(I139:I140)</f>
        <v>0</v>
      </c>
      <c r="J138" s="81">
        <f t="shared" si="89"/>
        <v>0</v>
      </c>
    </row>
    <row r="139" spans="1:10" s="92" customFormat="1">
      <c r="A139" s="103"/>
      <c r="B139" s="82" t="s">
        <v>58</v>
      </c>
      <c r="C139" s="83">
        <f t="shared" si="85"/>
        <v>3270000</v>
      </c>
      <c r="D139" s="83"/>
      <c r="E139" s="83"/>
      <c r="F139" s="83"/>
      <c r="G139" s="83"/>
      <c r="H139" s="83">
        <v>3270000</v>
      </c>
      <c r="I139" s="83"/>
      <c r="J139" s="83"/>
    </row>
    <row r="140" spans="1:10" s="92" customFormat="1">
      <c r="A140" s="103"/>
      <c r="B140" s="104" t="s">
        <v>163</v>
      </c>
      <c r="C140" s="89">
        <f t="shared" si="85"/>
        <v>180000</v>
      </c>
      <c r="D140" s="89"/>
      <c r="E140" s="89"/>
      <c r="F140" s="89"/>
      <c r="G140" s="89">
        <v>180000</v>
      </c>
      <c r="H140" s="89"/>
      <c r="I140" s="89"/>
      <c r="J140" s="89"/>
    </row>
    <row r="141" spans="1:10" s="74" customFormat="1">
      <c r="A141" s="78"/>
      <c r="B141" s="93" t="s">
        <v>149</v>
      </c>
      <c r="C141" s="81">
        <f t="shared" si="85"/>
        <v>1568000</v>
      </c>
      <c r="D141" s="72">
        <f>D142</f>
        <v>0</v>
      </c>
      <c r="E141" s="72">
        <f>E142</f>
        <v>0</v>
      </c>
      <c r="F141" s="72">
        <f t="shared" ref="F141:J141" si="90">F142</f>
        <v>0</v>
      </c>
      <c r="G141" s="72">
        <f>G142</f>
        <v>1568000</v>
      </c>
      <c r="H141" s="72">
        <f t="shared" si="90"/>
        <v>0</v>
      </c>
      <c r="I141" s="72">
        <f t="shared" si="90"/>
        <v>0</v>
      </c>
      <c r="J141" s="72">
        <f t="shared" si="90"/>
        <v>0</v>
      </c>
    </row>
    <row r="142" spans="1:10" s="74" customFormat="1">
      <c r="A142" s="78"/>
      <c r="B142" s="82" t="s">
        <v>150</v>
      </c>
      <c r="C142" s="83">
        <f t="shared" si="85"/>
        <v>1568000</v>
      </c>
      <c r="D142" s="83"/>
      <c r="E142" s="83"/>
      <c r="F142" s="83"/>
      <c r="G142" s="83">
        <v>1568000</v>
      </c>
      <c r="H142" s="83"/>
      <c r="I142" s="83"/>
      <c r="J142" s="83"/>
    </row>
    <row r="143" spans="1:10" s="74" customFormat="1">
      <c r="A143" s="78"/>
      <c r="B143" s="93" t="s">
        <v>86</v>
      </c>
      <c r="C143" s="81">
        <f t="shared" si="85"/>
        <v>175000</v>
      </c>
      <c r="D143" s="85">
        <f>D144</f>
        <v>0</v>
      </c>
      <c r="E143" s="85">
        <f>E144</f>
        <v>0</v>
      </c>
      <c r="F143" s="85">
        <f t="shared" ref="F143:J145" si="91">F144</f>
        <v>0</v>
      </c>
      <c r="G143" s="85">
        <f t="shared" si="91"/>
        <v>175000</v>
      </c>
      <c r="H143" s="85">
        <f t="shared" si="91"/>
        <v>0</v>
      </c>
      <c r="I143" s="85">
        <f t="shared" si="91"/>
        <v>0</v>
      </c>
      <c r="J143" s="85">
        <f t="shared" si="91"/>
        <v>0</v>
      </c>
    </row>
    <row r="144" spans="1:10" s="74" customFormat="1" ht="30">
      <c r="A144" s="78"/>
      <c r="B144" s="82" t="s">
        <v>87</v>
      </c>
      <c r="C144" s="83">
        <f t="shared" ref="C144" si="92">SUM(D144:J144)</f>
        <v>175000</v>
      </c>
      <c r="D144" s="83"/>
      <c r="E144" s="83"/>
      <c r="F144" s="83"/>
      <c r="G144" s="94">
        <v>175000</v>
      </c>
      <c r="H144" s="94"/>
      <c r="I144" s="94"/>
      <c r="J144" s="94"/>
    </row>
    <row r="145" spans="1:10" s="74" customFormat="1">
      <c r="A145" s="78"/>
      <c r="B145" s="93" t="s">
        <v>97</v>
      </c>
      <c r="C145" s="81">
        <f>SUM(D145:J145)</f>
        <v>300000</v>
      </c>
      <c r="D145" s="85">
        <f>D146</f>
        <v>0</v>
      </c>
      <c r="E145" s="85">
        <f>E146</f>
        <v>0</v>
      </c>
      <c r="F145" s="85">
        <f t="shared" si="91"/>
        <v>0</v>
      </c>
      <c r="G145" s="85">
        <f t="shared" si="91"/>
        <v>300000</v>
      </c>
      <c r="H145" s="85">
        <f t="shared" si="91"/>
        <v>0</v>
      </c>
      <c r="I145" s="85">
        <f t="shared" si="91"/>
        <v>0</v>
      </c>
      <c r="J145" s="85">
        <f t="shared" si="91"/>
        <v>0</v>
      </c>
    </row>
    <row r="146" spans="1:10" s="74" customFormat="1" ht="30">
      <c r="A146" s="78"/>
      <c r="B146" s="82" t="s">
        <v>98</v>
      </c>
      <c r="C146" s="83">
        <f t="shared" ref="C146" si="93">SUM(D146:J146)</f>
        <v>300000</v>
      </c>
      <c r="D146" s="83"/>
      <c r="E146" s="83"/>
      <c r="F146" s="83"/>
      <c r="G146" s="94">
        <v>300000</v>
      </c>
      <c r="H146" s="94"/>
      <c r="I146" s="94"/>
      <c r="J146" s="94"/>
    </row>
    <row r="147" spans="1:10" s="92" customFormat="1">
      <c r="A147" s="70">
        <v>92119</v>
      </c>
      <c r="B147" s="75" t="s">
        <v>37</v>
      </c>
      <c r="C147" s="73">
        <f>SUM(D147:J147)</f>
        <v>8573000</v>
      </c>
      <c r="D147" s="73">
        <f>D148+D152</f>
        <v>0</v>
      </c>
      <c r="E147" s="73">
        <f t="shared" ref="E147:J147" si="94">E148+E152</f>
        <v>0</v>
      </c>
      <c r="F147" s="73">
        <f t="shared" si="94"/>
        <v>0</v>
      </c>
      <c r="G147" s="73">
        <f t="shared" si="94"/>
        <v>6353000</v>
      </c>
      <c r="H147" s="73">
        <f t="shared" si="94"/>
        <v>0</v>
      </c>
      <c r="I147" s="73">
        <f t="shared" si="94"/>
        <v>50000</v>
      </c>
      <c r="J147" s="73">
        <f t="shared" si="94"/>
        <v>2170000</v>
      </c>
    </row>
    <row r="148" spans="1:10" s="92" customFormat="1">
      <c r="A148" s="78"/>
      <c r="B148" s="90" t="s">
        <v>38</v>
      </c>
      <c r="C148" s="81">
        <f t="shared" ref="C148:C151" si="95">SUM(D148:J148)</f>
        <v>7403000</v>
      </c>
      <c r="D148" s="72">
        <f t="shared" ref="D148:J148" si="96">SUM(D149:D151)</f>
        <v>0</v>
      </c>
      <c r="E148" s="72">
        <f t="shared" si="96"/>
        <v>0</v>
      </c>
      <c r="F148" s="72">
        <f t="shared" si="96"/>
        <v>0</v>
      </c>
      <c r="G148" s="72">
        <f t="shared" si="96"/>
        <v>6183000</v>
      </c>
      <c r="H148" s="72">
        <f t="shared" si="96"/>
        <v>0</v>
      </c>
      <c r="I148" s="72">
        <f t="shared" si="96"/>
        <v>0</v>
      </c>
      <c r="J148" s="72">
        <f t="shared" si="96"/>
        <v>1220000</v>
      </c>
    </row>
    <row r="149" spans="1:10" s="92" customFormat="1" ht="45">
      <c r="A149" s="78"/>
      <c r="B149" s="82" t="s">
        <v>88</v>
      </c>
      <c r="C149" s="83">
        <f t="shared" si="95"/>
        <v>1220000</v>
      </c>
      <c r="D149" s="83"/>
      <c r="E149" s="83"/>
      <c r="F149" s="83"/>
      <c r="G149" s="83"/>
      <c r="H149" s="83"/>
      <c r="I149" s="83"/>
      <c r="J149" s="83">
        <v>1220000</v>
      </c>
    </row>
    <row r="150" spans="1:10" s="92" customFormat="1" ht="45">
      <c r="A150" s="78"/>
      <c r="B150" s="82" t="s">
        <v>89</v>
      </c>
      <c r="C150" s="83">
        <f t="shared" si="95"/>
        <v>150000</v>
      </c>
      <c r="D150" s="83"/>
      <c r="E150" s="83"/>
      <c r="F150" s="83"/>
      <c r="G150" s="83">
        <v>150000</v>
      </c>
      <c r="H150" s="83"/>
      <c r="I150" s="83"/>
      <c r="J150" s="83"/>
    </row>
    <row r="151" spans="1:10" s="92" customFormat="1" ht="30">
      <c r="A151" s="78"/>
      <c r="B151" s="88" t="s">
        <v>90</v>
      </c>
      <c r="C151" s="89">
        <f t="shared" si="95"/>
        <v>6033000</v>
      </c>
      <c r="D151" s="89"/>
      <c r="E151" s="89"/>
      <c r="F151" s="89"/>
      <c r="G151" s="89">
        <v>6033000</v>
      </c>
      <c r="H151" s="89"/>
      <c r="I151" s="89"/>
      <c r="J151" s="89"/>
    </row>
    <row r="152" spans="1:10" s="92" customFormat="1">
      <c r="A152" s="78"/>
      <c r="B152" s="90" t="s">
        <v>60</v>
      </c>
      <c r="C152" s="72">
        <f t="shared" ref="C152:C154" si="97">SUM(D152:J152)</f>
        <v>1170000</v>
      </c>
      <c r="D152" s="72">
        <f>SUM(D153:D154)</f>
        <v>0</v>
      </c>
      <c r="E152" s="72">
        <f t="shared" ref="E152:J152" si="98">SUM(E153:E154)</f>
        <v>0</v>
      </c>
      <c r="F152" s="72">
        <f t="shared" si="98"/>
        <v>0</v>
      </c>
      <c r="G152" s="72">
        <f>SUM(G153:G154)</f>
        <v>170000</v>
      </c>
      <c r="H152" s="72">
        <f t="shared" si="98"/>
        <v>0</v>
      </c>
      <c r="I152" s="72">
        <f t="shared" si="98"/>
        <v>50000</v>
      </c>
      <c r="J152" s="72">
        <f t="shared" si="98"/>
        <v>950000</v>
      </c>
    </row>
    <row r="153" spans="1:10" s="92" customFormat="1" ht="30">
      <c r="A153" s="91"/>
      <c r="B153" s="82" t="s">
        <v>91</v>
      </c>
      <c r="C153" s="83">
        <f t="shared" si="97"/>
        <v>1000000</v>
      </c>
      <c r="D153" s="83"/>
      <c r="E153" s="83"/>
      <c r="F153" s="83"/>
      <c r="G153" s="83"/>
      <c r="H153" s="83"/>
      <c r="I153" s="83">
        <v>50000</v>
      </c>
      <c r="J153" s="83">
        <v>950000</v>
      </c>
    </row>
    <row r="154" spans="1:10" s="92" customFormat="1" ht="30">
      <c r="A154" s="78"/>
      <c r="B154" s="88" t="s">
        <v>92</v>
      </c>
      <c r="C154" s="83">
        <f t="shared" si="97"/>
        <v>170000</v>
      </c>
      <c r="D154" s="83"/>
      <c r="E154" s="83"/>
      <c r="F154" s="83"/>
      <c r="G154" s="83">
        <v>170000</v>
      </c>
      <c r="H154" s="83"/>
      <c r="I154" s="83"/>
      <c r="J154" s="83"/>
    </row>
    <row r="155" spans="1:10" s="77" customFormat="1">
      <c r="A155" s="68">
        <v>92195</v>
      </c>
      <c r="B155" s="75" t="s">
        <v>82</v>
      </c>
      <c r="C155" s="73">
        <f>SUM(D155:J155)</f>
        <v>350000</v>
      </c>
      <c r="D155" s="76">
        <f>D156</f>
        <v>0</v>
      </c>
      <c r="E155" s="76">
        <f>E156</f>
        <v>350000</v>
      </c>
      <c r="F155" s="76">
        <f t="shared" ref="F155:J155" si="99">F156</f>
        <v>0</v>
      </c>
      <c r="G155" s="76">
        <f t="shared" si="99"/>
        <v>0</v>
      </c>
      <c r="H155" s="76">
        <f t="shared" si="99"/>
        <v>0</v>
      </c>
      <c r="I155" s="76">
        <f t="shared" si="99"/>
        <v>0</v>
      </c>
      <c r="J155" s="76">
        <f t="shared" si="99"/>
        <v>0</v>
      </c>
    </row>
    <row r="156" spans="1:10" s="77" customFormat="1">
      <c r="A156" s="78"/>
      <c r="B156" s="79" t="s">
        <v>83</v>
      </c>
      <c r="C156" s="80">
        <f>SUM(D156:J156)</f>
        <v>350000</v>
      </c>
      <c r="D156" s="81">
        <f t="shared" ref="D156:J156" si="100">SUM(D157:D157)</f>
        <v>0</v>
      </c>
      <c r="E156" s="81">
        <f t="shared" si="100"/>
        <v>350000</v>
      </c>
      <c r="F156" s="81">
        <f t="shared" si="100"/>
        <v>0</v>
      </c>
      <c r="G156" s="81">
        <f t="shared" si="100"/>
        <v>0</v>
      </c>
      <c r="H156" s="81">
        <f t="shared" si="100"/>
        <v>0</v>
      </c>
      <c r="I156" s="81">
        <f t="shared" si="100"/>
        <v>0</v>
      </c>
      <c r="J156" s="81">
        <f t="shared" si="100"/>
        <v>0</v>
      </c>
    </row>
    <row r="157" spans="1:10" s="77" customFormat="1" ht="45">
      <c r="A157" s="69"/>
      <c r="B157" s="105" t="s">
        <v>84</v>
      </c>
      <c r="C157" s="106">
        <f>SUM(D157:J157)</f>
        <v>350000</v>
      </c>
      <c r="D157" s="106"/>
      <c r="E157" s="106">
        <v>350000</v>
      </c>
      <c r="F157" s="106"/>
      <c r="G157" s="106"/>
      <c r="H157" s="106"/>
      <c r="I157" s="106"/>
      <c r="J157" s="106"/>
    </row>
    <row r="158" spans="1:10" s="92" customFormat="1">
      <c r="A158" s="107"/>
      <c r="B158" s="108"/>
      <c r="C158" s="109"/>
      <c r="D158" s="109"/>
      <c r="E158" s="109"/>
      <c r="F158" s="109"/>
      <c r="G158" s="109"/>
      <c r="H158" s="109"/>
      <c r="I158" s="109"/>
      <c r="J158" s="109"/>
    </row>
    <row r="159" spans="1:10" s="84" customFormat="1">
      <c r="B159" s="110"/>
    </row>
    <row r="160" spans="1:10" s="84" customFormat="1">
      <c r="A160" s="111" t="s">
        <v>168</v>
      </c>
      <c r="B160" s="111"/>
      <c r="C160" s="111"/>
      <c r="D160" s="111"/>
      <c r="E160" s="111"/>
      <c r="F160" s="111"/>
      <c r="G160" s="111"/>
      <c r="H160" s="111"/>
      <c r="I160" s="111"/>
      <c r="J160" s="111"/>
    </row>
    <row r="161" spans="1:10" s="84" customFormat="1">
      <c r="A161" s="112" t="s">
        <v>32</v>
      </c>
      <c r="B161" s="112"/>
      <c r="C161" s="112"/>
      <c r="D161" s="112"/>
      <c r="E161" s="112"/>
      <c r="F161" s="112"/>
      <c r="G161" s="112"/>
      <c r="H161" s="112"/>
      <c r="I161" s="112"/>
      <c r="J161" s="112"/>
    </row>
    <row r="162" spans="1:10" s="84" customFormat="1">
      <c r="A162" s="112" t="s">
        <v>33</v>
      </c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1:10" s="84" customFormat="1">
      <c r="A163" s="112" t="s">
        <v>34</v>
      </c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1:10" s="84" customFormat="1">
      <c r="A164" s="113" t="s">
        <v>36</v>
      </c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1:10" s="84" customFormat="1">
      <c r="A165" s="113" t="s">
        <v>46</v>
      </c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1:10" s="84" customFormat="1">
      <c r="A166" s="113" t="s">
        <v>47</v>
      </c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1:10" s="84" customFormat="1">
      <c r="A167" s="113" t="s">
        <v>48</v>
      </c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1:10" s="84" customFormat="1">
      <c r="A168" s="113" t="s">
        <v>35</v>
      </c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1:10" s="84" customFormat="1"/>
    <row r="170" spans="1:10" s="84" customFormat="1"/>
    <row r="171" spans="1:10" s="84" customFormat="1"/>
    <row r="172" spans="1:10" s="84" customFormat="1"/>
    <row r="173" spans="1:10" s="84" customFormat="1"/>
    <row r="174" spans="1:10" s="84" customFormat="1"/>
    <row r="175" spans="1:10" s="84" customFormat="1"/>
    <row r="176" spans="1:10" s="84" customFormat="1"/>
    <row r="177" s="84" customFormat="1"/>
    <row r="178" s="84" customFormat="1"/>
    <row r="179" s="84" customFormat="1"/>
    <row r="180" s="84" customFormat="1"/>
    <row r="181" s="84" customFormat="1"/>
    <row r="182" s="84" customFormat="1"/>
    <row r="183" s="84" customFormat="1"/>
    <row r="184" s="84" customFormat="1"/>
    <row r="185" s="84" customFormat="1"/>
    <row r="186" s="84" customFormat="1"/>
    <row r="187" s="84" customFormat="1"/>
    <row r="188" s="84" customFormat="1"/>
    <row r="189" s="84" customFormat="1"/>
    <row r="190" s="84" customFormat="1"/>
    <row r="191" s="84" customFormat="1"/>
    <row r="192" s="84" customFormat="1"/>
    <row r="193" s="84" customFormat="1"/>
    <row r="194" s="84" customFormat="1"/>
    <row r="195" s="84" customFormat="1"/>
    <row r="196" s="84" customFormat="1"/>
    <row r="197" s="84" customFormat="1"/>
    <row r="198" s="84" customFormat="1"/>
    <row r="199" s="84" customFormat="1"/>
    <row r="200" s="84" customFormat="1"/>
    <row r="201" s="84" customFormat="1"/>
    <row r="202" s="84" customFormat="1"/>
    <row r="203" s="84" customFormat="1"/>
    <row r="204" s="84" customFormat="1"/>
    <row r="205" s="84" customFormat="1"/>
  </sheetData>
  <mergeCells count="35">
    <mergeCell ref="A165:J165"/>
    <mergeCell ref="A163:J163"/>
    <mergeCell ref="A168:J168"/>
    <mergeCell ref="I27:J27"/>
    <mergeCell ref="A166:J166"/>
    <mergeCell ref="A167:J167"/>
    <mergeCell ref="A162:J162"/>
    <mergeCell ref="A161:J161"/>
    <mergeCell ref="A29:B29"/>
    <mergeCell ref="C31:C33"/>
    <mergeCell ref="A164:J164"/>
    <mergeCell ref="B5:B7"/>
    <mergeCell ref="A160:J160"/>
    <mergeCell ref="I14:J14"/>
    <mergeCell ref="I16:J16"/>
    <mergeCell ref="I17:J17"/>
    <mergeCell ref="I5:J7"/>
    <mergeCell ref="I8:J9"/>
    <mergeCell ref="C5:C7"/>
    <mergeCell ref="D5:D7"/>
    <mergeCell ref="I26:J26"/>
    <mergeCell ref="F5:F7"/>
    <mergeCell ref="G5:G7"/>
    <mergeCell ref="H5:H7"/>
    <mergeCell ref="I10:J10"/>
    <mergeCell ref="E5:E7"/>
    <mergeCell ref="D31:E31"/>
    <mergeCell ref="I11:J11"/>
    <mergeCell ref="I18:J18"/>
    <mergeCell ref="I24:J24"/>
    <mergeCell ref="I19:J19"/>
    <mergeCell ref="I20:J20"/>
    <mergeCell ref="I21:J21"/>
    <mergeCell ref="I22:J22"/>
    <mergeCell ref="I23:J23"/>
  </mergeCells>
  <printOptions horizontalCentered="1" verticalCentered="1"/>
  <pageMargins left="0.11811023622047245" right="0.11811023622047245" top="0.15748031496062992" bottom="0.15748031496062992" header="0" footer="0"/>
  <pageSetup paperSize="9" scale="4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dotacje celowe</vt:lpstr>
    </vt:vector>
  </TitlesOfParts>
  <Company>MKiDN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Dotacja celowa na wydatki bieżące na 2022 r.</dc:title>
  <dc:creator>ksubda</dc:creator>
  <cp:lastModifiedBy>Paulina Czubak</cp:lastModifiedBy>
  <cp:lastPrinted>2016-04-29T08:00:11Z</cp:lastPrinted>
  <dcterms:created xsi:type="dcterms:W3CDTF">2013-01-29T14:05:36Z</dcterms:created>
  <dcterms:modified xsi:type="dcterms:W3CDTF">2022-05-11T06:41:44Z</dcterms:modified>
</cp:coreProperties>
</file>