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1\Downloads\"/>
    </mc:Choice>
  </mc:AlternateContent>
  <xr:revisionPtr revIDLastSave="0" documentId="13_ncr:1_{178CE302-0950-42AD-8338-91E66772CC9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KCJA" sheetId="10" r:id="rId1"/>
    <sheet name="2022-przykład" sheetId="1" r:id="rId2"/>
    <sheet name="2023-przykład" sheetId="9" r:id="rId3"/>
    <sheet name="2022" sheetId="11" r:id="rId4"/>
    <sheet name="2023" sheetId="12" r:id="rId5"/>
    <sheet name="DODATEK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T5" i="1"/>
  <c r="L11" i="1"/>
  <c r="T5" i="11"/>
  <c r="L12" i="11"/>
  <c r="L17" i="11"/>
  <c r="L16" i="11"/>
  <c r="T3" i="1"/>
  <c r="K10" i="12"/>
  <c r="K6" i="12"/>
  <c r="A17" i="11"/>
  <c r="L10" i="11"/>
  <c r="L6" i="11"/>
  <c r="L11" i="11" s="1"/>
  <c r="T3" i="11"/>
  <c r="K10" i="9"/>
  <c r="K6" i="9"/>
  <c r="S3" i="9" s="1"/>
  <c r="A17" i="1"/>
  <c r="S4" i="9" l="1"/>
  <c r="T4" i="11"/>
  <c r="T8" i="11" s="1"/>
  <c r="S3" i="12"/>
  <c r="S4" i="12" s="1"/>
  <c r="L16" i="1" l="1"/>
  <c r="L10" i="1"/>
  <c r="L6" i="1"/>
  <c r="L12" i="1" s="1"/>
  <c r="T4" i="1" l="1"/>
  <c r="E10" i="3"/>
  <c r="T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MKiŚ</author>
  </authors>
  <commentList>
    <comment ref="B3" authorId="0" shapeId="0" xr:uid="{1DA68E05-62DF-4A74-91D5-508101721E07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wpisz wartość zużycia energii elektrycznej w kolejnych miesiącach 2018 roku w komórkach B4-B15. PAMIĘTAJ WIELKOŚĆ PODAWANA JEST W </t>
        </r>
        <r>
          <rPr>
            <b/>
            <sz val="9"/>
            <color indexed="81"/>
            <rFont val="Tahoma"/>
            <family val="2"/>
            <charset val="238"/>
          </rPr>
          <t>kWh.</t>
        </r>
      </text>
    </comment>
    <comment ref="C3" authorId="0" shapeId="0" xr:uid="{D09C122C-EC0E-4E0D-AAE7-17CDFD08F1DD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wpisz wartość zużycia energii elektrycznej w kolejnych miesiącach 2019 roku w komórkach C4-C15. PAMIĘTAJ WIELKOŚĆ PODAWANA JEST W </t>
        </r>
        <r>
          <rPr>
            <b/>
            <sz val="9"/>
            <color indexed="81"/>
            <rFont val="Tahoma"/>
            <family val="2"/>
            <charset val="238"/>
          </rPr>
          <t>kWh.</t>
        </r>
      </text>
    </comment>
    <comment ref="L3" authorId="0" shapeId="0" xr:uid="{89596B37-B02C-4900-B0E8-F35A598786E4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L3-L5 wpisuje się wartości średniorocznego zużycia energii elektrycznej.
</t>
        </r>
      </text>
    </comment>
    <comment ref="L4" authorId="0" shapeId="0" xr:uid="{F4A06C47-5768-4B77-AA39-0FD14607A7AE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 komórce L4 wpisuje się oszacowane zużycie energii elektrycznej przez urządzenia techniczne i instalacje infrastruktury technicznej, np. praca serwerowni.</t>
        </r>
      </text>
    </comment>
    <comment ref="L5" authorId="0" shapeId="0" xr:uid="{D451A13B-93C5-4FEF-B932-1D3724A2D448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Jeśli instytucja nie posiada infrastruktury/budynków podlegających odliczeniu w komórki J3-J5 wpisuje się 0.</t>
        </r>
      </text>
    </comment>
    <comment ref="L7" authorId="0" shapeId="0" xr:uid="{5DA38424-B3A9-49D6-974A-7D89629BD35C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L7-L9 wpisuje się wartości  średniorocznego zużycia energii elektrycznej w roku 2019.</t>
        </r>
      </text>
    </comment>
    <comment ref="L13" authorId="0" shapeId="0" xr:uid="{763F5FE2-0CAE-41CC-BB85-85CA2A445FC4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L12-L14 wpisuje się wartości średniorocznego zużycia energii elektrycznej w 2022 roku. 
</t>
        </r>
      </text>
    </comment>
    <comment ref="L14" authorId="0" shapeId="0" xr:uid="{72DF2EAE-4D78-4986-A462-5DFE6A72AB1B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 komórce J4 wpisuje się oszacowane zużycie energii elektrycznej przez urządzenia techniczne i instalacje infrastruktury technicznej, np. praca serwerowni.</t>
        </r>
      </text>
    </comment>
    <comment ref="L15" authorId="0" shapeId="0" xr:uid="{13E69137-7942-4BB1-9F1E-C579CC6D2162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Jeśli instytucja nie posiada infrastruktury/budynków podlegających odliczeniu w komórki J3-J5 wpisuje się 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MKiŚ</author>
  </authors>
  <commentList>
    <comment ref="B3" authorId="0" shapeId="0" xr:uid="{5AD046AE-1FB7-449C-9CC9-370AD13DDD45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komórkę B3 wpisuje się całkowite zużycie energii elektrycznej w 2022 roku przez jednostkę.</t>
        </r>
      </text>
    </comment>
    <comment ref="K3" authorId="0" shapeId="0" xr:uid="{08CAF6C3-2791-4667-84BC-FFBD9B61C19C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K3-K5 wpisuje się wartości średniorocznego zużycia energii elektrycznej. 
</t>
        </r>
      </text>
    </comment>
    <comment ref="K5" authorId="0" shapeId="0" xr:uid="{49A58672-53B2-4DE7-A361-9158AB985D3A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Jeśli instytucja nie posiada infrastruktury/budynków podlegających odliczeniu w komórki K3-K5 wpisuje się 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MKiŚ</author>
  </authors>
  <commentList>
    <comment ref="B3" authorId="0" shapeId="0" xr:uid="{F847C3B6-20DE-49D4-9411-0116BC7BF0A2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wpisz wartość zużycia energii elektrycznej w kolejnych miesiącach 2018 roku w komórkach B4-B15. PAMIĘTAJ WIELKOŚĆ PODAWANA JEST W </t>
        </r>
        <r>
          <rPr>
            <b/>
            <sz val="9"/>
            <color indexed="81"/>
            <rFont val="Tahoma"/>
            <family val="2"/>
            <charset val="238"/>
          </rPr>
          <t>kWh.</t>
        </r>
      </text>
    </comment>
    <comment ref="C3" authorId="0" shapeId="0" xr:uid="{69CAAD90-E71A-47BF-8152-79427A03F58B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wpisz wartość zużycia energii elektrycznej w kolejnych miesiącach 2019 roku w komórkach C4-C15. PAMIĘTAJ WIELKOŚĆ PODAWANA JEST W </t>
        </r>
        <r>
          <rPr>
            <b/>
            <sz val="9"/>
            <color indexed="81"/>
            <rFont val="Tahoma"/>
            <family val="2"/>
            <charset val="238"/>
          </rPr>
          <t>kWh.</t>
        </r>
      </text>
    </comment>
    <comment ref="L3" authorId="0" shapeId="0" xr:uid="{49EFC1C2-82AD-4CAA-AFD8-783F22FE555B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L3-L5 wpisuje się wartości średniorocznego zużycia energii elektrycznej.
</t>
        </r>
      </text>
    </comment>
    <comment ref="L4" authorId="0" shapeId="0" xr:uid="{88772543-8DFE-4DA4-B705-A845B0CF4042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 komórce L4 wpisuje się oszacowane zużycie energii elektrycznej przez urządzenia techniczne i instalacje infrastruktury technicznej, np. praca serwerowni.</t>
        </r>
      </text>
    </comment>
    <comment ref="L5" authorId="0" shapeId="0" xr:uid="{E30400C4-C769-4556-9828-8216E2AAC3A2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Jeśli instytucja nie posiada infrastruktury/budynków podlegających odliczeniu w komórki J3-J5 wpisuje się 0.</t>
        </r>
      </text>
    </comment>
    <comment ref="L7" authorId="0" shapeId="0" xr:uid="{058112B2-1C1F-4B6D-8FD6-EAD6282A5E53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L7-L9 wpisuje się wartości  średniorocznego zużycia energii elektrycznej w roku 2019.</t>
        </r>
      </text>
    </comment>
    <comment ref="L13" authorId="0" shapeId="0" xr:uid="{E1E2F6BE-3AC2-478F-BBBA-57B6C51D558F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L12-L14 wpisuje się wartości średniorocznego zużycia energii elektrycznej w 2022 roku. 
</t>
        </r>
      </text>
    </comment>
    <comment ref="L14" authorId="0" shapeId="0" xr:uid="{A6CC2EEF-3A6A-47E6-B93B-895C3688281A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 komórce J4 wpisuje się oszacowane zużycie energii elektrycznej przez urządzenia techniczne i instalacje infrastruktury technicznej, np. praca serwerowni.</t>
        </r>
      </text>
    </comment>
    <comment ref="L15" authorId="0" shapeId="0" xr:uid="{E4507912-EB21-41CF-B9DC-9625EF82D915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Jeśli instytucja nie posiada infrastruktury/budynków podlegających odliczeniu w komórki J3-J5 wpisuje się 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MKiŚ</author>
  </authors>
  <commentList>
    <comment ref="B3" authorId="0" shapeId="0" xr:uid="{2150EAC5-9651-48D2-871E-8E5FA5FD0632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komórkę B3 wpisuje się całkowite zużycie energii elektrycznej w 2022 roku przez jednostkę.</t>
        </r>
      </text>
    </comment>
    <comment ref="K3" authorId="0" shapeId="0" xr:uid="{B36AD9FB-5FC2-4A57-96B2-79F73F4F45DF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 komórkach K3-K5 wpisuje się wartości średniorocznego zużycia energii elektrycznej. 
</t>
        </r>
      </text>
    </comment>
    <comment ref="K5" authorId="0" shapeId="0" xr:uid="{8B04E667-C712-45BC-8F00-56D107AF4C94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Jeśli instytucja nie posiada infrastruktury/budynków podlegających odliczeniu w komórki K3-K5 wpisuje się 0.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MKiŚ</author>
  </authors>
  <commentList>
    <comment ref="E7" authorId="0" shapeId="0" xr:uid="{520A9442-6D6A-48F6-BD3E-DACB96CA45AA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Podaj liczbę dni pracy urządzenia/instalacji w roku. 
UWAGA! Domyślnie 365 dni.</t>
        </r>
      </text>
    </comment>
    <comment ref="E8" authorId="0" shapeId="0" xr:uid="{63FD4845-F392-4278-91C5-CDA68FDC683C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Podaj liczbę godzin pracy urządzenia w dobie. 
UWAGA! Domyślnie 24h.</t>
        </r>
      </text>
    </comment>
    <comment ref="E9" authorId="0" shapeId="0" xr:uid="{8E33E303-D754-4BB3-B62F-4F59F7A59CFF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Moc znamionowa urządzenia.</t>
        </r>
      </text>
    </comment>
  </commentList>
</comments>
</file>

<file path=xl/sharedStrings.xml><?xml version="1.0" encoding="utf-8"?>
<sst xmlns="http://schemas.openxmlformats.org/spreadsheetml/2006/main" count="237" uniqueCount="58">
  <si>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</si>
  <si>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</si>
  <si>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</si>
  <si>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</si>
  <si>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</si>
  <si>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</si>
  <si>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</si>
  <si>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</si>
  <si>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</si>
  <si>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</si>
  <si>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</si>
  <si>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</si>
  <si>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</si>
  <si>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Instalacje techniczne</t>
  </si>
  <si>
    <t>Liczba dni w roku [dni]</t>
  </si>
  <si>
    <t>Liczba godzin [h]</t>
  </si>
  <si>
    <t>Moc danego urządzenia [kW]</t>
  </si>
  <si>
    <t>Zużycie energii elektrycznej w roku [kWh]</t>
  </si>
  <si>
    <t>art. 37 ust. 6 pkt. 2: Urządzenia techniczne i instalacje zapewniające ciągłość działania infrastruktury informatycznej jednostek sektora finansów publicznych.</t>
  </si>
  <si>
    <t>Przykład: Serwerownia z chłodzeniem o poborze mocy 100 kW</t>
  </si>
  <si>
    <t>jednostka</t>
  </si>
  <si>
    <t>kWh</t>
  </si>
  <si>
    <t xml:space="preserve"> zużycie energii elektrycznej</t>
  </si>
  <si>
    <t xml:space="preserve"> całkowite zużycie energii elektrycznej</t>
  </si>
  <si>
    <t>zużycie energii elektrycznej na potrzeby o których mowa w art. 37 ust. 6</t>
  </si>
  <si>
    <t>A1</t>
  </si>
  <si>
    <t>A2</t>
  </si>
  <si>
    <t>pkt. 3 obiekty stanowiące infrastrukturę krytyczną ujętą w wykazie (Dz.U. z 2022 r. poz. 261 i 583), zlokalizowaną na terenie Rzeczypospolitej Polskiej</t>
  </si>
  <si>
    <t>pkt. 2 urządzenia techniczne  i instalacje zapewniające ciągłość działania infrastruktury informatycznej jednostek sektora finansów publicznych</t>
  </si>
  <si>
    <t xml:space="preserve">pkt. 1 budynki wykorzytywane na potrzeby obronności państwa </t>
  </si>
  <si>
    <t>2023 rok</t>
  </si>
  <si>
    <t>RAZEM</t>
  </si>
  <si>
    <t>A3</t>
  </si>
  <si>
    <t>Cel oszczędności energii elektrycznej i zużycie energii w 2023 roku</t>
  </si>
  <si>
    <t>cel oszczędności energii</t>
  </si>
  <si>
    <t>zużycie energii elektrycznej w 2023 roku</t>
  </si>
  <si>
    <t>2018 rok</t>
  </si>
  <si>
    <t>2019 rok</t>
  </si>
  <si>
    <t>2022 rok</t>
  </si>
  <si>
    <t>średnie zużycie energii elektrycznej w latach 2018-2019</t>
  </si>
  <si>
    <t>Cel oszczędności energii elektrycznej i zużycie energii w grudniu 2022 roku</t>
  </si>
  <si>
    <t>średnioroczne zużycie energii elektrycznej w latach 2018-2019</t>
  </si>
  <si>
    <t>zużycie energii elektrycznej w grudniu 2022 roku</t>
  </si>
  <si>
    <t>B1</t>
  </si>
  <si>
    <t>B2</t>
  </si>
  <si>
    <t>B3</t>
  </si>
  <si>
    <t>Objaśnienia do A1</t>
  </si>
  <si>
    <t>Objaśnienia do A2</t>
  </si>
  <si>
    <t xml:space="preserve">W tabeli A2 wpisz dane dotyczące średniego zużycia energii elektrycznej na potrzeby 
- budynków wykorzytywanych na potrzeby obronności państwa;
- zapewniające ciągłość infrastruktury infomatycznej 
- wpisane na liste infrastruktury krytycznej
odpowiednio w latach 2018-2019 oraz w 2022 roku. </t>
  </si>
  <si>
    <t>Objaśnienia do A3</t>
  </si>
  <si>
    <t>średniomiesięcze zużycie  w latach 2018-2019</t>
  </si>
  <si>
    <t xml:space="preserve">W tabeli A1 wpisz zużycie energii elektrycznej w kolejnych miesiącach w 2018 i 2019 roku, w komórce B17 automatycznie obliczy się średniomisięczne zużycie w latach 2018-2019, od którego odlicza się wysokość celu oszczedności w grudniu 2022 r.  
średnioroczne zużycie energii zostanie automatyczne obliczone w tabeli A3; </t>
  </si>
  <si>
    <t>Dane w komórkach T3-T5 obliczają się automatycznie; należy pamiętać, że zużycie energii elektrycznej w grudniu 2022 roku zostało obliczone na podstawie zużycia w latach 2018-2019. 
W przypadku gdy dana jednostka w latach 2020-2022 zwiększyła zużycie energii elektrycznej w wyniku np. zwiększenia powierzchni zajmowanych budynków, zwiększenia floty pojazdów elektrycznych czy instalacji pompy ciepła to do wartości obliczonej w komórce T5 dodaje się oszacowane średnioromiesięczne zużycie energii elektrycznej wykorzytywanej na potrzeby budynków/urządzeń/pojazdów, które nie były we własności instytucji w latach 2018-2019.</t>
  </si>
  <si>
    <t>korekta zużycia energii elektrycznej</t>
  </si>
  <si>
    <t>średniomiesięczne zużycie energii elektrycznej na potrzeby budynków/instalacji/pojazdów, których jednosta nie była w posiadaniu w latach 2018-2019</t>
  </si>
  <si>
    <t>skorygowane zużycie energii elektrycznej w grudniu 2022 roku</t>
  </si>
  <si>
    <t>średniomiesieczne zużycie energii elektrycznej w latach 2018-2019</t>
  </si>
  <si>
    <t>średniomiesieczne zużycie energii elektrycznej w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</si>
</sst>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2" xfId="0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11" borderId="0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10" borderId="2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3" fontId="2" fillId="4" borderId="2" xfId="0" applyNumberFormat="1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11" borderId="0" xfId="0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0" fillId="11" borderId="0" xfId="0" applyFill="1" applyProtection="1"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/>
    <xf numFmtId="0" fontId="0" fillId="2" borderId="2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4" borderId="2" xfId="0" applyFill="1" applyBorder="1" applyAlignment="1" applyProtection="1">
      <alignment horizontal="center"/>
    </xf>
    <xf numFmtId="3" fontId="2" fillId="4" borderId="2" xfId="0" applyNumberFormat="1" applyFont="1" applyFill="1" applyBorder="1" applyAlignment="1" applyProtection="1">
      <alignment vertical="center"/>
    </xf>
    <xf numFmtId="0" fontId="0" fillId="10" borderId="2" xfId="0" applyFill="1" applyBorder="1" applyAlignment="1" applyProtection="1">
      <alignment horizontal="center" vertical="center"/>
    </xf>
    <xf numFmtId="3" fontId="0" fillId="10" borderId="2" xfId="0" applyNumberFormat="1" applyFill="1" applyBorder="1" applyAlignment="1" applyProtection="1">
      <alignment horizontal="center" vertical="center"/>
    </xf>
    <xf numFmtId="3" fontId="0" fillId="0" borderId="0" xfId="0" applyNumberFormat="1" applyProtection="1"/>
    <xf numFmtId="0" fontId="0" fillId="11" borderId="0" xfId="0" applyFill="1" applyProtection="1"/>
    <xf numFmtId="0" fontId="7" fillId="0" borderId="0" xfId="0" applyFont="1" applyProtection="1"/>
    <xf numFmtId="0" fontId="0" fillId="4" borderId="2" xfId="0" applyFill="1" applyBorder="1" applyAlignment="1" applyProtection="1">
      <alignment horizontal="center" vertical="center"/>
    </xf>
    <xf numFmtId="0" fontId="0" fillId="3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/>
    <xf numFmtId="3" fontId="0" fillId="4" borderId="2" xfId="0" applyNumberFormat="1" applyFill="1" applyBorder="1" applyAlignment="1" applyProtection="1">
      <alignment horizontal="center" vertical="center"/>
    </xf>
    <xf numFmtId="0" fontId="0" fillId="0" borderId="2" xfId="0" applyBorder="1" applyProtection="1">
      <protection locked="0"/>
    </xf>
    <xf numFmtId="0" fontId="0" fillId="7" borderId="2" xfId="0" applyFill="1" applyBorder="1" applyProtection="1"/>
    <xf numFmtId="0" fontId="0" fillId="2" borderId="2" xfId="0" applyFill="1" applyBorder="1" applyAlignment="1" applyProtection="1">
      <alignment horizontal="center" vertical="center" wrapText="1"/>
    </xf>
    <xf numFmtId="1" fontId="0" fillId="10" borderId="2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left" vertical="center" wrapText="1"/>
    </xf>
    <xf numFmtId="0" fontId="0" fillId="5" borderId="4" xfId="0" applyFill="1" applyBorder="1" applyAlignment="1" applyProtection="1">
      <alignment horizontal="left" vertical="center" wrapText="1"/>
    </xf>
    <xf numFmtId="0" fontId="0" fillId="5" borderId="5" xfId="0" applyFill="1" applyBorder="1" applyAlignment="1" applyProtection="1">
      <alignment horizontal="left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1" fillId="10" borderId="4" xfId="0" applyFont="1" applyFill="1" applyBorder="1" applyAlignment="1" applyProtection="1">
      <alignment horizontal="center" vertical="center" wrapText="1"/>
    </xf>
    <xf numFmtId="0" fontId="1" fillId="10" borderId="5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textRotation="90"/>
    </xf>
    <xf numFmtId="0" fontId="0" fillId="5" borderId="2" xfId="0" applyFill="1" applyBorder="1" applyAlignment="1" applyProtection="1">
      <alignment horizontal="left" vertical="center" wrapText="1"/>
    </xf>
    <xf numFmtId="0" fontId="0" fillId="10" borderId="1" xfId="0" applyFill="1" applyBorder="1" applyAlignment="1" applyProtection="1">
      <alignment horizontal="right" vertical="center" wrapText="1"/>
    </xf>
    <xf numFmtId="0" fontId="0" fillId="10" borderId="4" xfId="0" applyFill="1" applyBorder="1" applyAlignment="1" applyProtection="1">
      <alignment horizontal="right" vertical="center" wrapText="1"/>
    </xf>
    <xf numFmtId="0" fontId="0" fillId="10" borderId="5" xfId="0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 vertical="top" wrapText="1"/>
    </xf>
    <xf numFmtId="3" fontId="0" fillId="9" borderId="1" xfId="0" applyNumberFormat="1" applyFill="1" applyBorder="1" applyAlignment="1" applyProtection="1">
      <alignment horizontal="center"/>
    </xf>
    <xf numFmtId="3" fontId="0" fillId="9" borderId="4" xfId="0" applyNumberFormat="1" applyFill="1" applyBorder="1" applyAlignment="1" applyProtection="1">
      <alignment horizontal="center"/>
    </xf>
    <xf numFmtId="3" fontId="0" fillId="9" borderId="5" xfId="0" applyNumberFormat="1" applyFill="1" applyBorder="1" applyAlignment="1" applyProtection="1">
      <alignment horizontal="center"/>
    </xf>
    <xf numFmtId="0" fontId="0" fillId="11" borderId="0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center" vertical="center" textRotation="90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right" vertical="center" wrapText="1"/>
    </xf>
    <xf numFmtId="0" fontId="1" fillId="10" borderId="4" xfId="0" applyFont="1" applyFill="1" applyBorder="1" applyAlignment="1" applyProtection="1">
      <alignment horizontal="right" vertical="center" wrapText="1"/>
    </xf>
    <xf numFmtId="0" fontId="1" fillId="10" borderId="5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11" borderId="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8" borderId="2" xfId="0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0</xdr:row>
      <xdr:rowOff>149225</xdr:rowOff>
    </xdr:from>
    <xdr:to>
      <xdr:col>12</xdr:col>
      <xdr:colOff>504824</xdr:colOff>
      <xdr:row>24</xdr:row>
      <xdr:rowOff>158750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C3927467-9032-A30A-F021-5E107F141FD8}"/>
            </a:ext>
          </a:extLst>
        </xdr:cNvPr>
        <xdr:cNvSpPr txBox="1"/>
      </xdr:nvSpPr>
      <xdr:spPr>
        <a:xfrm>
          <a:off x="615949" y="149225"/>
          <a:ext cx="7204075" cy="435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 u="sng"/>
            <a:t>Instrukcja</a:t>
          </a:r>
          <a:r>
            <a:rPr lang="pl-PL" sz="1400" b="1" u="sng" baseline="0"/>
            <a:t> poruszania się po narzędziu do obliczania wysokości celu zmniejszenia zużycia energii elektrycznej. </a:t>
          </a:r>
        </a:p>
        <a:p>
          <a:endParaRPr lang="pl-PL" sz="1400" baseline="0"/>
        </a:p>
        <a:p>
          <a:pPr>
            <a:spcAft>
              <a:spcPts val="600"/>
            </a:spcAft>
          </a:pPr>
          <a:r>
            <a:rPr lang="pl-PL" sz="1400" baseline="0"/>
            <a:t>1. Kolorem </a:t>
          </a:r>
          <a:r>
            <a:rPr lang="pl-PL" sz="1400" b="1" baseline="0">
              <a:solidFill>
                <a:srgbClr val="7030A0"/>
              </a:solidFill>
            </a:rPr>
            <a:t>FIOLETOWYM</a:t>
          </a:r>
          <a:r>
            <a:rPr lang="pl-PL" sz="1400" baseline="0"/>
            <a:t> oznaczone zostały arkusze, w które zostału uzupełnione o przykładowe wartości zużycia energii elektrycznej. </a:t>
          </a:r>
        </a:p>
        <a:p>
          <a:pPr>
            <a:spcAft>
              <a:spcPts val="600"/>
            </a:spcAft>
          </a:pPr>
          <a:r>
            <a:rPr lang="pl-PL" sz="1400" baseline="0"/>
            <a:t>2. Kolorem </a:t>
          </a:r>
          <a:r>
            <a:rPr lang="pl-PL" sz="1400" b="1" baseline="0">
              <a:solidFill>
                <a:schemeClr val="accent2"/>
              </a:solidFill>
            </a:rPr>
            <a:t>POMORAŃCZOWYM </a:t>
          </a:r>
          <a:r>
            <a:rPr lang="pl-PL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oznaczone zostały arkusze, w których należy uzupełnić odpowiednio zaznaczone pole celem obliczenia wartości zużycia energii elektrycznej w grudniu 2022 roku oraz od 1 stycznia 2023 roku. </a:t>
          </a:r>
        </a:p>
        <a:p>
          <a:pPr>
            <a:spcAft>
              <a:spcPts val="600"/>
            </a:spcAft>
          </a:pPr>
          <a:r>
            <a:rPr lang="pl-PL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UWAGA! </a:t>
          </a:r>
          <a:r>
            <a:rPr lang="pl-PL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arkuszach 2022 i 2023, kolorem </a:t>
          </a:r>
          <a:r>
            <a:rPr lang="pl-PL" sz="1400" b="1" baseline="0">
              <a:solidFill>
                <a:schemeClr val="accent4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żółtym</a:t>
          </a:r>
          <a:r>
            <a:rPr lang="pl-PL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oznaczone są komórki, w których wpisuje wpisuję się wartości zużycia energii elektrycznej; kolorem </a:t>
          </a:r>
          <a:r>
            <a:rPr lang="pl-PL" sz="1400" b="1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zielonym </a:t>
          </a:r>
          <a:r>
            <a:rPr lang="pl-PL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oznaczono komórki, które obliczane są automatycznie.</a:t>
          </a:r>
        </a:p>
        <a:p>
          <a:pPr>
            <a:spcAft>
              <a:spcPts val="600"/>
            </a:spcAft>
          </a:pPr>
          <a:r>
            <a:rPr lang="pl-PL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Arkusz </a:t>
          </a:r>
          <a:r>
            <a:rPr lang="pl-PL" sz="1400" b="1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DODATEK </a:t>
          </a:r>
          <a:r>
            <a:rPr lang="pl-PL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zawiera przykład oszacowania zużycia energii elektrycznej wykorzytywanej na potrzeby urządzeń technicznych  i instalacji zapewniające ciągłość działania infrastruktury informatycznej jednostek sektora finansów publicznych</a:t>
          </a:r>
        </a:p>
        <a:p>
          <a:endParaRPr lang="pl-PL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400" b="0">
            <a:solidFill>
              <a:schemeClr val="accent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C2640-1F69-497C-BF67-7FAC0F27CE16}">
  <dimension ref="A1"/>
  <sheetViews>
    <sheetView showGridLines="0" workbookViewId="0">
      <selection activeCell="P14" sqref="P1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2:U31"/>
  <sheetViews>
    <sheetView showGridLines="0" tabSelected="1" topLeftCell="F3" zoomScaleNormal="100" workbookViewId="0">
      <selection activeCell="L12" sqref="L12"/>
    </sheetView>
  </sheetViews>
  <sheetFormatPr defaultRowHeight="14.5" x14ac:dyDescent="0.35"/>
  <cols>
    <col min="1" max="1" width="10.1796875" style="23" customWidth="1"/>
    <col min="2" max="2" width="11.90625" style="23" customWidth="1"/>
    <col min="3" max="3" width="12.81640625" style="23" customWidth="1"/>
    <col min="4" max="4" width="9.81640625" style="23" bestFit="1" customWidth="1"/>
    <col min="5" max="5" width="8.7265625" style="32"/>
    <col min="6" max="10" width="8.7265625" style="23"/>
    <col min="11" max="11" width="43.81640625" style="23" customWidth="1"/>
    <col min="12" max="12" width="10.7265625" style="23" bestFit="1" customWidth="1"/>
    <col min="13" max="13" width="10" style="23" customWidth="1"/>
    <col min="14" max="14" width="8.7265625" style="32"/>
    <col min="15" max="15" width="8.7265625" style="23"/>
    <col min="16" max="16" width="9.26953125" style="23" bestFit="1" customWidth="1"/>
    <col min="17" max="19" width="8.7265625" style="23"/>
    <col min="20" max="21" width="9.81640625" style="23" bestFit="1" customWidth="1"/>
    <col min="22" max="16384" width="8.7265625" style="23"/>
  </cols>
  <sheetData>
    <row r="2" spans="1:21" ht="31" customHeight="1" x14ac:dyDescent="0.35">
      <c r="A2" s="22" t="s">
        <v>25</v>
      </c>
      <c r="B2" s="50" t="s">
        <v>22</v>
      </c>
      <c r="C2" s="51"/>
      <c r="D2" s="52"/>
      <c r="E2" s="66"/>
      <c r="G2" s="22" t="s">
        <v>26</v>
      </c>
      <c r="H2" s="24" t="s">
        <v>24</v>
      </c>
      <c r="I2" s="24"/>
      <c r="J2" s="24"/>
      <c r="K2" s="25"/>
      <c r="L2" s="26"/>
      <c r="M2" s="3" t="s">
        <v>20</v>
      </c>
      <c r="N2" s="6"/>
      <c r="O2" s="22" t="s">
        <v>32</v>
      </c>
      <c r="P2" s="56" t="s">
        <v>40</v>
      </c>
      <c r="Q2" s="56"/>
      <c r="R2" s="56"/>
      <c r="S2" s="56"/>
      <c r="T2" s="56"/>
      <c r="U2" s="24" t="s">
        <v>20</v>
      </c>
    </row>
    <row r="3" spans="1:21" ht="35" customHeight="1" x14ac:dyDescent="0.35">
      <c r="A3" s="1" t="s">
        <v>0</v>
      </c>
      <c r="B3" s="2">
        <v>2018</v>
      </c>
      <c r="C3" s="2">
        <v>2019</v>
      </c>
      <c r="D3" s="3" t="s">
        <v>20</v>
      </c>
      <c r="E3" s="66"/>
      <c r="F3" s="57" t="s">
        <v>36</v>
      </c>
      <c r="G3" s="58" t="s">
        <v>29</v>
      </c>
      <c r="H3" s="58"/>
      <c r="I3" s="58"/>
      <c r="J3" s="58"/>
      <c r="K3" s="58"/>
      <c r="L3" s="27">
        <v>1000</v>
      </c>
      <c r="M3" s="3" t="s">
        <v>21</v>
      </c>
      <c r="N3" s="6"/>
      <c r="O3" s="55" t="s">
        <v>41</v>
      </c>
      <c r="P3" s="55"/>
      <c r="Q3" s="55"/>
      <c r="R3" s="55"/>
      <c r="S3" s="55"/>
      <c r="T3" s="12">
        <f>SUM(B4:C15)/2</f>
        <v>7454946</v>
      </c>
      <c r="U3" s="3" t="s">
        <v>21</v>
      </c>
    </row>
    <row r="4" spans="1:21" ht="35" customHeight="1" x14ac:dyDescent="0.35">
      <c r="A4" s="1" t="s">
        <v>1</v>
      </c>
      <c r="B4" s="28">
        <v>598273</v>
      </c>
      <c r="C4" s="28">
        <v>692436</v>
      </c>
      <c r="D4" s="3" t="s">
        <v>21</v>
      </c>
      <c r="E4" s="66"/>
      <c r="F4" s="57"/>
      <c r="G4" s="58" t="s">
        <v>28</v>
      </c>
      <c r="H4" s="58"/>
      <c r="I4" s="58"/>
      <c r="J4" s="58"/>
      <c r="K4" s="58"/>
      <c r="L4" s="27">
        <v>876000</v>
      </c>
      <c r="M4" s="3" t="s">
        <v>21</v>
      </c>
      <c r="N4" s="6"/>
      <c r="O4" s="55" t="s">
        <v>34</v>
      </c>
      <c r="P4" s="55"/>
      <c r="Q4" s="55"/>
      <c r="R4" s="55"/>
      <c r="S4" s="55"/>
      <c r="T4" s="29">
        <f>(T3-L11)/12*0.1</f>
        <v>54816.216666666667</v>
      </c>
      <c r="U4" s="3" t="s">
        <v>21</v>
      </c>
    </row>
    <row r="5" spans="1:21" ht="35" customHeight="1" x14ac:dyDescent="0.35">
      <c r="A5" s="1" t="s">
        <v>2</v>
      </c>
      <c r="B5" s="28">
        <v>580677</v>
      </c>
      <c r="C5" s="28">
        <v>600656</v>
      </c>
      <c r="D5" s="3" t="s">
        <v>21</v>
      </c>
      <c r="E5" s="66"/>
      <c r="F5" s="57"/>
      <c r="G5" s="44" t="s">
        <v>27</v>
      </c>
      <c r="H5" s="45"/>
      <c r="I5" s="45"/>
      <c r="J5" s="45"/>
      <c r="K5" s="46"/>
      <c r="L5" s="27">
        <v>0</v>
      </c>
      <c r="M5" s="3" t="s">
        <v>21</v>
      </c>
      <c r="N5" s="6"/>
      <c r="O5" s="55" t="s">
        <v>42</v>
      </c>
      <c r="P5" s="55"/>
      <c r="Q5" s="55"/>
      <c r="R5" s="55"/>
      <c r="S5" s="55"/>
      <c r="T5" s="30">
        <f>A17-L12+L17-T4</f>
        <v>566429.28333333333</v>
      </c>
      <c r="U5" s="3" t="s">
        <v>21</v>
      </c>
    </row>
    <row r="6" spans="1:21" ht="15" customHeight="1" x14ac:dyDescent="0.35">
      <c r="A6" s="1" t="s">
        <v>3</v>
      </c>
      <c r="B6" s="28">
        <v>609493</v>
      </c>
      <c r="C6" s="28">
        <v>613269</v>
      </c>
      <c r="D6" s="3" t="s">
        <v>21</v>
      </c>
      <c r="E6" s="66"/>
      <c r="F6" s="57"/>
      <c r="G6" s="59" t="s">
        <v>31</v>
      </c>
      <c r="H6" s="60"/>
      <c r="I6" s="60"/>
      <c r="J6" s="60"/>
      <c r="K6" s="61"/>
      <c r="L6" s="12">
        <f>SUM(L3:L5)</f>
        <v>877000</v>
      </c>
      <c r="M6" s="3" t="s">
        <v>21</v>
      </c>
      <c r="N6" s="6"/>
      <c r="O6" s="23" t="s">
        <v>53</v>
      </c>
    </row>
    <row r="7" spans="1:21" ht="43" customHeight="1" x14ac:dyDescent="0.35">
      <c r="A7" s="1" t="s">
        <v>4</v>
      </c>
      <c r="B7" s="28">
        <v>515300</v>
      </c>
      <c r="C7" s="28">
        <v>594988</v>
      </c>
      <c r="D7" s="3" t="s">
        <v>21</v>
      </c>
      <c r="E7" s="66"/>
      <c r="F7" s="57" t="s">
        <v>37</v>
      </c>
      <c r="G7" s="44" t="s">
        <v>29</v>
      </c>
      <c r="H7" s="45"/>
      <c r="I7" s="45"/>
      <c r="J7" s="45"/>
      <c r="K7" s="46"/>
      <c r="L7" s="27">
        <v>1000</v>
      </c>
      <c r="M7" s="3" t="s">
        <v>21</v>
      </c>
      <c r="N7" s="6"/>
      <c r="O7" s="55" t="s">
        <v>54</v>
      </c>
      <c r="P7" s="55"/>
      <c r="Q7" s="55"/>
      <c r="R7" s="55"/>
      <c r="S7" s="55"/>
      <c r="T7" s="34">
        <v>30000</v>
      </c>
      <c r="U7" s="3" t="s">
        <v>21</v>
      </c>
    </row>
    <row r="8" spans="1:21" ht="35" customHeight="1" x14ac:dyDescent="0.35">
      <c r="A8" s="1" t="s">
        <v>5</v>
      </c>
      <c r="B8" s="28">
        <v>580609</v>
      </c>
      <c r="C8" s="28">
        <v>603500</v>
      </c>
      <c r="D8" s="3" t="s">
        <v>21</v>
      </c>
      <c r="E8" s="66"/>
      <c r="F8" s="57"/>
      <c r="G8" s="44" t="s">
        <v>28</v>
      </c>
      <c r="H8" s="45"/>
      <c r="I8" s="45"/>
      <c r="J8" s="45"/>
      <c r="K8" s="46"/>
      <c r="L8" s="27">
        <v>876000</v>
      </c>
      <c r="M8" s="3" t="s">
        <v>21</v>
      </c>
      <c r="N8" s="6"/>
      <c r="O8" s="55" t="s">
        <v>55</v>
      </c>
      <c r="P8" s="55"/>
      <c r="Q8" s="55"/>
      <c r="R8" s="55"/>
      <c r="S8" s="55"/>
      <c r="T8" s="30">
        <f>T5+T7</f>
        <v>596429.28333333333</v>
      </c>
      <c r="U8" s="3" t="s">
        <v>21</v>
      </c>
    </row>
    <row r="9" spans="1:21" ht="35" customHeight="1" x14ac:dyDescent="0.35">
      <c r="A9" s="1" t="s">
        <v>6</v>
      </c>
      <c r="B9" s="28">
        <v>569428</v>
      </c>
      <c r="C9" s="28">
        <v>719642</v>
      </c>
      <c r="D9" s="3" t="s">
        <v>21</v>
      </c>
      <c r="E9" s="66"/>
      <c r="F9" s="57"/>
      <c r="G9" s="44" t="s">
        <v>27</v>
      </c>
      <c r="H9" s="45"/>
      <c r="I9" s="45"/>
      <c r="J9" s="45"/>
      <c r="K9" s="46"/>
      <c r="L9" s="27">
        <v>0</v>
      </c>
      <c r="M9" s="3" t="s">
        <v>21</v>
      </c>
      <c r="N9" s="6"/>
      <c r="P9" s="31"/>
    </row>
    <row r="10" spans="1:21" ht="15" customHeight="1" x14ac:dyDescent="0.35">
      <c r="A10" s="1" t="s">
        <v>7</v>
      </c>
      <c r="B10" s="28">
        <v>639513</v>
      </c>
      <c r="C10" s="28">
        <v>673543</v>
      </c>
      <c r="D10" s="3" t="s">
        <v>21</v>
      </c>
      <c r="E10" s="66"/>
      <c r="F10" s="57"/>
      <c r="G10" s="59" t="s">
        <v>31</v>
      </c>
      <c r="H10" s="60"/>
      <c r="I10" s="60"/>
      <c r="J10" s="60"/>
      <c r="K10" s="61"/>
      <c r="L10" s="12">
        <f>SUM(L7:L9)</f>
        <v>877000</v>
      </c>
      <c r="M10" s="3" t="s">
        <v>21</v>
      </c>
      <c r="N10" s="6"/>
      <c r="P10" s="31"/>
    </row>
    <row r="11" spans="1:21" ht="14.5" customHeight="1" x14ac:dyDescent="0.35">
      <c r="A11" s="1" t="s">
        <v>8</v>
      </c>
      <c r="B11" s="28">
        <v>623507</v>
      </c>
      <c r="C11" s="28">
        <v>638415</v>
      </c>
      <c r="D11" s="3" t="s">
        <v>21</v>
      </c>
      <c r="E11" s="66"/>
      <c r="F11" s="47" t="s">
        <v>39</v>
      </c>
      <c r="G11" s="48"/>
      <c r="H11" s="48"/>
      <c r="I11" s="48"/>
      <c r="J11" s="48"/>
      <c r="K11" s="49"/>
      <c r="L11" s="12">
        <f>AVERAGE(L10,L6)</f>
        <v>877000</v>
      </c>
      <c r="M11" s="5" t="s">
        <v>21</v>
      </c>
      <c r="N11" s="6"/>
    </row>
    <row r="12" spans="1:21" ht="35" customHeight="1" x14ac:dyDescent="0.35">
      <c r="A12" s="1" t="s">
        <v>9</v>
      </c>
      <c r="B12" s="28">
        <v>625900</v>
      </c>
      <c r="C12" s="28">
        <v>610656</v>
      </c>
      <c r="D12" s="3" t="s">
        <v>21</v>
      </c>
      <c r="E12" s="66"/>
      <c r="F12" s="47" t="s">
        <v>56</v>
      </c>
      <c r="G12" s="48"/>
      <c r="H12" s="48"/>
      <c r="I12" s="48"/>
      <c r="J12" s="48"/>
      <c r="K12" s="49"/>
      <c r="L12" s="43">
        <f>L11/12</f>
        <v>73083.333333333328</v>
      </c>
      <c r="M12" s="42" t="s">
        <v>21</v>
      </c>
      <c r="N12" s="6"/>
    </row>
    <row r="13" spans="1:21" ht="35" customHeight="1" x14ac:dyDescent="0.35">
      <c r="A13" s="1" t="s">
        <v>10</v>
      </c>
      <c r="B13" s="28">
        <v>625777</v>
      </c>
      <c r="C13" s="28">
        <v>630330</v>
      </c>
      <c r="D13" s="3" t="s">
        <v>21</v>
      </c>
      <c r="E13" s="66"/>
      <c r="F13" s="67" t="s">
        <v>38</v>
      </c>
      <c r="G13" s="44" t="s">
        <v>29</v>
      </c>
      <c r="H13" s="45"/>
      <c r="I13" s="45"/>
      <c r="J13" s="45"/>
      <c r="K13" s="46"/>
      <c r="L13" s="27">
        <v>1000</v>
      </c>
      <c r="M13" s="42" t="s">
        <v>21</v>
      </c>
      <c r="N13" s="6"/>
    </row>
    <row r="14" spans="1:21" ht="15" customHeight="1" x14ac:dyDescent="0.35">
      <c r="A14" s="1" t="s">
        <v>11</v>
      </c>
      <c r="B14" s="28">
        <v>624796</v>
      </c>
      <c r="C14" s="28">
        <v>631616</v>
      </c>
      <c r="D14" s="3" t="s">
        <v>21</v>
      </c>
      <c r="E14" s="66"/>
      <c r="F14" s="68"/>
      <c r="G14" s="44" t="s">
        <v>28</v>
      </c>
      <c r="H14" s="45"/>
      <c r="I14" s="45"/>
      <c r="J14" s="45"/>
      <c r="K14" s="46"/>
      <c r="L14" s="27">
        <v>876000</v>
      </c>
      <c r="M14" s="42" t="s">
        <v>21</v>
      </c>
      <c r="N14" s="6"/>
    </row>
    <row r="15" spans="1:21" ht="15" customHeight="1" x14ac:dyDescent="0.35">
      <c r="A15" s="1" t="s">
        <v>12</v>
      </c>
      <c r="B15" s="28">
        <v>657978</v>
      </c>
      <c r="C15" s="28">
        <v>649590</v>
      </c>
      <c r="D15" s="3" t="s">
        <v>21</v>
      </c>
      <c r="E15" s="66"/>
      <c r="F15" s="68"/>
      <c r="G15" s="44" t="s">
        <v>27</v>
      </c>
      <c r="H15" s="45"/>
      <c r="I15" s="45"/>
      <c r="J15" s="45"/>
      <c r="K15" s="46"/>
      <c r="L15" s="27">
        <v>0</v>
      </c>
      <c r="M15" s="42" t="s">
        <v>21</v>
      </c>
      <c r="N15" s="6"/>
    </row>
    <row r="16" spans="1:21" ht="14.5" customHeight="1" x14ac:dyDescent="0.35">
      <c r="A16" s="53" t="s">
        <v>50</v>
      </c>
      <c r="B16" s="54"/>
      <c r="C16" s="54"/>
      <c r="D16" s="54"/>
      <c r="F16" s="69"/>
      <c r="G16" s="59" t="s">
        <v>31</v>
      </c>
      <c r="H16" s="60"/>
      <c r="I16" s="60"/>
      <c r="J16" s="60"/>
      <c r="K16" s="61"/>
      <c r="L16" s="12">
        <f>SUM(L13:L15)</f>
        <v>877000</v>
      </c>
      <c r="M16" s="42" t="s">
        <v>21</v>
      </c>
      <c r="N16" s="6"/>
    </row>
    <row r="17" spans="1:21" ht="28" customHeight="1" x14ac:dyDescent="0.35">
      <c r="A17" s="63">
        <f>AVERAGE(B4:C15)</f>
        <v>621245.5</v>
      </c>
      <c r="B17" s="64"/>
      <c r="C17" s="65"/>
      <c r="D17" s="3" t="s">
        <v>21</v>
      </c>
      <c r="F17" s="47" t="s">
        <v>56</v>
      </c>
      <c r="G17" s="48"/>
      <c r="H17" s="48"/>
      <c r="I17" s="48"/>
      <c r="J17" s="48"/>
      <c r="K17" s="49"/>
      <c r="L17" s="43">
        <f>L16/12</f>
        <v>73083.333333333328</v>
      </c>
      <c r="M17" s="42" t="s">
        <v>21</v>
      </c>
    </row>
    <row r="18" spans="1:21" ht="14.5" customHeight="1" x14ac:dyDescent="0.35"/>
    <row r="20" spans="1:21" x14ac:dyDescent="0.35">
      <c r="A20" s="33" t="s">
        <v>46</v>
      </c>
      <c r="F20" s="33" t="s">
        <v>47</v>
      </c>
      <c r="O20" s="33" t="s">
        <v>49</v>
      </c>
    </row>
    <row r="21" spans="1:21" ht="37.5" customHeight="1" x14ac:dyDescent="0.35">
      <c r="A21" s="62" t="s">
        <v>51</v>
      </c>
      <c r="B21" s="62"/>
      <c r="C21" s="62"/>
      <c r="D21" s="62"/>
      <c r="F21" s="62" t="s">
        <v>48</v>
      </c>
      <c r="G21" s="62"/>
      <c r="H21" s="62"/>
      <c r="I21" s="62"/>
      <c r="J21" s="62"/>
      <c r="K21" s="62"/>
      <c r="O21" s="62" t="s">
        <v>52</v>
      </c>
      <c r="P21" s="62"/>
      <c r="Q21" s="62"/>
      <c r="R21" s="62"/>
      <c r="S21" s="62"/>
      <c r="T21" s="62"/>
      <c r="U21" s="62"/>
    </row>
    <row r="22" spans="1:21" x14ac:dyDescent="0.35">
      <c r="A22" s="62"/>
      <c r="B22" s="62"/>
      <c r="C22" s="62"/>
      <c r="D22" s="62"/>
      <c r="F22" s="62"/>
      <c r="G22" s="62"/>
      <c r="H22" s="62"/>
      <c r="I22" s="62"/>
      <c r="J22" s="62"/>
      <c r="K22" s="62"/>
      <c r="O22" s="62"/>
      <c r="P22" s="62"/>
      <c r="Q22" s="62"/>
      <c r="R22" s="62"/>
      <c r="S22" s="62"/>
      <c r="T22" s="62"/>
      <c r="U22" s="62"/>
    </row>
    <row r="23" spans="1:21" ht="27" customHeight="1" x14ac:dyDescent="0.35">
      <c r="A23" s="62"/>
      <c r="B23" s="62"/>
      <c r="C23" s="62"/>
      <c r="D23" s="62"/>
      <c r="F23" s="62"/>
      <c r="G23" s="62"/>
      <c r="H23" s="62"/>
      <c r="I23" s="62"/>
      <c r="J23" s="62"/>
      <c r="K23" s="62"/>
      <c r="O23" s="62"/>
      <c r="P23" s="62"/>
      <c r="Q23" s="62"/>
      <c r="R23" s="62"/>
      <c r="S23" s="62"/>
      <c r="T23" s="62"/>
      <c r="U23" s="62"/>
    </row>
    <row r="24" spans="1:21" x14ac:dyDescent="0.35">
      <c r="A24" s="62"/>
      <c r="B24" s="62"/>
      <c r="C24" s="62"/>
      <c r="D24" s="62"/>
      <c r="O24" s="62"/>
      <c r="P24" s="62"/>
      <c r="Q24" s="62"/>
      <c r="R24" s="62"/>
      <c r="S24" s="62"/>
      <c r="T24" s="62"/>
      <c r="U24" s="62"/>
    </row>
    <row r="25" spans="1:21" ht="33.5" customHeight="1" x14ac:dyDescent="0.35">
      <c r="A25" s="62"/>
      <c r="B25" s="62"/>
      <c r="C25" s="62"/>
      <c r="D25" s="62"/>
      <c r="O25" s="62"/>
      <c r="P25" s="62"/>
      <c r="Q25" s="62"/>
      <c r="R25" s="62"/>
      <c r="S25" s="62"/>
      <c r="T25" s="62"/>
      <c r="U25" s="62"/>
    </row>
    <row r="26" spans="1:21" x14ac:dyDescent="0.35">
      <c r="O26" s="62"/>
      <c r="P26" s="62"/>
      <c r="Q26" s="62"/>
      <c r="R26" s="62"/>
      <c r="S26" s="62"/>
      <c r="T26" s="62"/>
      <c r="U26" s="62"/>
    </row>
    <row r="27" spans="1:21" x14ac:dyDescent="0.35">
      <c r="O27" s="62"/>
      <c r="P27" s="62"/>
      <c r="Q27" s="62"/>
      <c r="R27" s="62"/>
      <c r="S27" s="62"/>
      <c r="T27" s="62"/>
      <c r="U27" s="62"/>
    </row>
    <row r="28" spans="1:21" x14ac:dyDescent="0.35">
      <c r="O28" s="62"/>
      <c r="P28" s="62"/>
      <c r="Q28" s="62"/>
      <c r="R28" s="62"/>
      <c r="S28" s="62"/>
      <c r="T28" s="62"/>
      <c r="U28" s="62"/>
    </row>
    <row r="29" spans="1:21" x14ac:dyDescent="0.35">
      <c r="O29" s="62"/>
      <c r="P29" s="62"/>
      <c r="Q29" s="62"/>
      <c r="R29" s="62"/>
      <c r="S29" s="62"/>
      <c r="T29" s="62"/>
      <c r="U29" s="62"/>
    </row>
    <row r="30" spans="1:21" x14ac:dyDescent="0.35">
      <c r="O30" s="62"/>
      <c r="P30" s="62"/>
      <c r="Q30" s="62"/>
      <c r="R30" s="62"/>
      <c r="S30" s="62"/>
      <c r="T30" s="62"/>
      <c r="U30" s="62"/>
    </row>
    <row r="31" spans="1:21" x14ac:dyDescent="0.35">
      <c r="O31" s="62"/>
      <c r="P31" s="62"/>
      <c r="Q31" s="62"/>
      <c r="R31" s="62"/>
      <c r="S31" s="62"/>
      <c r="T31" s="62"/>
      <c r="U31" s="62"/>
    </row>
  </sheetData>
  <mergeCells count="31">
    <mergeCell ref="A21:D25"/>
    <mergeCell ref="O21:U31"/>
    <mergeCell ref="O7:S7"/>
    <mergeCell ref="O8:S8"/>
    <mergeCell ref="G15:K15"/>
    <mergeCell ref="G16:K16"/>
    <mergeCell ref="F7:F10"/>
    <mergeCell ref="F11:K11"/>
    <mergeCell ref="A17:C17"/>
    <mergeCell ref="E2:E15"/>
    <mergeCell ref="F21:K23"/>
    <mergeCell ref="G7:K7"/>
    <mergeCell ref="G8:K8"/>
    <mergeCell ref="G9:K9"/>
    <mergeCell ref="G10:K10"/>
    <mergeCell ref="F13:F16"/>
    <mergeCell ref="G14:K14"/>
    <mergeCell ref="F17:K17"/>
    <mergeCell ref="B2:D2"/>
    <mergeCell ref="A16:D16"/>
    <mergeCell ref="O3:S3"/>
    <mergeCell ref="G13:K13"/>
    <mergeCell ref="P2:T2"/>
    <mergeCell ref="F3:F6"/>
    <mergeCell ref="G3:K3"/>
    <mergeCell ref="G4:K4"/>
    <mergeCell ref="G5:K5"/>
    <mergeCell ref="G6:K6"/>
    <mergeCell ref="O4:S4"/>
    <mergeCell ref="O5:S5"/>
    <mergeCell ref="F12:K12"/>
  </mergeCells>
  <dataValidations count="1">
    <dataValidation type="whole" allowBlank="1" showInputMessage="1" showErrorMessage="1" sqref="T9" xr:uid="{D67A282B-8C1C-4F4C-A502-F4E43F828EA6}">
      <formula1>0</formula1>
      <formula2>99999999999999900000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24D7-B608-4159-BC3E-B7A28D42B17B}">
  <sheetPr>
    <tabColor rgb="FF7030A0"/>
  </sheetPr>
  <dimension ref="A1:T13"/>
  <sheetViews>
    <sheetView showGridLines="0" zoomScale="85" zoomScaleNormal="85" workbookViewId="0">
      <selection activeCell="S3" sqref="S3"/>
    </sheetView>
  </sheetViews>
  <sheetFormatPr defaultRowHeight="14.5" x14ac:dyDescent="0.35"/>
  <cols>
    <col min="1" max="1" width="8.81640625" style="23" bestFit="1" customWidth="1"/>
    <col min="2" max="2" width="49.1796875" style="23" customWidth="1"/>
    <col min="3" max="3" width="10.1796875" style="23" customWidth="1"/>
    <col min="4" max="4" width="8.7265625" style="38"/>
    <col min="5" max="9" width="8.7265625" style="23"/>
    <col min="10" max="10" width="43.81640625" style="23" customWidth="1"/>
    <col min="11" max="11" width="10.7265625" style="23" bestFit="1" customWidth="1"/>
    <col min="12" max="12" width="9.7265625" style="23" customWidth="1"/>
    <col min="13" max="13" width="8.7265625" style="38"/>
    <col min="14" max="18" width="8.7265625" style="23"/>
    <col min="19" max="19" width="9.81640625" style="23" bestFit="1" customWidth="1"/>
    <col min="20" max="16384" width="8.7265625" style="23"/>
  </cols>
  <sheetData>
    <row r="1" spans="1:20" ht="16.5" customHeight="1" x14ac:dyDescent="0.35"/>
    <row r="2" spans="1:20" x14ac:dyDescent="0.35">
      <c r="A2" s="22" t="s">
        <v>43</v>
      </c>
      <c r="B2" s="7" t="s">
        <v>23</v>
      </c>
      <c r="C2" s="3" t="s">
        <v>20</v>
      </c>
      <c r="D2" s="4"/>
      <c r="E2" s="22" t="s">
        <v>44</v>
      </c>
      <c r="F2" s="70" t="s">
        <v>24</v>
      </c>
      <c r="G2" s="71"/>
      <c r="H2" s="71"/>
      <c r="I2" s="71"/>
      <c r="J2" s="71"/>
      <c r="K2" s="26"/>
      <c r="L2" s="3" t="s">
        <v>20</v>
      </c>
      <c r="M2" s="4"/>
      <c r="N2" s="22" t="s">
        <v>45</v>
      </c>
      <c r="O2" s="56" t="s">
        <v>33</v>
      </c>
      <c r="P2" s="56"/>
      <c r="Q2" s="56"/>
      <c r="R2" s="56"/>
      <c r="S2" s="56"/>
      <c r="T2" s="24" t="s">
        <v>20</v>
      </c>
    </row>
    <row r="3" spans="1:20" ht="35" customHeight="1" x14ac:dyDescent="0.35">
      <c r="A3" s="3">
        <v>2022</v>
      </c>
      <c r="B3" s="39">
        <v>7000000</v>
      </c>
      <c r="C3" s="3" t="s">
        <v>21</v>
      </c>
      <c r="D3" s="4"/>
      <c r="E3" s="57" t="s">
        <v>38</v>
      </c>
      <c r="F3" s="58" t="s">
        <v>29</v>
      </c>
      <c r="G3" s="58"/>
      <c r="H3" s="58"/>
      <c r="I3" s="58"/>
      <c r="J3" s="58"/>
      <c r="K3" s="27">
        <v>1000</v>
      </c>
      <c r="L3" s="3" t="s">
        <v>21</v>
      </c>
      <c r="M3" s="4"/>
      <c r="N3" s="55" t="s">
        <v>34</v>
      </c>
      <c r="O3" s="55"/>
      <c r="P3" s="55"/>
      <c r="Q3" s="55"/>
      <c r="R3" s="55"/>
      <c r="S3" s="29">
        <f>(B3-K6)*0.1</f>
        <v>612300</v>
      </c>
      <c r="T3" s="3" t="s">
        <v>21</v>
      </c>
    </row>
    <row r="4" spans="1:20" ht="35" customHeight="1" x14ac:dyDescent="0.35">
      <c r="D4" s="4"/>
      <c r="E4" s="57"/>
      <c r="F4" s="58" t="s">
        <v>28</v>
      </c>
      <c r="G4" s="58"/>
      <c r="H4" s="58"/>
      <c r="I4" s="58"/>
      <c r="J4" s="58"/>
      <c r="K4" s="27">
        <v>876000</v>
      </c>
      <c r="L4" s="3" t="s">
        <v>21</v>
      </c>
      <c r="M4" s="4"/>
      <c r="N4" s="55" t="s">
        <v>35</v>
      </c>
      <c r="O4" s="55"/>
      <c r="P4" s="55"/>
      <c r="Q4" s="55"/>
      <c r="R4" s="55"/>
      <c r="S4" s="29">
        <f>B3-K6+K10-S3</f>
        <v>6412700</v>
      </c>
      <c r="T4" s="3" t="s">
        <v>21</v>
      </c>
    </row>
    <row r="5" spans="1:20" ht="31.5" customHeight="1" x14ac:dyDescent="0.35">
      <c r="D5" s="4"/>
      <c r="E5" s="57"/>
      <c r="F5" s="44" t="s">
        <v>27</v>
      </c>
      <c r="G5" s="45"/>
      <c r="H5" s="45"/>
      <c r="I5" s="45"/>
      <c r="J5" s="46"/>
      <c r="K5" s="27">
        <v>0</v>
      </c>
      <c r="L5" s="3" t="s">
        <v>21</v>
      </c>
      <c r="M5" s="4"/>
    </row>
    <row r="6" spans="1:20" ht="15" customHeight="1" x14ac:dyDescent="0.35">
      <c r="D6" s="4"/>
      <c r="E6" s="57"/>
      <c r="F6" s="59" t="s">
        <v>31</v>
      </c>
      <c r="G6" s="60"/>
      <c r="H6" s="60"/>
      <c r="I6" s="60"/>
      <c r="J6" s="61"/>
      <c r="K6" s="12">
        <f>SUM(K3:K5)</f>
        <v>877000</v>
      </c>
      <c r="L6" s="3" t="s">
        <v>21</v>
      </c>
      <c r="M6" s="4"/>
    </row>
    <row r="7" spans="1:20" ht="35" customHeight="1" x14ac:dyDescent="0.35">
      <c r="D7" s="4"/>
      <c r="E7" s="57" t="s">
        <v>30</v>
      </c>
      <c r="F7" s="44" t="s">
        <v>29</v>
      </c>
      <c r="G7" s="45"/>
      <c r="H7" s="45"/>
      <c r="I7" s="45"/>
      <c r="J7" s="46"/>
      <c r="K7" s="27">
        <v>2000</v>
      </c>
      <c r="L7" s="3" t="s">
        <v>21</v>
      </c>
      <c r="M7" s="4"/>
    </row>
    <row r="8" spans="1:20" ht="35" customHeight="1" x14ac:dyDescent="0.35">
      <c r="D8" s="4"/>
      <c r="E8" s="57"/>
      <c r="F8" s="44" t="s">
        <v>28</v>
      </c>
      <c r="G8" s="45"/>
      <c r="H8" s="45"/>
      <c r="I8" s="45"/>
      <c r="J8" s="46"/>
      <c r="K8" s="27">
        <v>900000</v>
      </c>
      <c r="L8" s="3" t="s">
        <v>21</v>
      </c>
      <c r="M8" s="4"/>
    </row>
    <row r="9" spans="1:20" ht="38" customHeight="1" x14ac:dyDescent="0.35">
      <c r="D9" s="4"/>
      <c r="E9" s="57"/>
      <c r="F9" s="44" t="s">
        <v>27</v>
      </c>
      <c r="G9" s="45"/>
      <c r="H9" s="45"/>
      <c r="I9" s="45"/>
      <c r="J9" s="46"/>
      <c r="K9" s="27">
        <v>0</v>
      </c>
      <c r="L9" s="3" t="s">
        <v>21</v>
      </c>
      <c r="M9" s="4"/>
    </row>
    <row r="10" spans="1:20" ht="14.5" customHeight="1" x14ac:dyDescent="0.35">
      <c r="D10" s="4"/>
      <c r="E10" s="57"/>
      <c r="F10" s="59" t="s">
        <v>31</v>
      </c>
      <c r="G10" s="60"/>
      <c r="H10" s="60"/>
      <c r="I10" s="60"/>
      <c r="J10" s="61"/>
      <c r="K10" s="12">
        <f>SUM(K7:K9)</f>
        <v>902000</v>
      </c>
      <c r="L10" s="3" t="s">
        <v>21</v>
      </c>
      <c r="M10" s="4"/>
    </row>
    <row r="11" spans="1:20" ht="14.5" customHeight="1" x14ac:dyDescent="0.35">
      <c r="D11" s="4"/>
      <c r="M11" s="4"/>
    </row>
    <row r="12" spans="1:20" x14ac:dyDescent="0.35">
      <c r="D12" s="4"/>
      <c r="M12" s="4"/>
    </row>
    <row r="13" spans="1:20" x14ac:dyDescent="0.35">
      <c r="D13" s="4"/>
      <c r="M13" s="4"/>
    </row>
  </sheetData>
  <sheetProtection sheet="1" objects="1" scenarios="1"/>
  <mergeCells count="14">
    <mergeCell ref="F2:J2"/>
    <mergeCell ref="O2:S2"/>
    <mergeCell ref="E3:E6"/>
    <mergeCell ref="F3:J3"/>
    <mergeCell ref="N3:R3"/>
    <mergeCell ref="F4:J4"/>
    <mergeCell ref="N4:R4"/>
    <mergeCell ref="F5:J5"/>
    <mergeCell ref="F6:J6"/>
    <mergeCell ref="E7:E10"/>
    <mergeCell ref="F7:J7"/>
    <mergeCell ref="F8:J8"/>
    <mergeCell ref="F9:J9"/>
    <mergeCell ref="F10:J1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6202-2462-415A-85FE-0EA02EF74FD3}">
  <sheetPr>
    <tabColor theme="5"/>
  </sheetPr>
  <dimension ref="A2:U23"/>
  <sheetViews>
    <sheetView showGridLines="0" zoomScale="70" zoomScaleNormal="70" workbookViewId="0">
      <selection activeCell="T6" sqref="T6"/>
    </sheetView>
  </sheetViews>
  <sheetFormatPr defaultRowHeight="14.5" x14ac:dyDescent="0.35"/>
  <cols>
    <col min="1" max="1" width="10.1796875" style="11" customWidth="1"/>
    <col min="2" max="2" width="11.90625" style="11" customWidth="1"/>
    <col min="3" max="3" width="12.81640625" style="11" customWidth="1"/>
    <col min="4" max="4" width="9.81640625" style="11" bestFit="1" customWidth="1"/>
    <col min="5" max="5" width="8.7265625" style="21"/>
    <col min="6" max="10" width="8.7265625" style="11"/>
    <col min="11" max="11" width="43.81640625" style="11" customWidth="1"/>
    <col min="12" max="12" width="10.7265625" style="11" bestFit="1" customWidth="1"/>
    <col min="13" max="13" width="10" style="11" customWidth="1"/>
    <col min="14" max="14" width="8.7265625" style="21"/>
    <col min="15" max="15" width="8.7265625" style="11"/>
    <col min="16" max="16" width="9.26953125" style="11" bestFit="1" customWidth="1"/>
    <col min="17" max="19" width="8.7265625" style="11"/>
    <col min="20" max="21" width="9.81640625" style="11" bestFit="1" customWidth="1"/>
    <col min="22" max="16384" width="8.7265625" style="11"/>
  </cols>
  <sheetData>
    <row r="2" spans="1:21" ht="31" customHeight="1" x14ac:dyDescent="0.35">
      <c r="A2" s="22" t="s">
        <v>25</v>
      </c>
      <c r="B2" s="76" t="s">
        <v>22</v>
      </c>
      <c r="C2" s="77"/>
      <c r="D2" s="78"/>
      <c r="E2" s="79"/>
      <c r="G2" s="8" t="s">
        <v>26</v>
      </c>
      <c r="H2" s="9" t="s">
        <v>24</v>
      </c>
      <c r="I2" s="9"/>
      <c r="J2" s="9"/>
      <c r="K2" s="16"/>
      <c r="L2" s="17"/>
      <c r="M2" s="10" t="s">
        <v>20</v>
      </c>
      <c r="N2" s="18"/>
      <c r="O2" s="8" t="s">
        <v>32</v>
      </c>
      <c r="P2" s="80" t="s">
        <v>40</v>
      </c>
      <c r="Q2" s="80"/>
      <c r="R2" s="80"/>
      <c r="S2" s="80"/>
      <c r="T2" s="80"/>
      <c r="U2" s="9" t="s">
        <v>20</v>
      </c>
    </row>
    <row r="3" spans="1:21" ht="35" customHeight="1" x14ac:dyDescent="0.35">
      <c r="A3" s="1" t="s">
        <v>0</v>
      </c>
      <c r="B3" s="19">
        <v>2018</v>
      </c>
      <c r="C3" s="19">
        <v>2019</v>
      </c>
      <c r="D3" s="3" t="s">
        <v>20</v>
      </c>
      <c r="E3" s="79"/>
      <c r="F3" s="57" t="s">
        <v>36</v>
      </c>
      <c r="G3" s="58" t="s">
        <v>29</v>
      </c>
      <c r="H3" s="58"/>
      <c r="I3" s="58"/>
      <c r="J3" s="58"/>
      <c r="K3" s="58"/>
      <c r="L3" s="13">
        <v>0</v>
      </c>
      <c r="M3" s="3" t="s">
        <v>21</v>
      </c>
      <c r="N3" s="18"/>
      <c r="O3" s="55" t="s">
        <v>41</v>
      </c>
      <c r="P3" s="55"/>
      <c r="Q3" s="55"/>
      <c r="R3" s="55"/>
      <c r="S3" s="55"/>
      <c r="T3" s="12">
        <f>SUM(B4:C15)/2</f>
        <v>0</v>
      </c>
      <c r="U3" s="3" t="s">
        <v>21</v>
      </c>
    </row>
    <row r="4" spans="1:21" ht="35" customHeight="1" x14ac:dyDescent="0.35">
      <c r="A4" s="1" t="s">
        <v>1</v>
      </c>
      <c r="B4" s="14"/>
      <c r="C4" s="14"/>
      <c r="D4" s="3" t="s">
        <v>21</v>
      </c>
      <c r="E4" s="79"/>
      <c r="F4" s="57"/>
      <c r="G4" s="58" t="s">
        <v>28</v>
      </c>
      <c r="H4" s="58"/>
      <c r="I4" s="58"/>
      <c r="J4" s="58"/>
      <c r="K4" s="58"/>
      <c r="L4" s="13">
        <v>0</v>
      </c>
      <c r="M4" s="3" t="s">
        <v>21</v>
      </c>
      <c r="N4" s="18"/>
      <c r="O4" s="55" t="s">
        <v>34</v>
      </c>
      <c r="P4" s="55"/>
      <c r="Q4" s="55"/>
      <c r="R4" s="55"/>
      <c r="S4" s="55"/>
      <c r="T4" s="29">
        <f>(T3-L11)/12*0.1</f>
        <v>0</v>
      </c>
      <c r="U4" s="3" t="s">
        <v>21</v>
      </c>
    </row>
    <row r="5" spans="1:21" ht="35" customHeight="1" x14ac:dyDescent="0.35">
      <c r="A5" s="1" t="s">
        <v>2</v>
      </c>
      <c r="B5" s="14"/>
      <c r="C5" s="14"/>
      <c r="D5" s="3" t="s">
        <v>21</v>
      </c>
      <c r="E5" s="79"/>
      <c r="F5" s="57"/>
      <c r="G5" s="44" t="s">
        <v>27</v>
      </c>
      <c r="H5" s="45"/>
      <c r="I5" s="45"/>
      <c r="J5" s="45"/>
      <c r="K5" s="46"/>
      <c r="L5" s="13">
        <v>0</v>
      </c>
      <c r="M5" s="3" t="s">
        <v>21</v>
      </c>
      <c r="N5" s="18"/>
      <c r="O5" s="55" t="s">
        <v>42</v>
      </c>
      <c r="P5" s="55"/>
      <c r="Q5" s="55"/>
      <c r="R5" s="55"/>
      <c r="S5" s="55"/>
      <c r="T5" s="30" t="e">
        <f>A17-L12+L17-T4</f>
        <v>#DIV/0!</v>
      </c>
      <c r="U5" s="3" t="s">
        <v>21</v>
      </c>
    </row>
    <row r="6" spans="1:21" ht="15" customHeight="1" x14ac:dyDescent="0.35">
      <c r="A6" s="1" t="s">
        <v>3</v>
      </c>
      <c r="B6" s="14"/>
      <c r="C6" s="14"/>
      <c r="D6" s="3" t="s">
        <v>21</v>
      </c>
      <c r="E6" s="79"/>
      <c r="F6" s="57"/>
      <c r="G6" s="72" t="s">
        <v>31</v>
      </c>
      <c r="H6" s="73"/>
      <c r="I6" s="73"/>
      <c r="J6" s="73"/>
      <c r="K6" s="74"/>
      <c r="L6" s="12">
        <f>SUM(L3:L5)</f>
        <v>0</v>
      </c>
      <c r="M6" s="3" t="s">
        <v>21</v>
      </c>
      <c r="N6" s="18"/>
      <c r="O6" s="11" t="s">
        <v>53</v>
      </c>
    </row>
    <row r="7" spans="1:21" ht="43" customHeight="1" x14ac:dyDescent="0.35">
      <c r="A7" s="1" t="s">
        <v>4</v>
      </c>
      <c r="B7" s="14"/>
      <c r="C7" s="14"/>
      <c r="D7" s="3" t="s">
        <v>21</v>
      </c>
      <c r="E7" s="79"/>
      <c r="F7" s="57" t="s">
        <v>37</v>
      </c>
      <c r="G7" s="44" t="s">
        <v>29</v>
      </c>
      <c r="H7" s="45"/>
      <c r="I7" s="45"/>
      <c r="J7" s="45"/>
      <c r="K7" s="46"/>
      <c r="L7" s="13">
        <v>0</v>
      </c>
      <c r="M7" s="3" t="s">
        <v>21</v>
      </c>
      <c r="N7" s="18"/>
      <c r="O7" s="81" t="s">
        <v>54</v>
      </c>
      <c r="P7" s="81"/>
      <c r="Q7" s="81"/>
      <c r="R7" s="81"/>
      <c r="S7" s="81"/>
      <c r="T7" s="13">
        <v>0</v>
      </c>
      <c r="U7" s="10" t="s">
        <v>21</v>
      </c>
    </row>
    <row r="8" spans="1:21" ht="35" customHeight="1" x14ac:dyDescent="0.35">
      <c r="A8" s="1" t="s">
        <v>5</v>
      </c>
      <c r="B8" s="14"/>
      <c r="C8" s="14"/>
      <c r="D8" s="3" t="s">
        <v>21</v>
      </c>
      <c r="E8" s="79"/>
      <c r="F8" s="57"/>
      <c r="G8" s="44" t="s">
        <v>28</v>
      </c>
      <c r="H8" s="45"/>
      <c r="I8" s="45"/>
      <c r="J8" s="45"/>
      <c r="K8" s="46"/>
      <c r="L8" s="13">
        <v>0</v>
      </c>
      <c r="M8" s="3" t="s">
        <v>21</v>
      </c>
      <c r="N8" s="18"/>
      <c r="O8" s="55" t="s">
        <v>55</v>
      </c>
      <c r="P8" s="55"/>
      <c r="Q8" s="55"/>
      <c r="R8" s="55"/>
      <c r="S8" s="55"/>
      <c r="T8" s="30" t="e">
        <f>T5+T7</f>
        <v>#DIV/0!</v>
      </c>
      <c r="U8" s="3" t="s">
        <v>21</v>
      </c>
    </row>
    <row r="9" spans="1:21" ht="35" customHeight="1" x14ac:dyDescent="0.35">
      <c r="A9" s="1" t="s">
        <v>6</v>
      </c>
      <c r="B9" s="14"/>
      <c r="C9" s="14"/>
      <c r="D9" s="3" t="s">
        <v>21</v>
      </c>
      <c r="E9" s="79"/>
      <c r="F9" s="57"/>
      <c r="G9" s="44" t="s">
        <v>27</v>
      </c>
      <c r="H9" s="45"/>
      <c r="I9" s="45"/>
      <c r="J9" s="45"/>
      <c r="K9" s="46"/>
      <c r="L9" s="13">
        <v>0</v>
      </c>
      <c r="M9" s="3" t="s">
        <v>21</v>
      </c>
      <c r="N9" s="18"/>
      <c r="P9" s="20"/>
    </row>
    <row r="10" spans="1:21" ht="15" customHeight="1" x14ac:dyDescent="0.35">
      <c r="A10" s="1" t="s">
        <v>7</v>
      </c>
      <c r="B10" s="14"/>
      <c r="C10" s="14"/>
      <c r="D10" s="3" t="s">
        <v>21</v>
      </c>
      <c r="E10" s="79"/>
      <c r="F10" s="57"/>
      <c r="G10" s="72" t="s">
        <v>31</v>
      </c>
      <c r="H10" s="73"/>
      <c r="I10" s="73"/>
      <c r="J10" s="73"/>
      <c r="K10" s="74"/>
      <c r="L10" s="12">
        <f>SUM(L7:L9)</f>
        <v>0</v>
      </c>
      <c r="M10" s="3" t="s">
        <v>21</v>
      </c>
      <c r="N10" s="18"/>
      <c r="P10" s="20"/>
    </row>
    <row r="11" spans="1:21" ht="14.5" customHeight="1" x14ac:dyDescent="0.35">
      <c r="A11" s="1" t="s">
        <v>8</v>
      </c>
      <c r="B11" s="14"/>
      <c r="C11" s="14"/>
      <c r="D11" s="3" t="s">
        <v>21</v>
      </c>
      <c r="E11" s="79"/>
      <c r="F11" s="47" t="s">
        <v>39</v>
      </c>
      <c r="G11" s="48"/>
      <c r="H11" s="48"/>
      <c r="I11" s="48"/>
      <c r="J11" s="48"/>
      <c r="K11" s="49"/>
      <c r="L11" s="12">
        <f>AVERAGE(L10,L6)</f>
        <v>0</v>
      </c>
      <c r="M11" s="5" t="s">
        <v>21</v>
      </c>
      <c r="N11" s="18"/>
    </row>
    <row r="12" spans="1:21" ht="35" customHeight="1" x14ac:dyDescent="0.35">
      <c r="A12" s="1" t="s">
        <v>9</v>
      </c>
      <c r="B12" s="14"/>
      <c r="C12" s="14"/>
      <c r="D12" s="3" t="s">
        <v>21</v>
      </c>
      <c r="E12" s="79"/>
      <c r="F12" s="47" t="s">
        <v>56</v>
      </c>
      <c r="G12" s="48"/>
      <c r="H12" s="48"/>
      <c r="I12" s="48"/>
      <c r="J12" s="48"/>
      <c r="K12" s="49"/>
      <c r="L12" s="43">
        <f>L11/12</f>
        <v>0</v>
      </c>
      <c r="M12" s="5" t="s">
        <v>21</v>
      </c>
      <c r="N12" s="18"/>
    </row>
    <row r="13" spans="1:21" ht="35" customHeight="1" x14ac:dyDescent="0.35">
      <c r="A13" s="1" t="s">
        <v>10</v>
      </c>
      <c r="B13" s="14"/>
      <c r="C13" s="14"/>
      <c r="D13" s="3" t="s">
        <v>21</v>
      </c>
      <c r="E13" s="79"/>
      <c r="F13" s="57" t="s">
        <v>38</v>
      </c>
      <c r="G13" s="44" t="s">
        <v>29</v>
      </c>
      <c r="H13" s="45"/>
      <c r="I13" s="45"/>
      <c r="J13" s="45"/>
      <c r="K13" s="46"/>
      <c r="L13" s="13">
        <v>0</v>
      </c>
      <c r="M13" s="3" t="s">
        <v>21</v>
      </c>
      <c r="N13" s="18"/>
    </row>
    <row r="14" spans="1:21" ht="15" customHeight="1" x14ac:dyDescent="0.35">
      <c r="A14" s="1" t="s">
        <v>11</v>
      </c>
      <c r="B14" s="14"/>
      <c r="C14" s="14"/>
      <c r="D14" s="3" t="s">
        <v>21</v>
      </c>
      <c r="E14" s="79"/>
      <c r="F14" s="57"/>
      <c r="G14" s="44" t="s">
        <v>28</v>
      </c>
      <c r="H14" s="45"/>
      <c r="I14" s="45"/>
      <c r="J14" s="45"/>
      <c r="K14" s="46"/>
      <c r="L14" s="13">
        <v>0</v>
      </c>
      <c r="M14" s="3" t="s">
        <v>21</v>
      </c>
      <c r="N14" s="18"/>
    </row>
    <row r="15" spans="1:21" ht="15" customHeight="1" x14ac:dyDescent="0.35">
      <c r="A15" s="1" t="s">
        <v>12</v>
      </c>
      <c r="B15" s="14"/>
      <c r="C15" s="14"/>
      <c r="D15" s="3" t="s">
        <v>21</v>
      </c>
      <c r="E15" s="79"/>
      <c r="F15" s="57"/>
      <c r="G15" s="44" t="s">
        <v>27</v>
      </c>
      <c r="H15" s="45"/>
      <c r="I15" s="45"/>
      <c r="J15" s="45"/>
      <c r="K15" s="46"/>
      <c r="L15" s="13">
        <v>0</v>
      </c>
      <c r="M15" s="3" t="s">
        <v>21</v>
      </c>
      <c r="N15" s="18"/>
    </row>
    <row r="16" spans="1:21" x14ac:dyDescent="0.35">
      <c r="A16" s="53" t="s">
        <v>50</v>
      </c>
      <c r="B16" s="54"/>
      <c r="C16" s="54"/>
      <c r="D16" s="54"/>
      <c r="F16" s="57"/>
      <c r="G16" s="72" t="s">
        <v>31</v>
      </c>
      <c r="H16" s="73"/>
      <c r="I16" s="73"/>
      <c r="J16" s="73"/>
      <c r="K16" s="74"/>
      <c r="L16" s="12">
        <f>SUM(L13:L15)</f>
        <v>0</v>
      </c>
      <c r="M16" s="3" t="s">
        <v>21</v>
      </c>
      <c r="N16" s="18"/>
    </row>
    <row r="17" spans="1:21" ht="28" customHeight="1" x14ac:dyDescent="0.35">
      <c r="A17" s="63" t="e">
        <f>AVERAGE(B4:C15)</f>
        <v>#DIV/0!</v>
      </c>
      <c r="B17" s="64"/>
      <c r="C17" s="65"/>
      <c r="D17" s="3" t="s">
        <v>21</v>
      </c>
      <c r="F17" s="47" t="s">
        <v>57</v>
      </c>
      <c r="G17" s="48"/>
      <c r="H17" s="48"/>
      <c r="I17" s="48"/>
      <c r="J17" s="48"/>
      <c r="K17" s="49"/>
      <c r="L17" s="43">
        <f>L16/12</f>
        <v>0</v>
      </c>
      <c r="M17" s="5" t="s">
        <v>21</v>
      </c>
    </row>
    <row r="19" spans="1:21" x14ac:dyDescent="0.35">
      <c r="O19" s="75"/>
      <c r="P19" s="75"/>
      <c r="Q19" s="75"/>
      <c r="R19" s="75"/>
      <c r="S19" s="75"/>
      <c r="T19" s="75"/>
      <c r="U19" s="75"/>
    </row>
    <row r="20" spans="1:21" x14ac:dyDescent="0.35">
      <c r="O20" s="75"/>
      <c r="P20" s="75"/>
      <c r="Q20" s="75"/>
      <c r="R20" s="75"/>
      <c r="S20" s="75"/>
      <c r="T20" s="75"/>
      <c r="U20" s="75"/>
    </row>
    <row r="21" spans="1:21" x14ac:dyDescent="0.35">
      <c r="O21" s="75"/>
      <c r="P21" s="75"/>
      <c r="Q21" s="75"/>
      <c r="R21" s="75"/>
      <c r="S21" s="75"/>
      <c r="T21" s="75"/>
      <c r="U21" s="75"/>
    </row>
    <row r="22" spans="1:21" x14ac:dyDescent="0.35">
      <c r="O22" s="75"/>
      <c r="P22" s="75"/>
      <c r="Q22" s="75"/>
      <c r="R22" s="75"/>
      <c r="S22" s="75"/>
      <c r="T22" s="75"/>
      <c r="U22" s="75"/>
    </row>
    <row r="23" spans="1:21" x14ac:dyDescent="0.35">
      <c r="O23" s="75"/>
      <c r="P23" s="75"/>
      <c r="Q23" s="75"/>
      <c r="R23" s="75"/>
      <c r="S23" s="75"/>
      <c r="T23" s="75"/>
      <c r="U23" s="75"/>
    </row>
  </sheetData>
  <mergeCells count="29">
    <mergeCell ref="B2:D2"/>
    <mergeCell ref="E2:E15"/>
    <mergeCell ref="P2:T2"/>
    <mergeCell ref="F3:F6"/>
    <mergeCell ref="G3:K3"/>
    <mergeCell ref="O3:S3"/>
    <mergeCell ref="G4:K4"/>
    <mergeCell ref="O4:S4"/>
    <mergeCell ref="G5:K5"/>
    <mergeCell ref="O5:S5"/>
    <mergeCell ref="G6:K6"/>
    <mergeCell ref="F7:F10"/>
    <mergeCell ref="G7:K7"/>
    <mergeCell ref="O7:S7"/>
    <mergeCell ref="G8:K8"/>
    <mergeCell ref="O8:S8"/>
    <mergeCell ref="G9:K9"/>
    <mergeCell ref="G10:K10"/>
    <mergeCell ref="A16:D16"/>
    <mergeCell ref="A17:C17"/>
    <mergeCell ref="O19:U23"/>
    <mergeCell ref="F11:K11"/>
    <mergeCell ref="F13:F16"/>
    <mergeCell ref="G13:K13"/>
    <mergeCell ref="G14:K14"/>
    <mergeCell ref="G15:K15"/>
    <mergeCell ref="G16:K16"/>
    <mergeCell ref="F12:K12"/>
    <mergeCell ref="F17:K17"/>
  </mergeCells>
  <dataValidations count="1">
    <dataValidation type="whole" allowBlank="1" showInputMessage="1" showErrorMessage="1" sqref="T9" xr:uid="{D3FBC2B8-E851-42DF-BF08-58F1464A23AE}">
      <formula1>0</formula1>
      <formula2>99999999999999900000</formula2>
    </dataValidation>
  </dataValidations>
  <pageMargins left="0.7" right="0.7" top="0.75" bottom="0.75" header="0.3" footer="0.3"/>
  <pageSetup paperSize="9" orientation="portrait" r:id="rId1"/>
  <ignoredErrors>
    <ignoredError sqref="T3:T4" unlockedFormula="1"/>
    <ignoredError sqref="T8 A17" evalErro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ADCD-5DF7-44FC-84D3-BCD3814A95B7}">
  <sheetPr>
    <tabColor theme="5"/>
  </sheetPr>
  <dimension ref="A1:T13"/>
  <sheetViews>
    <sheetView showGridLines="0" topLeftCell="B1" zoomScale="85" zoomScaleNormal="85" workbookViewId="0">
      <selection activeCell="S4" sqref="S4"/>
    </sheetView>
  </sheetViews>
  <sheetFormatPr defaultRowHeight="14.5" x14ac:dyDescent="0.35"/>
  <cols>
    <col min="1" max="1" width="8.81640625" style="11" bestFit="1" customWidth="1"/>
    <col min="2" max="2" width="49.1796875" style="11" customWidth="1"/>
    <col min="3" max="3" width="10.1796875" style="11" customWidth="1"/>
    <col min="4" max="4" width="8.7265625" style="35"/>
    <col min="5" max="9" width="8.7265625" style="11"/>
    <col min="10" max="10" width="43.81640625" style="11" customWidth="1"/>
    <col min="11" max="11" width="10.7265625" style="11" bestFit="1" customWidth="1"/>
    <col min="12" max="12" width="9.7265625" style="11" customWidth="1"/>
    <col min="13" max="13" width="8.7265625" style="35"/>
    <col min="14" max="18" width="8.7265625" style="11"/>
    <col min="19" max="19" width="9.81640625" style="11" bestFit="1" customWidth="1"/>
    <col min="20" max="16384" width="8.7265625" style="11"/>
  </cols>
  <sheetData>
    <row r="1" spans="1:20" ht="16.5" customHeight="1" x14ac:dyDescent="0.35"/>
    <row r="2" spans="1:20" x14ac:dyDescent="0.35">
      <c r="A2" s="8" t="s">
        <v>43</v>
      </c>
      <c r="B2" s="36" t="s">
        <v>23</v>
      </c>
      <c r="C2" s="10" t="s">
        <v>20</v>
      </c>
      <c r="D2" s="37"/>
      <c r="E2" s="8" t="s">
        <v>44</v>
      </c>
      <c r="F2" s="82" t="s">
        <v>24</v>
      </c>
      <c r="G2" s="83"/>
      <c r="H2" s="83"/>
      <c r="I2" s="83"/>
      <c r="J2" s="83"/>
      <c r="K2" s="17"/>
      <c r="L2" s="10" t="s">
        <v>20</v>
      </c>
      <c r="M2" s="37"/>
      <c r="N2" s="8" t="s">
        <v>45</v>
      </c>
      <c r="O2" s="80" t="s">
        <v>33</v>
      </c>
      <c r="P2" s="80"/>
      <c r="Q2" s="80"/>
      <c r="R2" s="80"/>
      <c r="S2" s="80"/>
      <c r="T2" s="9" t="s">
        <v>20</v>
      </c>
    </row>
    <row r="3" spans="1:20" ht="35" customHeight="1" x14ac:dyDescent="0.35">
      <c r="A3" s="10">
        <v>2022</v>
      </c>
      <c r="B3" s="15"/>
      <c r="C3" s="10" t="s">
        <v>21</v>
      </c>
      <c r="D3" s="37"/>
      <c r="E3" s="57" t="s">
        <v>38</v>
      </c>
      <c r="F3" s="58" t="s">
        <v>29</v>
      </c>
      <c r="G3" s="58"/>
      <c r="H3" s="58"/>
      <c r="I3" s="58"/>
      <c r="J3" s="58"/>
      <c r="K3" s="13">
        <v>0</v>
      </c>
      <c r="L3" s="3" t="s">
        <v>21</v>
      </c>
      <c r="M3" s="37"/>
      <c r="N3" s="55" t="s">
        <v>34</v>
      </c>
      <c r="O3" s="55"/>
      <c r="P3" s="55"/>
      <c r="Q3" s="55"/>
      <c r="R3" s="55"/>
      <c r="S3" s="29">
        <f>(B3-K6)*0.1</f>
        <v>0</v>
      </c>
      <c r="T3" s="3" t="s">
        <v>21</v>
      </c>
    </row>
    <row r="4" spans="1:20" ht="35" customHeight="1" x14ac:dyDescent="0.35">
      <c r="D4" s="37"/>
      <c r="E4" s="57"/>
      <c r="F4" s="58" t="s">
        <v>28</v>
      </c>
      <c r="G4" s="58"/>
      <c r="H4" s="58"/>
      <c r="I4" s="58"/>
      <c r="J4" s="58"/>
      <c r="K4" s="13">
        <v>0</v>
      </c>
      <c r="L4" s="3" t="s">
        <v>21</v>
      </c>
      <c r="M4" s="37"/>
      <c r="N4" s="55" t="s">
        <v>35</v>
      </c>
      <c r="O4" s="55"/>
      <c r="P4" s="55"/>
      <c r="Q4" s="55"/>
      <c r="R4" s="55"/>
      <c r="S4" s="29">
        <f>B3-K6+K10-S3</f>
        <v>0</v>
      </c>
      <c r="T4" s="3" t="s">
        <v>21</v>
      </c>
    </row>
    <row r="5" spans="1:20" ht="31.5" customHeight="1" x14ac:dyDescent="0.35">
      <c r="D5" s="37"/>
      <c r="E5" s="57"/>
      <c r="F5" s="44" t="s">
        <v>27</v>
      </c>
      <c r="G5" s="45"/>
      <c r="H5" s="45"/>
      <c r="I5" s="45"/>
      <c r="J5" s="46"/>
      <c r="K5" s="13">
        <v>0</v>
      </c>
      <c r="L5" s="3" t="s">
        <v>21</v>
      </c>
      <c r="M5" s="37"/>
    </row>
    <row r="6" spans="1:20" ht="15" customHeight="1" x14ac:dyDescent="0.35">
      <c r="D6" s="37"/>
      <c r="E6" s="57"/>
      <c r="F6" s="72" t="s">
        <v>31</v>
      </c>
      <c r="G6" s="73"/>
      <c r="H6" s="73"/>
      <c r="I6" s="73"/>
      <c r="J6" s="74"/>
      <c r="K6" s="12">
        <f>SUM(K3:K5)</f>
        <v>0</v>
      </c>
      <c r="L6" s="3" t="s">
        <v>21</v>
      </c>
      <c r="M6" s="37"/>
    </row>
    <row r="7" spans="1:20" ht="35" customHeight="1" x14ac:dyDescent="0.35">
      <c r="D7" s="37"/>
      <c r="E7" s="57" t="s">
        <v>30</v>
      </c>
      <c r="F7" s="44" t="s">
        <v>29</v>
      </c>
      <c r="G7" s="45"/>
      <c r="H7" s="45"/>
      <c r="I7" s="45"/>
      <c r="J7" s="46"/>
      <c r="K7" s="13">
        <v>0</v>
      </c>
      <c r="L7" s="3" t="s">
        <v>21</v>
      </c>
      <c r="M7" s="37"/>
    </row>
    <row r="8" spans="1:20" ht="35" customHeight="1" x14ac:dyDescent="0.35">
      <c r="D8" s="37"/>
      <c r="E8" s="57"/>
      <c r="F8" s="44" t="s">
        <v>28</v>
      </c>
      <c r="G8" s="45"/>
      <c r="H8" s="45"/>
      <c r="I8" s="45"/>
      <c r="J8" s="46"/>
      <c r="K8" s="13">
        <v>0</v>
      </c>
      <c r="L8" s="3" t="s">
        <v>21</v>
      </c>
      <c r="M8" s="37"/>
    </row>
    <row r="9" spans="1:20" ht="38" customHeight="1" x14ac:dyDescent="0.35">
      <c r="D9" s="37"/>
      <c r="E9" s="57"/>
      <c r="F9" s="44" t="s">
        <v>27</v>
      </c>
      <c r="G9" s="45"/>
      <c r="H9" s="45"/>
      <c r="I9" s="45"/>
      <c r="J9" s="46"/>
      <c r="K9" s="13">
        <v>0</v>
      </c>
      <c r="L9" s="3" t="s">
        <v>21</v>
      </c>
      <c r="M9" s="37"/>
    </row>
    <row r="10" spans="1:20" ht="14.5" customHeight="1" x14ac:dyDescent="0.35">
      <c r="D10" s="37"/>
      <c r="E10" s="57"/>
      <c r="F10" s="72" t="s">
        <v>31</v>
      </c>
      <c r="G10" s="73"/>
      <c r="H10" s="73"/>
      <c r="I10" s="73"/>
      <c r="J10" s="74"/>
      <c r="K10" s="12">
        <f>SUM(K7:K9)</f>
        <v>0</v>
      </c>
      <c r="L10" s="3" t="s">
        <v>21</v>
      </c>
      <c r="M10" s="37"/>
    </row>
    <row r="11" spans="1:20" ht="14.5" customHeight="1" x14ac:dyDescent="0.35">
      <c r="D11" s="37"/>
      <c r="M11" s="37"/>
    </row>
    <row r="12" spans="1:20" x14ac:dyDescent="0.35">
      <c r="D12" s="37"/>
      <c r="M12" s="37"/>
    </row>
    <row r="13" spans="1:20" x14ac:dyDescent="0.35">
      <c r="D13" s="37"/>
      <c r="M13" s="37"/>
    </row>
  </sheetData>
  <sheetProtection sheet="1" objects="1" scenarios="1"/>
  <mergeCells count="14">
    <mergeCell ref="F2:J2"/>
    <mergeCell ref="O2:S2"/>
    <mergeCell ref="E3:E6"/>
    <mergeCell ref="F3:J3"/>
    <mergeCell ref="N3:R3"/>
    <mergeCell ref="F4:J4"/>
    <mergeCell ref="N4:R4"/>
    <mergeCell ref="F5:J5"/>
    <mergeCell ref="F6:J6"/>
    <mergeCell ref="E7:E10"/>
    <mergeCell ref="F7:J7"/>
    <mergeCell ref="F8:J8"/>
    <mergeCell ref="F9:J9"/>
    <mergeCell ref="F10:J1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93A1-0D12-423D-A29F-4F41F90B2B99}">
  <sheetPr>
    <tabColor theme="8"/>
  </sheetPr>
  <dimension ref="B1:E10"/>
  <sheetViews>
    <sheetView showGridLines="0" workbookViewId="0">
      <selection activeCell="E7" sqref="E7"/>
    </sheetView>
  </sheetViews>
  <sheetFormatPr defaultRowHeight="14.5" x14ac:dyDescent="0.35"/>
  <cols>
    <col min="1" max="3" width="8.7265625" style="11"/>
    <col min="4" max="4" width="9.81640625" style="11" customWidth="1"/>
    <col min="5" max="16384" width="8.7265625" style="11"/>
  </cols>
  <sheetData>
    <row r="1" spans="2:5" ht="23.5" customHeight="1" x14ac:dyDescent="0.35">
      <c r="B1" s="86" t="s">
        <v>18</v>
      </c>
      <c r="C1" s="86"/>
      <c r="D1" s="86"/>
      <c r="E1" s="86"/>
    </row>
    <row r="2" spans="2:5" ht="44" customHeight="1" x14ac:dyDescent="0.35">
      <c r="B2" s="86"/>
      <c r="C2" s="86"/>
      <c r="D2" s="86"/>
      <c r="E2" s="86"/>
    </row>
    <row r="3" spans="2:5" ht="20" customHeight="1" x14ac:dyDescent="0.35">
      <c r="B3" s="86" t="s">
        <v>19</v>
      </c>
      <c r="C3" s="86"/>
      <c r="D3" s="86"/>
      <c r="E3" s="86"/>
    </row>
    <row r="4" spans="2:5" ht="28.5" customHeight="1" x14ac:dyDescent="0.35">
      <c r="B4" s="86"/>
      <c r="C4" s="86"/>
      <c r="D4" s="86"/>
      <c r="E4" s="86"/>
    </row>
    <row r="6" spans="2:5" x14ac:dyDescent="0.35">
      <c r="B6" s="87" t="s">
        <v>13</v>
      </c>
      <c r="C6" s="87"/>
      <c r="D6" s="87"/>
      <c r="E6" s="87"/>
    </row>
    <row r="7" spans="2:5" x14ac:dyDescent="0.35">
      <c r="B7" s="84" t="s">
        <v>14</v>
      </c>
      <c r="C7" s="84"/>
      <c r="D7" s="84"/>
      <c r="E7" s="40">
        <v>365</v>
      </c>
    </row>
    <row r="8" spans="2:5" x14ac:dyDescent="0.35">
      <c r="B8" s="84" t="s">
        <v>15</v>
      </c>
      <c r="C8" s="84"/>
      <c r="D8" s="84"/>
      <c r="E8" s="40">
        <v>24</v>
      </c>
    </row>
    <row r="9" spans="2:5" x14ac:dyDescent="0.35">
      <c r="B9" s="84" t="s">
        <v>16</v>
      </c>
      <c r="C9" s="84"/>
      <c r="D9" s="84"/>
      <c r="E9" s="40">
        <v>100</v>
      </c>
    </row>
    <row r="10" spans="2:5" ht="31" customHeight="1" x14ac:dyDescent="0.35">
      <c r="B10" s="85" t="s">
        <v>17</v>
      </c>
      <c r="C10" s="85"/>
      <c r="D10" s="85"/>
      <c r="E10" s="41">
        <f>E7*E8*E9</f>
        <v>876000</v>
      </c>
    </row>
  </sheetData>
  <sheetProtection sheet="1" objects="1" scenarios="1"/>
  <mergeCells count="7">
    <mergeCell ref="B9:D9"/>
    <mergeCell ref="B10:D10"/>
    <mergeCell ref="B3:E4"/>
    <mergeCell ref="B1:E2"/>
    <mergeCell ref="B6:E6"/>
    <mergeCell ref="B7:D7"/>
    <mergeCell ref="B8:D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INSTRUKCJA</vt:lpstr>
      <vt:lpstr>2022-przykład</vt:lpstr>
      <vt:lpstr>2023-przykład</vt:lpstr>
      <vt:lpstr>2022</vt:lpstr>
      <vt:lpstr>2023</vt:lpstr>
      <vt:lpstr>DODATEK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MKiŚ</dc:creator>
  <cp:lastModifiedBy>Agata Piotrowska-Poszwa</cp:lastModifiedBy>
  <dcterms:created xsi:type="dcterms:W3CDTF">2022-10-27T10:53:12Z</dcterms:created>
  <dcterms:modified xsi:type="dcterms:W3CDTF">2023-01-31T10:11:51Z</dcterms:modified>
</cp:coreProperties>
</file>