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WB6D\Desktop\04 - GIOŚ_OSADY_2023-2024\CD_11.04.2024\zadanie 1B-1_Raport stan zanieczyszczenia osadów\Zał. nr 6 - Ocena jakości osadów\załącznik nr 6a - ocena jakości osadów_cieki\"/>
    </mc:Choice>
  </mc:AlternateContent>
  <xr:revisionPtr revIDLastSave="0" documentId="13_ncr:1_{4BD0922F-6BFB-43D3-B053-E8288671E754}" xr6:coauthVersionLast="47" xr6:coauthVersionMax="47" xr10:uidLastSave="{00000000-0000-0000-0000-000000000000}"/>
  <bookViews>
    <workbookView xWindow="-110" yWindow="-110" windowWidth="19420" windowHeight="10420" tabRatio="851" activeTab="2" xr2:uid="{00000000-000D-0000-FFFF-FFFF00000000}"/>
  </bookViews>
  <sheets>
    <sheet name="cieki 2023" sheetId="2" r:id="rId1"/>
    <sheet name="GIOŚ (2015)-cieki-rzeki" sheetId="3" r:id="rId2"/>
    <sheet name="CSST (2013)-ciek-rzeki" sheetId="12" r:id="rId3"/>
    <sheet name="CSST (2013)-normy" sheetId="9" state="hidden" r:id="rId4"/>
    <sheet name="WYKRESY" sheetId="10" state="hidden" r:id="rId5"/>
  </sheets>
  <definedNames>
    <definedName name="_xlnm._FilterDatabase" localSheetId="0" hidden="1">'cieki 2023'!$A$1:$DL$233</definedName>
    <definedName name="_xlnm._FilterDatabase" localSheetId="2" hidden="1">'CSST (2013)-ciek-rzeki'!$C$4:$AX$232</definedName>
    <definedName name="_xlnm._FilterDatabase" localSheetId="1" hidden="1">'GIOŚ (2015)-cieki-rzeki'!$A$4:$AO$234</definedName>
  </definedNames>
  <calcPr calcId="191029"/>
  <customWorkbookViews>
    <customWorkbookView name="Kreciala - Widok osobisty" guid="{FB1470F3-388A-4235-BFB8-43234B719E27}" mergeInterval="0" personalView="1" maximized="1" windowWidth="1916" windowHeight="857" tabRatio="679" activeSheetId="8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7" i="10" l="1"/>
  <c r="I6" i="10"/>
  <c r="I5" i="10"/>
  <c r="I4" i="10"/>
  <c r="BB4" i="12"/>
  <c r="H7" i="10" s="1"/>
  <c r="BB3" i="12"/>
  <c r="H6" i="10" s="1"/>
  <c r="BB2" i="12"/>
  <c r="H5" i="10" s="1"/>
  <c r="BB1" i="12"/>
  <c r="C4" i="10"/>
  <c r="C1" i="10" s="1"/>
  <c r="C5" i="10"/>
  <c r="AR5" i="3"/>
  <c r="B4" i="10" s="1"/>
  <c r="AR6" i="3"/>
  <c r="B5" i="10" s="1"/>
  <c r="A23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Q23" i="12"/>
  <c r="AR23" i="12"/>
  <c r="AS23" i="12"/>
  <c r="AT23" i="12"/>
  <c r="AU23" i="12"/>
  <c r="AV23" i="12"/>
  <c r="AW23" i="12"/>
  <c r="AX23" i="12"/>
  <c r="D51" i="12"/>
  <c r="M25" i="12"/>
  <c r="DQ4" i="2" l="1"/>
  <c r="B1" i="10"/>
  <c r="I1" i="10"/>
  <c r="H4" i="10"/>
  <c r="H1" i="10" s="1"/>
  <c r="AR6" i="12"/>
  <c r="AM6" i="12"/>
  <c r="AD78" i="3"/>
  <c r="AC78" i="3"/>
  <c r="AB78" i="3"/>
  <c r="AA78" i="3"/>
  <c r="Z78" i="3"/>
  <c r="X10" i="3"/>
  <c r="X7" i="3"/>
  <c r="V7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Q7" i="3"/>
  <c r="R7" i="3"/>
  <c r="S7" i="3"/>
  <c r="T7" i="3"/>
  <c r="U7" i="3"/>
  <c r="W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O8" i="3" l="1"/>
  <c r="N8" i="3"/>
  <c r="AQ6" i="12" l="1"/>
  <c r="AQ7" i="12"/>
  <c r="AQ8" i="12"/>
  <c r="AQ9" i="12"/>
  <c r="AQ10" i="12"/>
  <c r="AQ11" i="12"/>
  <c r="AQ12" i="12"/>
  <c r="AQ13" i="12"/>
  <c r="AQ14" i="12"/>
  <c r="AQ15" i="12"/>
  <c r="AQ16" i="12"/>
  <c r="AQ17" i="12"/>
  <c r="AQ18" i="12"/>
  <c r="AQ19" i="12"/>
  <c r="AQ20" i="12"/>
  <c r="AQ21" i="12"/>
  <c r="AQ22" i="12"/>
  <c r="AQ24" i="12"/>
  <c r="AQ25" i="12"/>
  <c r="AQ26" i="12"/>
  <c r="AQ27" i="12"/>
  <c r="AQ28" i="12"/>
  <c r="AQ29" i="12"/>
  <c r="AQ30" i="12"/>
  <c r="AQ31" i="12"/>
  <c r="AQ32" i="12"/>
  <c r="AQ33" i="12"/>
  <c r="AQ34" i="12"/>
  <c r="AQ35" i="12"/>
  <c r="AQ36" i="12"/>
  <c r="AQ37" i="12"/>
  <c r="AQ38" i="12"/>
  <c r="AQ39" i="12"/>
  <c r="AQ40" i="12"/>
  <c r="AQ41" i="12"/>
  <c r="AQ42" i="12"/>
  <c r="AQ43" i="12"/>
  <c r="AQ44" i="12"/>
  <c r="AQ45" i="12"/>
  <c r="AQ46" i="12"/>
  <c r="AQ47" i="12"/>
  <c r="AQ48" i="12"/>
  <c r="AQ49" i="12"/>
  <c r="AQ50" i="12"/>
  <c r="AQ51" i="12"/>
  <c r="AQ52" i="12"/>
  <c r="AQ53" i="12"/>
  <c r="AQ54" i="12"/>
  <c r="AQ55" i="12"/>
  <c r="AQ56" i="12"/>
  <c r="AQ57" i="12"/>
  <c r="AQ58" i="12"/>
  <c r="AQ59" i="12"/>
  <c r="AQ60" i="12"/>
  <c r="AQ61" i="12"/>
  <c r="AQ62" i="12"/>
  <c r="AQ63" i="12"/>
  <c r="AQ64" i="12"/>
  <c r="AQ65" i="12"/>
  <c r="AQ66" i="12"/>
  <c r="AQ67" i="12"/>
  <c r="AQ68" i="12"/>
  <c r="AQ69" i="12"/>
  <c r="AQ70" i="12"/>
  <c r="AQ71" i="12"/>
  <c r="AQ72" i="12"/>
  <c r="AQ73" i="12"/>
  <c r="AQ74" i="12"/>
  <c r="AQ75" i="12"/>
  <c r="AQ76" i="12"/>
  <c r="AQ77" i="12"/>
  <c r="AQ78" i="12"/>
  <c r="AQ79" i="12"/>
  <c r="AQ80" i="12"/>
  <c r="AQ81" i="12"/>
  <c r="AQ82" i="12"/>
  <c r="AQ83" i="12"/>
  <c r="AQ84" i="12"/>
  <c r="AQ85" i="12"/>
  <c r="AQ86" i="12"/>
  <c r="AQ87" i="12"/>
  <c r="AQ88" i="12"/>
  <c r="AQ89" i="12"/>
  <c r="AQ90" i="12"/>
  <c r="AQ91" i="12"/>
  <c r="AQ92" i="12"/>
  <c r="AQ93" i="12"/>
  <c r="AQ94" i="12"/>
  <c r="AQ95" i="12"/>
  <c r="AQ96" i="12"/>
  <c r="AQ97" i="12"/>
  <c r="AQ98" i="12"/>
  <c r="AQ99" i="12"/>
  <c r="AQ100" i="12"/>
  <c r="AQ101" i="12"/>
  <c r="AQ102" i="12"/>
  <c r="AQ103" i="12"/>
  <c r="AQ104" i="12"/>
  <c r="AQ105" i="12"/>
  <c r="AQ106" i="12"/>
  <c r="AQ107" i="12"/>
  <c r="AQ108" i="12"/>
  <c r="AQ109" i="12"/>
  <c r="AQ110" i="12"/>
  <c r="AQ111" i="12"/>
  <c r="AQ112" i="12"/>
  <c r="AQ113" i="12"/>
  <c r="AQ114" i="12"/>
  <c r="AQ115" i="12"/>
  <c r="AQ116" i="12"/>
  <c r="AQ117" i="12"/>
  <c r="AQ118" i="12"/>
  <c r="AQ119" i="12"/>
  <c r="AQ120" i="12"/>
  <c r="AQ121" i="12"/>
  <c r="AQ122" i="12"/>
  <c r="AQ123" i="12"/>
  <c r="AQ124" i="12"/>
  <c r="AQ125" i="12"/>
  <c r="AQ126" i="12"/>
  <c r="AQ127" i="12"/>
  <c r="AQ128" i="12"/>
  <c r="AQ129" i="12"/>
  <c r="AQ130" i="12"/>
  <c r="AQ131" i="12"/>
  <c r="AQ132" i="12"/>
  <c r="AQ133" i="12"/>
  <c r="AQ134" i="12"/>
  <c r="AQ135" i="12"/>
  <c r="AQ136" i="12"/>
  <c r="AQ137" i="12"/>
  <c r="AQ138" i="12"/>
  <c r="AQ139" i="12"/>
  <c r="AQ140" i="12"/>
  <c r="AQ141" i="12"/>
  <c r="AQ142" i="12"/>
  <c r="AQ143" i="12"/>
  <c r="AQ144" i="12"/>
  <c r="AQ145" i="12"/>
  <c r="AQ146" i="12"/>
  <c r="AQ147" i="12"/>
  <c r="AQ148" i="12"/>
  <c r="AQ149" i="12"/>
  <c r="AQ150" i="12"/>
  <c r="AQ151" i="12"/>
  <c r="AQ152" i="12"/>
  <c r="AQ153" i="12"/>
  <c r="AQ154" i="12"/>
  <c r="AQ155" i="12"/>
  <c r="AQ156" i="12"/>
  <c r="AQ157" i="12"/>
  <c r="AQ158" i="12"/>
  <c r="AQ159" i="12"/>
  <c r="AQ160" i="12"/>
  <c r="AQ161" i="12"/>
  <c r="AQ162" i="12"/>
  <c r="AQ163" i="12"/>
  <c r="AQ164" i="12"/>
  <c r="AQ165" i="12"/>
  <c r="AQ166" i="12"/>
  <c r="AQ167" i="12"/>
  <c r="AQ168" i="12"/>
  <c r="AQ169" i="12"/>
  <c r="AQ170" i="12"/>
  <c r="AQ171" i="12"/>
  <c r="AQ172" i="12"/>
  <c r="AQ173" i="12"/>
  <c r="AQ174" i="12"/>
  <c r="AQ175" i="12"/>
  <c r="AQ176" i="12"/>
  <c r="AQ177" i="12"/>
  <c r="AQ178" i="12"/>
  <c r="AQ179" i="12"/>
  <c r="AQ180" i="12"/>
  <c r="AQ181" i="12"/>
  <c r="AQ182" i="12"/>
  <c r="AQ183" i="12"/>
  <c r="AQ184" i="12"/>
  <c r="AQ185" i="12"/>
  <c r="AQ186" i="12"/>
  <c r="AQ187" i="12"/>
  <c r="AQ188" i="12"/>
  <c r="AQ189" i="12"/>
  <c r="AQ190" i="12"/>
  <c r="AQ191" i="12"/>
  <c r="AQ192" i="12"/>
  <c r="AQ193" i="12"/>
  <c r="AQ194" i="12"/>
  <c r="AQ195" i="12"/>
  <c r="AQ196" i="12"/>
  <c r="AQ197" i="12"/>
  <c r="AQ198" i="12"/>
  <c r="AQ199" i="12"/>
  <c r="AQ200" i="12"/>
  <c r="AQ201" i="12"/>
  <c r="AQ202" i="12"/>
  <c r="AQ203" i="12"/>
  <c r="AQ204" i="12"/>
  <c r="AQ205" i="12"/>
  <c r="AQ206" i="12"/>
  <c r="AQ207" i="12"/>
  <c r="AQ208" i="12"/>
  <c r="AQ209" i="12"/>
  <c r="AQ210" i="12"/>
  <c r="AQ211" i="12"/>
  <c r="AQ212" i="12"/>
  <c r="AQ213" i="12"/>
  <c r="AQ214" i="12"/>
  <c r="AQ215" i="12"/>
  <c r="AQ216" i="12"/>
  <c r="AQ217" i="12"/>
  <c r="AQ218" i="12"/>
  <c r="AQ219" i="12"/>
  <c r="AQ220" i="12"/>
  <c r="AQ221" i="12"/>
  <c r="AQ222" i="12"/>
  <c r="AQ223" i="12"/>
  <c r="AQ224" i="12"/>
  <c r="AQ225" i="12"/>
  <c r="AQ226" i="12"/>
  <c r="AQ227" i="12"/>
  <c r="AQ228" i="12"/>
  <c r="AQ229" i="12"/>
  <c r="AQ230" i="12"/>
  <c r="AQ231" i="12"/>
  <c r="AQ232" i="12"/>
  <c r="AU6" i="12"/>
  <c r="AU7" i="12"/>
  <c r="AU8" i="12"/>
  <c r="AU9" i="12"/>
  <c r="AU10" i="12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36" i="12"/>
  <c r="AU37" i="12"/>
  <c r="AU38" i="12"/>
  <c r="AU39" i="12"/>
  <c r="AU40" i="12"/>
  <c r="AU41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U54" i="12"/>
  <c r="AU55" i="12"/>
  <c r="AU56" i="12"/>
  <c r="AU57" i="12"/>
  <c r="AU58" i="12"/>
  <c r="AU59" i="12"/>
  <c r="AU60" i="12"/>
  <c r="AU61" i="12"/>
  <c r="AU62" i="12"/>
  <c r="AU63" i="12"/>
  <c r="AU64" i="12"/>
  <c r="AU65" i="12"/>
  <c r="AU66" i="12"/>
  <c r="AU67" i="12"/>
  <c r="AU68" i="12"/>
  <c r="AU69" i="12"/>
  <c r="AU70" i="12"/>
  <c r="AU71" i="12"/>
  <c r="AU72" i="12"/>
  <c r="AU73" i="12"/>
  <c r="AU74" i="12"/>
  <c r="AU75" i="12"/>
  <c r="AU76" i="12"/>
  <c r="AU77" i="12"/>
  <c r="AU78" i="12"/>
  <c r="AU79" i="12"/>
  <c r="AU80" i="12"/>
  <c r="AU81" i="12"/>
  <c r="AU82" i="12"/>
  <c r="AU83" i="12"/>
  <c r="AU84" i="12"/>
  <c r="AU85" i="12"/>
  <c r="AU86" i="12"/>
  <c r="AU87" i="12"/>
  <c r="AU88" i="12"/>
  <c r="AU89" i="12"/>
  <c r="AU90" i="12"/>
  <c r="AU91" i="12"/>
  <c r="AU92" i="12"/>
  <c r="AU93" i="12"/>
  <c r="AU94" i="12"/>
  <c r="AU95" i="12"/>
  <c r="AU96" i="12"/>
  <c r="AU97" i="12"/>
  <c r="AU98" i="12"/>
  <c r="AU99" i="12"/>
  <c r="AU100" i="12"/>
  <c r="AU101" i="12"/>
  <c r="AU102" i="12"/>
  <c r="AU103" i="12"/>
  <c r="AU104" i="12"/>
  <c r="AU105" i="12"/>
  <c r="AU106" i="12"/>
  <c r="AU107" i="12"/>
  <c r="AU108" i="12"/>
  <c r="AU109" i="12"/>
  <c r="AU110" i="12"/>
  <c r="AU111" i="12"/>
  <c r="AU112" i="12"/>
  <c r="AU113" i="12"/>
  <c r="AU114" i="12"/>
  <c r="AU115" i="12"/>
  <c r="AU116" i="12"/>
  <c r="AU117" i="12"/>
  <c r="AU118" i="12"/>
  <c r="AU119" i="12"/>
  <c r="AU120" i="12"/>
  <c r="AU121" i="12"/>
  <c r="AU122" i="12"/>
  <c r="AU123" i="12"/>
  <c r="AU124" i="12"/>
  <c r="AU125" i="12"/>
  <c r="AU126" i="12"/>
  <c r="AU127" i="12"/>
  <c r="AU128" i="12"/>
  <c r="AU129" i="12"/>
  <c r="AU130" i="12"/>
  <c r="AU131" i="12"/>
  <c r="AU132" i="12"/>
  <c r="AU133" i="12"/>
  <c r="AU134" i="12"/>
  <c r="AU135" i="12"/>
  <c r="AU136" i="12"/>
  <c r="AU137" i="12"/>
  <c r="AU138" i="12"/>
  <c r="AU139" i="12"/>
  <c r="AU140" i="12"/>
  <c r="AU141" i="12"/>
  <c r="AU142" i="12"/>
  <c r="AU143" i="12"/>
  <c r="AU144" i="12"/>
  <c r="AU145" i="12"/>
  <c r="AU146" i="12"/>
  <c r="AU147" i="12"/>
  <c r="AU148" i="12"/>
  <c r="AU149" i="12"/>
  <c r="AU150" i="12"/>
  <c r="AU151" i="12"/>
  <c r="AU152" i="12"/>
  <c r="AU153" i="12"/>
  <c r="AU154" i="12"/>
  <c r="AU155" i="12"/>
  <c r="AU156" i="12"/>
  <c r="AU157" i="12"/>
  <c r="AU158" i="12"/>
  <c r="AU159" i="12"/>
  <c r="AU160" i="12"/>
  <c r="AU161" i="12"/>
  <c r="AU162" i="12"/>
  <c r="AU163" i="12"/>
  <c r="AU164" i="12"/>
  <c r="AU165" i="12"/>
  <c r="AU166" i="12"/>
  <c r="AU167" i="12"/>
  <c r="AU168" i="12"/>
  <c r="AU169" i="12"/>
  <c r="AU170" i="12"/>
  <c r="AU171" i="12"/>
  <c r="AU172" i="12"/>
  <c r="AU173" i="12"/>
  <c r="AU174" i="12"/>
  <c r="AU175" i="12"/>
  <c r="AU176" i="12"/>
  <c r="AU177" i="12"/>
  <c r="AU178" i="12"/>
  <c r="AU179" i="12"/>
  <c r="AU180" i="12"/>
  <c r="AU181" i="12"/>
  <c r="AU182" i="12"/>
  <c r="AU183" i="12"/>
  <c r="AU184" i="12"/>
  <c r="AU185" i="12"/>
  <c r="AU186" i="12"/>
  <c r="AU187" i="12"/>
  <c r="AU188" i="12"/>
  <c r="AU189" i="12"/>
  <c r="AU190" i="12"/>
  <c r="AU191" i="12"/>
  <c r="AU192" i="12"/>
  <c r="AU193" i="12"/>
  <c r="AU194" i="12"/>
  <c r="AU195" i="12"/>
  <c r="AU196" i="12"/>
  <c r="AU197" i="12"/>
  <c r="AU198" i="12"/>
  <c r="AU199" i="12"/>
  <c r="AU200" i="12"/>
  <c r="AU201" i="12"/>
  <c r="AU202" i="12"/>
  <c r="AU203" i="12"/>
  <c r="AU204" i="12"/>
  <c r="AU205" i="12"/>
  <c r="AU206" i="12"/>
  <c r="AU207" i="12"/>
  <c r="AU208" i="12"/>
  <c r="AU209" i="12"/>
  <c r="AU210" i="12"/>
  <c r="AU211" i="12"/>
  <c r="AU212" i="12"/>
  <c r="AU213" i="12"/>
  <c r="AU214" i="12"/>
  <c r="AU215" i="12"/>
  <c r="AU216" i="12"/>
  <c r="AU217" i="12"/>
  <c r="AU218" i="12"/>
  <c r="AU219" i="12"/>
  <c r="AU220" i="12"/>
  <c r="AU221" i="12"/>
  <c r="AU222" i="12"/>
  <c r="AU223" i="12"/>
  <c r="AU224" i="12"/>
  <c r="AU225" i="12"/>
  <c r="AU226" i="12"/>
  <c r="AU227" i="12"/>
  <c r="AU228" i="12"/>
  <c r="AU229" i="12"/>
  <c r="AU230" i="12"/>
  <c r="AU231" i="12"/>
  <c r="AU232" i="12"/>
  <c r="AV6" i="12"/>
  <c r="AV7" i="12"/>
  <c r="AV8" i="12"/>
  <c r="AV9" i="12"/>
  <c r="AV10" i="12"/>
  <c r="AV11" i="12"/>
  <c r="AV12" i="12"/>
  <c r="AV13" i="12"/>
  <c r="AV14" i="12"/>
  <c r="AV15" i="12"/>
  <c r="AV16" i="12"/>
  <c r="AV17" i="12"/>
  <c r="AV18" i="12"/>
  <c r="AV19" i="12"/>
  <c r="AV20" i="12"/>
  <c r="AV21" i="12"/>
  <c r="AV22" i="12"/>
  <c r="AV24" i="12"/>
  <c r="AV25" i="12"/>
  <c r="AV26" i="12"/>
  <c r="AV27" i="12"/>
  <c r="AV28" i="12"/>
  <c r="AV29" i="12"/>
  <c r="AV30" i="12"/>
  <c r="AV31" i="12"/>
  <c r="AV32" i="12"/>
  <c r="AV33" i="12"/>
  <c r="AV34" i="12"/>
  <c r="AV35" i="12"/>
  <c r="AV36" i="12"/>
  <c r="AV37" i="12"/>
  <c r="AV38" i="12"/>
  <c r="AV39" i="12"/>
  <c r="AV40" i="12"/>
  <c r="AV41" i="12"/>
  <c r="AV42" i="12"/>
  <c r="AV43" i="12"/>
  <c r="AV44" i="12"/>
  <c r="AV45" i="12"/>
  <c r="AV46" i="12"/>
  <c r="AV47" i="12"/>
  <c r="AV48" i="12"/>
  <c r="AV49" i="12"/>
  <c r="AV50" i="12"/>
  <c r="AV51" i="12"/>
  <c r="AV52" i="12"/>
  <c r="AV53" i="12"/>
  <c r="AV54" i="12"/>
  <c r="AV55" i="12"/>
  <c r="AV56" i="12"/>
  <c r="AV57" i="12"/>
  <c r="AV58" i="12"/>
  <c r="AV59" i="12"/>
  <c r="AV60" i="12"/>
  <c r="AV61" i="12"/>
  <c r="AV62" i="12"/>
  <c r="AV63" i="12"/>
  <c r="AV64" i="12"/>
  <c r="AV65" i="12"/>
  <c r="AV66" i="12"/>
  <c r="AV67" i="12"/>
  <c r="AV68" i="12"/>
  <c r="AV69" i="12"/>
  <c r="AV70" i="12"/>
  <c r="AV71" i="12"/>
  <c r="AV72" i="12"/>
  <c r="AV73" i="12"/>
  <c r="AV74" i="12"/>
  <c r="AV75" i="12"/>
  <c r="AV76" i="12"/>
  <c r="AV77" i="12"/>
  <c r="AV78" i="12"/>
  <c r="AV79" i="12"/>
  <c r="AV80" i="12"/>
  <c r="AV81" i="12"/>
  <c r="AV82" i="12"/>
  <c r="AV83" i="12"/>
  <c r="AV84" i="12"/>
  <c r="AV85" i="12"/>
  <c r="AV86" i="12"/>
  <c r="AV87" i="12"/>
  <c r="AV88" i="12"/>
  <c r="AV89" i="12"/>
  <c r="AV90" i="12"/>
  <c r="AV91" i="12"/>
  <c r="AV92" i="12"/>
  <c r="AV93" i="12"/>
  <c r="AV94" i="12"/>
  <c r="AV95" i="12"/>
  <c r="AV96" i="12"/>
  <c r="AV97" i="12"/>
  <c r="AV98" i="12"/>
  <c r="AV99" i="12"/>
  <c r="AV100" i="12"/>
  <c r="AV101" i="12"/>
  <c r="AV102" i="12"/>
  <c r="AV103" i="12"/>
  <c r="AV104" i="12"/>
  <c r="AV105" i="12"/>
  <c r="AV106" i="12"/>
  <c r="AV107" i="12"/>
  <c r="AV108" i="12"/>
  <c r="AV109" i="12"/>
  <c r="AV110" i="12"/>
  <c r="AV111" i="12"/>
  <c r="AV112" i="12"/>
  <c r="AV113" i="12"/>
  <c r="AV114" i="12"/>
  <c r="AV115" i="12"/>
  <c r="AV116" i="12"/>
  <c r="AV117" i="12"/>
  <c r="AV118" i="12"/>
  <c r="AV119" i="12"/>
  <c r="AV120" i="12"/>
  <c r="AV121" i="12"/>
  <c r="AV122" i="12"/>
  <c r="AV123" i="12"/>
  <c r="AV124" i="12"/>
  <c r="AV125" i="12"/>
  <c r="AV126" i="12"/>
  <c r="AV127" i="12"/>
  <c r="AV128" i="12"/>
  <c r="AV129" i="12"/>
  <c r="AV130" i="12"/>
  <c r="AV131" i="12"/>
  <c r="AV132" i="12"/>
  <c r="AV133" i="12"/>
  <c r="AV134" i="12"/>
  <c r="AV135" i="12"/>
  <c r="AV136" i="12"/>
  <c r="AV137" i="12"/>
  <c r="AV138" i="12"/>
  <c r="AV139" i="12"/>
  <c r="AV140" i="12"/>
  <c r="AV141" i="12"/>
  <c r="AV142" i="12"/>
  <c r="AV143" i="12"/>
  <c r="AV144" i="12"/>
  <c r="AV145" i="12"/>
  <c r="AV146" i="12"/>
  <c r="AV147" i="12"/>
  <c r="AV148" i="12"/>
  <c r="AV149" i="12"/>
  <c r="AV150" i="12"/>
  <c r="AV151" i="12"/>
  <c r="AV152" i="12"/>
  <c r="AV153" i="12"/>
  <c r="AV154" i="12"/>
  <c r="AV155" i="12"/>
  <c r="AV156" i="12"/>
  <c r="AV157" i="12"/>
  <c r="AV158" i="12"/>
  <c r="AV159" i="12"/>
  <c r="AV160" i="12"/>
  <c r="AV161" i="12"/>
  <c r="AV162" i="12"/>
  <c r="AV163" i="12"/>
  <c r="AV164" i="12"/>
  <c r="AV165" i="12"/>
  <c r="AV166" i="12"/>
  <c r="AV167" i="12"/>
  <c r="AV168" i="12"/>
  <c r="AV169" i="12"/>
  <c r="AV170" i="12"/>
  <c r="AV171" i="12"/>
  <c r="AV172" i="12"/>
  <c r="AV173" i="12"/>
  <c r="AV174" i="12"/>
  <c r="AV175" i="12"/>
  <c r="AV176" i="12"/>
  <c r="AV177" i="12"/>
  <c r="AV178" i="12"/>
  <c r="AV179" i="12"/>
  <c r="AV180" i="12"/>
  <c r="AV181" i="12"/>
  <c r="AV182" i="12"/>
  <c r="AV183" i="12"/>
  <c r="AV184" i="12"/>
  <c r="AV185" i="12"/>
  <c r="AV186" i="12"/>
  <c r="AV187" i="12"/>
  <c r="AV188" i="12"/>
  <c r="AV189" i="12"/>
  <c r="AV190" i="12"/>
  <c r="AV191" i="12"/>
  <c r="AV192" i="12"/>
  <c r="AV193" i="12"/>
  <c r="AV194" i="12"/>
  <c r="AV195" i="12"/>
  <c r="AV196" i="12"/>
  <c r="AV197" i="12"/>
  <c r="AV198" i="12"/>
  <c r="AV199" i="12"/>
  <c r="AV200" i="12"/>
  <c r="AV201" i="12"/>
  <c r="AV202" i="12"/>
  <c r="AV203" i="12"/>
  <c r="AV204" i="12"/>
  <c r="AV205" i="12"/>
  <c r="AV206" i="12"/>
  <c r="AV207" i="12"/>
  <c r="AV208" i="12"/>
  <c r="AV209" i="12"/>
  <c r="AV210" i="12"/>
  <c r="AV211" i="12"/>
  <c r="AV212" i="12"/>
  <c r="AV213" i="12"/>
  <c r="AV214" i="12"/>
  <c r="AV215" i="12"/>
  <c r="AV216" i="12"/>
  <c r="AV217" i="12"/>
  <c r="AV218" i="12"/>
  <c r="AV219" i="12"/>
  <c r="AV220" i="12"/>
  <c r="AV221" i="12"/>
  <c r="AV222" i="12"/>
  <c r="AV223" i="12"/>
  <c r="AV224" i="12"/>
  <c r="AV225" i="12"/>
  <c r="AV226" i="12"/>
  <c r="AV227" i="12"/>
  <c r="AV228" i="12"/>
  <c r="AV229" i="12"/>
  <c r="AV230" i="12"/>
  <c r="AV231" i="12"/>
  <c r="AV232" i="12"/>
  <c r="AV5" i="12"/>
  <c r="AS6" i="12"/>
  <c r="AS7" i="12"/>
  <c r="AS8" i="12"/>
  <c r="AS9" i="12"/>
  <c r="AS10" i="12"/>
  <c r="AS11" i="12"/>
  <c r="AS12" i="12"/>
  <c r="AS13" i="12"/>
  <c r="AS14" i="12"/>
  <c r="AS15" i="12"/>
  <c r="AS16" i="12"/>
  <c r="AS17" i="12"/>
  <c r="AS18" i="12"/>
  <c r="AS19" i="12"/>
  <c r="AS20" i="12"/>
  <c r="AS21" i="12"/>
  <c r="AS22" i="12"/>
  <c r="AS24" i="12"/>
  <c r="AS25" i="12"/>
  <c r="AS26" i="12"/>
  <c r="AS27" i="12"/>
  <c r="AS28" i="12"/>
  <c r="AS29" i="12"/>
  <c r="AS30" i="12"/>
  <c r="AS31" i="12"/>
  <c r="AS32" i="12"/>
  <c r="AS33" i="12"/>
  <c r="AS34" i="12"/>
  <c r="AS35" i="12"/>
  <c r="AS36" i="12"/>
  <c r="AS37" i="12"/>
  <c r="AS38" i="12"/>
  <c r="AS39" i="12"/>
  <c r="AS40" i="12"/>
  <c r="AS41" i="12"/>
  <c r="AS42" i="12"/>
  <c r="AS43" i="12"/>
  <c r="AS44" i="12"/>
  <c r="AS45" i="12"/>
  <c r="AS46" i="12"/>
  <c r="AS47" i="12"/>
  <c r="AS48" i="12"/>
  <c r="AS49" i="12"/>
  <c r="AS50" i="12"/>
  <c r="AS51" i="12"/>
  <c r="AS52" i="12"/>
  <c r="AS53" i="12"/>
  <c r="AS54" i="12"/>
  <c r="AS55" i="12"/>
  <c r="AS56" i="12"/>
  <c r="AS57" i="12"/>
  <c r="AS58" i="12"/>
  <c r="AS59" i="12"/>
  <c r="AS60" i="12"/>
  <c r="AS61" i="12"/>
  <c r="AS62" i="12"/>
  <c r="AS63" i="12"/>
  <c r="AS64" i="12"/>
  <c r="AS65" i="12"/>
  <c r="AS66" i="12"/>
  <c r="AS67" i="12"/>
  <c r="AS68" i="12"/>
  <c r="AS69" i="12"/>
  <c r="AS70" i="12"/>
  <c r="AS71" i="12"/>
  <c r="AS72" i="12"/>
  <c r="AS73" i="12"/>
  <c r="AS74" i="12"/>
  <c r="AS75" i="12"/>
  <c r="AS76" i="12"/>
  <c r="AS77" i="12"/>
  <c r="AS78" i="12"/>
  <c r="AS79" i="12"/>
  <c r="AS80" i="12"/>
  <c r="AS81" i="12"/>
  <c r="AS82" i="12"/>
  <c r="AS83" i="12"/>
  <c r="AS84" i="12"/>
  <c r="AS85" i="12"/>
  <c r="AS86" i="12"/>
  <c r="AS87" i="12"/>
  <c r="AS88" i="12"/>
  <c r="AS89" i="12"/>
  <c r="AS90" i="12"/>
  <c r="AS91" i="12"/>
  <c r="AS92" i="12"/>
  <c r="AS93" i="12"/>
  <c r="AS94" i="12"/>
  <c r="AS95" i="12"/>
  <c r="AS96" i="12"/>
  <c r="AS97" i="12"/>
  <c r="AS98" i="12"/>
  <c r="AS99" i="12"/>
  <c r="AS100" i="12"/>
  <c r="AS101" i="12"/>
  <c r="AS102" i="12"/>
  <c r="AS103" i="12"/>
  <c r="AS104" i="12"/>
  <c r="AS105" i="12"/>
  <c r="AS106" i="12"/>
  <c r="AS107" i="12"/>
  <c r="AS108" i="12"/>
  <c r="AS109" i="12"/>
  <c r="AS110" i="12"/>
  <c r="AS111" i="12"/>
  <c r="AS112" i="12"/>
  <c r="AS113" i="12"/>
  <c r="AS114" i="12"/>
  <c r="AS115" i="12"/>
  <c r="AS116" i="12"/>
  <c r="AS117" i="12"/>
  <c r="AS118" i="12"/>
  <c r="AS119" i="12"/>
  <c r="AS120" i="12"/>
  <c r="AS121" i="12"/>
  <c r="AS122" i="12"/>
  <c r="AS123" i="12"/>
  <c r="AS124" i="12"/>
  <c r="AS125" i="12"/>
  <c r="AS126" i="12"/>
  <c r="AS127" i="12"/>
  <c r="AS128" i="12"/>
  <c r="AS129" i="12"/>
  <c r="AS130" i="12"/>
  <c r="AS131" i="12"/>
  <c r="AS132" i="12"/>
  <c r="AS133" i="12"/>
  <c r="AS134" i="12"/>
  <c r="AS135" i="12"/>
  <c r="AS136" i="12"/>
  <c r="AS137" i="12"/>
  <c r="AS138" i="12"/>
  <c r="AS139" i="12"/>
  <c r="AS140" i="12"/>
  <c r="AS141" i="12"/>
  <c r="AS142" i="12"/>
  <c r="AS143" i="12"/>
  <c r="AS144" i="12"/>
  <c r="AS145" i="12"/>
  <c r="AS146" i="12"/>
  <c r="AS147" i="12"/>
  <c r="AS148" i="12"/>
  <c r="AS149" i="12"/>
  <c r="AS150" i="12"/>
  <c r="AS151" i="12"/>
  <c r="AS152" i="12"/>
  <c r="AS153" i="12"/>
  <c r="AS154" i="12"/>
  <c r="AS155" i="12"/>
  <c r="AS156" i="12"/>
  <c r="AS157" i="12"/>
  <c r="AS158" i="12"/>
  <c r="AS159" i="12"/>
  <c r="AS160" i="12"/>
  <c r="AS161" i="12"/>
  <c r="AS162" i="12"/>
  <c r="AS163" i="12"/>
  <c r="AS164" i="12"/>
  <c r="AS165" i="12"/>
  <c r="AS166" i="12"/>
  <c r="AS167" i="12"/>
  <c r="AS168" i="12"/>
  <c r="AS169" i="12"/>
  <c r="AS170" i="12"/>
  <c r="AS171" i="12"/>
  <c r="AS172" i="12"/>
  <c r="AS173" i="12"/>
  <c r="AS174" i="12"/>
  <c r="AS175" i="12"/>
  <c r="AS176" i="12"/>
  <c r="AS177" i="12"/>
  <c r="AS178" i="12"/>
  <c r="AS179" i="12"/>
  <c r="AS180" i="12"/>
  <c r="AS181" i="12"/>
  <c r="AS182" i="12"/>
  <c r="AS183" i="12"/>
  <c r="AS184" i="12"/>
  <c r="AS185" i="12"/>
  <c r="AS186" i="12"/>
  <c r="AS187" i="12"/>
  <c r="AS188" i="12"/>
  <c r="AS189" i="12"/>
  <c r="AS190" i="12"/>
  <c r="AS191" i="12"/>
  <c r="AS192" i="12"/>
  <c r="AS193" i="12"/>
  <c r="AS194" i="12"/>
  <c r="AS195" i="12"/>
  <c r="AS196" i="12"/>
  <c r="AS197" i="12"/>
  <c r="AS198" i="12"/>
  <c r="AS199" i="12"/>
  <c r="AS200" i="12"/>
  <c r="AS201" i="12"/>
  <c r="AS202" i="12"/>
  <c r="AS203" i="12"/>
  <c r="AS204" i="12"/>
  <c r="AS205" i="12"/>
  <c r="AS206" i="12"/>
  <c r="AS207" i="12"/>
  <c r="AS208" i="12"/>
  <c r="AS209" i="12"/>
  <c r="AS210" i="12"/>
  <c r="AS211" i="12"/>
  <c r="AS212" i="12"/>
  <c r="AS213" i="12"/>
  <c r="AS214" i="12"/>
  <c r="AS215" i="12"/>
  <c r="AS216" i="12"/>
  <c r="AS217" i="12"/>
  <c r="AS218" i="12"/>
  <c r="AS219" i="12"/>
  <c r="AS220" i="12"/>
  <c r="AS221" i="12"/>
  <c r="AS222" i="12"/>
  <c r="AS223" i="12"/>
  <c r="AS224" i="12"/>
  <c r="AS225" i="12"/>
  <c r="AS226" i="12"/>
  <c r="AS227" i="12"/>
  <c r="AS228" i="12"/>
  <c r="AS229" i="12"/>
  <c r="AS230" i="12"/>
  <c r="AS231" i="12"/>
  <c r="AS232" i="12"/>
  <c r="AT6" i="12"/>
  <c r="AT7" i="12"/>
  <c r="AT8" i="12"/>
  <c r="AT9" i="12"/>
  <c r="AT10" i="12"/>
  <c r="AT11" i="12"/>
  <c r="AT12" i="12"/>
  <c r="AT13" i="12"/>
  <c r="AT14" i="12"/>
  <c r="AT15" i="12"/>
  <c r="AT16" i="12"/>
  <c r="AT17" i="12"/>
  <c r="AT18" i="12"/>
  <c r="AT19" i="12"/>
  <c r="AT20" i="12"/>
  <c r="AT21" i="12"/>
  <c r="AT22" i="12"/>
  <c r="AT24" i="12"/>
  <c r="AT25" i="12"/>
  <c r="AT26" i="12"/>
  <c r="AT27" i="12"/>
  <c r="AT28" i="12"/>
  <c r="AT29" i="12"/>
  <c r="AT30" i="12"/>
  <c r="AT31" i="12"/>
  <c r="AT32" i="12"/>
  <c r="AT33" i="12"/>
  <c r="AT34" i="12"/>
  <c r="AT35" i="12"/>
  <c r="AT36" i="12"/>
  <c r="AT37" i="12"/>
  <c r="AT38" i="12"/>
  <c r="AT39" i="12"/>
  <c r="AT40" i="12"/>
  <c r="AT41" i="12"/>
  <c r="AT42" i="12"/>
  <c r="AT43" i="12"/>
  <c r="AT44" i="12"/>
  <c r="AT45" i="12"/>
  <c r="AT46" i="12"/>
  <c r="AT47" i="12"/>
  <c r="AT48" i="12"/>
  <c r="AT49" i="12"/>
  <c r="AT50" i="12"/>
  <c r="AT51" i="12"/>
  <c r="AT52" i="12"/>
  <c r="AT53" i="12"/>
  <c r="AT54" i="12"/>
  <c r="AT55" i="12"/>
  <c r="AT56" i="12"/>
  <c r="AT57" i="12"/>
  <c r="AT58" i="12"/>
  <c r="AT59" i="12"/>
  <c r="AT60" i="12"/>
  <c r="AT61" i="12"/>
  <c r="AT62" i="12"/>
  <c r="AT63" i="12"/>
  <c r="AT64" i="12"/>
  <c r="AT65" i="12"/>
  <c r="AT66" i="12"/>
  <c r="AT67" i="12"/>
  <c r="AT68" i="12"/>
  <c r="AT69" i="12"/>
  <c r="AT70" i="12"/>
  <c r="AT71" i="12"/>
  <c r="AT72" i="12"/>
  <c r="AT73" i="12"/>
  <c r="AT74" i="12"/>
  <c r="AT75" i="12"/>
  <c r="AT76" i="12"/>
  <c r="AT77" i="12"/>
  <c r="AT78" i="12"/>
  <c r="AT79" i="12"/>
  <c r="AT80" i="12"/>
  <c r="AT81" i="12"/>
  <c r="AT82" i="12"/>
  <c r="AT83" i="12"/>
  <c r="AT84" i="12"/>
  <c r="AT85" i="12"/>
  <c r="AT86" i="12"/>
  <c r="AT87" i="12"/>
  <c r="AT88" i="12"/>
  <c r="AT89" i="12"/>
  <c r="AT90" i="12"/>
  <c r="AT91" i="12"/>
  <c r="AT92" i="12"/>
  <c r="AT93" i="12"/>
  <c r="AT94" i="12"/>
  <c r="AT95" i="12"/>
  <c r="AT96" i="12"/>
  <c r="AT97" i="12"/>
  <c r="AT98" i="12"/>
  <c r="AT99" i="12"/>
  <c r="AT100" i="12"/>
  <c r="AT101" i="12"/>
  <c r="AT102" i="12"/>
  <c r="AT103" i="12"/>
  <c r="AT104" i="12"/>
  <c r="AT105" i="12"/>
  <c r="AT106" i="12"/>
  <c r="AT107" i="12"/>
  <c r="AT108" i="12"/>
  <c r="AT109" i="12"/>
  <c r="AT110" i="12"/>
  <c r="AT111" i="12"/>
  <c r="AT112" i="12"/>
  <c r="AT113" i="12"/>
  <c r="AT114" i="12"/>
  <c r="AT115" i="12"/>
  <c r="AT116" i="12"/>
  <c r="AT117" i="12"/>
  <c r="AT118" i="12"/>
  <c r="AT119" i="12"/>
  <c r="AT120" i="12"/>
  <c r="AT121" i="12"/>
  <c r="AT122" i="12"/>
  <c r="AT123" i="12"/>
  <c r="AT124" i="12"/>
  <c r="AT125" i="12"/>
  <c r="AT126" i="12"/>
  <c r="AT127" i="12"/>
  <c r="AT128" i="12"/>
  <c r="AT129" i="12"/>
  <c r="AT130" i="12"/>
  <c r="AT131" i="12"/>
  <c r="AT132" i="12"/>
  <c r="AT133" i="12"/>
  <c r="AT134" i="12"/>
  <c r="AT135" i="12"/>
  <c r="AT136" i="12"/>
  <c r="AT137" i="12"/>
  <c r="AT138" i="12"/>
  <c r="AT139" i="12"/>
  <c r="AT140" i="12"/>
  <c r="AT141" i="12"/>
  <c r="AT142" i="12"/>
  <c r="AT143" i="12"/>
  <c r="AT144" i="12"/>
  <c r="AT145" i="12"/>
  <c r="AT146" i="12"/>
  <c r="AT147" i="12"/>
  <c r="AT148" i="12"/>
  <c r="AT149" i="12"/>
  <c r="AT150" i="12"/>
  <c r="AT151" i="12"/>
  <c r="AT152" i="12"/>
  <c r="AT153" i="12"/>
  <c r="AT154" i="12"/>
  <c r="AT155" i="12"/>
  <c r="AT156" i="12"/>
  <c r="AT157" i="12"/>
  <c r="AT158" i="12"/>
  <c r="AT159" i="12"/>
  <c r="AT160" i="12"/>
  <c r="AT161" i="12"/>
  <c r="AT162" i="12"/>
  <c r="AT163" i="12"/>
  <c r="AT164" i="12"/>
  <c r="AT165" i="12"/>
  <c r="AT166" i="12"/>
  <c r="AT167" i="12"/>
  <c r="AT168" i="12"/>
  <c r="AT169" i="12"/>
  <c r="AT170" i="12"/>
  <c r="AT171" i="12"/>
  <c r="AT172" i="12"/>
  <c r="AT173" i="12"/>
  <c r="AT174" i="12"/>
  <c r="AT175" i="12"/>
  <c r="AT176" i="12"/>
  <c r="AT177" i="12"/>
  <c r="AT178" i="12"/>
  <c r="AT179" i="12"/>
  <c r="AT180" i="12"/>
  <c r="AT181" i="12"/>
  <c r="AT182" i="12"/>
  <c r="AT183" i="12"/>
  <c r="AT184" i="12"/>
  <c r="AT185" i="12"/>
  <c r="AT186" i="12"/>
  <c r="AT187" i="12"/>
  <c r="AT188" i="12"/>
  <c r="AT189" i="12"/>
  <c r="AT190" i="12"/>
  <c r="AT191" i="12"/>
  <c r="AT192" i="12"/>
  <c r="AT193" i="12"/>
  <c r="AT194" i="12"/>
  <c r="AT195" i="12"/>
  <c r="AT196" i="12"/>
  <c r="AT197" i="12"/>
  <c r="AT198" i="12"/>
  <c r="AT199" i="12"/>
  <c r="AT200" i="12"/>
  <c r="AT201" i="12"/>
  <c r="AT202" i="12"/>
  <c r="AT203" i="12"/>
  <c r="AT204" i="12"/>
  <c r="AT205" i="12"/>
  <c r="AT206" i="12"/>
  <c r="AT207" i="12"/>
  <c r="AT208" i="12"/>
  <c r="AT209" i="12"/>
  <c r="AT210" i="12"/>
  <c r="AT211" i="12"/>
  <c r="AT212" i="12"/>
  <c r="AT213" i="12"/>
  <c r="AT214" i="12"/>
  <c r="AT215" i="12"/>
  <c r="AT216" i="12"/>
  <c r="AT217" i="12"/>
  <c r="AT218" i="12"/>
  <c r="AT219" i="12"/>
  <c r="AT220" i="12"/>
  <c r="AT221" i="12"/>
  <c r="AT222" i="12"/>
  <c r="AT223" i="12"/>
  <c r="AT224" i="12"/>
  <c r="AT225" i="12"/>
  <c r="AT226" i="12"/>
  <c r="AT227" i="12"/>
  <c r="AT228" i="12"/>
  <c r="AT229" i="12"/>
  <c r="AT230" i="12"/>
  <c r="AT231" i="12"/>
  <c r="AT232" i="12"/>
  <c r="AU5" i="12"/>
  <c r="AT5" i="12"/>
  <c r="AS5" i="12"/>
  <c r="AR7" i="12"/>
  <c r="AR8" i="12"/>
  <c r="AR9" i="12"/>
  <c r="AR10" i="12"/>
  <c r="AR11" i="12"/>
  <c r="AR12" i="12"/>
  <c r="AR13" i="12"/>
  <c r="AR14" i="12"/>
  <c r="AR15" i="12"/>
  <c r="AR16" i="12"/>
  <c r="AR17" i="12"/>
  <c r="AR18" i="12"/>
  <c r="AR19" i="12"/>
  <c r="AR20" i="12"/>
  <c r="AR21" i="12"/>
  <c r="AR22" i="12"/>
  <c r="AR24" i="12"/>
  <c r="AR25" i="12"/>
  <c r="AR26" i="12"/>
  <c r="AR27" i="12"/>
  <c r="AR28" i="12"/>
  <c r="AR29" i="12"/>
  <c r="AR30" i="12"/>
  <c r="AR31" i="12"/>
  <c r="AR32" i="12"/>
  <c r="AR33" i="12"/>
  <c r="AR34" i="12"/>
  <c r="AR35" i="12"/>
  <c r="AR36" i="12"/>
  <c r="AR37" i="12"/>
  <c r="AR38" i="12"/>
  <c r="AR39" i="12"/>
  <c r="AR40" i="12"/>
  <c r="AR41" i="12"/>
  <c r="AR42" i="12"/>
  <c r="AR43" i="12"/>
  <c r="AR44" i="12"/>
  <c r="AR45" i="12"/>
  <c r="AR46" i="12"/>
  <c r="AR47" i="12"/>
  <c r="AR48" i="12"/>
  <c r="AR49" i="12"/>
  <c r="AR50" i="12"/>
  <c r="AR51" i="12"/>
  <c r="AR52" i="12"/>
  <c r="AR53" i="12"/>
  <c r="AR54" i="12"/>
  <c r="AR55" i="12"/>
  <c r="AR56" i="12"/>
  <c r="AR57" i="12"/>
  <c r="AR58" i="12"/>
  <c r="AR59" i="12"/>
  <c r="AR60" i="12"/>
  <c r="AR61" i="12"/>
  <c r="AR62" i="12"/>
  <c r="AR63" i="12"/>
  <c r="AR64" i="12"/>
  <c r="AR65" i="12"/>
  <c r="AR66" i="12"/>
  <c r="AR67" i="12"/>
  <c r="AR68" i="12"/>
  <c r="AR69" i="12"/>
  <c r="AR70" i="12"/>
  <c r="AR71" i="12"/>
  <c r="AR72" i="12"/>
  <c r="AR73" i="12"/>
  <c r="AR74" i="12"/>
  <c r="AR75" i="12"/>
  <c r="AR76" i="12"/>
  <c r="AR77" i="12"/>
  <c r="AR78" i="12"/>
  <c r="AR79" i="12"/>
  <c r="AR80" i="12"/>
  <c r="AR81" i="12"/>
  <c r="AR82" i="12"/>
  <c r="AR83" i="12"/>
  <c r="AR84" i="12"/>
  <c r="AR85" i="12"/>
  <c r="AR86" i="12"/>
  <c r="AR87" i="12"/>
  <c r="AR88" i="12"/>
  <c r="AR89" i="12"/>
  <c r="AR90" i="12"/>
  <c r="AR91" i="12"/>
  <c r="AR92" i="12"/>
  <c r="AR93" i="12"/>
  <c r="AR94" i="12"/>
  <c r="AR95" i="12"/>
  <c r="AR96" i="12"/>
  <c r="AR97" i="12"/>
  <c r="AR98" i="12"/>
  <c r="AR99" i="12"/>
  <c r="AR100" i="12"/>
  <c r="AR101" i="12"/>
  <c r="AR102" i="12"/>
  <c r="AR103" i="12"/>
  <c r="AR104" i="12"/>
  <c r="AR105" i="12"/>
  <c r="AR106" i="12"/>
  <c r="AR107" i="12"/>
  <c r="AR108" i="12"/>
  <c r="AR109" i="12"/>
  <c r="AR110" i="12"/>
  <c r="AR111" i="12"/>
  <c r="AR112" i="12"/>
  <c r="AR113" i="12"/>
  <c r="AR114" i="12"/>
  <c r="AR115" i="12"/>
  <c r="AR116" i="12"/>
  <c r="AR117" i="12"/>
  <c r="AR118" i="12"/>
  <c r="AR119" i="12"/>
  <c r="AR120" i="12"/>
  <c r="AR121" i="12"/>
  <c r="AR122" i="12"/>
  <c r="AR123" i="12"/>
  <c r="AR124" i="12"/>
  <c r="AR125" i="12"/>
  <c r="AR126" i="12"/>
  <c r="AR127" i="12"/>
  <c r="AR128" i="12"/>
  <c r="AR129" i="12"/>
  <c r="AR130" i="12"/>
  <c r="AR131" i="12"/>
  <c r="AR132" i="12"/>
  <c r="AR133" i="12"/>
  <c r="AR134" i="12"/>
  <c r="AR135" i="12"/>
  <c r="AR136" i="12"/>
  <c r="AR137" i="12"/>
  <c r="AR138" i="12"/>
  <c r="AR139" i="12"/>
  <c r="AR140" i="12"/>
  <c r="AR141" i="12"/>
  <c r="AR142" i="12"/>
  <c r="AR143" i="12"/>
  <c r="AR144" i="12"/>
  <c r="AR145" i="12"/>
  <c r="AR146" i="12"/>
  <c r="AR147" i="12"/>
  <c r="AR148" i="12"/>
  <c r="AR149" i="12"/>
  <c r="AR150" i="12"/>
  <c r="AR151" i="12"/>
  <c r="AR152" i="12"/>
  <c r="AR153" i="12"/>
  <c r="AR154" i="12"/>
  <c r="AR155" i="12"/>
  <c r="AR156" i="12"/>
  <c r="AR157" i="12"/>
  <c r="AR158" i="12"/>
  <c r="AR159" i="12"/>
  <c r="AR160" i="12"/>
  <c r="AR161" i="12"/>
  <c r="AR162" i="12"/>
  <c r="AR163" i="12"/>
  <c r="AR164" i="12"/>
  <c r="AR165" i="12"/>
  <c r="AR166" i="12"/>
  <c r="AR167" i="12"/>
  <c r="AR168" i="12"/>
  <c r="AR169" i="12"/>
  <c r="AR170" i="12"/>
  <c r="AR171" i="12"/>
  <c r="AR172" i="12"/>
  <c r="AR173" i="12"/>
  <c r="AR174" i="12"/>
  <c r="AR175" i="12"/>
  <c r="AR176" i="12"/>
  <c r="AR177" i="12"/>
  <c r="AR178" i="12"/>
  <c r="AR179" i="12"/>
  <c r="AR180" i="12"/>
  <c r="AR181" i="12"/>
  <c r="AR182" i="12"/>
  <c r="AR183" i="12"/>
  <c r="AR184" i="12"/>
  <c r="AR185" i="12"/>
  <c r="AR186" i="12"/>
  <c r="AR187" i="12"/>
  <c r="AR188" i="12"/>
  <c r="AR189" i="12"/>
  <c r="AR190" i="12"/>
  <c r="AR191" i="12"/>
  <c r="AR192" i="12"/>
  <c r="AR193" i="12"/>
  <c r="AR194" i="12"/>
  <c r="AR195" i="12"/>
  <c r="AR196" i="12"/>
  <c r="AR197" i="12"/>
  <c r="AR198" i="12"/>
  <c r="AR199" i="12"/>
  <c r="AR200" i="12"/>
  <c r="AR201" i="12"/>
  <c r="AR202" i="12"/>
  <c r="AR203" i="12"/>
  <c r="AR204" i="12"/>
  <c r="AR205" i="12"/>
  <c r="AR206" i="12"/>
  <c r="AR207" i="12"/>
  <c r="AR208" i="12"/>
  <c r="AR209" i="12"/>
  <c r="AR210" i="12"/>
  <c r="AR211" i="12"/>
  <c r="AR212" i="12"/>
  <c r="AR213" i="12"/>
  <c r="AR214" i="12"/>
  <c r="AR215" i="12"/>
  <c r="AR216" i="12"/>
  <c r="AR217" i="12"/>
  <c r="AR218" i="12"/>
  <c r="AR219" i="12"/>
  <c r="AR220" i="12"/>
  <c r="AR221" i="12"/>
  <c r="AR222" i="12"/>
  <c r="AR223" i="12"/>
  <c r="AR224" i="12"/>
  <c r="AR225" i="12"/>
  <c r="AR226" i="12"/>
  <c r="AR227" i="12"/>
  <c r="AR228" i="12"/>
  <c r="AR229" i="12"/>
  <c r="AR230" i="12"/>
  <c r="AR231" i="12"/>
  <c r="AR232" i="12"/>
  <c r="AR5" i="12"/>
  <c r="AQ5" i="12"/>
  <c r="AX232" i="12"/>
  <c r="AW232" i="12"/>
  <c r="AO232" i="12"/>
  <c r="AN232" i="12"/>
  <c r="AM232" i="12"/>
  <c r="AL232" i="12"/>
  <c r="AK232" i="12"/>
  <c r="AJ232" i="12"/>
  <c r="AI232" i="12"/>
  <c r="AH232" i="12"/>
  <c r="AG232" i="12"/>
  <c r="AF232" i="12"/>
  <c r="AE232" i="12"/>
  <c r="AD232" i="12"/>
  <c r="AC232" i="12"/>
  <c r="AB232" i="12"/>
  <c r="AA232" i="12"/>
  <c r="Z232" i="12"/>
  <c r="Y232" i="12"/>
  <c r="X232" i="12"/>
  <c r="W232" i="12"/>
  <c r="V232" i="12"/>
  <c r="U232" i="12"/>
  <c r="T232" i="12"/>
  <c r="S232" i="12"/>
  <c r="R232" i="12"/>
  <c r="Q232" i="12"/>
  <c r="P232" i="12"/>
  <c r="O232" i="12"/>
  <c r="N232" i="12"/>
  <c r="M232" i="12"/>
  <c r="L232" i="12"/>
  <c r="K232" i="12"/>
  <c r="J232" i="12"/>
  <c r="I232" i="12"/>
  <c r="H232" i="12"/>
  <c r="G232" i="12"/>
  <c r="F232" i="12"/>
  <c r="E232" i="12"/>
  <c r="D232" i="12"/>
  <c r="C232" i="12"/>
  <c r="B232" i="12"/>
  <c r="A232" i="12"/>
  <c r="AX231" i="12"/>
  <c r="AW231" i="12"/>
  <c r="AO231" i="12"/>
  <c r="AN231" i="12"/>
  <c r="AM231" i="12"/>
  <c r="AL231" i="12"/>
  <c r="AK231" i="12"/>
  <c r="AJ231" i="12"/>
  <c r="AI231" i="12"/>
  <c r="AH231" i="12"/>
  <c r="AG231" i="12"/>
  <c r="AF231" i="12"/>
  <c r="AE231" i="12"/>
  <c r="AD231" i="12"/>
  <c r="AC231" i="12"/>
  <c r="AB231" i="12"/>
  <c r="AA231" i="12"/>
  <c r="Z231" i="12"/>
  <c r="Y231" i="12"/>
  <c r="X231" i="12"/>
  <c r="W231" i="12"/>
  <c r="V231" i="12"/>
  <c r="U231" i="12"/>
  <c r="T231" i="12"/>
  <c r="S231" i="12"/>
  <c r="R231" i="12"/>
  <c r="Q231" i="12"/>
  <c r="P231" i="12"/>
  <c r="O231" i="12"/>
  <c r="N231" i="12"/>
  <c r="M231" i="12"/>
  <c r="L231" i="12"/>
  <c r="K231" i="12"/>
  <c r="J231" i="12"/>
  <c r="I231" i="12"/>
  <c r="H231" i="12"/>
  <c r="G231" i="12"/>
  <c r="F231" i="12"/>
  <c r="E231" i="12"/>
  <c r="D231" i="12"/>
  <c r="C231" i="12"/>
  <c r="B231" i="12"/>
  <c r="A231" i="12"/>
  <c r="AX230" i="12"/>
  <c r="AW230" i="12"/>
  <c r="AO230" i="12"/>
  <c r="AN230" i="12"/>
  <c r="AM230" i="12"/>
  <c r="AL230" i="12"/>
  <c r="AK230" i="12"/>
  <c r="AJ230" i="12"/>
  <c r="AI230" i="12"/>
  <c r="AH230" i="12"/>
  <c r="AG230" i="12"/>
  <c r="AF230" i="12"/>
  <c r="AE230" i="12"/>
  <c r="AD230" i="12"/>
  <c r="AC230" i="12"/>
  <c r="AB230" i="12"/>
  <c r="AA230" i="12"/>
  <c r="Z230" i="12"/>
  <c r="Y230" i="12"/>
  <c r="X230" i="12"/>
  <c r="W230" i="12"/>
  <c r="V230" i="12"/>
  <c r="U230" i="12"/>
  <c r="T230" i="12"/>
  <c r="S230" i="12"/>
  <c r="R230" i="12"/>
  <c r="Q230" i="12"/>
  <c r="P230" i="12"/>
  <c r="O230" i="12"/>
  <c r="N230" i="12"/>
  <c r="M230" i="12"/>
  <c r="L230" i="12"/>
  <c r="K230" i="12"/>
  <c r="J230" i="12"/>
  <c r="I230" i="12"/>
  <c r="H230" i="12"/>
  <c r="G230" i="12"/>
  <c r="F230" i="12"/>
  <c r="E230" i="12"/>
  <c r="D230" i="12"/>
  <c r="C230" i="12"/>
  <c r="B230" i="12"/>
  <c r="A230" i="12"/>
  <c r="AX229" i="12"/>
  <c r="AW229" i="12"/>
  <c r="AO229" i="12"/>
  <c r="AN229" i="12"/>
  <c r="AM229" i="12"/>
  <c r="AL229" i="12"/>
  <c r="AK229" i="12"/>
  <c r="AJ229" i="12"/>
  <c r="AI229" i="12"/>
  <c r="AH229" i="12"/>
  <c r="AG229" i="12"/>
  <c r="AF229" i="12"/>
  <c r="AE229" i="12"/>
  <c r="AD229" i="12"/>
  <c r="AC229" i="12"/>
  <c r="AB229" i="12"/>
  <c r="AA229" i="12"/>
  <c r="Z229" i="12"/>
  <c r="Y229" i="12"/>
  <c r="X229" i="12"/>
  <c r="W229" i="12"/>
  <c r="V229" i="12"/>
  <c r="U229" i="12"/>
  <c r="T229" i="12"/>
  <c r="S229" i="12"/>
  <c r="R229" i="12"/>
  <c r="Q229" i="12"/>
  <c r="P229" i="12"/>
  <c r="O229" i="12"/>
  <c r="N229" i="12"/>
  <c r="M229" i="12"/>
  <c r="L229" i="12"/>
  <c r="K229" i="12"/>
  <c r="J229" i="12"/>
  <c r="I229" i="12"/>
  <c r="H229" i="12"/>
  <c r="G229" i="12"/>
  <c r="F229" i="12"/>
  <c r="E229" i="12"/>
  <c r="D229" i="12"/>
  <c r="C229" i="12"/>
  <c r="B229" i="12"/>
  <c r="A229" i="12"/>
  <c r="AX228" i="12"/>
  <c r="AW228" i="12"/>
  <c r="AO228" i="12"/>
  <c r="AN228" i="12"/>
  <c r="AM228" i="12"/>
  <c r="AL228" i="12"/>
  <c r="AK228" i="12"/>
  <c r="AJ228" i="12"/>
  <c r="AI228" i="12"/>
  <c r="AH228" i="12"/>
  <c r="AG228" i="12"/>
  <c r="AF228" i="12"/>
  <c r="AE228" i="12"/>
  <c r="AD228" i="12"/>
  <c r="AC228" i="12"/>
  <c r="AB228" i="12"/>
  <c r="AA228" i="12"/>
  <c r="Z228" i="12"/>
  <c r="Y228" i="12"/>
  <c r="X228" i="12"/>
  <c r="W228" i="12"/>
  <c r="V228" i="12"/>
  <c r="U228" i="12"/>
  <c r="T228" i="12"/>
  <c r="S228" i="12"/>
  <c r="R228" i="12"/>
  <c r="Q228" i="12"/>
  <c r="P228" i="12"/>
  <c r="O228" i="12"/>
  <c r="N228" i="12"/>
  <c r="M228" i="12"/>
  <c r="L228" i="12"/>
  <c r="K228" i="12"/>
  <c r="J228" i="12"/>
  <c r="I228" i="12"/>
  <c r="H228" i="12"/>
  <c r="G228" i="12"/>
  <c r="F228" i="12"/>
  <c r="E228" i="12"/>
  <c r="D228" i="12"/>
  <c r="C228" i="12"/>
  <c r="B228" i="12"/>
  <c r="A228" i="12"/>
  <c r="AX227" i="12"/>
  <c r="AW227" i="12"/>
  <c r="AO227" i="12"/>
  <c r="AN227" i="12"/>
  <c r="AM227" i="12"/>
  <c r="AL227" i="12"/>
  <c r="AK227" i="12"/>
  <c r="AJ227" i="12"/>
  <c r="AI227" i="12"/>
  <c r="AH227" i="12"/>
  <c r="AG227" i="12"/>
  <c r="AF227" i="12"/>
  <c r="AE227" i="12"/>
  <c r="AD227" i="12"/>
  <c r="AC227" i="12"/>
  <c r="AB227" i="12"/>
  <c r="AA227" i="12"/>
  <c r="Z227" i="12"/>
  <c r="Y227" i="12"/>
  <c r="X227" i="12"/>
  <c r="W227" i="12"/>
  <c r="V227" i="12"/>
  <c r="U227" i="12"/>
  <c r="T227" i="12"/>
  <c r="S227" i="12"/>
  <c r="R227" i="12"/>
  <c r="Q227" i="12"/>
  <c r="P227" i="12"/>
  <c r="O227" i="12"/>
  <c r="N227" i="12"/>
  <c r="M227" i="12"/>
  <c r="L227" i="12"/>
  <c r="K227" i="12"/>
  <c r="J227" i="12"/>
  <c r="I227" i="12"/>
  <c r="H227" i="12"/>
  <c r="G227" i="12"/>
  <c r="F227" i="12"/>
  <c r="E227" i="12"/>
  <c r="D227" i="12"/>
  <c r="C227" i="12"/>
  <c r="B227" i="12"/>
  <c r="A227" i="12"/>
  <c r="AX226" i="12"/>
  <c r="AW226" i="12"/>
  <c r="AO226" i="12"/>
  <c r="AN226" i="12"/>
  <c r="AM226" i="12"/>
  <c r="AL226" i="12"/>
  <c r="AK226" i="12"/>
  <c r="AJ226" i="12"/>
  <c r="AI226" i="12"/>
  <c r="AH226" i="12"/>
  <c r="AG226" i="12"/>
  <c r="AF226" i="12"/>
  <c r="AE226" i="12"/>
  <c r="AD226" i="12"/>
  <c r="AC226" i="12"/>
  <c r="AB226" i="12"/>
  <c r="AA226" i="12"/>
  <c r="Z226" i="12"/>
  <c r="Y226" i="12"/>
  <c r="X226" i="12"/>
  <c r="W226" i="12"/>
  <c r="V226" i="12"/>
  <c r="U226" i="12"/>
  <c r="T226" i="12"/>
  <c r="S226" i="12"/>
  <c r="R226" i="12"/>
  <c r="Q226" i="12"/>
  <c r="P226" i="12"/>
  <c r="O226" i="12"/>
  <c r="N226" i="12"/>
  <c r="M226" i="12"/>
  <c r="L226" i="12"/>
  <c r="K226" i="12"/>
  <c r="J226" i="12"/>
  <c r="I226" i="12"/>
  <c r="H226" i="12"/>
  <c r="G226" i="12"/>
  <c r="F226" i="12"/>
  <c r="E226" i="12"/>
  <c r="D226" i="12"/>
  <c r="C226" i="12"/>
  <c r="B226" i="12"/>
  <c r="A226" i="12"/>
  <c r="AX225" i="12"/>
  <c r="AW225" i="12"/>
  <c r="AO225" i="12"/>
  <c r="AN225" i="12"/>
  <c r="AM225" i="12"/>
  <c r="AL225" i="12"/>
  <c r="AK225" i="12"/>
  <c r="AJ225" i="12"/>
  <c r="AI225" i="12"/>
  <c r="AH225" i="12"/>
  <c r="AG225" i="12"/>
  <c r="AF225" i="12"/>
  <c r="AE225" i="12"/>
  <c r="AD225" i="12"/>
  <c r="AC225" i="12"/>
  <c r="AB225" i="12"/>
  <c r="AA225" i="12"/>
  <c r="Z225" i="12"/>
  <c r="Y225" i="12"/>
  <c r="X225" i="12"/>
  <c r="W225" i="12"/>
  <c r="V225" i="12"/>
  <c r="U225" i="12"/>
  <c r="T225" i="12"/>
  <c r="S225" i="12"/>
  <c r="R225" i="12"/>
  <c r="Q225" i="12"/>
  <c r="P225" i="12"/>
  <c r="O225" i="12"/>
  <c r="N225" i="12"/>
  <c r="M225" i="12"/>
  <c r="L225" i="12"/>
  <c r="K225" i="12"/>
  <c r="J225" i="12"/>
  <c r="I225" i="12"/>
  <c r="H225" i="12"/>
  <c r="G225" i="12"/>
  <c r="F225" i="12"/>
  <c r="E225" i="12"/>
  <c r="D225" i="12"/>
  <c r="C225" i="12"/>
  <c r="B225" i="12"/>
  <c r="A225" i="12"/>
  <c r="AX224" i="12"/>
  <c r="AW224" i="12"/>
  <c r="AO224" i="12"/>
  <c r="AN224" i="12"/>
  <c r="AM224" i="12"/>
  <c r="AL224" i="12"/>
  <c r="AK224" i="12"/>
  <c r="AJ224" i="12"/>
  <c r="AI224" i="12"/>
  <c r="AH224" i="12"/>
  <c r="AG224" i="12"/>
  <c r="AF224" i="12"/>
  <c r="AE224" i="12"/>
  <c r="AD224" i="12"/>
  <c r="AC224" i="12"/>
  <c r="AB224" i="12"/>
  <c r="AA224" i="12"/>
  <c r="Z224" i="12"/>
  <c r="Y224" i="12"/>
  <c r="X224" i="12"/>
  <c r="W224" i="12"/>
  <c r="V224" i="12"/>
  <c r="U224" i="12"/>
  <c r="T224" i="12"/>
  <c r="S224" i="12"/>
  <c r="R224" i="12"/>
  <c r="Q224" i="12"/>
  <c r="P224" i="12"/>
  <c r="O224" i="12"/>
  <c r="N224" i="12"/>
  <c r="M224" i="12"/>
  <c r="L224" i="12"/>
  <c r="K224" i="12"/>
  <c r="J224" i="12"/>
  <c r="I224" i="12"/>
  <c r="H224" i="12"/>
  <c r="G224" i="12"/>
  <c r="F224" i="12"/>
  <c r="E224" i="12"/>
  <c r="D224" i="12"/>
  <c r="C224" i="12"/>
  <c r="B224" i="12"/>
  <c r="A224" i="12"/>
  <c r="AX223" i="12"/>
  <c r="AW223" i="12"/>
  <c r="AO223" i="12"/>
  <c r="AN223" i="12"/>
  <c r="AM223" i="12"/>
  <c r="AL223" i="12"/>
  <c r="AK223" i="12"/>
  <c r="AJ223" i="12"/>
  <c r="AI223" i="12"/>
  <c r="AH223" i="12"/>
  <c r="AG223" i="12"/>
  <c r="AF223" i="12"/>
  <c r="AE223" i="12"/>
  <c r="AD223" i="12"/>
  <c r="AC223" i="12"/>
  <c r="AB223" i="12"/>
  <c r="AA223" i="12"/>
  <c r="Z223" i="12"/>
  <c r="Y223" i="12"/>
  <c r="X223" i="12"/>
  <c r="W223" i="12"/>
  <c r="V223" i="12"/>
  <c r="U223" i="12"/>
  <c r="T223" i="12"/>
  <c r="S223" i="12"/>
  <c r="R223" i="12"/>
  <c r="Q223" i="12"/>
  <c r="P223" i="12"/>
  <c r="O223" i="12"/>
  <c r="N223" i="12"/>
  <c r="M223" i="12"/>
  <c r="L223" i="12"/>
  <c r="K223" i="12"/>
  <c r="J223" i="12"/>
  <c r="I223" i="12"/>
  <c r="H223" i="12"/>
  <c r="G223" i="12"/>
  <c r="F223" i="12"/>
  <c r="E223" i="12"/>
  <c r="D223" i="12"/>
  <c r="C223" i="12"/>
  <c r="B223" i="12"/>
  <c r="A223" i="12"/>
  <c r="AX222" i="12"/>
  <c r="AW222" i="12"/>
  <c r="AO222" i="12"/>
  <c r="AN222" i="12"/>
  <c r="AM222" i="12"/>
  <c r="AL222" i="12"/>
  <c r="AK222" i="12"/>
  <c r="AJ222" i="12"/>
  <c r="AI222" i="12"/>
  <c r="AH222" i="12"/>
  <c r="AG222" i="12"/>
  <c r="AF222" i="12"/>
  <c r="AE222" i="12"/>
  <c r="AD222" i="12"/>
  <c r="AC222" i="12"/>
  <c r="AB222" i="12"/>
  <c r="AA222" i="12"/>
  <c r="Z222" i="12"/>
  <c r="Y222" i="12"/>
  <c r="X222" i="12"/>
  <c r="W222" i="12"/>
  <c r="V222" i="12"/>
  <c r="U222" i="12"/>
  <c r="T222" i="12"/>
  <c r="S222" i="12"/>
  <c r="R222" i="12"/>
  <c r="Q222" i="12"/>
  <c r="P222" i="12"/>
  <c r="O222" i="12"/>
  <c r="N222" i="12"/>
  <c r="M222" i="12"/>
  <c r="L222" i="12"/>
  <c r="K222" i="12"/>
  <c r="J222" i="12"/>
  <c r="I222" i="12"/>
  <c r="H222" i="12"/>
  <c r="G222" i="12"/>
  <c r="F222" i="12"/>
  <c r="E222" i="12"/>
  <c r="D222" i="12"/>
  <c r="C222" i="12"/>
  <c r="B222" i="12"/>
  <c r="A222" i="12"/>
  <c r="AX221" i="12"/>
  <c r="AW221" i="12"/>
  <c r="AO221" i="12"/>
  <c r="AN221" i="12"/>
  <c r="AM221" i="12"/>
  <c r="AL221" i="12"/>
  <c r="AK221" i="12"/>
  <c r="AJ221" i="12"/>
  <c r="AI221" i="12"/>
  <c r="AH221" i="12"/>
  <c r="AG221" i="12"/>
  <c r="AF221" i="12"/>
  <c r="AE221" i="12"/>
  <c r="AD221" i="12"/>
  <c r="AC221" i="12"/>
  <c r="AB221" i="12"/>
  <c r="AA221" i="12"/>
  <c r="Z221" i="12"/>
  <c r="Y221" i="12"/>
  <c r="X221" i="12"/>
  <c r="W221" i="12"/>
  <c r="V221" i="12"/>
  <c r="U221" i="12"/>
  <c r="T221" i="12"/>
  <c r="S221" i="12"/>
  <c r="R221" i="12"/>
  <c r="Q221" i="12"/>
  <c r="P221" i="12"/>
  <c r="O221" i="12"/>
  <c r="N221" i="12"/>
  <c r="M221" i="12"/>
  <c r="L221" i="12"/>
  <c r="K221" i="12"/>
  <c r="J221" i="12"/>
  <c r="I221" i="12"/>
  <c r="H221" i="12"/>
  <c r="G221" i="12"/>
  <c r="F221" i="12"/>
  <c r="E221" i="12"/>
  <c r="D221" i="12"/>
  <c r="C221" i="12"/>
  <c r="B221" i="12"/>
  <c r="A221" i="12"/>
  <c r="AX220" i="12"/>
  <c r="AW220" i="12"/>
  <c r="AO220" i="12"/>
  <c r="AN220" i="12"/>
  <c r="AM220" i="12"/>
  <c r="AL220" i="12"/>
  <c r="AK220" i="12"/>
  <c r="AJ220" i="12"/>
  <c r="AI220" i="12"/>
  <c r="AH220" i="12"/>
  <c r="AG220" i="12"/>
  <c r="AF220" i="12"/>
  <c r="AE220" i="12"/>
  <c r="AD220" i="12"/>
  <c r="AC220" i="12"/>
  <c r="AB220" i="12"/>
  <c r="AA220" i="12"/>
  <c r="Z220" i="12"/>
  <c r="Y220" i="12"/>
  <c r="X220" i="12"/>
  <c r="W220" i="12"/>
  <c r="V220" i="12"/>
  <c r="U220" i="12"/>
  <c r="T220" i="12"/>
  <c r="S220" i="12"/>
  <c r="R220" i="12"/>
  <c r="Q220" i="12"/>
  <c r="P220" i="12"/>
  <c r="O220" i="12"/>
  <c r="N220" i="12"/>
  <c r="M220" i="12"/>
  <c r="L220" i="12"/>
  <c r="K220" i="12"/>
  <c r="J220" i="12"/>
  <c r="I220" i="12"/>
  <c r="H220" i="12"/>
  <c r="G220" i="12"/>
  <c r="F220" i="12"/>
  <c r="E220" i="12"/>
  <c r="D220" i="12"/>
  <c r="C220" i="12"/>
  <c r="B220" i="12"/>
  <c r="A220" i="12"/>
  <c r="AX219" i="12"/>
  <c r="AW219" i="12"/>
  <c r="AO219" i="12"/>
  <c r="AN219" i="12"/>
  <c r="AM219" i="12"/>
  <c r="AL219" i="12"/>
  <c r="AK219" i="12"/>
  <c r="AJ219" i="12"/>
  <c r="AI219" i="12"/>
  <c r="AH219" i="12"/>
  <c r="AG219" i="12"/>
  <c r="AF219" i="12"/>
  <c r="AE219" i="12"/>
  <c r="AD219" i="12"/>
  <c r="AC219" i="12"/>
  <c r="AB219" i="12"/>
  <c r="AA219" i="12"/>
  <c r="Z219" i="12"/>
  <c r="Y219" i="12"/>
  <c r="X219" i="12"/>
  <c r="W219" i="12"/>
  <c r="V219" i="12"/>
  <c r="U219" i="12"/>
  <c r="T219" i="12"/>
  <c r="S219" i="12"/>
  <c r="R219" i="12"/>
  <c r="Q219" i="12"/>
  <c r="P219" i="12"/>
  <c r="O219" i="12"/>
  <c r="N219" i="12"/>
  <c r="M219" i="12"/>
  <c r="L219" i="12"/>
  <c r="K219" i="12"/>
  <c r="J219" i="12"/>
  <c r="I219" i="12"/>
  <c r="H219" i="12"/>
  <c r="G219" i="12"/>
  <c r="F219" i="12"/>
  <c r="E219" i="12"/>
  <c r="D219" i="12"/>
  <c r="C219" i="12"/>
  <c r="B219" i="12"/>
  <c r="A219" i="12"/>
  <c r="AX218" i="12"/>
  <c r="AW218" i="12"/>
  <c r="AO218" i="12"/>
  <c r="AN218" i="12"/>
  <c r="AM218" i="12"/>
  <c r="AL218" i="12"/>
  <c r="AK218" i="12"/>
  <c r="AJ218" i="12"/>
  <c r="AI218" i="12"/>
  <c r="AH218" i="12"/>
  <c r="AG218" i="12"/>
  <c r="AF218" i="12"/>
  <c r="AE218" i="12"/>
  <c r="AD218" i="12"/>
  <c r="AC218" i="12"/>
  <c r="AB218" i="12"/>
  <c r="AA218" i="12"/>
  <c r="Z218" i="12"/>
  <c r="Y218" i="12"/>
  <c r="X218" i="12"/>
  <c r="W218" i="12"/>
  <c r="V218" i="12"/>
  <c r="U218" i="12"/>
  <c r="T218" i="12"/>
  <c r="S218" i="12"/>
  <c r="R218" i="12"/>
  <c r="Q218" i="12"/>
  <c r="P218" i="12"/>
  <c r="O218" i="12"/>
  <c r="N218" i="12"/>
  <c r="M218" i="12"/>
  <c r="L218" i="12"/>
  <c r="K218" i="12"/>
  <c r="J218" i="12"/>
  <c r="I218" i="12"/>
  <c r="H218" i="12"/>
  <c r="G218" i="12"/>
  <c r="F218" i="12"/>
  <c r="E218" i="12"/>
  <c r="D218" i="12"/>
  <c r="C218" i="12"/>
  <c r="B218" i="12"/>
  <c r="A218" i="12"/>
  <c r="AX217" i="12"/>
  <c r="AW217" i="12"/>
  <c r="AO217" i="12"/>
  <c r="AN217" i="12"/>
  <c r="AM217" i="12"/>
  <c r="AL217" i="12"/>
  <c r="AK217" i="12"/>
  <c r="AJ217" i="12"/>
  <c r="AI217" i="12"/>
  <c r="AH217" i="12"/>
  <c r="AG217" i="12"/>
  <c r="AF217" i="12"/>
  <c r="AE217" i="12"/>
  <c r="AD217" i="12"/>
  <c r="AC217" i="12"/>
  <c r="AB217" i="12"/>
  <c r="AA217" i="12"/>
  <c r="Z217" i="12"/>
  <c r="Y217" i="12"/>
  <c r="X217" i="12"/>
  <c r="W217" i="12"/>
  <c r="V217" i="12"/>
  <c r="U217" i="12"/>
  <c r="T217" i="12"/>
  <c r="S217" i="12"/>
  <c r="R217" i="12"/>
  <c r="Q217" i="12"/>
  <c r="P217" i="12"/>
  <c r="O217" i="12"/>
  <c r="N217" i="12"/>
  <c r="M217" i="12"/>
  <c r="L217" i="12"/>
  <c r="K217" i="12"/>
  <c r="J217" i="12"/>
  <c r="I217" i="12"/>
  <c r="H217" i="12"/>
  <c r="G217" i="12"/>
  <c r="F217" i="12"/>
  <c r="E217" i="12"/>
  <c r="D217" i="12"/>
  <c r="C217" i="12"/>
  <c r="B217" i="12"/>
  <c r="A217" i="12"/>
  <c r="AX216" i="12"/>
  <c r="AW216" i="12"/>
  <c r="AO216" i="12"/>
  <c r="AN216" i="12"/>
  <c r="AM216" i="12"/>
  <c r="AL216" i="12"/>
  <c r="AK216" i="12"/>
  <c r="AJ216" i="12"/>
  <c r="AI216" i="12"/>
  <c r="AH216" i="12"/>
  <c r="AG216" i="12"/>
  <c r="AF216" i="12"/>
  <c r="AE216" i="12"/>
  <c r="AD216" i="12"/>
  <c r="AC216" i="12"/>
  <c r="AB216" i="12"/>
  <c r="AA216" i="12"/>
  <c r="Z216" i="12"/>
  <c r="Y216" i="12"/>
  <c r="X216" i="12"/>
  <c r="W216" i="12"/>
  <c r="V216" i="12"/>
  <c r="U216" i="12"/>
  <c r="T216" i="12"/>
  <c r="S216" i="12"/>
  <c r="R216" i="12"/>
  <c r="Q216" i="12"/>
  <c r="P216" i="12"/>
  <c r="O216" i="12"/>
  <c r="N216" i="12"/>
  <c r="M216" i="12"/>
  <c r="L216" i="12"/>
  <c r="K216" i="12"/>
  <c r="J216" i="12"/>
  <c r="I216" i="12"/>
  <c r="H216" i="12"/>
  <c r="G216" i="12"/>
  <c r="F216" i="12"/>
  <c r="E216" i="12"/>
  <c r="D216" i="12"/>
  <c r="C216" i="12"/>
  <c r="B216" i="12"/>
  <c r="A216" i="12"/>
  <c r="AX215" i="12"/>
  <c r="AW215" i="12"/>
  <c r="AO215" i="12"/>
  <c r="AN215" i="12"/>
  <c r="AM215" i="12"/>
  <c r="AL215" i="12"/>
  <c r="AK215" i="12"/>
  <c r="AJ215" i="12"/>
  <c r="AI215" i="12"/>
  <c r="AH215" i="12"/>
  <c r="AG215" i="12"/>
  <c r="AF215" i="12"/>
  <c r="AE215" i="12"/>
  <c r="AD215" i="12"/>
  <c r="AC215" i="12"/>
  <c r="AB215" i="12"/>
  <c r="AA215" i="12"/>
  <c r="Z215" i="12"/>
  <c r="Y215" i="12"/>
  <c r="X215" i="12"/>
  <c r="W215" i="12"/>
  <c r="V215" i="12"/>
  <c r="U215" i="12"/>
  <c r="T215" i="12"/>
  <c r="S215" i="12"/>
  <c r="R215" i="12"/>
  <c r="Q215" i="12"/>
  <c r="P215" i="12"/>
  <c r="O215" i="12"/>
  <c r="N215" i="12"/>
  <c r="M215" i="12"/>
  <c r="L215" i="12"/>
  <c r="K215" i="12"/>
  <c r="J215" i="12"/>
  <c r="I215" i="12"/>
  <c r="H215" i="12"/>
  <c r="G215" i="12"/>
  <c r="F215" i="12"/>
  <c r="E215" i="12"/>
  <c r="D215" i="12"/>
  <c r="C215" i="12"/>
  <c r="B215" i="12"/>
  <c r="A215" i="12"/>
  <c r="AX214" i="12"/>
  <c r="AW214" i="12"/>
  <c r="AO214" i="12"/>
  <c r="AN214" i="12"/>
  <c r="AM214" i="12"/>
  <c r="AL214" i="12"/>
  <c r="AK214" i="12"/>
  <c r="AJ214" i="12"/>
  <c r="AI214" i="12"/>
  <c r="AH214" i="12"/>
  <c r="AG214" i="12"/>
  <c r="AF214" i="12"/>
  <c r="AE214" i="12"/>
  <c r="AD214" i="12"/>
  <c r="AC214" i="12"/>
  <c r="AB214" i="12"/>
  <c r="AA214" i="12"/>
  <c r="Z214" i="12"/>
  <c r="Y214" i="12"/>
  <c r="X214" i="12"/>
  <c r="W214" i="12"/>
  <c r="V214" i="12"/>
  <c r="U214" i="12"/>
  <c r="T214" i="12"/>
  <c r="S214" i="12"/>
  <c r="R214" i="12"/>
  <c r="Q214" i="12"/>
  <c r="P214" i="12"/>
  <c r="O214" i="12"/>
  <c r="N214" i="12"/>
  <c r="M214" i="12"/>
  <c r="L214" i="12"/>
  <c r="K214" i="12"/>
  <c r="J214" i="12"/>
  <c r="I214" i="12"/>
  <c r="H214" i="12"/>
  <c r="G214" i="12"/>
  <c r="F214" i="12"/>
  <c r="E214" i="12"/>
  <c r="D214" i="12"/>
  <c r="C214" i="12"/>
  <c r="B214" i="12"/>
  <c r="A214" i="12"/>
  <c r="AX213" i="12"/>
  <c r="AW213" i="12"/>
  <c r="AO213" i="12"/>
  <c r="AN213" i="12"/>
  <c r="AM213" i="12"/>
  <c r="AL213" i="12"/>
  <c r="AK213" i="12"/>
  <c r="AJ213" i="12"/>
  <c r="AI213" i="12"/>
  <c r="AH213" i="12"/>
  <c r="AG213" i="12"/>
  <c r="AF213" i="12"/>
  <c r="AE213" i="12"/>
  <c r="AD213" i="12"/>
  <c r="AC213" i="12"/>
  <c r="AB213" i="12"/>
  <c r="AA213" i="12"/>
  <c r="Z213" i="12"/>
  <c r="Y213" i="12"/>
  <c r="X213" i="12"/>
  <c r="W213" i="12"/>
  <c r="V213" i="12"/>
  <c r="U213" i="12"/>
  <c r="T213" i="12"/>
  <c r="S213" i="12"/>
  <c r="R213" i="12"/>
  <c r="Q213" i="12"/>
  <c r="P213" i="12"/>
  <c r="O213" i="12"/>
  <c r="N213" i="12"/>
  <c r="M213" i="12"/>
  <c r="L213" i="12"/>
  <c r="K213" i="12"/>
  <c r="J213" i="12"/>
  <c r="I213" i="12"/>
  <c r="H213" i="12"/>
  <c r="G213" i="12"/>
  <c r="F213" i="12"/>
  <c r="E213" i="12"/>
  <c r="D213" i="12"/>
  <c r="C213" i="12"/>
  <c r="B213" i="12"/>
  <c r="A213" i="12"/>
  <c r="AX212" i="12"/>
  <c r="AW212" i="12"/>
  <c r="AO212" i="12"/>
  <c r="AN212" i="12"/>
  <c r="AM212" i="12"/>
  <c r="AL212" i="12"/>
  <c r="AK212" i="12"/>
  <c r="AJ212" i="12"/>
  <c r="AI212" i="12"/>
  <c r="AH212" i="12"/>
  <c r="AG212" i="12"/>
  <c r="AF212" i="12"/>
  <c r="AE212" i="12"/>
  <c r="AD212" i="12"/>
  <c r="AC212" i="12"/>
  <c r="AB212" i="12"/>
  <c r="AA212" i="12"/>
  <c r="Z212" i="12"/>
  <c r="Y212" i="12"/>
  <c r="X212" i="12"/>
  <c r="W212" i="12"/>
  <c r="V212" i="12"/>
  <c r="U212" i="12"/>
  <c r="T212" i="12"/>
  <c r="S212" i="12"/>
  <c r="R212" i="12"/>
  <c r="Q212" i="12"/>
  <c r="P212" i="12"/>
  <c r="O212" i="12"/>
  <c r="N212" i="12"/>
  <c r="M212" i="12"/>
  <c r="L212" i="12"/>
  <c r="K212" i="12"/>
  <c r="J212" i="12"/>
  <c r="I212" i="12"/>
  <c r="H212" i="12"/>
  <c r="G212" i="12"/>
  <c r="F212" i="12"/>
  <c r="E212" i="12"/>
  <c r="D212" i="12"/>
  <c r="C212" i="12"/>
  <c r="B212" i="12"/>
  <c r="A212" i="12"/>
  <c r="AX211" i="12"/>
  <c r="AW211" i="12"/>
  <c r="AO211" i="12"/>
  <c r="AN211" i="12"/>
  <c r="AM211" i="12"/>
  <c r="AL211" i="12"/>
  <c r="AK211" i="12"/>
  <c r="AJ211" i="12"/>
  <c r="AI211" i="12"/>
  <c r="AH211" i="12"/>
  <c r="AG211" i="12"/>
  <c r="AF211" i="12"/>
  <c r="AE211" i="12"/>
  <c r="AD211" i="12"/>
  <c r="AC211" i="12"/>
  <c r="AB211" i="12"/>
  <c r="AA211" i="12"/>
  <c r="Z211" i="12"/>
  <c r="Y211" i="12"/>
  <c r="X211" i="12"/>
  <c r="W211" i="12"/>
  <c r="V211" i="12"/>
  <c r="U211" i="12"/>
  <c r="T211" i="12"/>
  <c r="S211" i="12"/>
  <c r="R211" i="12"/>
  <c r="Q211" i="12"/>
  <c r="P211" i="12"/>
  <c r="O211" i="12"/>
  <c r="N211" i="12"/>
  <c r="M211" i="12"/>
  <c r="L211" i="12"/>
  <c r="K211" i="12"/>
  <c r="J211" i="12"/>
  <c r="I211" i="12"/>
  <c r="H211" i="12"/>
  <c r="G211" i="12"/>
  <c r="F211" i="12"/>
  <c r="E211" i="12"/>
  <c r="D211" i="12"/>
  <c r="C211" i="12"/>
  <c r="B211" i="12"/>
  <c r="A211" i="12"/>
  <c r="AX210" i="12"/>
  <c r="AW210" i="12"/>
  <c r="AO210" i="12"/>
  <c r="AN210" i="12"/>
  <c r="AM210" i="12"/>
  <c r="AL210" i="12"/>
  <c r="AK210" i="12"/>
  <c r="AJ210" i="12"/>
  <c r="AI210" i="12"/>
  <c r="AH210" i="12"/>
  <c r="AG210" i="12"/>
  <c r="AF210" i="12"/>
  <c r="AE210" i="12"/>
  <c r="AD210" i="12"/>
  <c r="AC210" i="12"/>
  <c r="AB210" i="12"/>
  <c r="AA210" i="12"/>
  <c r="Z210" i="12"/>
  <c r="Y210" i="12"/>
  <c r="X210" i="12"/>
  <c r="W210" i="12"/>
  <c r="V210" i="12"/>
  <c r="U210" i="12"/>
  <c r="T210" i="12"/>
  <c r="S210" i="12"/>
  <c r="R210" i="12"/>
  <c r="Q210" i="12"/>
  <c r="P210" i="12"/>
  <c r="O210" i="12"/>
  <c r="N210" i="12"/>
  <c r="M210" i="12"/>
  <c r="L210" i="12"/>
  <c r="K210" i="12"/>
  <c r="J210" i="12"/>
  <c r="I210" i="12"/>
  <c r="H210" i="12"/>
  <c r="G210" i="12"/>
  <c r="F210" i="12"/>
  <c r="E210" i="12"/>
  <c r="D210" i="12"/>
  <c r="C210" i="12"/>
  <c r="B210" i="12"/>
  <c r="A210" i="12"/>
  <c r="AX209" i="12"/>
  <c r="AW209" i="12"/>
  <c r="AO209" i="12"/>
  <c r="AN209" i="12"/>
  <c r="AM209" i="12"/>
  <c r="AL209" i="12"/>
  <c r="AK209" i="12"/>
  <c r="AJ209" i="12"/>
  <c r="AI209" i="12"/>
  <c r="AH209" i="12"/>
  <c r="AG209" i="12"/>
  <c r="AF209" i="12"/>
  <c r="AE209" i="12"/>
  <c r="AD209" i="12"/>
  <c r="AC209" i="12"/>
  <c r="AB209" i="12"/>
  <c r="AA209" i="12"/>
  <c r="Z209" i="12"/>
  <c r="Y209" i="12"/>
  <c r="X209" i="12"/>
  <c r="W209" i="12"/>
  <c r="V209" i="12"/>
  <c r="U209" i="12"/>
  <c r="T209" i="12"/>
  <c r="S209" i="12"/>
  <c r="R209" i="12"/>
  <c r="Q209" i="12"/>
  <c r="P209" i="12"/>
  <c r="O209" i="12"/>
  <c r="N209" i="12"/>
  <c r="M209" i="12"/>
  <c r="L209" i="12"/>
  <c r="K209" i="12"/>
  <c r="J209" i="12"/>
  <c r="I209" i="12"/>
  <c r="H209" i="12"/>
  <c r="G209" i="12"/>
  <c r="F209" i="12"/>
  <c r="E209" i="12"/>
  <c r="D209" i="12"/>
  <c r="C209" i="12"/>
  <c r="B209" i="12"/>
  <c r="A209" i="12"/>
  <c r="AX208" i="12"/>
  <c r="AW208" i="12"/>
  <c r="AO208" i="12"/>
  <c r="AN208" i="12"/>
  <c r="AM208" i="12"/>
  <c r="AL208" i="12"/>
  <c r="AK208" i="12"/>
  <c r="AJ208" i="12"/>
  <c r="AI208" i="12"/>
  <c r="AH208" i="12"/>
  <c r="AG208" i="12"/>
  <c r="AF208" i="12"/>
  <c r="AE208" i="12"/>
  <c r="AD208" i="12"/>
  <c r="AC208" i="12"/>
  <c r="AB208" i="12"/>
  <c r="AA208" i="12"/>
  <c r="Z208" i="12"/>
  <c r="Y208" i="12"/>
  <c r="X208" i="12"/>
  <c r="W208" i="12"/>
  <c r="V208" i="12"/>
  <c r="U208" i="12"/>
  <c r="T208" i="12"/>
  <c r="S208" i="12"/>
  <c r="R208" i="12"/>
  <c r="Q208" i="12"/>
  <c r="P208" i="12"/>
  <c r="O208" i="12"/>
  <c r="N208" i="12"/>
  <c r="M208" i="12"/>
  <c r="L208" i="12"/>
  <c r="K208" i="12"/>
  <c r="J208" i="12"/>
  <c r="I208" i="12"/>
  <c r="H208" i="12"/>
  <c r="G208" i="12"/>
  <c r="F208" i="12"/>
  <c r="E208" i="12"/>
  <c r="D208" i="12"/>
  <c r="C208" i="12"/>
  <c r="B208" i="12"/>
  <c r="A208" i="12"/>
  <c r="AX207" i="12"/>
  <c r="AW207" i="12"/>
  <c r="AO207" i="12"/>
  <c r="AN207" i="12"/>
  <c r="AM207" i="12"/>
  <c r="AL207" i="12"/>
  <c r="AK207" i="12"/>
  <c r="AJ207" i="12"/>
  <c r="AI207" i="12"/>
  <c r="AH207" i="12"/>
  <c r="AG207" i="12"/>
  <c r="AF207" i="12"/>
  <c r="AE207" i="12"/>
  <c r="AD207" i="12"/>
  <c r="AC207" i="12"/>
  <c r="AB207" i="12"/>
  <c r="AA207" i="12"/>
  <c r="Z207" i="12"/>
  <c r="Y207" i="12"/>
  <c r="X207" i="12"/>
  <c r="W207" i="12"/>
  <c r="V207" i="12"/>
  <c r="U207" i="12"/>
  <c r="T207" i="12"/>
  <c r="S207" i="12"/>
  <c r="R207" i="12"/>
  <c r="Q207" i="12"/>
  <c r="P207" i="12"/>
  <c r="O207" i="12"/>
  <c r="N207" i="12"/>
  <c r="M207" i="12"/>
  <c r="L207" i="12"/>
  <c r="K207" i="12"/>
  <c r="J207" i="12"/>
  <c r="I207" i="12"/>
  <c r="H207" i="12"/>
  <c r="G207" i="12"/>
  <c r="F207" i="12"/>
  <c r="E207" i="12"/>
  <c r="D207" i="12"/>
  <c r="C207" i="12"/>
  <c r="B207" i="12"/>
  <c r="A207" i="12"/>
  <c r="AX206" i="12"/>
  <c r="AW206" i="12"/>
  <c r="AO206" i="12"/>
  <c r="AN206" i="12"/>
  <c r="AM206" i="12"/>
  <c r="AL206" i="12"/>
  <c r="AK206" i="12"/>
  <c r="AJ206" i="12"/>
  <c r="AI206" i="12"/>
  <c r="AH206" i="12"/>
  <c r="AG206" i="12"/>
  <c r="AF206" i="12"/>
  <c r="AE206" i="12"/>
  <c r="AD206" i="12"/>
  <c r="AC206" i="12"/>
  <c r="AB206" i="12"/>
  <c r="AA206" i="12"/>
  <c r="Z206" i="12"/>
  <c r="Y206" i="12"/>
  <c r="X206" i="12"/>
  <c r="W206" i="12"/>
  <c r="V206" i="12"/>
  <c r="U206" i="12"/>
  <c r="T206" i="12"/>
  <c r="S206" i="12"/>
  <c r="R206" i="12"/>
  <c r="Q206" i="12"/>
  <c r="P206" i="12"/>
  <c r="O206" i="12"/>
  <c r="N206" i="12"/>
  <c r="M206" i="12"/>
  <c r="L206" i="12"/>
  <c r="K206" i="12"/>
  <c r="J206" i="12"/>
  <c r="I206" i="12"/>
  <c r="H206" i="12"/>
  <c r="G206" i="12"/>
  <c r="F206" i="12"/>
  <c r="E206" i="12"/>
  <c r="D206" i="12"/>
  <c r="C206" i="12"/>
  <c r="B206" i="12"/>
  <c r="A206" i="12"/>
  <c r="AX205" i="12"/>
  <c r="AW205" i="12"/>
  <c r="AO205" i="12"/>
  <c r="AN205" i="12"/>
  <c r="AM205" i="12"/>
  <c r="AL205" i="12"/>
  <c r="AK205" i="12"/>
  <c r="AJ205" i="12"/>
  <c r="AI205" i="12"/>
  <c r="AH205" i="12"/>
  <c r="AG205" i="12"/>
  <c r="AF205" i="12"/>
  <c r="AE205" i="12"/>
  <c r="AD205" i="12"/>
  <c r="AC205" i="12"/>
  <c r="AB205" i="12"/>
  <c r="AA205" i="12"/>
  <c r="Z205" i="12"/>
  <c r="Y205" i="12"/>
  <c r="X205" i="12"/>
  <c r="W205" i="12"/>
  <c r="V205" i="12"/>
  <c r="U205" i="12"/>
  <c r="T205" i="12"/>
  <c r="S205" i="12"/>
  <c r="R205" i="12"/>
  <c r="Q205" i="12"/>
  <c r="P205" i="12"/>
  <c r="O205" i="12"/>
  <c r="N205" i="12"/>
  <c r="M205" i="12"/>
  <c r="L205" i="12"/>
  <c r="K205" i="12"/>
  <c r="J205" i="12"/>
  <c r="I205" i="12"/>
  <c r="H205" i="12"/>
  <c r="G205" i="12"/>
  <c r="F205" i="12"/>
  <c r="E205" i="12"/>
  <c r="D205" i="12"/>
  <c r="C205" i="12"/>
  <c r="B205" i="12"/>
  <c r="A205" i="12"/>
  <c r="AX204" i="12"/>
  <c r="AW204" i="12"/>
  <c r="AO204" i="12"/>
  <c r="AN204" i="12"/>
  <c r="AM204" i="12"/>
  <c r="AL204" i="12"/>
  <c r="AK204" i="12"/>
  <c r="AJ204" i="12"/>
  <c r="AI204" i="12"/>
  <c r="AH204" i="12"/>
  <c r="AG204" i="12"/>
  <c r="AF204" i="12"/>
  <c r="AE204" i="12"/>
  <c r="AD204" i="12"/>
  <c r="AC204" i="12"/>
  <c r="AB204" i="12"/>
  <c r="AA204" i="12"/>
  <c r="Z204" i="12"/>
  <c r="Y204" i="12"/>
  <c r="X204" i="12"/>
  <c r="W204" i="12"/>
  <c r="V204" i="12"/>
  <c r="U204" i="12"/>
  <c r="T204" i="12"/>
  <c r="S204" i="12"/>
  <c r="R204" i="12"/>
  <c r="Q204" i="12"/>
  <c r="P204" i="12"/>
  <c r="O204" i="12"/>
  <c r="N204" i="12"/>
  <c r="M204" i="12"/>
  <c r="L204" i="12"/>
  <c r="K204" i="12"/>
  <c r="J204" i="12"/>
  <c r="I204" i="12"/>
  <c r="H204" i="12"/>
  <c r="G204" i="12"/>
  <c r="F204" i="12"/>
  <c r="E204" i="12"/>
  <c r="D204" i="12"/>
  <c r="C204" i="12"/>
  <c r="B204" i="12"/>
  <c r="A204" i="12"/>
  <c r="AX203" i="12"/>
  <c r="AW203" i="12"/>
  <c r="AO203" i="12"/>
  <c r="AN203" i="12"/>
  <c r="AM203" i="12"/>
  <c r="AL203" i="12"/>
  <c r="AK203" i="12"/>
  <c r="AJ203" i="12"/>
  <c r="AI203" i="12"/>
  <c r="AH203" i="12"/>
  <c r="AG203" i="12"/>
  <c r="AF203" i="12"/>
  <c r="AE203" i="12"/>
  <c r="AD203" i="12"/>
  <c r="AC203" i="12"/>
  <c r="AB203" i="12"/>
  <c r="AA203" i="12"/>
  <c r="Z203" i="12"/>
  <c r="Y203" i="12"/>
  <c r="X203" i="12"/>
  <c r="W203" i="12"/>
  <c r="V203" i="12"/>
  <c r="U203" i="12"/>
  <c r="T203" i="12"/>
  <c r="S203" i="12"/>
  <c r="R203" i="12"/>
  <c r="Q203" i="12"/>
  <c r="P203" i="12"/>
  <c r="O203" i="12"/>
  <c r="N203" i="12"/>
  <c r="M203" i="12"/>
  <c r="L203" i="12"/>
  <c r="K203" i="12"/>
  <c r="J203" i="12"/>
  <c r="I203" i="12"/>
  <c r="H203" i="12"/>
  <c r="G203" i="12"/>
  <c r="F203" i="12"/>
  <c r="E203" i="12"/>
  <c r="D203" i="12"/>
  <c r="C203" i="12"/>
  <c r="B203" i="12"/>
  <c r="A203" i="12"/>
  <c r="AX202" i="12"/>
  <c r="AW202" i="12"/>
  <c r="AO202" i="12"/>
  <c r="AN202" i="12"/>
  <c r="AM202" i="12"/>
  <c r="AL202" i="12"/>
  <c r="AK202" i="12"/>
  <c r="AJ202" i="12"/>
  <c r="AI202" i="12"/>
  <c r="AH202" i="12"/>
  <c r="AG202" i="12"/>
  <c r="AF202" i="12"/>
  <c r="AE202" i="12"/>
  <c r="AD202" i="12"/>
  <c r="AC202" i="12"/>
  <c r="AB202" i="12"/>
  <c r="AA202" i="12"/>
  <c r="Z202" i="12"/>
  <c r="Y202" i="12"/>
  <c r="X202" i="12"/>
  <c r="W202" i="12"/>
  <c r="V202" i="12"/>
  <c r="U202" i="12"/>
  <c r="T202" i="12"/>
  <c r="S202" i="12"/>
  <c r="R202" i="12"/>
  <c r="Q202" i="12"/>
  <c r="P202" i="12"/>
  <c r="O202" i="12"/>
  <c r="N202" i="12"/>
  <c r="M202" i="12"/>
  <c r="L202" i="12"/>
  <c r="K202" i="12"/>
  <c r="J202" i="12"/>
  <c r="I202" i="12"/>
  <c r="H202" i="12"/>
  <c r="G202" i="12"/>
  <c r="F202" i="12"/>
  <c r="E202" i="12"/>
  <c r="D202" i="12"/>
  <c r="C202" i="12"/>
  <c r="B202" i="12"/>
  <c r="A202" i="12"/>
  <c r="AX201" i="12"/>
  <c r="AW201" i="12"/>
  <c r="AO201" i="12"/>
  <c r="AN201" i="12"/>
  <c r="AM201" i="12"/>
  <c r="AL201" i="12"/>
  <c r="AK201" i="12"/>
  <c r="AJ201" i="12"/>
  <c r="AI201" i="12"/>
  <c r="AH201" i="12"/>
  <c r="AG201" i="12"/>
  <c r="AF201" i="12"/>
  <c r="AE201" i="12"/>
  <c r="AD201" i="12"/>
  <c r="AC201" i="12"/>
  <c r="AB201" i="12"/>
  <c r="AA201" i="12"/>
  <c r="Z201" i="12"/>
  <c r="Y201" i="12"/>
  <c r="X201" i="12"/>
  <c r="W201" i="12"/>
  <c r="V201" i="12"/>
  <c r="U201" i="12"/>
  <c r="T201" i="12"/>
  <c r="S201" i="12"/>
  <c r="R201" i="12"/>
  <c r="Q201" i="12"/>
  <c r="P201" i="12"/>
  <c r="O201" i="12"/>
  <c r="N201" i="12"/>
  <c r="M201" i="12"/>
  <c r="L201" i="12"/>
  <c r="K201" i="12"/>
  <c r="J201" i="12"/>
  <c r="I201" i="12"/>
  <c r="H201" i="12"/>
  <c r="G201" i="12"/>
  <c r="F201" i="12"/>
  <c r="E201" i="12"/>
  <c r="D201" i="12"/>
  <c r="C201" i="12"/>
  <c r="B201" i="12"/>
  <c r="A201" i="12"/>
  <c r="AX200" i="12"/>
  <c r="AW200" i="12"/>
  <c r="AO200" i="12"/>
  <c r="AN200" i="12"/>
  <c r="AM200" i="12"/>
  <c r="AL200" i="12"/>
  <c r="AK200" i="12"/>
  <c r="AJ200" i="12"/>
  <c r="AI200" i="12"/>
  <c r="AH200" i="12"/>
  <c r="AG200" i="12"/>
  <c r="AF200" i="12"/>
  <c r="AE200" i="12"/>
  <c r="AD200" i="12"/>
  <c r="AC200" i="12"/>
  <c r="AB200" i="12"/>
  <c r="AA200" i="12"/>
  <c r="Z200" i="12"/>
  <c r="Y200" i="12"/>
  <c r="X200" i="12"/>
  <c r="W200" i="12"/>
  <c r="V200" i="12"/>
  <c r="U200" i="12"/>
  <c r="T200" i="12"/>
  <c r="S200" i="12"/>
  <c r="R200" i="12"/>
  <c r="Q200" i="12"/>
  <c r="P200" i="12"/>
  <c r="O200" i="12"/>
  <c r="N200" i="12"/>
  <c r="M200" i="12"/>
  <c r="L200" i="12"/>
  <c r="K200" i="12"/>
  <c r="J200" i="12"/>
  <c r="I200" i="12"/>
  <c r="H200" i="12"/>
  <c r="G200" i="12"/>
  <c r="F200" i="12"/>
  <c r="E200" i="12"/>
  <c r="D200" i="12"/>
  <c r="C200" i="12"/>
  <c r="B200" i="12"/>
  <c r="A200" i="12"/>
  <c r="AX199" i="12"/>
  <c r="AW199" i="12"/>
  <c r="AO199" i="12"/>
  <c r="AN199" i="12"/>
  <c r="AM199" i="12"/>
  <c r="AL199" i="12"/>
  <c r="AK199" i="12"/>
  <c r="AJ199" i="12"/>
  <c r="AI199" i="12"/>
  <c r="AH199" i="12"/>
  <c r="AG199" i="12"/>
  <c r="AF199" i="12"/>
  <c r="AE199" i="12"/>
  <c r="AD199" i="12"/>
  <c r="AC199" i="12"/>
  <c r="AB199" i="12"/>
  <c r="AA199" i="12"/>
  <c r="Z199" i="12"/>
  <c r="Y199" i="12"/>
  <c r="X199" i="12"/>
  <c r="W199" i="12"/>
  <c r="V199" i="12"/>
  <c r="U199" i="12"/>
  <c r="T199" i="12"/>
  <c r="S199" i="12"/>
  <c r="R199" i="12"/>
  <c r="Q199" i="12"/>
  <c r="P199" i="12"/>
  <c r="O199" i="12"/>
  <c r="N199" i="12"/>
  <c r="M199" i="12"/>
  <c r="L199" i="12"/>
  <c r="K199" i="12"/>
  <c r="J199" i="12"/>
  <c r="I199" i="12"/>
  <c r="H199" i="12"/>
  <c r="G199" i="12"/>
  <c r="F199" i="12"/>
  <c r="E199" i="12"/>
  <c r="D199" i="12"/>
  <c r="C199" i="12"/>
  <c r="B199" i="12"/>
  <c r="A199" i="12"/>
  <c r="AX198" i="12"/>
  <c r="AW198" i="12"/>
  <c r="AO198" i="12"/>
  <c r="AN198" i="12"/>
  <c r="AM198" i="12"/>
  <c r="AL198" i="12"/>
  <c r="AK198" i="12"/>
  <c r="AJ198" i="12"/>
  <c r="AI198" i="12"/>
  <c r="AH198" i="12"/>
  <c r="AG198" i="12"/>
  <c r="AF198" i="12"/>
  <c r="AE198" i="12"/>
  <c r="AD198" i="12"/>
  <c r="AC198" i="12"/>
  <c r="AB198" i="12"/>
  <c r="AA198" i="12"/>
  <c r="Z198" i="12"/>
  <c r="Y198" i="12"/>
  <c r="X198" i="12"/>
  <c r="W198" i="12"/>
  <c r="V198" i="12"/>
  <c r="U198" i="12"/>
  <c r="T198" i="12"/>
  <c r="S198" i="12"/>
  <c r="R198" i="12"/>
  <c r="Q198" i="12"/>
  <c r="P198" i="12"/>
  <c r="O198" i="12"/>
  <c r="N198" i="12"/>
  <c r="M198" i="12"/>
  <c r="L198" i="12"/>
  <c r="K198" i="12"/>
  <c r="J198" i="12"/>
  <c r="I198" i="12"/>
  <c r="H198" i="12"/>
  <c r="G198" i="12"/>
  <c r="F198" i="12"/>
  <c r="E198" i="12"/>
  <c r="D198" i="12"/>
  <c r="C198" i="12"/>
  <c r="B198" i="12"/>
  <c r="A198" i="12"/>
  <c r="AX197" i="12"/>
  <c r="AW197" i="12"/>
  <c r="AO197" i="12"/>
  <c r="AN197" i="12"/>
  <c r="AM197" i="12"/>
  <c r="AL197" i="12"/>
  <c r="AK197" i="12"/>
  <c r="AJ197" i="12"/>
  <c r="AI197" i="12"/>
  <c r="AH197" i="12"/>
  <c r="AG197" i="12"/>
  <c r="AF197" i="12"/>
  <c r="AE197" i="12"/>
  <c r="AD197" i="12"/>
  <c r="AC197" i="12"/>
  <c r="AB197" i="12"/>
  <c r="AA197" i="12"/>
  <c r="Z197" i="12"/>
  <c r="Y197" i="12"/>
  <c r="X197" i="12"/>
  <c r="W197" i="12"/>
  <c r="V197" i="12"/>
  <c r="U197" i="12"/>
  <c r="T197" i="12"/>
  <c r="S197" i="12"/>
  <c r="R197" i="12"/>
  <c r="Q197" i="12"/>
  <c r="P197" i="12"/>
  <c r="O197" i="12"/>
  <c r="N197" i="12"/>
  <c r="M197" i="12"/>
  <c r="L197" i="12"/>
  <c r="K197" i="12"/>
  <c r="J197" i="12"/>
  <c r="I197" i="12"/>
  <c r="H197" i="12"/>
  <c r="G197" i="12"/>
  <c r="F197" i="12"/>
  <c r="E197" i="12"/>
  <c r="D197" i="12"/>
  <c r="C197" i="12"/>
  <c r="B197" i="12"/>
  <c r="A197" i="12"/>
  <c r="AX196" i="12"/>
  <c r="AW196" i="12"/>
  <c r="AO196" i="12"/>
  <c r="AN196" i="12"/>
  <c r="AM196" i="12"/>
  <c r="AL196" i="12"/>
  <c r="AK196" i="12"/>
  <c r="AJ196" i="12"/>
  <c r="AI196" i="12"/>
  <c r="AH196" i="12"/>
  <c r="AG196" i="12"/>
  <c r="AF196" i="12"/>
  <c r="AE196" i="12"/>
  <c r="AD196" i="12"/>
  <c r="AC196" i="12"/>
  <c r="AB196" i="12"/>
  <c r="AA196" i="12"/>
  <c r="Z196" i="12"/>
  <c r="Y196" i="12"/>
  <c r="X196" i="12"/>
  <c r="W196" i="12"/>
  <c r="V196" i="12"/>
  <c r="U196" i="12"/>
  <c r="T196" i="12"/>
  <c r="S196" i="12"/>
  <c r="R196" i="12"/>
  <c r="Q196" i="12"/>
  <c r="P196" i="12"/>
  <c r="O196" i="12"/>
  <c r="N196" i="12"/>
  <c r="M196" i="12"/>
  <c r="L196" i="12"/>
  <c r="K196" i="12"/>
  <c r="J196" i="12"/>
  <c r="I196" i="12"/>
  <c r="H196" i="12"/>
  <c r="G196" i="12"/>
  <c r="F196" i="12"/>
  <c r="E196" i="12"/>
  <c r="D196" i="12"/>
  <c r="C196" i="12"/>
  <c r="B196" i="12"/>
  <c r="A196" i="12"/>
  <c r="AX195" i="12"/>
  <c r="AW195" i="12"/>
  <c r="AO195" i="12"/>
  <c r="AN195" i="12"/>
  <c r="AM195" i="12"/>
  <c r="AL195" i="12"/>
  <c r="AK195" i="12"/>
  <c r="AJ195" i="12"/>
  <c r="AI195" i="12"/>
  <c r="AH195" i="12"/>
  <c r="AG195" i="12"/>
  <c r="AF195" i="12"/>
  <c r="AE195" i="12"/>
  <c r="AD195" i="12"/>
  <c r="AC195" i="12"/>
  <c r="AB195" i="12"/>
  <c r="AA195" i="12"/>
  <c r="Z195" i="12"/>
  <c r="Y195" i="12"/>
  <c r="X195" i="12"/>
  <c r="W195" i="12"/>
  <c r="V195" i="12"/>
  <c r="U195" i="12"/>
  <c r="T195" i="12"/>
  <c r="S195" i="12"/>
  <c r="R195" i="12"/>
  <c r="Q195" i="12"/>
  <c r="P195" i="12"/>
  <c r="O195" i="12"/>
  <c r="N195" i="12"/>
  <c r="M195" i="12"/>
  <c r="L195" i="12"/>
  <c r="K195" i="12"/>
  <c r="J195" i="12"/>
  <c r="I195" i="12"/>
  <c r="H195" i="12"/>
  <c r="G195" i="12"/>
  <c r="F195" i="12"/>
  <c r="E195" i="12"/>
  <c r="D195" i="12"/>
  <c r="C195" i="12"/>
  <c r="B195" i="12"/>
  <c r="A195" i="12"/>
  <c r="AX194" i="12"/>
  <c r="AW194" i="12"/>
  <c r="AO194" i="12"/>
  <c r="AN194" i="12"/>
  <c r="AM194" i="12"/>
  <c r="AL194" i="12"/>
  <c r="AK194" i="12"/>
  <c r="AJ194" i="12"/>
  <c r="AI194" i="12"/>
  <c r="AH194" i="12"/>
  <c r="AG194" i="12"/>
  <c r="AF194" i="12"/>
  <c r="AE194" i="12"/>
  <c r="AD194" i="12"/>
  <c r="AC194" i="12"/>
  <c r="AB194" i="12"/>
  <c r="AA194" i="12"/>
  <c r="Z194" i="12"/>
  <c r="Y194" i="12"/>
  <c r="X194" i="12"/>
  <c r="W194" i="12"/>
  <c r="V194" i="12"/>
  <c r="U194" i="12"/>
  <c r="T194" i="12"/>
  <c r="S194" i="12"/>
  <c r="R194" i="12"/>
  <c r="Q194" i="12"/>
  <c r="P194" i="12"/>
  <c r="O194" i="12"/>
  <c r="N194" i="12"/>
  <c r="M194" i="12"/>
  <c r="L194" i="12"/>
  <c r="K194" i="12"/>
  <c r="J194" i="12"/>
  <c r="I194" i="12"/>
  <c r="H194" i="12"/>
  <c r="G194" i="12"/>
  <c r="F194" i="12"/>
  <c r="E194" i="12"/>
  <c r="D194" i="12"/>
  <c r="C194" i="12"/>
  <c r="B194" i="12"/>
  <c r="A194" i="12"/>
  <c r="AX193" i="12"/>
  <c r="AW193" i="12"/>
  <c r="AO193" i="12"/>
  <c r="AN193" i="12"/>
  <c r="AM193" i="12"/>
  <c r="AL193" i="12"/>
  <c r="AK193" i="12"/>
  <c r="AJ193" i="12"/>
  <c r="AI193" i="12"/>
  <c r="AH193" i="12"/>
  <c r="AG193" i="12"/>
  <c r="AF193" i="12"/>
  <c r="AE193" i="12"/>
  <c r="AD193" i="12"/>
  <c r="AC193" i="12"/>
  <c r="AB193" i="12"/>
  <c r="AA193" i="12"/>
  <c r="Z193" i="12"/>
  <c r="Y193" i="12"/>
  <c r="X193" i="12"/>
  <c r="W193" i="12"/>
  <c r="V193" i="12"/>
  <c r="U193" i="12"/>
  <c r="T193" i="12"/>
  <c r="S193" i="12"/>
  <c r="R193" i="12"/>
  <c r="Q193" i="12"/>
  <c r="P193" i="12"/>
  <c r="O193" i="12"/>
  <c r="N193" i="12"/>
  <c r="M193" i="12"/>
  <c r="L193" i="12"/>
  <c r="K193" i="12"/>
  <c r="J193" i="12"/>
  <c r="I193" i="12"/>
  <c r="H193" i="12"/>
  <c r="G193" i="12"/>
  <c r="F193" i="12"/>
  <c r="E193" i="12"/>
  <c r="D193" i="12"/>
  <c r="C193" i="12"/>
  <c r="B193" i="12"/>
  <c r="A193" i="12"/>
  <c r="AX192" i="12"/>
  <c r="AW192" i="12"/>
  <c r="AO192" i="12"/>
  <c r="AN192" i="12"/>
  <c r="AM192" i="12"/>
  <c r="AL192" i="12"/>
  <c r="AK192" i="12"/>
  <c r="AJ192" i="12"/>
  <c r="AI192" i="12"/>
  <c r="AH192" i="12"/>
  <c r="AG192" i="12"/>
  <c r="AF192" i="12"/>
  <c r="AE192" i="12"/>
  <c r="AD192" i="12"/>
  <c r="AC192" i="12"/>
  <c r="AB192" i="12"/>
  <c r="AA192" i="12"/>
  <c r="Z192" i="12"/>
  <c r="Y192" i="12"/>
  <c r="X192" i="12"/>
  <c r="W192" i="12"/>
  <c r="V192" i="12"/>
  <c r="U192" i="12"/>
  <c r="T192" i="12"/>
  <c r="S192" i="12"/>
  <c r="R192" i="12"/>
  <c r="Q192" i="12"/>
  <c r="P192" i="12"/>
  <c r="O192" i="12"/>
  <c r="N192" i="12"/>
  <c r="M192" i="12"/>
  <c r="L192" i="12"/>
  <c r="K192" i="12"/>
  <c r="J192" i="12"/>
  <c r="I192" i="12"/>
  <c r="H192" i="12"/>
  <c r="G192" i="12"/>
  <c r="F192" i="12"/>
  <c r="E192" i="12"/>
  <c r="D192" i="12"/>
  <c r="C192" i="12"/>
  <c r="B192" i="12"/>
  <c r="A192" i="12"/>
  <c r="AX191" i="12"/>
  <c r="AW191" i="12"/>
  <c r="AO191" i="12"/>
  <c r="AN191" i="12"/>
  <c r="AM191" i="12"/>
  <c r="AL191" i="12"/>
  <c r="AK191" i="12"/>
  <c r="AJ191" i="12"/>
  <c r="AI191" i="12"/>
  <c r="AH191" i="12"/>
  <c r="AG191" i="12"/>
  <c r="AF191" i="12"/>
  <c r="AE191" i="12"/>
  <c r="AD191" i="12"/>
  <c r="AC191" i="12"/>
  <c r="AB191" i="12"/>
  <c r="AA191" i="12"/>
  <c r="Z191" i="12"/>
  <c r="Y191" i="12"/>
  <c r="X191" i="12"/>
  <c r="W191" i="12"/>
  <c r="V191" i="12"/>
  <c r="U191" i="12"/>
  <c r="T191" i="12"/>
  <c r="S191" i="12"/>
  <c r="R191" i="12"/>
  <c r="Q191" i="12"/>
  <c r="P191" i="12"/>
  <c r="O191" i="12"/>
  <c r="N191" i="12"/>
  <c r="M191" i="12"/>
  <c r="L191" i="12"/>
  <c r="K191" i="12"/>
  <c r="J191" i="12"/>
  <c r="I191" i="12"/>
  <c r="H191" i="12"/>
  <c r="G191" i="12"/>
  <c r="F191" i="12"/>
  <c r="E191" i="12"/>
  <c r="D191" i="12"/>
  <c r="C191" i="12"/>
  <c r="B191" i="12"/>
  <c r="A191" i="12"/>
  <c r="AX190" i="12"/>
  <c r="AW190" i="12"/>
  <c r="AO190" i="12"/>
  <c r="AN190" i="12"/>
  <c r="AM190" i="12"/>
  <c r="AL190" i="12"/>
  <c r="AK190" i="12"/>
  <c r="AJ190" i="12"/>
  <c r="AI190" i="12"/>
  <c r="AH190" i="12"/>
  <c r="AG190" i="12"/>
  <c r="AF190" i="12"/>
  <c r="AE190" i="12"/>
  <c r="AD190" i="12"/>
  <c r="AC190" i="12"/>
  <c r="AB190" i="12"/>
  <c r="AA190" i="12"/>
  <c r="Z190" i="12"/>
  <c r="Y190" i="12"/>
  <c r="X190" i="12"/>
  <c r="W190" i="12"/>
  <c r="V190" i="12"/>
  <c r="U190" i="12"/>
  <c r="T190" i="12"/>
  <c r="S190" i="12"/>
  <c r="R190" i="12"/>
  <c r="Q190" i="12"/>
  <c r="P190" i="12"/>
  <c r="O190" i="12"/>
  <c r="N190" i="12"/>
  <c r="M190" i="12"/>
  <c r="L190" i="12"/>
  <c r="K190" i="12"/>
  <c r="J190" i="12"/>
  <c r="I190" i="12"/>
  <c r="H190" i="12"/>
  <c r="G190" i="12"/>
  <c r="F190" i="12"/>
  <c r="E190" i="12"/>
  <c r="D190" i="12"/>
  <c r="C190" i="12"/>
  <c r="B190" i="12"/>
  <c r="A190" i="12"/>
  <c r="AX189" i="12"/>
  <c r="AW189" i="12"/>
  <c r="AO189" i="12"/>
  <c r="AN189" i="12"/>
  <c r="AM189" i="12"/>
  <c r="AL189" i="12"/>
  <c r="AK189" i="12"/>
  <c r="AJ189" i="12"/>
  <c r="AI189" i="12"/>
  <c r="AH189" i="12"/>
  <c r="AG189" i="12"/>
  <c r="AF189" i="12"/>
  <c r="AE189" i="12"/>
  <c r="AD189" i="12"/>
  <c r="AC189" i="12"/>
  <c r="AB189" i="12"/>
  <c r="AA189" i="12"/>
  <c r="Z189" i="12"/>
  <c r="Y189" i="12"/>
  <c r="X189" i="12"/>
  <c r="W189" i="12"/>
  <c r="V189" i="12"/>
  <c r="U189" i="12"/>
  <c r="T189" i="12"/>
  <c r="S189" i="12"/>
  <c r="R189" i="12"/>
  <c r="Q189" i="12"/>
  <c r="P189" i="12"/>
  <c r="O189" i="12"/>
  <c r="N189" i="12"/>
  <c r="M189" i="12"/>
  <c r="L189" i="12"/>
  <c r="K189" i="12"/>
  <c r="J189" i="12"/>
  <c r="I189" i="12"/>
  <c r="H189" i="12"/>
  <c r="G189" i="12"/>
  <c r="F189" i="12"/>
  <c r="E189" i="12"/>
  <c r="D189" i="12"/>
  <c r="C189" i="12"/>
  <c r="B189" i="12"/>
  <c r="A189" i="12"/>
  <c r="AX188" i="12"/>
  <c r="AW188" i="12"/>
  <c r="AO188" i="12"/>
  <c r="AN188" i="12"/>
  <c r="AM188" i="12"/>
  <c r="AL188" i="12"/>
  <c r="AK188" i="12"/>
  <c r="AJ188" i="12"/>
  <c r="AI188" i="12"/>
  <c r="AH188" i="12"/>
  <c r="AG188" i="12"/>
  <c r="AF188" i="12"/>
  <c r="AE188" i="12"/>
  <c r="AD188" i="12"/>
  <c r="AC188" i="12"/>
  <c r="AB188" i="12"/>
  <c r="AA188" i="12"/>
  <c r="Z188" i="12"/>
  <c r="Y188" i="12"/>
  <c r="X188" i="12"/>
  <c r="W188" i="12"/>
  <c r="V188" i="12"/>
  <c r="U188" i="12"/>
  <c r="T188" i="12"/>
  <c r="S188" i="12"/>
  <c r="R188" i="12"/>
  <c r="Q188" i="12"/>
  <c r="P188" i="12"/>
  <c r="O188" i="12"/>
  <c r="N188" i="12"/>
  <c r="M188" i="12"/>
  <c r="L188" i="12"/>
  <c r="K188" i="12"/>
  <c r="J188" i="12"/>
  <c r="I188" i="12"/>
  <c r="H188" i="12"/>
  <c r="G188" i="12"/>
  <c r="F188" i="12"/>
  <c r="E188" i="12"/>
  <c r="D188" i="12"/>
  <c r="C188" i="12"/>
  <c r="B188" i="12"/>
  <c r="A188" i="12"/>
  <c r="AX187" i="12"/>
  <c r="AW187" i="12"/>
  <c r="AO187" i="12"/>
  <c r="AN187" i="12"/>
  <c r="AM187" i="12"/>
  <c r="AL187" i="12"/>
  <c r="AK187" i="12"/>
  <c r="AJ187" i="12"/>
  <c r="AI187" i="12"/>
  <c r="AH187" i="12"/>
  <c r="AG187" i="12"/>
  <c r="AF187" i="12"/>
  <c r="AE187" i="12"/>
  <c r="AD187" i="12"/>
  <c r="AC187" i="12"/>
  <c r="AB187" i="12"/>
  <c r="AA187" i="12"/>
  <c r="Z187" i="12"/>
  <c r="Y187" i="12"/>
  <c r="X187" i="12"/>
  <c r="W187" i="12"/>
  <c r="V187" i="12"/>
  <c r="U187" i="12"/>
  <c r="T187" i="12"/>
  <c r="S187" i="12"/>
  <c r="R187" i="12"/>
  <c r="Q187" i="12"/>
  <c r="P187" i="12"/>
  <c r="O187" i="12"/>
  <c r="N187" i="12"/>
  <c r="M187" i="12"/>
  <c r="L187" i="12"/>
  <c r="K187" i="12"/>
  <c r="J187" i="12"/>
  <c r="I187" i="12"/>
  <c r="H187" i="12"/>
  <c r="G187" i="12"/>
  <c r="F187" i="12"/>
  <c r="E187" i="12"/>
  <c r="D187" i="12"/>
  <c r="C187" i="12"/>
  <c r="B187" i="12"/>
  <c r="A187" i="12"/>
  <c r="AX186" i="12"/>
  <c r="AW186" i="12"/>
  <c r="AO186" i="12"/>
  <c r="AN186" i="12"/>
  <c r="AM186" i="12"/>
  <c r="AL186" i="12"/>
  <c r="AK186" i="12"/>
  <c r="AJ186" i="12"/>
  <c r="AI186" i="12"/>
  <c r="AH186" i="12"/>
  <c r="AG186" i="12"/>
  <c r="AF186" i="12"/>
  <c r="AE186" i="12"/>
  <c r="AD186" i="12"/>
  <c r="AC186" i="12"/>
  <c r="AB186" i="12"/>
  <c r="AA186" i="12"/>
  <c r="Z186" i="12"/>
  <c r="Y186" i="12"/>
  <c r="X186" i="12"/>
  <c r="W186" i="12"/>
  <c r="V186" i="12"/>
  <c r="U186" i="12"/>
  <c r="T186" i="12"/>
  <c r="S186" i="12"/>
  <c r="R186" i="12"/>
  <c r="Q186" i="12"/>
  <c r="P186" i="12"/>
  <c r="O186" i="12"/>
  <c r="N186" i="12"/>
  <c r="M186" i="12"/>
  <c r="L186" i="12"/>
  <c r="K186" i="12"/>
  <c r="J186" i="12"/>
  <c r="I186" i="12"/>
  <c r="H186" i="12"/>
  <c r="G186" i="12"/>
  <c r="F186" i="12"/>
  <c r="E186" i="12"/>
  <c r="D186" i="12"/>
  <c r="C186" i="12"/>
  <c r="B186" i="12"/>
  <c r="A186" i="12"/>
  <c r="AX185" i="12"/>
  <c r="AW185" i="12"/>
  <c r="AO185" i="12"/>
  <c r="AN185" i="12"/>
  <c r="AM185" i="12"/>
  <c r="AL185" i="12"/>
  <c r="AK185" i="12"/>
  <c r="AJ185" i="12"/>
  <c r="AI185" i="12"/>
  <c r="AH185" i="12"/>
  <c r="AG185" i="12"/>
  <c r="AF185" i="12"/>
  <c r="AE185" i="12"/>
  <c r="AD185" i="12"/>
  <c r="AC185" i="12"/>
  <c r="AB185" i="12"/>
  <c r="AA185" i="12"/>
  <c r="Z185" i="12"/>
  <c r="Y185" i="12"/>
  <c r="X185" i="12"/>
  <c r="W185" i="12"/>
  <c r="V185" i="12"/>
  <c r="U185" i="12"/>
  <c r="T185" i="12"/>
  <c r="S185" i="12"/>
  <c r="R185" i="12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D185" i="12"/>
  <c r="C185" i="12"/>
  <c r="B185" i="12"/>
  <c r="A185" i="12"/>
  <c r="AX184" i="12"/>
  <c r="AW184" i="12"/>
  <c r="AO184" i="12"/>
  <c r="AN184" i="12"/>
  <c r="AM184" i="12"/>
  <c r="AL184" i="12"/>
  <c r="AK184" i="12"/>
  <c r="AJ184" i="12"/>
  <c r="AI184" i="12"/>
  <c r="AH184" i="12"/>
  <c r="AG184" i="12"/>
  <c r="AF184" i="12"/>
  <c r="AE184" i="12"/>
  <c r="AD184" i="12"/>
  <c r="AC184" i="12"/>
  <c r="AB184" i="12"/>
  <c r="AA184" i="12"/>
  <c r="Z184" i="12"/>
  <c r="Y184" i="12"/>
  <c r="X184" i="12"/>
  <c r="W184" i="12"/>
  <c r="V184" i="12"/>
  <c r="U184" i="12"/>
  <c r="T184" i="12"/>
  <c r="S184" i="12"/>
  <c r="R184" i="12"/>
  <c r="Q184" i="12"/>
  <c r="P184" i="12"/>
  <c r="O184" i="12"/>
  <c r="N184" i="12"/>
  <c r="M184" i="12"/>
  <c r="L184" i="12"/>
  <c r="K184" i="12"/>
  <c r="J184" i="12"/>
  <c r="I184" i="12"/>
  <c r="H184" i="12"/>
  <c r="G184" i="12"/>
  <c r="F184" i="12"/>
  <c r="E184" i="12"/>
  <c r="D184" i="12"/>
  <c r="C184" i="12"/>
  <c r="B184" i="12"/>
  <c r="A184" i="12"/>
  <c r="AX183" i="12"/>
  <c r="AW183" i="12"/>
  <c r="AO183" i="12"/>
  <c r="AN183" i="12"/>
  <c r="AM183" i="12"/>
  <c r="AL183" i="12"/>
  <c r="AK183" i="12"/>
  <c r="AJ183" i="12"/>
  <c r="AI183" i="12"/>
  <c r="AH183" i="12"/>
  <c r="AG183" i="12"/>
  <c r="AF183" i="12"/>
  <c r="AE183" i="12"/>
  <c r="AD183" i="12"/>
  <c r="AC183" i="12"/>
  <c r="AB183" i="12"/>
  <c r="AA183" i="12"/>
  <c r="Z183" i="12"/>
  <c r="Y183" i="12"/>
  <c r="X183" i="12"/>
  <c r="W183" i="12"/>
  <c r="V183" i="12"/>
  <c r="U183" i="12"/>
  <c r="T183" i="12"/>
  <c r="S183" i="12"/>
  <c r="R183" i="12"/>
  <c r="Q183" i="12"/>
  <c r="P183" i="12"/>
  <c r="O183" i="12"/>
  <c r="N183" i="12"/>
  <c r="M183" i="12"/>
  <c r="L183" i="12"/>
  <c r="K183" i="12"/>
  <c r="J183" i="12"/>
  <c r="I183" i="12"/>
  <c r="H183" i="12"/>
  <c r="G183" i="12"/>
  <c r="F183" i="12"/>
  <c r="E183" i="12"/>
  <c r="D183" i="12"/>
  <c r="C183" i="12"/>
  <c r="B183" i="12"/>
  <c r="A183" i="12"/>
  <c r="AX182" i="12"/>
  <c r="AW182" i="12"/>
  <c r="AO182" i="12"/>
  <c r="AN182" i="12"/>
  <c r="AM182" i="12"/>
  <c r="AL182" i="12"/>
  <c r="AK182" i="12"/>
  <c r="AJ182" i="12"/>
  <c r="AI182" i="12"/>
  <c r="AH182" i="12"/>
  <c r="AG182" i="12"/>
  <c r="AF182" i="12"/>
  <c r="AE182" i="12"/>
  <c r="AD182" i="12"/>
  <c r="AC182" i="12"/>
  <c r="AB182" i="12"/>
  <c r="AA182" i="12"/>
  <c r="Z182" i="12"/>
  <c r="Y182" i="12"/>
  <c r="X182" i="12"/>
  <c r="W182" i="12"/>
  <c r="V182" i="12"/>
  <c r="U182" i="12"/>
  <c r="T182" i="12"/>
  <c r="S182" i="12"/>
  <c r="R182" i="12"/>
  <c r="Q182" i="12"/>
  <c r="P182" i="12"/>
  <c r="O182" i="12"/>
  <c r="N182" i="12"/>
  <c r="M182" i="12"/>
  <c r="L182" i="12"/>
  <c r="K182" i="12"/>
  <c r="J182" i="12"/>
  <c r="I182" i="12"/>
  <c r="H182" i="12"/>
  <c r="G182" i="12"/>
  <c r="F182" i="12"/>
  <c r="E182" i="12"/>
  <c r="D182" i="12"/>
  <c r="C182" i="12"/>
  <c r="B182" i="12"/>
  <c r="A182" i="12"/>
  <c r="AX181" i="12"/>
  <c r="AW181" i="12"/>
  <c r="AO181" i="12"/>
  <c r="AN181" i="12"/>
  <c r="AM181" i="12"/>
  <c r="AL181" i="12"/>
  <c r="AK181" i="12"/>
  <c r="AJ181" i="12"/>
  <c r="AI181" i="12"/>
  <c r="AH181" i="12"/>
  <c r="AG181" i="12"/>
  <c r="AF181" i="12"/>
  <c r="AE181" i="12"/>
  <c r="AD181" i="12"/>
  <c r="AC181" i="12"/>
  <c r="AB181" i="12"/>
  <c r="AA181" i="12"/>
  <c r="Z181" i="12"/>
  <c r="Y181" i="12"/>
  <c r="X181" i="12"/>
  <c r="W181" i="12"/>
  <c r="V181" i="12"/>
  <c r="U181" i="12"/>
  <c r="T181" i="12"/>
  <c r="S181" i="12"/>
  <c r="R181" i="12"/>
  <c r="Q181" i="12"/>
  <c r="P181" i="12"/>
  <c r="O181" i="12"/>
  <c r="N181" i="12"/>
  <c r="M181" i="12"/>
  <c r="L181" i="12"/>
  <c r="K181" i="12"/>
  <c r="J181" i="12"/>
  <c r="I181" i="12"/>
  <c r="H181" i="12"/>
  <c r="G181" i="12"/>
  <c r="F181" i="12"/>
  <c r="E181" i="12"/>
  <c r="D181" i="12"/>
  <c r="C181" i="12"/>
  <c r="B181" i="12"/>
  <c r="A181" i="12"/>
  <c r="AX180" i="12"/>
  <c r="AW180" i="12"/>
  <c r="AO180" i="12"/>
  <c r="AN180" i="12"/>
  <c r="AM180" i="12"/>
  <c r="AL180" i="12"/>
  <c r="AK180" i="12"/>
  <c r="AJ180" i="12"/>
  <c r="AI180" i="12"/>
  <c r="AH180" i="12"/>
  <c r="AG180" i="12"/>
  <c r="AF180" i="12"/>
  <c r="AE180" i="12"/>
  <c r="AD180" i="12"/>
  <c r="AC180" i="12"/>
  <c r="AB180" i="12"/>
  <c r="AA180" i="12"/>
  <c r="Z180" i="12"/>
  <c r="Y180" i="12"/>
  <c r="X180" i="12"/>
  <c r="W180" i="12"/>
  <c r="V180" i="12"/>
  <c r="U180" i="12"/>
  <c r="T180" i="12"/>
  <c r="S180" i="12"/>
  <c r="R180" i="12"/>
  <c r="Q180" i="12"/>
  <c r="P180" i="12"/>
  <c r="O180" i="12"/>
  <c r="N180" i="12"/>
  <c r="M180" i="12"/>
  <c r="L180" i="12"/>
  <c r="K180" i="12"/>
  <c r="J180" i="12"/>
  <c r="I180" i="12"/>
  <c r="H180" i="12"/>
  <c r="G180" i="12"/>
  <c r="F180" i="12"/>
  <c r="E180" i="12"/>
  <c r="D180" i="12"/>
  <c r="C180" i="12"/>
  <c r="B180" i="12"/>
  <c r="A180" i="12"/>
  <c r="AX179" i="12"/>
  <c r="AW179" i="12"/>
  <c r="AO179" i="12"/>
  <c r="AN179" i="12"/>
  <c r="AM179" i="12"/>
  <c r="AL179" i="12"/>
  <c r="AK179" i="12"/>
  <c r="AJ179" i="12"/>
  <c r="AI179" i="12"/>
  <c r="AH179" i="12"/>
  <c r="AG179" i="12"/>
  <c r="AF179" i="12"/>
  <c r="AE179" i="12"/>
  <c r="AD179" i="12"/>
  <c r="AC179" i="12"/>
  <c r="AB179" i="12"/>
  <c r="AA179" i="12"/>
  <c r="Z179" i="12"/>
  <c r="Y179" i="12"/>
  <c r="X179" i="12"/>
  <c r="W179" i="12"/>
  <c r="V179" i="12"/>
  <c r="U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G179" i="12"/>
  <c r="F179" i="12"/>
  <c r="E179" i="12"/>
  <c r="D179" i="12"/>
  <c r="C179" i="12"/>
  <c r="B179" i="12"/>
  <c r="A179" i="12"/>
  <c r="AX178" i="12"/>
  <c r="AW178" i="12"/>
  <c r="AO178" i="12"/>
  <c r="AN178" i="12"/>
  <c r="AM178" i="12"/>
  <c r="AL178" i="12"/>
  <c r="AK178" i="12"/>
  <c r="AJ178" i="12"/>
  <c r="AI178" i="12"/>
  <c r="AH178" i="12"/>
  <c r="AG178" i="12"/>
  <c r="AF178" i="12"/>
  <c r="AE178" i="12"/>
  <c r="AD178" i="12"/>
  <c r="AC178" i="12"/>
  <c r="AB178" i="12"/>
  <c r="AA178" i="12"/>
  <c r="Z178" i="12"/>
  <c r="Y178" i="12"/>
  <c r="X178" i="12"/>
  <c r="W178" i="12"/>
  <c r="V178" i="12"/>
  <c r="U178" i="12"/>
  <c r="T178" i="12"/>
  <c r="S178" i="12"/>
  <c r="R178" i="12"/>
  <c r="Q178" i="12"/>
  <c r="P178" i="12"/>
  <c r="O178" i="12"/>
  <c r="N178" i="12"/>
  <c r="M178" i="12"/>
  <c r="L178" i="12"/>
  <c r="K178" i="12"/>
  <c r="J178" i="12"/>
  <c r="I178" i="12"/>
  <c r="H178" i="12"/>
  <c r="G178" i="12"/>
  <c r="F178" i="12"/>
  <c r="E178" i="12"/>
  <c r="D178" i="12"/>
  <c r="C178" i="12"/>
  <c r="B178" i="12"/>
  <c r="A178" i="12"/>
  <c r="AX177" i="12"/>
  <c r="AW177" i="12"/>
  <c r="AO177" i="12"/>
  <c r="AN177" i="12"/>
  <c r="AM177" i="12"/>
  <c r="AL177" i="12"/>
  <c r="AK177" i="12"/>
  <c r="AJ177" i="12"/>
  <c r="AI177" i="12"/>
  <c r="AH177" i="12"/>
  <c r="AG177" i="12"/>
  <c r="AF177" i="12"/>
  <c r="AE177" i="12"/>
  <c r="AD177" i="12"/>
  <c r="AC177" i="12"/>
  <c r="AB177" i="12"/>
  <c r="AA177" i="12"/>
  <c r="Z177" i="12"/>
  <c r="Y177" i="12"/>
  <c r="X177" i="12"/>
  <c r="W177" i="12"/>
  <c r="V177" i="12"/>
  <c r="U177" i="12"/>
  <c r="T177" i="12"/>
  <c r="S177" i="12"/>
  <c r="R177" i="12"/>
  <c r="Q177" i="12"/>
  <c r="P177" i="12"/>
  <c r="O177" i="12"/>
  <c r="N177" i="12"/>
  <c r="M177" i="12"/>
  <c r="L177" i="12"/>
  <c r="K177" i="12"/>
  <c r="J177" i="12"/>
  <c r="I177" i="12"/>
  <c r="H177" i="12"/>
  <c r="G177" i="12"/>
  <c r="F177" i="12"/>
  <c r="E177" i="12"/>
  <c r="D177" i="12"/>
  <c r="C177" i="12"/>
  <c r="B177" i="12"/>
  <c r="A177" i="12"/>
  <c r="AX176" i="12"/>
  <c r="AW176" i="12"/>
  <c r="AO176" i="12"/>
  <c r="AN176" i="12"/>
  <c r="AM176" i="12"/>
  <c r="AL176" i="12"/>
  <c r="AK176" i="12"/>
  <c r="AJ176" i="12"/>
  <c r="AI176" i="12"/>
  <c r="AH176" i="12"/>
  <c r="AG176" i="12"/>
  <c r="AF176" i="12"/>
  <c r="AE176" i="12"/>
  <c r="AD176" i="12"/>
  <c r="AC176" i="12"/>
  <c r="AB176" i="12"/>
  <c r="AA176" i="12"/>
  <c r="Z176" i="12"/>
  <c r="Y176" i="12"/>
  <c r="X176" i="12"/>
  <c r="W176" i="12"/>
  <c r="V176" i="12"/>
  <c r="U176" i="12"/>
  <c r="T176" i="12"/>
  <c r="S176" i="12"/>
  <c r="R176" i="12"/>
  <c r="Q176" i="12"/>
  <c r="P176" i="12"/>
  <c r="O176" i="12"/>
  <c r="N176" i="12"/>
  <c r="M176" i="12"/>
  <c r="L176" i="12"/>
  <c r="K176" i="12"/>
  <c r="J176" i="12"/>
  <c r="I176" i="12"/>
  <c r="H176" i="12"/>
  <c r="G176" i="12"/>
  <c r="F176" i="12"/>
  <c r="E176" i="12"/>
  <c r="D176" i="12"/>
  <c r="C176" i="12"/>
  <c r="B176" i="12"/>
  <c r="A176" i="12"/>
  <c r="AX175" i="12"/>
  <c r="AW175" i="12"/>
  <c r="AO175" i="12"/>
  <c r="AN175" i="12"/>
  <c r="AM175" i="12"/>
  <c r="AL175" i="12"/>
  <c r="AK175" i="12"/>
  <c r="AJ175" i="12"/>
  <c r="AI175" i="12"/>
  <c r="AH175" i="12"/>
  <c r="AG175" i="12"/>
  <c r="AF175" i="12"/>
  <c r="AE175" i="12"/>
  <c r="AD175" i="12"/>
  <c r="AC175" i="12"/>
  <c r="AB175" i="12"/>
  <c r="AA175" i="12"/>
  <c r="Z175" i="12"/>
  <c r="Y175" i="12"/>
  <c r="X175" i="12"/>
  <c r="W175" i="12"/>
  <c r="V175" i="12"/>
  <c r="U175" i="12"/>
  <c r="T175" i="12"/>
  <c r="S175" i="12"/>
  <c r="R175" i="12"/>
  <c r="Q175" i="12"/>
  <c r="P175" i="12"/>
  <c r="O175" i="12"/>
  <c r="N175" i="12"/>
  <c r="M175" i="12"/>
  <c r="L175" i="12"/>
  <c r="K175" i="12"/>
  <c r="J175" i="12"/>
  <c r="I175" i="12"/>
  <c r="H175" i="12"/>
  <c r="G175" i="12"/>
  <c r="F175" i="12"/>
  <c r="E175" i="12"/>
  <c r="D175" i="12"/>
  <c r="C175" i="12"/>
  <c r="B175" i="12"/>
  <c r="A175" i="12"/>
  <c r="AX174" i="12"/>
  <c r="AW174" i="12"/>
  <c r="AO174" i="12"/>
  <c r="AN174" i="12"/>
  <c r="AM174" i="12"/>
  <c r="AL174" i="12"/>
  <c r="AK174" i="12"/>
  <c r="AJ174" i="12"/>
  <c r="AI174" i="12"/>
  <c r="AH174" i="12"/>
  <c r="AG174" i="12"/>
  <c r="AF174" i="12"/>
  <c r="AE174" i="12"/>
  <c r="AD174" i="12"/>
  <c r="AC174" i="12"/>
  <c r="AB174" i="12"/>
  <c r="AA174" i="12"/>
  <c r="Z174" i="12"/>
  <c r="Y174" i="12"/>
  <c r="X174" i="12"/>
  <c r="W174" i="12"/>
  <c r="V174" i="12"/>
  <c r="U174" i="12"/>
  <c r="T174" i="12"/>
  <c r="S174" i="12"/>
  <c r="R174" i="12"/>
  <c r="Q174" i="12"/>
  <c r="P174" i="12"/>
  <c r="O174" i="12"/>
  <c r="N174" i="12"/>
  <c r="M174" i="12"/>
  <c r="L174" i="12"/>
  <c r="K174" i="12"/>
  <c r="J174" i="12"/>
  <c r="I174" i="12"/>
  <c r="H174" i="12"/>
  <c r="G174" i="12"/>
  <c r="F174" i="12"/>
  <c r="E174" i="12"/>
  <c r="D174" i="12"/>
  <c r="C174" i="12"/>
  <c r="B174" i="12"/>
  <c r="A174" i="12"/>
  <c r="AX173" i="12"/>
  <c r="AW173" i="12"/>
  <c r="AO173" i="12"/>
  <c r="AN173" i="12"/>
  <c r="AM173" i="12"/>
  <c r="AL173" i="12"/>
  <c r="AK173" i="12"/>
  <c r="AJ173" i="12"/>
  <c r="AI173" i="12"/>
  <c r="AH173" i="12"/>
  <c r="AG173" i="12"/>
  <c r="AF173" i="12"/>
  <c r="AE173" i="12"/>
  <c r="AD173" i="12"/>
  <c r="AC173" i="12"/>
  <c r="AB173" i="12"/>
  <c r="AA173" i="12"/>
  <c r="Z173" i="12"/>
  <c r="Y173" i="12"/>
  <c r="X173" i="12"/>
  <c r="W173" i="12"/>
  <c r="V173" i="12"/>
  <c r="U173" i="12"/>
  <c r="T173" i="12"/>
  <c r="S173" i="12"/>
  <c r="R173" i="12"/>
  <c r="Q173" i="12"/>
  <c r="P173" i="12"/>
  <c r="O173" i="12"/>
  <c r="N173" i="12"/>
  <c r="M173" i="12"/>
  <c r="L173" i="12"/>
  <c r="K173" i="12"/>
  <c r="J173" i="12"/>
  <c r="I173" i="12"/>
  <c r="H173" i="12"/>
  <c r="G173" i="12"/>
  <c r="F173" i="12"/>
  <c r="E173" i="12"/>
  <c r="D173" i="12"/>
  <c r="C173" i="12"/>
  <c r="B173" i="12"/>
  <c r="A173" i="12"/>
  <c r="AX172" i="12"/>
  <c r="AW172" i="12"/>
  <c r="AO172" i="12"/>
  <c r="AN172" i="12"/>
  <c r="AM172" i="12"/>
  <c r="AL172" i="12"/>
  <c r="AK172" i="12"/>
  <c r="AJ172" i="12"/>
  <c r="AI172" i="12"/>
  <c r="AH172" i="12"/>
  <c r="AG172" i="12"/>
  <c r="AF172" i="12"/>
  <c r="AE172" i="12"/>
  <c r="AD172" i="12"/>
  <c r="AC172" i="12"/>
  <c r="AB172" i="12"/>
  <c r="AA172" i="12"/>
  <c r="Z172" i="12"/>
  <c r="Y172" i="12"/>
  <c r="X172" i="12"/>
  <c r="W172" i="12"/>
  <c r="V172" i="12"/>
  <c r="U172" i="12"/>
  <c r="T172" i="12"/>
  <c r="S172" i="12"/>
  <c r="R172" i="12"/>
  <c r="Q172" i="12"/>
  <c r="P172" i="12"/>
  <c r="O172" i="12"/>
  <c r="N172" i="12"/>
  <c r="M172" i="12"/>
  <c r="L172" i="12"/>
  <c r="K172" i="12"/>
  <c r="J172" i="12"/>
  <c r="I172" i="12"/>
  <c r="H172" i="12"/>
  <c r="G172" i="12"/>
  <c r="F172" i="12"/>
  <c r="E172" i="12"/>
  <c r="D172" i="12"/>
  <c r="C172" i="12"/>
  <c r="B172" i="12"/>
  <c r="A172" i="12"/>
  <c r="AX171" i="12"/>
  <c r="AW171" i="12"/>
  <c r="AO171" i="12"/>
  <c r="AN171" i="12"/>
  <c r="AM171" i="12"/>
  <c r="AL171" i="12"/>
  <c r="AK171" i="12"/>
  <c r="AJ171" i="12"/>
  <c r="AI171" i="12"/>
  <c r="AH171" i="12"/>
  <c r="AG171" i="12"/>
  <c r="AF171" i="12"/>
  <c r="AE171" i="12"/>
  <c r="AD171" i="12"/>
  <c r="AC171" i="12"/>
  <c r="AB171" i="12"/>
  <c r="AA171" i="12"/>
  <c r="Z171" i="12"/>
  <c r="Y171" i="12"/>
  <c r="X171" i="12"/>
  <c r="W171" i="12"/>
  <c r="V171" i="12"/>
  <c r="U171" i="12"/>
  <c r="T171" i="12"/>
  <c r="S171" i="12"/>
  <c r="R171" i="12"/>
  <c r="Q171" i="12"/>
  <c r="P171" i="12"/>
  <c r="O171" i="12"/>
  <c r="N171" i="12"/>
  <c r="M171" i="12"/>
  <c r="L171" i="12"/>
  <c r="K171" i="12"/>
  <c r="J171" i="12"/>
  <c r="I171" i="12"/>
  <c r="H171" i="12"/>
  <c r="G171" i="12"/>
  <c r="F171" i="12"/>
  <c r="E171" i="12"/>
  <c r="D171" i="12"/>
  <c r="C171" i="12"/>
  <c r="B171" i="12"/>
  <c r="A171" i="12"/>
  <c r="AX170" i="12"/>
  <c r="AW170" i="12"/>
  <c r="AO170" i="12"/>
  <c r="AN170" i="12"/>
  <c r="AM170" i="12"/>
  <c r="AL170" i="12"/>
  <c r="AK170" i="12"/>
  <c r="AJ170" i="12"/>
  <c r="AI170" i="12"/>
  <c r="AH170" i="12"/>
  <c r="AG170" i="12"/>
  <c r="AF170" i="12"/>
  <c r="AE170" i="12"/>
  <c r="AD170" i="12"/>
  <c r="AC170" i="12"/>
  <c r="AB170" i="12"/>
  <c r="AA170" i="12"/>
  <c r="Z170" i="12"/>
  <c r="Y170" i="12"/>
  <c r="X170" i="12"/>
  <c r="W170" i="12"/>
  <c r="V170" i="12"/>
  <c r="U170" i="12"/>
  <c r="T170" i="12"/>
  <c r="S170" i="12"/>
  <c r="R170" i="12"/>
  <c r="Q170" i="12"/>
  <c r="P170" i="12"/>
  <c r="O170" i="12"/>
  <c r="N170" i="12"/>
  <c r="M170" i="12"/>
  <c r="L170" i="12"/>
  <c r="K170" i="12"/>
  <c r="J170" i="12"/>
  <c r="I170" i="12"/>
  <c r="H170" i="12"/>
  <c r="G170" i="12"/>
  <c r="F170" i="12"/>
  <c r="E170" i="12"/>
  <c r="D170" i="12"/>
  <c r="C170" i="12"/>
  <c r="B170" i="12"/>
  <c r="A170" i="12"/>
  <c r="AX169" i="12"/>
  <c r="AW169" i="12"/>
  <c r="AO169" i="12"/>
  <c r="AN169" i="12"/>
  <c r="AM169" i="12"/>
  <c r="AL169" i="12"/>
  <c r="AK169" i="12"/>
  <c r="AJ169" i="12"/>
  <c r="AI169" i="12"/>
  <c r="AH169" i="12"/>
  <c r="AG169" i="12"/>
  <c r="AF169" i="12"/>
  <c r="AE169" i="12"/>
  <c r="AD169" i="12"/>
  <c r="AC169" i="12"/>
  <c r="AB169" i="12"/>
  <c r="AA169" i="12"/>
  <c r="Z169" i="12"/>
  <c r="Y169" i="12"/>
  <c r="X169" i="12"/>
  <c r="W169" i="12"/>
  <c r="V169" i="12"/>
  <c r="U169" i="12"/>
  <c r="T169" i="12"/>
  <c r="S169" i="12"/>
  <c r="R169" i="12"/>
  <c r="Q169" i="12"/>
  <c r="P169" i="12"/>
  <c r="O169" i="12"/>
  <c r="N169" i="12"/>
  <c r="M169" i="12"/>
  <c r="L169" i="12"/>
  <c r="K169" i="12"/>
  <c r="J169" i="12"/>
  <c r="I169" i="12"/>
  <c r="H169" i="12"/>
  <c r="G169" i="12"/>
  <c r="F169" i="12"/>
  <c r="E169" i="12"/>
  <c r="D169" i="12"/>
  <c r="C169" i="12"/>
  <c r="B169" i="12"/>
  <c r="A169" i="12"/>
  <c r="AX168" i="12"/>
  <c r="AW168" i="12"/>
  <c r="AO168" i="12"/>
  <c r="AN168" i="12"/>
  <c r="AM168" i="12"/>
  <c r="AL168" i="12"/>
  <c r="AK168" i="12"/>
  <c r="AJ168" i="12"/>
  <c r="AI168" i="12"/>
  <c r="AH168" i="12"/>
  <c r="AG168" i="12"/>
  <c r="AF168" i="12"/>
  <c r="AE168" i="12"/>
  <c r="AD168" i="12"/>
  <c r="AC168" i="12"/>
  <c r="AB168" i="12"/>
  <c r="AA168" i="12"/>
  <c r="Z168" i="12"/>
  <c r="Y168" i="12"/>
  <c r="X168" i="12"/>
  <c r="W168" i="12"/>
  <c r="V168" i="12"/>
  <c r="U168" i="12"/>
  <c r="T168" i="12"/>
  <c r="S168" i="12"/>
  <c r="R168" i="12"/>
  <c r="Q168" i="12"/>
  <c r="P168" i="12"/>
  <c r="O168" i="12"/>
  <c r="N168" i="12"/>
  <c r="M168" i="12"/>
  <c r="L168" i="12"/>
  <c r="K168" i="12"/>
  <c r="J168" i="12"/>
  <c r="I168" i="12"/>
  <c r="H168" i="12"/>
  <c r="G168" i="12"/>
  <c r="F168" i="12"/>
  <c r="E168" i="12"/>
  <c r="D168" i="12"/>
  <c r="C168" i="12"/>
  <c r="B168" i="12"/>
  <c r="A168" i="12"/>
  <c r="AX167" i="12"/>
  <c r="AW167" i="12"/>
  <c r="AO167" i="12"/>
  <c r="AN167" i="12"/>
  <c r="AM167" i="12"/>
  <c r="AL167" i="12"/>
  <c r="AK167" i="12"/>
  <c r="AJ167" i="12"/>
  <c r="AI167" i="12"/>
  <c r="AH167" i="12"/>
  <c r="AG167" i="12"/>
  <c r="AF167" i="12"/>
  <c r="AE167" i="12"/>
  <c r="AD167" i="12"/>
  <c r="AC167" i="12"/>
  <c r="AB167" i="12"/>
  <c r="AA167" i="12"/>
  <c r="Z167" i="12"/>
  <c r="Y167" i="12"/>
  <c r="X167" i="12"/>
  <c r="W167" i="12"/>
  <c r="V167" i="12"/>
  <c r="U167" i="12"/>
  <c r="T167" i="12"/>
  <c r="S167" i="12"/>
  <c r="R167" i="12"/>
  <c r="Q167" i="12"/>
  <c r="P167" i="12"/>
  <c r="O167" i="12"/>
  <c r="N167" i="12"/>
  <c r="M167" i="12"/>
  <c r="L167" i="12"/>
  <c r="K167" i="12"/>
  <c r="J167" i="12"/>
  <c r="I167" i="12"/>
  <c r="H167" i="12"/>
  <c r="G167" i="12"/>
  <c r="F167" i="12"/>
  <c r="E167" i="12"/>
  <c r="D167" i="12"/>
  <c r="C167" i="12"/>
  <c r="B167" i="12"/>
  <c r="A167" i="12"/>
  <c r="AX166" i="12"/>
  <c r="AW166" i="12"/>
  <c r="AO166" i="12"/>
  <c r="AN166" i="12"/>
  <c r="AM166" i="12"/>
  <c r="AL166" i="12"/>
  <c r="AK166" i="12"/>
  <c r="AJ166" i="12"/>
  <c r="AI166" i="12"/>
  <c r="AH166" i="12"/>
  <c r="AG166" i="12"/>
  <c r="AF166" i="12"/>
  <c r="AE166" i="12"/>
  <c r="AD166" i="12"/>
  <c r="AC166" i="12"/>
  <c r="AB166" i="12"/>
  <c r="AA166" i="12"/>
  <c r="Z166" i="12"/>
  <c r="Y166" i="12"/>
  <c r="X166" i="12"/>
  <c r="W166" i="12"/>
  <c r="V166" i="12"/>
  <c r="U166" i="12"/>
  <c r="T166" i="12"/>
  <c r="S166" i="12"/>
  <c r="R166" i="12"/>
  <c r="Q166" i="12"/>
  <c r="P166" i="12"/>
  <c r="O166" i="12"/>
  <c r="N166" i="12"/>
  <c r="M166" i="12"/>
  <c r="L166" i="12"/>
  <c r="K166" i="12"/>
  <c r="J166" i="12"/>
  <c r="I166" i="12"/>
  <c r="H166" i="12"/>
  <c r="G166" i="12"/>
  <c r="F166" i="12"/>
  <c r="E166" i="12"/>
  <c r="D166" i="12"/>
  <c r="C166" i="12"/>
  <c r="B166" i="12"/>
  <c r="A166" i="12"/>
  <c r="AX165" i="12"/>
  <c r="AW165" i="12"/>
  <c r="AO165" i="12"/>
  <c r="AN165" i="12"/>
  <c r="AM165" i="12"/>
  <c r="AL165" i="12"/>
  <c r="AK165" i="12"/>
  <c r="AJ165" i="12"/>
  <c r="AI165" i="12"/>
  <c r="AH165" i="12"/>
  <c r="AG165" i="12"/>
  <c r="AF165" i="12"/>
  <c r="AE165" i="12"/>
  <c r="AD165" i="12"/>
  <c r="AC165" i="12"/>
  <c r="AB165" i="12"/>
  <c r="AA165" i="12"/>
  <c r="Z165" i="12"/>
  <c r="Y165" i="12"/>
  <c r="X165" i="12"/>
  <c r="W165" i="12"/>
  <c r="V165" i="12"/>
  <c r="U165" i="12"/>
  <c r="T165" i="12"/>
  <c r="S165" i="12"/>
  <c r="R165" i="12"/>
  <c r="Q165" i="12"/>
  <c r="P165" i="12"/>
  <c r="O165" i="12"/>
  <c r="N165" i="12"/>
  <c r="M165" i="12"/>
  <c r="L165" i="12"/>
  <c r="K165" i="12"/>
  <c r="J165" i="12"/>
  <c r="I165" i="12"/>
  <c r="H165" i="12"/>
  <c r="G165" i="12"/>
  <c r="F165" i="12"/>
  <c r="E165" i="12"/>
  <c r="D165" i="12"/>
  <c r="C165" i="12"/>
  <c r="B165" i="12"/>
  <c r="A165" i="12"/>
  <c r="AX164" i="12"/>
  <c r="AW164" i="12"/>
  <c r="AO164" i="12"/>
  <c r="AN164" i="12"/>
  <c r="AM164" i="12"/>
  <c r="AL164" i="12"/>
  <c r="AK164" i="12"/>
  <c r="AJ164" i="12"/>
  <c r="AI164" i="12"/>
  <c r="AH164" i="12"/>
  <c r="AG164" i="12"/>
  <c r="AF164" i="12"/>
  <c r="AE164" i="12"/>
  <c r="AD164" i="12"/>
  <c r="AC164" i="12"/>
  <c r="AB164" i="12"/>
  <c r="AA164" i="12"/>
  <c r="Z164" i="12"/>
  <c r="Y164" i="12"/>
  <c r="X164" i="12"/>
  <c r="W164" i="12"/>
  <c r="V164" i="12"/>
  <c r="U164" i="12"/>
  <c r="T164" i="12"/>
  <c r="S164" i="12"/>
  <c r="R164" i="12"/>
  <c r="Q164" i="12"/>
  <c r="P164" i="12"/>
  <c r="O164" i="12"/>
  <c r="N164" i="12"/>
  <c r="M164" i="12"/>
  <c r="L164" i="12"/>
  <c r="K164" i="12"/>
  <c r="J164" i="12"/>
  <c r="I164" i="12"/>
  <c r="H164" i="12"/>
  <c r="G164" i="12"/>
  <c r="F164" i="12"/>
  <c r="E164" i="12"/>
  <c r="D164" i="12"/>
  <c r="C164" i="12"/>
  <c r="B164" i="12"/>
  <c r="A164" i="12"/>
  <c r="AX163" i="12"/>
  <c r="AW163" i="12"/>
  <c r="AO163" i="12"/>
  <c r="AN163" i="12"/>
  <c r="AM163" i="12"/>
  <c r="AL163" i="12"/>
  <c r="AK163" i="12"/>
  <c r="AJ163" i="12"/>
  <c r="AI163" i="12"/>
  <c r="AH163" i="12"/>
  <c r="AG163" i="12"/>
  <c r="AF163" i="12"/>
  <c r="AE163" i="12"/>
  <c r="AD163" i="12"/>
  <c r="AC163" i="12"/>
  <c r="AB163" i="12"/>
  <c r="AA163" i="12"/>
  <c r="Z163" i="12"/>
  <c r="Y163" i="12"/>
  <c r="X163" i="12"/>
  <c r="W163" i="12"/>
  <c r="V163" i="12"/>
  <c r="U163" i="12"/>
  <c r="T163" i="12"/>
  <c r="S163" i="12"/>
  <c r="R163" i="12"/>
  <c r="Q163" i="12"/>
  <c r="P163" i="12"/>
  <c r="O163" i="12"/>
  <c r="N163" i="12"/>
  <c r="M163" i="12"/>
  <c r="L163" i="12"/>
  <c r="K163" i="12"/>
  <c r="J163" i="12"/>
  <c r="I163" i="12"/>
  <c r="H163" i="12"/>
  <c r="G163" i="12"/>
  <c r="F163" i="12"/>
  <c r="E163" i="12"/>
  <c r="D163" i="12"/>
  <c r="C163" i="12"/>
  <c r="B163" i="12"/>
  <c r="A163" i="12"/>
  <c r="AX162" i="12"/>
  <c r="AW162" i="12"/>
  <c r="AO162" i="12"/>
  <c r="AN162" i="12"/>
  <c r="AM162" i="12"/>
  <c r="AL162" i="12"/>
  <c r="AK162" i="12"/>
  <c r="AJ162" i="12"/>
  <c r="AI162" i="12"/>
  <c r="AH162" i="12"/>
  <c r="AG162" i="12"/>
  <c r="AF162" i="12"/>
  <c r="AE162" i="12"/>
  <c r="AD162" i="12"/>
  <c r="AC162" i="12"/>
  <c r="AB162" i="12"/>
  <c r="AA162" i="12"/>
  <c r="Z162" i="12"/>
  <c r="Y162" i="12"/>
  <c r="X162" i="12"/>
  <c r="W162" i="12"/>
  <c r="V162" i="12"/>
  <c r="U162" i="12"/>
  <c r="T162" i="12"/>
  <c r="S162" i="12"/>
  <c r="R162" i="12"/>
  <c r="Q162" i="12"/>
  <c r="P162" i="12"/>
  <c r="O162" i="12"/>
  <c r="N162" i="12"/>
  <c r="M162" i="12"/>
  <c r="L162" i="12"/>
  <c r="K162" i="12"/>
  <c r="J162" i="12"/>
  <c r="I162" i="12"/>
  <c r="H162" i="12"/>
  <c r="G162" i="12"/>
  <c r="F162" i="12"/>
  <c r="E162" i="12"/>
  <c r="D162" i="12"/>
  <c r="C162" i="12"/>
  <c r="B162" i="12"/>
  <c r="A162" i="12"/>
  <c r="AX161" i="12"/>
  <c r="AW161" i="12"/>
  <c r="AO161" i="12"/>
  <c r="AN161" i="12"/>
  <c r="AM161" i="12"/>
  <c r="AL161" i="12"/>
  <c r="AK161" i="12"/>
  <c r="AJ161" i="12"/>
  <c r="AI161" i="12"/>
  <c r="AH161" i="12"/>
  <c r="AG161" i="12"/>
  <c r="AF161" i="12"/>
  <c r="AE161" i="12"/>
  <c r="AD161" i="12"/>
  <c r="AC161" i="12"/>
  <c r="AB161" i="12"/>
  <c r="AA161" i="12"/>
  <c r="Z161" i="12"/>
  <c r="Y161" i="12"/>
  <c r="X161" i="12"/>
  <c r="W161" i="12"/>
  <c r="V161" i="12"/>
  <c r="U161" i="12"/>
  <c r="T161" i="12"/>
  <c r="S161" i="12"/>
  <c r="R161" i="12"/>
  <c r="Q161" i="12"/>
  <c r="P161" i="12"/>
  <c r="O161" i="12"/>
  <c r="N161" i="12"/>
  <c r="M161" i="12"/>
  <c r="L161" i="12"/>
  <c r="K161" i="12"/>
  <c r="J161" i="12"/>
  <c r="I161" i="12"/>
  <c r="H161" i="12"/>
  <c r="G161" i="12"/>
  <c r="F161" i="12"/>
  <c r="E161" i="12"/>
  <c r="D161" i="12"/>
  <c r="C161" i="12"/>
  <c r="B161" i="12"/>
  <c r="A161" i="12"/>
  <c r="AX160" i="12"/>
  <c r="AW160" i="12"/>
  <c r="AO160" i="12"/>
  <c r="AN160" i="12"/>
  <c r="AM160" i="12"/>
  <c r="AL160" i="12"/>
  <c r="AK160" i="12"/>
  <c r="AJ160" i="12"/>
  <c r="AI160" i="12"/>
  <c r="AH160" i="12"/>
  <c r="AG160" i="12"/>
  <c r="AF160" i="12"/>
  <c r="AE160" i="12"/>
  <c r="AD160" i="12"/>
  <c r="AC160" i="12"/>
  <c r="AB160" i="12"/>
  <c r="AA160" i="12"/>
  <c r="Z160" i="12"/>
  <c r="Y160" i="12"/>
  <c r="X160" i="12"/>
  <c r="W160" i="12"/>
  <c r="V160" i="12"/>
  <c r="U160" i="12"/>
  <c r="T160" i="12"/>
  <c r="S160" i="12"/>
  <c r="R160" i="12"/>
  <c r="Q160" i="12"/>
  <c r="P160" i="12"/>
  <c r="O160" i="12"/>
  <c r="N160" i="12"/>
  <c r="M160" i="12"/>
  <c r="L160" i="12"/>
  <c r="K160" i="12"/>
  <c r="J160" i="12"/>
  <c r="I160" i="12"/>
  <c r="H160" i="12"/>
  <c r="G160" i="12"/>
  <c r="F160" i="12"/>
  <c r="E160" i="12"/>
  <c r="D160" i="12"/>
  <c r="C160" i="12"/>
  <c r="B160" i="12"/>
  <c r="A160" i="12"/>
  <c r="AX159" i="12"/>
  <c r="AW159" i="12"/>
  <c r="AO159" i="12"/>
  <c r="AN159" i="12"/>
  <c r="AM159" i="12"/>
  <c r="AL159" i="12"/>
  <c r="AK159" i="12"/>
  <c r="AJ159" i="12"/>
  <c r="AI159" i="12"/>
  <c r="AH159" i="12"/>
  <c r="AG159" i="12"/>
  <c r="AF159" i="12"/>
  <c r="AE159" i="12"/>
  <c r="AD159" i="12"/>
  <c r="AC159" i="12"/>
  <c r="AB159" i="12"/>
  <c r="AA159" i="12"/>
  <c r="Z159" i="12"/>
  <c r="Y159" i="12"/>
  <c r="X159" i="12"/>
  <c r="W159" i="12"/>
  <c r="V159" i="12"/>
  <c r="U159" i="12"/>
  <c r="T159" i="12"/>
  <c r="S159" i="12"/>
  <c r="R159" i="12"/>
  <c r="Q159" i="12"/>
  <c r="P159" i="12"/>
  <c r="O159" i="12"/>
  <c r="N159" i="12"/>
  <c r="M159" i="12"/>
  <c r="L159" i="12"/>
  <c r="K159" i="12"/>
  <c r="J159" i="12"/>
  <c r="I159" i="12"/>
  <c r="H159" i="12"/>
  <c r="G159" i="12"/>
  <c r="F159" i="12"/>
  <c r="E159" i="12"/>
  <c r="D159" i="12"/>
  <c r="C159" i="12"/>
  <c r="B159" i="12"/>
  <c r="A159" i="12"/>
  <c r="AX158" i="12"/>
  <c r="AW158" i="12"/>
  <c r="AO158" i="12"/>
  <c r="AN158" i="12"/>
  <c r="AM158" i="12"/>
  <c r="AL158" i="12"/>
  <c r="AK158" i="12"/>
  <c r="AJ158" i="12"/>
  <c r="AI158" i="12"/>
  <c r="AH158" i="12"/>
  <c r="AG158" i="12"/>
  <c r="AF158" i="12"/>
  <c r="AE158" i="12"/>
  <c r="AD158" i="12"/>
  <c r="AC158" i="12"/>
  <c r="AB158" i="12"/>
  <c r="AA158" i="12"/>
  <c r="Z158" i="12"/>
  <c r="Y158" i="12"/>
  <c r="X158" i="12"/>
  <c r="W158" i="12"/>
  <c r="V158" i="12"/>
  <c r="U158" i="12"/>
  <c r="T158" i="12"/>
  <c r="S158" i="12"/>
  <c r="R158" i="12"/>
  <c r="Q158" i="12"/>
  <c r="P158" i="12"/>
  <c r="O158" i="12"/>
  <c r="N158" i="12"/>
  <c r="M158" i="12"/>
  <c r="L158" i="12"/>
  <c r="K158" i="12"/>
  <c r="J158" i="12"/>
  <c r="I158" i="12"/>
  <c r="H158" i="12"/>
  <c r="G158" i="12"/>
  <c r="F158" i="12"/>
  <c r="E158" i="12"/>
  <c r="D158" i="12"/>
  <c r="C158" i="12"/>
  <c r="B158" i="12"/>
  <c r="A158" i="12"/>
  <c r="AX157" i="12"/>
  <c r="AW157" i="12"/>
  <c r="AO157" i="12"/>
  <c r="AN157" i="12"/>
  <c r="AM157" i="12"/>
  <c r="AL157" i="12"/>
  <c r="AK157" i="12"/>
  <c r="AJ157" i="12"/>
  <c r="AI157" i="12"/>
  <c r="AH157" i="12"/>
  <c r="AG157" i="12"/>
  <c r="AF157" i="12"/>
  <c r="AE157" i="12"/>
  <c r="AD157" i="12"/>
  <c r="AC157" i="12"/>
  <c r="AB157" i="12"/>
  <c r="AA157" i="12"/>
  <c r="Z157" i="12"/>
  <c r="Y157" i="12"/>
  <c r="X157" i="12"/>
  <c r="W157" i="12"/>
  <c r="V157" i="12"/>
  <c r="U157" i="12"/>
  <c r="T157" i="12"/>
  <c r="S157" i="12"/>
  <c r="R157" i="12"/>
  <c r="Q157" i="12"/>
  <c r="P157" i="12"/>
  <c r="O157" i="12"/>
  <c r="N157" i="12"/>
  <c r="M157" i="12"/>
  <c r="L157" i="12"/>
  <c r="K157" i="12"/>
  <c r="J157" i="12"/>
  <c r="I157" i="12"/>
  <c r="H157" i="12"/>
  <c r="G157" i="12"/>
  <c r="F157" i="12"/>
  <c r="E157" i="12"/>
  <c r="D157" i="12"/>
  <c r="C157" i="12"/>
  <c r="B157" i="12"/>
  <c r="A157" i="12"/>
  <c r="AX156" i="12"/>
  <c r="AW156" i="12"/>
  <c r="AO156" i="12"/>
  <c r="AN156" i="12"/>
  <c r="AM156" i="12"/>
  <c r="AL156" i="12"/>
  <c r="AK156" i="12"/>
  <c r="AJ156" i="12"/>
  <c r="AI156" i="12"/>
  <c r="AH156" i="12"/>
  <c r="AG156" i="12"/>
  <c r="AF156" i="12"/>
  <c r="AE156" i="12"/>
  <c r="AD156" i="12"/>
  <c r="AC156" i="12"/>
  <c r="AB156" i="12"/>
  <c r="AA156" i="12"/>
  <c r="Z156" i="12"/>
  <c r="Y156" i="12"/>
  <c r="X156" i="12"/>
  <c r="W156" i="12"/>
  <c r="V156" i="12"/>
  <c r="U156" i="12"/>
  <c r="T156" i="12"/>
  <c r="S156" i="12"/>
  <c r="R156" i="12"/>
  <c r="Q156" i="12"/>
  <c r="P156" i="12"/>
  <c r="O156" i="12"/>
  <c r="N156" i="12"/>
  <c r="M156" i="12"/>
  <c r="L156" i="12"/>
  <c r="K156" i="12"/>
  <c r="J156" i="12"/>
  <c r="I156" i="12"/>
  <c r="H156" i="12"/>
  <c r="G156" i="12"/>
  <c r="F156" i="12"/>
  <c r="E156" i="12"/>
  <c r="D156" i="12"/>
  <c r="C156" i="12"/>
  <c r="B156" i="12"/>
  <c r="A156" i="12"/>
  <c r="AX155" i="12"/>
  <c r="AW155" i="12"/>
  <c r="AO155" i="12"/>
  <c r="AN155" i="12"/>
  <c r="AM155" i="12"/>
  <c r="AL155" i="12"/>
  <c r="AK155" i="12"/>
  <c r="AJ155" i="12"/>
  <c r="AI155" i="12"/>
  <c r="AH155" i="12"/>
  <c r="AG155" i="12"/>
  <c r="AF155" i="12"/>
  <c r="AE155" i="12"/>
  <c r="AD155" i="12"/>
  <c r="AC155" i="12"/>
  <c r="AB155" i="12"/>
  <c r="AA155" i="12"/>
  <c r="Z155" i="12"/>
  <c r="Y155" i="12"/>
  <c r="X155" i="12"/>
  <c r="W155" i="12"/>
  <c r="V155" i="12"/>
  <c r="U155" i="12"/>
  <c r="T155" i="12"/>
  <c r="S155" i="12"/>
  <c r="R155" i="12"/>
  <c r="Q155" i="12"/>
  <c r="P155" i="12"/>
  <c r="O155" i="12"/>
  <c r="N155" i="12"/>
  <c r="M155" i="12"/>
  <c r="L155" i="12"/>
  <c r="K155" i="12"/>
  <c r="J155" i="12"/>
  <c r="I155" i="12"/>
  <c r="H155" i="12"/>
  <c r="G155" i="12"/>
  <c r="F155" i="12"/>
  <c r="E155" i="12"/>
  <c r="D155" i="12"/>
  <c r="C155" i="12"/>
  <c r="B155" i="12"/>
  <c r="A155" i="12"/>
  <c r="AX154" i="12"/>
  <c r="AW154" i="12"/>
  <c r="AO154" i="12"/>
  <c r="AN154" i="12"/>
  <c r="AM154" i="12"/>
  <c r="AL154" i="12"/>
  <c r="AK154" i="12"/>
  <c r="AJ154" i="12"/>
  <c r="AI154" i="12"/>
  <c r="AH154" i="12"/>
  <c r="AG154" i="12"/>
  <c r="AF154" i="12"/>
  <c r="AE154" i="12"/>
  <c r="AD154" i="12"/>
  <c r="AC154" i="12"/>
  <c r="AB154" i="12"/>
  <c r="AA154" i="12"/>
  <c r="Z154" i="12"/>
  <c r="Y154" i="12"/>
  <c r="X154" i="12"/>
  <c r="W154" i="12"/>
  <c r="V154" i="12"/>
  <c r="U154" i="12"/>
  <c r="T154" i="12"/>
  <c r="S154" i="12"/>
  <c r="R154" i="12"/>
  <c r="Q154" i="12"/>
  <c r="P154" i="12"/>
  <c r="O154" i="12"/>
  <c r="N154" i="12"/>
  <c r="M154" i="12"/>
  <c r="L154" i="12"/>
  <c r="K154" i="12"/>
  <c r="J154" i="12"/>
  <c r="I154" i="12"/>
  <c r="H154" i="12"/>
  <c r="G154" i="12"/>
  <c r="F154" i="12"/>
  <c r="E154" i="12"/>
  <c r="D154" i="12"/>
  <c r="C154" i="12"/>
  <c r="B154" i="12"/>
  <c r="A154" i="12"/>
  <c r="AX153" i="12"/>
  <c r="AW153" i="12"/>
  <c r="AO153" i="12"/>
  <c r="AN153" i="12"/>
  <c r="AM153" i="12"/>
  <c r="AL153" i="12"/>
  <c r="AK153" i="12"/>
  <c r="AJ153" i="12"/>
  <c r="AI153" i="12"/>
  <c r="AH153" i="12"/>
  <c r="AG153" i="12"/>
  <c r="AF153" i="12"/>
  <c r="AE153" i="12"/>
  <c r="AD153" i="12"/>
  <c r="AC153" i="12"/>
  <c r="AB153" i="12"/>
  <c r="AA153" i="12"/>
  <c r="Z153" i="12"/>
  <c r="Y153" i="12"/>
  <c r="X153" i="12"/>
  <c r="W153" i="12"/>
  <c r="V153" i="12"/>
  <c r="U153" i="12"/>
  <c r="T153" i="12"/>
  <c r="S153" i="12"/>
  <c r="R153" i="12"/>
  <c r="Q153" i="12"/>
  <c r="P153" i="12"/>
  <c r="O153" i="12"/>
  <c r="N153" i="12"/>
  <c r="M153" i="12"/>
  <c r="L153" i="12"/>
  <c r="K153" i="12"/>
  <c r="J153" i="12"/>
  <c r="I153" i="12"/>
  <c r="H153" i="12"/>
  <c r="G153" i="12"/>
  <c r="F153" i="12"/>
  <c r="E153" i="12"/>
  <c r="D153" i="12"/>
  <c r="C153" i="12"/>
  <c r="B153" i="12"/>
  <c r="A153" i="12"/>
  <c r="AX152" i="12"/>
  <c r="AW152" i="12"/>
  <c r="AO152" i="12"/>
  <c r="AN152" i="12"/>
  <c r="AM152" i="12"/>
  <c r="AL152" i="12"/>
  <c r="AK152" i="12"/>
  <c r="AJ152" i="12"/>
  <c r="AI152" i="12"/>
  <c r="AH152" i="12"/>
  <c r="AG152" i="12"/>
  <c r="AF152" i="12"/>
  <c r="AE152" i="12"/>
  <c r="AD152" i="12"/>
  <c r="AC152" i="12"/>
  <c r="AB152" i="12"/>
  <c r="AA152" i="12"/>
  <c r="Z152" i="12"/>
  <c r="Y152" i="12"/>
  <c r="X152" i="12"/>
  <c r="W152" i="12"/>
  <c r="V152" i="12"/>
  <c r="U152" i="12"/>
  <c r="T152" i="12"/>
  <c r="S152" i="12"/>
  <c r="R152" i="12"/>
  <c r="Q152" i="12"/>
  <c r="P152" i="12"/>
  <c r="O152" i="12"/>
  <c r="N152" i="12"/>
  <c r="M152" i="12"/>
  <c r="L152" i="12"/>
  <c r="K152" i="12"/>
  <c r="J152" i="12"/>
  <c r="I152" i="12"/>
  <c r="H152" i="12"/>
  <c r="G152" i="12"/>
  <c r="F152" i="12"/>
  <c r="E152" i="12"/>
  <c r="D152" i="12"/>
  <c r="C152" i="12"/>
  <c r="B152" i="12"/>
  <c r="A152" i="12"/>
  <c r="AX151" i="12"/>
  <c r="AW151" i="12"/>
  <c r="AO151" i="12"/>
  <c r="AN151" i="12"/>
  <c r="AM151" i="12"/>
  <c r="AL151" i="12"/>
  <c r="AK151" i="12"/>
  <c r="AJ151" i="12"/>
  <c r="AI151" i="12"/>
  <c r="AH151" i="12"/>
  <c r="AG151" i="12"/>
  <c r="AF151" i="12"/>
  <c r="AE151" i="12"/>
  <c r="AD151" i="12"/>
  <c r="AC151" i="12"/>
  <c r="AB151" i="12"/>
  <c r="AA151" i="12"/>
  <c r="Z151" i="12"/>
  <c r="Y151" i="12"/>
  <c r="X151" i="12"/>
  <c r="W151" i="12"/>
  <c r="V151" i="12"/>
  <c r="U151" i="12"/>
  <c r="T151" i="12"/>
  <c r="S151" i="12"/>
  <c r="R151" i="12"/>
  <c r="Q151" i="12"/>
  <c r="P151" i="12"/>
  <c r="O151" i="12"/>
  <c r="N151" i="12"/>
  <c r="M151" i="12"/>
  <c r="L151" i="12"/>
  <c r="K151" i="12"/>
  <c r="J151" i="12"/>
  <c r="I151" i="12"/>
  <c r="H151" i="12"/>
  <c r="G151" i="12"/>
  <c r="F151" i="12"/>
  <c r="E151" i="12"/>
  <c r="D151" i="12"/>
  <c r="C151" i="12"/>
  <c r="B151" i="12"/>
  <c r="A151" i="12"/>
  <c r="AX150" i="12"/>
  <c r="AW150" i="12"/>
  <c r="AO150" i="12"/>
  <c r="AN150" i="12"/>
  <c r="AM150" i="12"/>
  <c r="AL150" i="12"/>
  <c r="AK150" i="12"/>
  <c r="AJ150" i="12"/>
  <c r="AI150" i="12"/>
  <c r="AH150" i="12"/>
  <c r="AG150" i="12"/>
  <c r="AF150" i="12"/>
  <c r="AE150" i="12"/>
  <c r="AD150" i="12"/>
  <c r="AC150" i="12"/>
  <c r="AB150" i="12"/>
  <c r="AA150" i="12"/>
  <c r="Z150" i="12"/>
  <c r="Y150" i="12"/>
  <c r="X150" i="12"/>
  <c r="W150" i="12"/>
  <c r="V150" i="12"/>
  <c r="U150" i="12"/>
  <c r="T150" i="12"/>
  <c r="S150" i="12"/>
  <c r="R150" i="12"/>
  <c r="Q150" i="12"/>
  <c r="P150" i="12"/>
  <c r="O150" i="12"/>
  <c r="N150" i="12"/>
  <c r="M150" i="12"/>
  <c r="L150" i="12"/>
  <c r="K150" i="12"/>
  <c r="J150" i="12"/>
  <c r="I150" i="12"/>
  <c r="H150" i="12"/>
  <c r="G150" i="12"/>
  <c r="F150" i="12"/>
  <c r="E150" i="12"/>
  <c r="D150" i="12"/>
  <c r="C150" i="12"/>
  <c r="B150" i="12"/>
  <c r="A150" i="12"/>
  <c r="AX149" i="12"/>
  <c r="AW149" i="12"/>
  <c r="AO149" i="12"/>
  <c r="AN149" i="12"/>
  <c r="AM149" i="12"/>
  <c r="AL149" i="12"/>
  <c r="AK149" i="12"/>
  <c r="AJ149" i="12"/>
  <c r="AI149" i="12"/>
  <c r="AH149" i="12"/>
  <c r="AG149" i="12"/>
  <c r="AF149" i="12"/>
  <c r="AE149" i="12"/>
  <c r="AD149" i="12"/>
  <c r="AC149" i="12"/>
  <c r="AB149" i="12"/>
  <c r="AA149" i="12"/>
  <c r="Z149" i="12"/>
  <c r="Y149" i="12"/>
  <c r="X149" i="12"/>
  <c r="W149" i="12"/>
  <c r="V149" i="12"/>
  <c r="U149" i="12"/>
  <c r="T149" i="12"/>
  <c r="S149" i="12"/>
  <c r="R149" i="12"/>
  <c r="Q149" i="12"/>
  <c r="P149" i="12"/>
  <c r="O149" i="12"/>
  <c r="N149" i="12"/>
  <c r="M149" i="12"/>
  <c r="L149" i="12"/>
  <c r="K149" i="12"/>
  <c r="J149" i="12"/>
  <c r="I149" i="12"/>
  <c r="H149" i="12"/>
  <c r="G149" i="12"/>
  <c r="F149" i="12"/>
  <c r="E149" i="12"/>
  <c r="D149" i="12"/>
  <c r="C149" i="12"/>
  <c r="B149" i="12"/>
  <c r="A149" i="12"/>
  <c r="AX148" i="12"/>
  <c r="AW148" i="12"/>
  <c r="AO148" i="12"/>
  <c r="AN148" i="12"/>
  <c r="AM148" i="12"/>
  <c r="AL148" i="12"/>
  <c r="AK148" i="12"/>
  <c r="AJ148" i="12"/>
  <c r="AI148" i="12"/>
  <c r="AH148" i="12"/>
  <c r="AG148" i="12"/>
  <c r="AF148" i="12"/>
  <c r="AE148" i="12"/>
  <c r="AD148" i="12"/>
  <c r="AC148" i="12"/>
  <c r="AB148" i="12"/>
  <c r="AA148" i="12"/>
  <c r="Z148" i="12"/>
  <c r="Y148" i="12"/>
  <c r="X148" i="12"/>
  <c r="W148" i="12"/>
  <c r="V148" i="12"/>
  <c r="U148" i="12"/>
  <c r="T148" i="12"/>
  <c r="S148" i="12"/>
  <c r="R148" i="12"/>
  <c r="Q148" i="12"/>
  <c r="P148" i="12"/>
  <c r="O148" i="12"/>
  <c r="N148" i="12"/>
  <c r="M148" i="12"/>
  <c r="L148" i="12"/>
  <c r="K148" i="12"/>
  <c r="J148" i="12"/>
  <c r="I148" i="12"/>
  <c r="H148" i="12"/>
  <c r="G148" i="12"/>
  <c r="F148" i="12"/>
  <c r="E148" i="12"/>
  <c r="D148" i="12"/>
  <c r="C148" i="12"/>
  <c r="B148" i="12"/>
  <c r="A148" i="12"/>
  <c r="AX147" i="12"/>
  <c r="AW147" i="12"/>
  <c r="AO147" i="12"/>
  <c r="AN147" i="12"/>
  <c r="AM147" i="12"/>
  <c r="AL147" i="12"/>
  <c r="AK147" i="12"/>
  <c r="AJ147" i="12"/>
  <c r="AI147" i="12"/>
  <c r="AH147" i="12"/>
  <c r="AG147" i="12"/>
  <c r="AF147" i="12"/>
  <c r="AE147" i="12"/>
  <c r="AD147" i="12"/>
  <c r="AC147" i="12"/>
  <c r="AB147" i="12"/>
  <c r="AA147" i="12"/>
  <c r="Z147" i="12"/>
  <c r="Y147" i="12"/>
  <c r="X147" i="12"/>
  <c r="W147" i="12"/>
  <c r="V147" i="12"/>
  <c r="U147" i="12"/>
  <c r="T147" i="12"/>
  <c r="S147" i="12"/>
  <c r="R147" i="12"/>
  <c r="Q147" i="12"/>
  <c r="P147" i="12"/>
  <c r="O147" i="12"/>
  <c r="N147" i="12"/>
  <c r="M147" i="12"/>
  <c r="L147" i="12"/>
  <c r="K147" i="12"/>
  <c r="J147" i="12"/>
  <c r="I147" i="12"/>
  <c r="H147" i="12"/>
  <c r="G147" i="12"/>
  <c r="F147" i="12"/>
  <c r="E147" i="12"/>
  <c r="D147" i="12"/>
  <c r="C147" i="12"/>
  <c r="B147" i="12"/>
  <c r="A147" i="12"/>
  <c r="AX146" i="12"/>
  <c r="AW146" i="12"/>
  <c r="AO146" i="12"/>
  <c r="AN146" i="12"/>
  <c r="AM146" i="12"/>
  <c r="AL146" i="12"/>
  <c r="AK146" i="12"/>
  <c r="AJ146" i="12"/>
  <c r="AI146" i="12"/>
  <c r="AH146" i="12"/>
  <c r="AG146" i="12"/>
  <c r="AF146" i="12"/>
  <c r="AE146" i="12"/>
  <c r="AD146" i="12"/>
  <c r="AC146" i="12"/>
  <c r="AB146" i="12"/>
  <c r="AA146" i="12"/>
  <c r="Z146" i="12"/>
  <c r="Y146" i="12"/>
  <c r="X146" i="12"/>
  <c r="W146" i="12"/>
  <c r="V146" i="12"/>
  <c r="U146" i="12"/>
  <c r="T146" i="12"/>
  <c r="S146" i="12"/>
  <c r="R146" i="12"/>
  <c r="Q146" i="12"/>
  <c r="P146" i="12"/>
  <c r="O146" i="12"/>
  <c r="N146" i="12"/>
  <c r="M146" i="12"/>
  <c r="L146" i="12"/>
  <c r="K146" i="12"/>
  <c r="J146" i="12"/>
  <c r="I146" i="12"/>
  <c r="H146" i="12"/>
  <c r="G146" i="12"/>
  <c r="F146" i="12"/>
  <c r="E146" i="12"/>
  <c r="D146" i="12"/>
  <c r="C146" i="12"/>
  <c r="B146" i="12"/>
  <c r="A146" i="12"/>
  <c r="AX145" i="12"/>
  <c r="AW145" i="12"/>
  <c r="AO145" i="12"/>
  <c r="AN145" i="12"/>
  <c r="AM145" i="12"/>
  <c r="AL145" i="12"/>
  <c r="AK145" i="12"/>
  <c r="AJ145" i="12"/>
  <c r="AI145" i="12"/>
  <c r="AH145" i="12"/>
  <c r="AG145" i="12"/>
  <c r="AF145" i="12"/>
  <c r="AE145" i="12"/>
  <c r="AD145" i="12"/>
  <c r="AC145" i="12"/>
  <c r="AB145" i="12"/>
  <c r="AA145" i="12"/>
  <c r="Z145" i="12"/>
  <c r="Y145" i="12"/>
  <c r="X145" i="12"/>
  <c r="W145" i="12"/>
  <c r="V145" i="12"/>
  <c r="U145" i="12"/>
  <c r="T145" i="12"/>
  <c r="S145" i="12"/>
  <c r="R145" i="12"/>
  <c r="Q145" i="12"/>
  <c r="P145" i="12"/>
  <c r="O145" i="12"/>
  <c r="N145" i="12"/>
  <c r="M145" i="12"/>
  <c r="L145" i="12"/>
  <c r="K145" i="12"/>
  <c r="J145" i="12"/>
  <c r="I145" i="12"/>
  <c r="H145" i="12"/>
  <c r="G145" i="12"/>
  <c r="F145" i="12"/>
  <c r="E145" i="12"/>
  <c r="D145" i="12"/>
  <c r="C145" i="12"/>
  <c r="B145" i="12"/>
  <c r="A145" i="12"/>
  <c r="AX144" i="12"/>
  <c r="AW144" i="12"/>
  <c r="AO144" i="12"/>
  <c r="AN144" i="12"/>
  <c r="AM144" i="12"/>
  <c r="AL144" i="12"/>
  <c r="AK144" i="12"/>
  <c r="AJ144" i="12"/>
  <c r="AI144" i="12"/>
  <c r="AH144" i="12"/>
  <c r="AG144" i="12"/>
  <c r="AF144" i="12"/>
  <c r="AE144" i="12"/>
  <c r="AD144" i="12"/>
  <c r="AC144" i="12"/>
  <c r="AB144" i="12"/>
  <c r="AA144" i="12"/>
  <c r="Z144" i="12"/>
  <c r="Y144" i="12"/>
  <c r="X144" i="12"/>
  <c r="W144" i="12"/>
  <c r="V144" i="12"/>
  <c r="U144" i="12"/>
  <c r="T144" i="12"/>
  <c r="S144" i="12"/>
  <c r="R144" i="12"/>
  <c r="Q144" i="12"/>
  <c r="P144" i="12"/>
  <c r="O144" i="12"/>
  <c r="N144" i="12"/>
  <c r="M144" i="12"/>
  <c r="L144" i="12"/>
  <c r="K144" i="12"/>
  <c r="J144" i="12"/>
  <c r="I144" i="12"/>
  <c r="H144" i="12"/>
  <c r="G144" i="12"/>
  <c r="F144" i="12"/>
  <c r="E144" i="12"/>
  <c r="D144" i="12"/>
  <c r="C144" i="12"/>
  <c r="B144" i="12"/>
  <c r="A144" i="12"/>
  <c r="AX143" i="12"/>
  <c r="AW143" i="12"/>
  <c r="AO143" i="12"/>
  <c r="AN143" i="12"/>
  <c r="AM143" i="12"/>
  <c r="AL143" i="12"/>
  <c r="AK143" i="12"/>
  <c r="AJ143" i="12"/>
  <c r="AI143" i="12"/>
  <c r="AH143" i="12"/>
  <c r="AG143" i="12"/>
  <c r="AF143" i="12"/>
  <c r="AE143" i="12"/>
  <c r="AD143" i="12"/>
  <c r="AC143" i="12"/>
  <c r="AB143" i="12"/>
  <c r="AA143" i="12"/>
  <c r="Z143" i="12"/>
  <c r="Y143" i="12"/>
  <c r="X143" i="12"/>
  <c r="W143" i="12"/>
  <c r="V143" i="12"/>
  <c r="U143" i="12"/>
  <c r="T143" i="12"/>
  <c r="S143" i="12"/>
  <c r="R143" i="12"/>
  <c r="Q143" i="12"/>
  <c r="P143" i="12"/>
  <c r="O143" i="12"/>
  <c r="N143" i="12"/>
  <c r="M143" i="12"/>
  <c r="L143" i="12"/>
  <c r="K143" i="12"/>
  <c r="J143" i="12"/>
  <c r="I143" i="12"/>
  <c r="H143" i="12"/>
  <c r="G143" i="12"/>
  <c r="F143" i="12"/>
  <c r="E143" i="12"/>
  <c r="D143" i="12"/>
  <c r="C143" i="12"/>
  <c r="B143" i="12"/>
  <c r="A143" i="12"/>
  <c r="AX142" i="12"/>
  <c r="AW142" i="12"/>
  <c r="AO142" i="12"/>
  <c r="AN142" i="12"/>
  <c r="AM142" i="12"/>
  <c r="AL142" i="12"/>
  <c r="AK142" i="12"/>
  <c r="AJ142" i="12"/>
  <c r="AI142" i="12"/>
  <c r="AH142" i="12"/>
  <c r="AG142" i="12"/>
  <c r="AF142" i="12"/>
  <c r="AE142" i="12"/>
  <c r="AD142" i="12"/>
  <c r="AC142" i="12"/>
  <c r="AB142" i="12"/>
  <c r="AA142" i="12"/>
  <c r="Z142" i="12"/>
  <c r="Y142" i="12"/>
  <c r="X142" i="12"/>
  <c r="W142" i="12"/>
  <c r="V142" i="12"/>
  <c r="U142" i="12"/>
  <c r="T142" i="12"/>
  <c r="S142" i="12"/>
  <c r="R142" i="12"/>
  <c r="Q142" i="12"/>
  <c r="P142" i="12"/>
  <c r="O142" i="12"/>
  <c r="N142" i="12"/>
  <c r="M142" i="12"/>
  <c r="L142" i="12"/>
  <c r="K142" i="12"/>
  <c r="J142" i="12"/>
  <c r="I142" i="12"/>
  <c r="H142" i="12"/>
  <c r="G142" i="12"/>
  <c r="F142" i="12"/>
  <c r="E142" i="12"/>
  <c r="D142" i="12"/>
  <c r="C142" i="12"/>
  <c r="B142" i="12"/>
  <c r="A142" i="12"/>
  <c r="AX141" i="12"/>
  <c r="AW141" i="12"/>
  <c r="AO141" i="12"/>
  <c r="AN141" i="12"/>
  <c r="AM141" i="12"/>
  <c r="AL141" i="12"/>
  <c r="AK141" i="12"/>
  <c r="AJ141" i="12"/>
  <c r="AI141" i="12"/>
  <c r="AH141" i="12"/>
  <c r="AG141" i="12"/>
  <c r="AF141" i="12"/>
  <c r="AE141" i="12"/>
  <c r="AD141" i="12"/>
  <c r="AC141" i="12"/>
  <c r="AB141" i="12"/>
  <c r="AA141" i="12"/>
  <c r="Z141" i="12"/>
  <c r="Y141" i="12"/>
  <c r="X141" i="12"/>
  <c r="W141" i="12"/>
  <c r="V141" i="12"/>
  <c r="U141" i="12"/>
  <c r="T141" i="12"/>
  <c r="S141" i="12"/>
  <c r="R141" i="12"/>
  <c r="Q141" i="12"/>
  <c r="P141" i="12"/>
  <c r="O141" i="12"/>
  <c r="N141" i="12"/>
  <c r="M141" i="12"/>
  <c r="L141" i="12"/>
  <c r="K141" i="12"/>
  <c r="J141" i="12"/>
  <c r="I141" i="12"/>
  <c r="H141" i="12"/>
  <c r="G141" i="12"/>
  <c r="F141" i="12"/>
  <c r="E141" i="12"/>
  <c r="D141" i="12"/>
  <c r="C141" i="12"/>
  <c r="B141" i="12"/>
  <c r="A141" i="12"/>
  <c r="AX140" i="12"/>
  <c r="AW140" i="12"/>
  <c r="AO140" i="12"/>
  <c r="AN140" i="12"/>
  <c r="AM140" i="12"/>
  <c r="AL140" i="12"/>
  <c r="AK140" i="12"/>
  <c r="AJ140" i="12"/>
  <c r="AI140" i="12"/>
  <c r="AH140" i="12"/>
  <c r="AG140" i="12"/>
  <c r="AF140" i="12"/>
  <c r="AE140" i="12"/>
  <c r="AD140" i="12"/>
  <c r="AC140" i="12"/>
  <c r="AB140" i="12"/>
  <c r="AA140" i="12"/>
  <c r="Z140" i="12"/>
  <c r="Y140" i="12"/>
  <c r="X140" i="12"/>
  <c r="W140" i="12"/>
  <c r="V140" i="12"/>
  <c r="U140" i="12"/>
  <c r="T140" i="12"/>
  <c r="S140" i="12"/>
  <c r="R140" i="12"/>
  <c r="Q140" i="12"/>
  <c r="P140" i="12"/>
  <c r="O140" i="12"/>
  <c r="N140" i="12"/>
  <c r="M140" i="12"/>
  <c r="L140" i="12"/>
  <c r="K140" i="12"/>
  <c r="J140" i="12"/>
  <c r="I140" i="12"/>
  <c r="H140" i="12"/>
  <c r="G140" i="12"/>
  <c r="F140" i="12"/>
  <c r="E140" i="12"/>
  <c r="D140" i="12"/>
  <c r="C140" i="12"/>
  <c r="B140" i="12"/>
  <c r="A140" i="12"/>
  <c r="AX139" i="12"/>
  <c r="AW139" i="12"/>
  <c r="AO139" i="12"/>
  <c r="AN139" i="12"/>
  <c r="AM139" i="12"/>
  <c r="AL139" i="12"/>
  <c r="AK139" i="12"/>
  <c r="AJ139" i="12"/>
  <c r="AI139" i="12"/>
  <c r="AH139" i="12"/>
  <c r="AG139" i="12"/>
  <c r="AF139" i="12"/>
  <c r="AE139" i="12"/>
  <c r="AD139" i="12"/>
  <c r="AC139" i="12"/>
  <c r="AB139" i="12"/>
  <c r="AA139" i="12"/>
  <c r="Z139" i="12"/>
  <c r="Y139" i="12"/>
  <c r="X139" i="12"/>
  <c r="W139" i="12"/>
  <c r="V139" i="12"/>
  <c r="U139" i="12"/>
  <c r="T139" i="12"/>
  <c r="S139" i="12"/>
  <c r="R139" i="12"/>
  <c r="Q139" i="12"/>
  <c r="P139" i="12"/>
  <c r="O139" i="12"/>
  <c r="N139" i="12"/>
  <c r="M139" i="12"/>
  <c r="L139" i="12"/>
  <c r="K139" i="12"/>
  <c r="J139" i="12"/>
  <c r="I139" i="12"/>
  <c r="H139" i="12"/>
  <c r="G139" i="12"/>
  <c r="F139" i="12"/>
  <c r="E139" i="12"/>
  <c r="D139" i="12"/>
  <c r="C139" i="12"/>
  <c r="B139" i="12"/>
  <c r="A139" i="12"/>
  <c r="AX138" i="12"/>
  <c r="AW138" i="12"/>
  <c r="AO138" i="12"/>
  <c r="AN138" i="12"/>
  <c r="AM138" i="12"/>
  <c r="AL138" i="12"/>
  <c r="AK138" i="12"/>
  <c r="AJ138" i="12"/>
  <c r="AI138" i="12"/>
  <c r="AH138" i="12"/>
  <c r="AG138" i="12"/>
  <c r="AF138" i="12"/>
  <c r="AE138" i="12"/>
  <c r="AD138" i="12"/>
  <c r="AC138" i="12"/>
  <c r="AB138" i="12"/>
  <c r="AA138" i="12"/>
  <c r="Z138" i="12"/>
  <c r="Y138" i="12"/>
  <c r="X138" i="12"/>
  <c r="W138" i="12"/>
  <c r="V138" i="12"/>
  <c r="U138" i="12"/>
  <c r="T138" i="12"/>
  <c r="S138" i="12"/>
  <c r="R138" i="12"/>
  <c r="Q138" i="12"/>
  <c r="P138" i="12"/>
  <c r="O138" i="12"/>
  <c r="N138" i="12"/>
  <c r="M138" i="12"/>
  <c r="L138" i="12"/>
  <c r="K138" i="12"/>
  <c r="J138" i="12"/>
  <c r="I138" i="12"/>
  <c r="H138" i="12"/>
  <c r="G138" i="12"/>
  <c r="F138" i="12"/>
  <c r="E138" i="12"/>
  <c r="D138" i="12"/>
  <c r="C138" i="12"/>
  <c r="B138" i="12"/>
  <c r="A138" i="12"/>
  <c r="AX137" i="12"/>
  <c r="AW137" i="12"/>
  <c r="AO137" i="12"/>
  <c r="AN137" i="12"/>
  <c r="AM137" i="12"/>
  <c r="AL137" i="12"/>
  <c r="AK137" i="12"/>
  <c r="AJ137" i="12"/>
  <c r="AI137" i="12"/>
  <c r="AH137" i="12"/>
  <c r="AG137" i="12"/>
  <c r="AF137" i="12"/>
  <c r="AE137" i="12"/>
  <c r="AD137" i="12"/>
  <c r="AC137" i="12"/>
  <c r="AB137" i="12"/>
  <c r="AA137" i="12"/>
  <c r="Z137" i="12"/>
  <c r="Y137" i="12"/>
  <c r="X137" i="12"/>
  <c r="W137" i="12"/>
  <c r="V137" i="12"/>
  <c r="U137" i="12"/>
  <c r="T137" i="12"/>
  <c r="S137" i="12"/>
  <c r="R137" i="12"/>
  <c r="Q137" i="12"/>
  <c r="P137" i="12"/>
  <c r="O137" i="12"/>
  <c r="N137" i="12"/>
  <c r="M137" i="12"/>
  <c r="L137" i="12"/>
  <c r="K137" i="12"/>
  <c r="J137" i="12"/>
  <c r="I137" i="12"/>
  <c r="H137" i="12"/>
  <c r="G137" i="12"/>
  <c r="F137" i="12"/>
  <c r="E137" i="12"/>
  <c r="D137" i="12"/>
  <c r="C137" i="12"/>
  <c r="B137" i="12"/>
  <c r="A137" i="12"/>
  <c r="AX136" i="12"/>
  <c r="AW136" i="12"/>
  <c r="AO136" i="12"/>
  <c r="AN136" i="12"/>
  <c r="AM136" i="12"/>
  <c r="AL136" i="12"/>
  <c r="AK136" i="12"/>
  <c r="AJ136" i="12"/>
  <c r="AI136" i="12"/>
  <c r="AH136" i="12"/>
  <c r="AG136" i="12"/>
  <c r="AF136" i="12"/>
  <c r="AE136" i="12"/>
  <c r="AD136" i="12"/>
  <c r="AC136" i="12"/>
  <c r="AB136" i="12"/>
  <c r="AA136" i="12"/>
  <c r="Z136" i="12"/>
  <c r="Y136" i="12"/>
  <c r="X136" i="12"/>
  <c r="W136" i="12"/>
  <c r="V136" i="12"/>
  <c r="U136" i="12"/>
  <c r="T136" i="12"/>
  <c r="S136" i="12"/>
  <c r="R136" i="12"/>
  <c r="Q136" i="12"/>
  <c r="P136" i="12"/>
  <c r="O136" i="12"/>
  <c r="N136" i="12"/>
  <c r="M136" i="12"/>
  <c r="L136" i="12"/>
  <c r="K136" i="12"/>
  <c r="J136" i="12"/>
  <c r="I136" i="12"/>
  <c r="H136" i="12"/>
  <c r="G136" i="12"/>
  <c r="F136" i="12"/>
  <c r="E136" i="12"/>
  <c r="D136" i="12"/>
  <c r="C136" i="12"/>
  <c r="B136" i="12"/>
  <c r="A136" i="12"/>
  <c r="AX135" i="12"/>
  <c r="AW135" i="12"/>
  <c r="AO135" i="12"/>
  <c r="AN135" i="12"/>
  <c r="AM135" i="12"/>
  <c r="AL135" i="12"/>
  <c r="AK135" i="12"/>
  <c r="AJ135" i="12"/>
  <c r="AI135" i="12"/>
  <c r="AH135" i="12"/>
  <c r="AG135" i="12"/>
  <c r="AF135" i="12"/>
  <c r="AE135" i="12"/>
  <c r="AD135" i="12"/>
  <c r="AC135" i="12"/>
  <c r="AB135" i="12"/>
  <c r="AA135" i="12"/>
  <c r="Z135" i="12"/>
  <c r="Y135" i="12"/>
  <c r="X135" i="12"/>
  <c r="W135" i="12"/>
  <c r="V135" i="12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E135" i="12"/>
  <c r="D135" i="12"/>
  <c r="C135" i="12"/>
  <c r="B135" i="12"/>
  <c r="A135" i="12"/>
  <c r="AX134" i="12"/>
  <c r="AW134" i="12"/>
  <c r="AO134" i="12"/>
  <c r="AN134" i="12"/>
  <c r="AM134" i="12"/>
  <c r="AL134" i="12"/>
  <c r="AK134" i="12"/>
  <c r="AJ134" i="12"/>
  <c r="AI134" i="12"/>
  <c r="AH134" i="12"/>
  <c r="AG134" i="12"/>
  <c r="AF134" i="12"/>
  <c r="AE134" i="12"/>
  <c r="AD134" i="12"/>
  <c r="AC134" i="12"/>
  <c r="AB134" i="12"/>
  <c r="AA134" i="12"/>
  <c r="Z134" i="12"/>
  <c r="Y134" i="12"/>
  <c r="X134" i="12"/>
  <c r="W134" i="12"/>
  <c r="V134" i="12"/>
  <c r="U134" i="12"/>
  <c r="T134" i="12"/>
  <c r="S134" i="12"/>
  <c r="R134" i="12"/>
  <c r="Q134" i="12"/>
  <c r="P134" i="12"/>
  <c r="O134" i="12"/>
  <c r="N134" i="12"/>
  <c r="M134" i="12"/>
  <c r="L134" i="12"/>
  <c r="K134" i="12"/>
  <c r="J134" i="12"/>
  <c r="I134" i="12"/>
  <c r="H134" i="12"/>
  <c r="G134" i="12"/>
  <c r="F134" i="12"/>
  <c r="E134" i="12"/>
  <c r="D134" i="12"/>
  <c r="C134" i="12"/>
  <c r="B134" i="12"/>
  <c r="A134" i="12"/>
  <c r="AX133" i="12"/>
  <c r="AW133" i="12"/>
  <c r="AO133" i="12"/>
  <c r="AN133" i="12"/>
  <c r="AM133" i="12"/>
  <c r="AL133" i="12"/>
  <c r="AK133" i="12"/>
  <c r="AJ133" i="12"/>
  <c r="AI133" i="12"/>
  <c r="AH133" i="12"/>
  <c r="AG133" i="12"/>
  <c r="AF133" i="12"/>
  <c r="AE133" i="12"/>
  <c r="AD133" i="12"/>
  <c r="AC133" i="12"/>
  <c r="AB133" i="12"/>
  <c r="AA133" i="12"/>
  <c r="Z133" i="12"/>
  <c r="Y133" i="12"/>
  <c r="X133" i="12"/>
  <c r="W133" i="12"/>
  <c r="V133" i="12"/>
  <c r="U133" i="12"/>
  <c r="T133" i="12"/>
  <c r="S133" i="12"/>
  <c r="R133" i="12"/>
  <c r="Q133" i="12"/>
  <c r="P133" i="12"/>
  <c r="O133" i="12"/>
  <c r="N133" i="12"/>
  <c r="M133" i="12"/>
  <c r="L133" i="12"/>
  <c r="K133" i="12"/>
  <c r="J133" i="12"/>
  <c r="I133" i="12"/>
  <c r="H133" i="12"/>
  <c r="G133" i="12"/>
  <c r="F133" i="12"/>
  <c r="E133" i="12"/>
  <c r="D133" i="12"/>
  <c r="C133" i="12"/>
  <c r="B133" i="12"/>
  <c r="A133" i="12"/>
  <c r="AX132" i="12"/>
  <c r="AW132" i="12"/>
  <c r="AO132" i="12"/>
  <c r="AN132" i="12"/>
  <c r="AM132" i="12"/>
  <c r="AL132" i="12"/>
  <c r="AK132" i="12"/>
  <c r="AJ132" i="12"/>
  <c r="AI132" i="12"/>
  <c r="AH132" i="12"/>
  <c r="AG132" i="12"/>
  <c r="AF132" i="12"/>
  <c r="AE132" i="12"/>
  <c r="AD132" i="12"/>
  <c r="AC132" i="12"/>
  <c r="AB132" i="12"/>
  <c r="AA132" i="12"/>
  <c r="Z132" i="12"/>
  <c r="Y132" i="12"/>
  <c r="X132" i="12"/>
  <c r="W132" i="12"/>
  <c r="V132" i="12"/>
  <c r="U132" i="12"/>
  <c r="T132" i="12"/>
  <c r="S132" i="12"/>
  <c r="R132" i="12"/>
  <c r="Q132" i="12"/>
  <c r="P132" i="12"/>
  <c r="O132" i="12"/>
  <c r="N132" i="12"/>
  <c r="M132" i="12"/>
  <c r="L132" i="12"/>
  <c r="K132" i="12"/>
  <c r="J132" i="12"/>
  <c r="I132" i="12"/>
  <c r="H132" i="12"/>
  <c r="G132" i="12"/>
  <c r="F132" i="12"/>
  <c r="E132" i="12"/>
  <c r="D132" i="12"/>
  <c r="C132" i="12"/>
  <c r="B132" i="12"/>
  <c r="A132" i="12"/>
  <c r="AX131" i="12"/>
  <c r="AW131" i="12"/>
  <c r="AO131" i="12"/>
  <c r="AN131" i="12"/>
  <c r="AM131" i="12"/>
  <c r="AL131" i="12"/>
  <c r="AK131" i="12"/>
  <c r="AJ131" i="12"/>
  <c r="AI131" i="12"/>
  <c r="AH131" i="12"/>
  <c r="AG131" i="12"/>
  <c r="AF131" i="12"/>
  <c r="AE131" i="12"/>
  <c r="AD131" i="12"/>
  <c r="AC131" i="12"/>
  <c r="AB131" i="12"/>
  <c r="AA131" i="12"/>
  <c r="Z131" i="12"/>
  <c r="Y131" i="12"/>
  <c r="X131" i="12"/>
  <c r="W131" i="12"/>
  <c r="V131" i="12"/>
  <c r="U131" i="12"/>
  <c r="T131" i="12"/>
  <c r="S131" i="12"/>
  <c r="R131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E131" i="12"/>
  <c r="D131" i="12"/>
  <c r="C131" i="12"/>
  <c r="B131" i="12"/>
  <c r="A131" i="12"/>
  <c r="AX130" i="12"/>
  <c r="AW130" i="12"/>
  <c r="AO130" i="12"/>
  <c r="AN130" i="12"/>
  <c r="AM130" i="12"/>
  <c r="AL130" i="12"/>
  <c r="AK130" i="12"/>
  <c r="AJ130" i="12"/>
  <c r="AI130" i="12"/>
  <c r="AH130" i="12"/>
  <c r="AG130" i="12"/>
  <c r="AF130" i="12"/>
  <c r="AE130" i="12"/>
  <c r="AD130" i="12"/>
  <c r="AC130" i="12"/>
  <c r="AB130" i="12"/>
  <c r="AA130" i="12"/>
  <c r="Z130" i="12"/>
  <c r="Y130" i="12"/>
  <c r="X130" i="12"/>
  <c r="W130" i="12"/>
  <c r="V130" i="12"/>
  <c r="U130" i="12"/>
  <c r="T130" i="12"/>
  <c r="S130" i="12"/>
  <c r="R130" i="12"/>
  <c r="Q130" i="12"/>
  <c r="P130" i="12"/>
  <c r="O130" i="12"/>
  <c r="N130" i="12"/>
  <c r="M130" i="12"/>
  <c r="L130" i="12"/>
  <c r="K130" i="12"/>
  <c r="J130" i="12"/>
  <c r="I130" i="12"/>
  <c r="H130" i="12"/>
  <c r="G130" i="12"/>
  <c r="F130" i="12"/>
  <c r="E130" i="12"/>
  <c r="D130" i="12"/>
  <c r="C130" i="12"/>
  <c r="B130" i="12"/>
  <c r="A130" i="12"/>
  <c r="AX129" i="12"/>
  <c r="AW129" i="12"/>
  <c r="AO129" i="12"/>
  <c r="AN129" i="12"/>
  <c r="AM129" i="12"/>
  <c r="AL129" i="12"/>
  <c r="AK129" i="12"/>
  <c r="AJ129" i="12"/>
  <c r="AI129" i="12"/>
  <c r="AH129" i="12"/>
  <c r="AG129" i="12"/>
  <c r="AF129" i="12"/>
  <c r="AE129" i="12"/>
  <c r="AD129" i="12"/>
  <c r="AC129" i="12"/>
  <c r="AB129" i="12"/>
  <c r="AA129" i="12"/>
  <c r="Z129" i="12"/>
  <c r="Y129" i="12"/>
  <c r="X129" i="12"/>
  <c r="W129" i="12"/>
  <c r="V129" i="12"/>
  <c r="U129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H129" i="12"/>
  <c r="G129" i="12"/>
  <c r="F129" i="12"/>
  <c r="E129" i="12"/>
  <c r="D129" i="12"/>
  <c r="C129" i="12"/>
  <c r="B129" i="12"/>
  <c r="A129" i="12"/>
  <c r="AX128" i="12"/>
  <c r="AW128" i="12"/>
  <c r="AO128" i="12"/>
  <c r="AN128" i="12"/>
  <c r="AM128" i="12"/>
  <c r="AL128" i="12"/>
  <c r="AK128" i="12"/>
  <c r="AJ128" i="12"/>
  <c r="AI128" i="12"/>
  <c r="AH128" i="12"/>
  <c r="AG128" i="12"/>
  <c r="AF128" i="12"/>
  <c r="AE128" i="12"/>
  <c r="AD128" i="12"/>
  <c r="AC128" i="12"/>
  <c r="AB128" i="12"/>
  <c r="AA128" i="12"/>
  <c r="Z128" i="12"/>
  <c r="Y128" i="12"/>
  <c r="X128" i="12"/>
  <c r="W128" i="12"/>
  <c r="V128" i="12"/>
  <c r="U128" i="12"/>
  <c r="T128" i="12"/>
  <c r="S128" i="12"/>
  <c r="R128" i="12"/>
  <c r="Q128" i="12"/>
  <c r="P128" i="12"/>
  <c r="O128" i="12"/>
  <c r="N128" i="12"/>
  <c r="M128" i="12"/>
  <c r="L128" i="12"/>
  <c r="K128" i="12"/>
  <c r="J128" i="12"/>
  <c r="I128" i="12"/>
  <c r="H128" i="12"/>
  <c r="G128" i="12"/>
  <c r="F128" i="12"/>
  <c r="E128" i="12"/>
  <c r="D128" i="12"/>
  <c r="C128" i="12"/>
  <c r="B128" i="12"/>
  <c r="A128" i="12"/>
  <c r="AX127" i="12"/>
  <c r="AW127" i="12"/>
  <c r="AO127" i="12"/>
  <c r="AN127" i="12"/>
  <c r="AM127" i="12"/>
  <c r="AL127" i="12"/>
  <c r="AK127" i="12"/>
  <c r="AJ127" i="12"/>
  <c r="AI127" i="12"/>
  <c r="AH127" i="12"/>
  <c r="AG127" i="12"/>
  <c r="AF127" i="12"/>
  <c r="AE127" i="12"/>
  <c r="AD127" i="12"/>
  <c r="AC127" i="12"/>
  <c r="AB127" i="12"/>
  <c r="AA127" i="12"/>
  <c r="Z127" i="12"/>
  <c r="Y127" i="12"/>
  <c r="X127" i="12"/>
  <c r="W127" i="12"/>
  <c r="V127" i="12"/>
  <c r="U127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H127" i="12"/>
  <c r="G127" i="12"/>
  <c r="F127" i="12"/>
  <c r="E127" i="12"/>
  <c r="D127" i="12"/>
  <c r="C127" i="12"/>
  <c r="B127" i="12"/>
  <c r="A127" i="12"/>
  <c r="AX126" i="12"/>
  <c r="AW126" i="12"/>
  <c r="AO126" i="12"/>
  <c r="AN126" i="12"/>
  <c r="AM126" i="12"/>
  <c r="AL126" i="12"/>
  <c r="AK126" i="12"/>
  <c r="AJ126" i="12"/>
  <c r="AI126" i="12"/>
  <c r="AH126" i="12"/>
  <c r="AG126" i="12"/>
  <c r="AF126" i="12"/>
  <c r="AE126" i="12"/>
  <c r="AD126" i="12"/>
  <c r="AC126" i="12"/>
  <c r="AB126" i="12"/>
  <c r="AA126" i="12"/>
  <c r="Z126" i="12"/>
  <c r="Y126" i="12"/>
  <c r="X126" i="12"/>
  <c r="W126" i="12"/>
  <c r="V126" i="12"/>
  <c r="U126" i="12"/>
  <c r="T126" i="12"/>
  <c r="S126" i="12"/>
  <c r="R126" i="12"/>
  <c r="Q126" i="12"/>
  <c r="P126" i="12"/>
  <c r="O126" i="12"/>
  <c r="N126" i="12"/>
  <c r="M126" i="12"/>
  <c r="L126" i="12"/>
  <c r="K126" i="12"/>
  <c r="J126" i="12"/>
  <c r="I126" i="12"/>
  <c r="H126" i="12"/>
  <c r="G126" i="12"/>
  <c r="F126" i="12"/>
  <c r="E126" i="12"/>
  <c r="D126" i="12"/>
  <c r="C126" i="12"/>
  <c r="B126" i="12"/>
  <c r="A126" i="12"/>
  <c r="AX125" i="12"/>
  <c r="AW125" i="12"/>
  <c r="AO125" i="12"/>
  <c r="AN125" i="12"/>
  <c r="AM125" i="12"/>
  <c r="AL125" i="12"/>
  <c r="AK125" i="12"/>
  <c r="AJ125" i="12"/>
  <c r="AI125" i="12"/>
  <c r="AH125" i="12"/>
  <c r="AG125" i="12"/>
  <c r="AF125" i="12"/>
  <c r="AE125" i="12"/>
  <c r="AD125" i="12"/>
  <c r="AC125" i="12"/>
  <c r="AB125" i="12"/>
  <c r="AA125" i="12"/>
  <c r="Z125" i="12"/>
  <c r="Y125" i="12"/>
  <c r="X125" i="12"/>
  <c r="W125" i="12"/>
  <c r="V125" i="12"/>
  <c r="U125" i="12"/>
  <c r="T125" i="12"/>
  <c r="S125" i="12"/>
  <c r="R125" i="12"/>
  <c r="Q125" i="12"/>
  <c r="P125" i="12"/>
  <c r="O125" i="12"/>
  <c r="N125" i="12"/>
  <c r="M125" i="12"/>
  <c r="L125" i="12"/>
  <c r="K125" i="12"/>
  <c r="J125" i="12"/>
  <c r="I125" i="12"/>
  <c r="H125" i="12"/>
  <c r="G125" i="12"/>
  <c r="F125" i="12"/>
  <c r="E125" i="12"/>
  <c r="D125" i="12"/>
  <c r="C125" i="12"/>
  <c r="B125" i="12"/>
  <c r="A125" i="12"/>
  <c r="AX124" i="12"/>
  <c r="AW124" i="12"/>
  <c r="AO124" i="12"/>
  <c r="AN124" i="12"/>
  <c r="AM124" i="12"/>
  <c r="AL124" i="12"/>
  <c r="AK124" i="12"/>
  <c r="AJ124" i="12"/>
  <c r="AI124" i="12"/>
  <c r="AH124" i="12"/>
  <c r="AG124" i="12"/>
  <c r="AF124" i="12"/>
  <c r="AE124" i="12"/>
  <c r="AD124" i="12"/>
  <c r="AC124" i="12"/>
  <c r="AB124" i="12"/>
  <c r="AA124" i="12"/>
  <c r="Z124" i="12"/>
  <c r="Y124" i="12"/>
  <c r="X124" i="12"/>
  <c r="W124" i="12"/>
  <c r="V124" i="12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4" i="12"/>
  <c r="C124" i="12"/>
  <c r="B124" i="12"/>
  <c r="A124" i="12"/>
  <c r="AX123" i="12"/>
  <c r="AW123" i="12"/>
  <c r="AO123" i="12"/>
  <c r="AN123" i="12"/>
  <c r="AM123" i="12"/>
  <c r="AL123" i="12"/>
  <c r="AK123" i="12"/>
  <c r="AJ123" i="12"/>
  <c r="AI123" i="12"/>
  <c r="AH123" i="12"/>
  <c r="AG123" i="12"/>
  <c r="AF123" i="12"/>
  <c r="AE123" i="12"/>
  <c r="AD123" i="12"/>
  <c r="AC123" i="12"/>
  <c r="AB123" i="12"/>
  <c r="AA123" i="12"/>
  <c r="Z123" i="12"/>
  <c r="Y123" i="12"/>
  <c r="X123" i="12"/>
  <c r="W123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B123" i="12"/>
  <c r="A123" i="12"/>
  <c r="AX122" i="12"/>
  <c r="AW122" i="12"/>
  <c r="AO122" i="12"/>
  <c r="AN122" i="12"/>
  <c r="AM122" i="12"/>
  <c r="AL122" i="12"/>
  <c r="AK122" i="12"/>
  <c r="AJ122" i="12"/>
  <c r="AI122" i="12"/>
  <c r="AH122" i="12"/>
  <c r="AG122" i="12"/>
  <c r="AF122" i="12"/>
  <c r="AE122" i="12"/>
  <c r="AD122" i="12"/>
  <c r="AC122" i="12"/>
  <c r="AB122" i="12"/>
  <c r="AA122" i="12"/>
  <c r="Z122" i="12"/>
  <c r="Y122" i="12"/>
  <c r="X122" i="12"/>
  <c r="W122" i="12"/>
  <c r="V122" i="12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E122" i="12"/>
  <c r="D122" i="12"/>
  <c r="C122" i="12"/>
  <c r="B122" i="12"/>
  <c r="A122" i="12"/>
  <c r="AX121" i="12"/>
  <c r="AW121" i="12"/>
  <c r="AO121" i="12"/>
  <c r="AN121" i="12"/>
  <c r="AM121" i="12"/>
  <c r="AL121" i="12"/>
  <c r="AK121" i="12"/>
  <c r="AJ121" i="12"/>
  <c r="AI121" i="12"/>
  <c r="AH121" i="12"/>
  <c r="AG121" i="12"/>
  <c r="AF121" i="12"/>
  <c r="AE121" i="12"/>
  <c r="AD121" i="12"/>
  <c r="AC121" i="12"/>
  <c r="AB121" i="12"/>
  <c r="AA121" i="12"/>
  <c r="Z121" i="12"/>
  <c r="Y121" i="12"/>
  <c r="X121" i="12"/>
  <c r="W121" i="12"/>
  <c r="V121" i="12"/>
  <c r="U121" i="12"/>
  <c r="T121" i="12"/>
  <c r="S121" i="12"/>
  <c r="R121" i="12"/>
  <c r="Q121" i="12"/>
  <c r="P121" i="12"/>
  <c r="O121" i="12"/>
  <c r="N121" i="12"/>
  <c r="M121" i="12"/>
  <c r="L121" i="12"/>
  <c r="K121" i="12"/>
  <c r="J121" i="12"/>
  <c r="I121" i="12"/>
  <c r="H121" i="12"/>
  <c r="G121" i="12"/>
  <c r="F121" i="12"/>
  <c r="E121" i="12"/>
  <c r="D121" i="12"/>
  <c r="C121" i="12"/>
  <c r="B121" i="12"/>
  <c r="A121" i="12"/>
  <c r="AX120" i="12"/>
  <c r="AW120" i="12"/>
  <c r="AO120" i="12"/>
  <c r="AN120" i="12"/>
  <c r="AM120" i="12"/>
  <c r="AL120" i="12"/>
  <c r="AK120" i="12"/>
  <c r="AJ120" i="12"/>
  <c r="AI120" i="12"/>
  <c r="AH120" i="12"/>
  <c r="AG120" i="12"/>
  <c r="AF120" i="12"/>
  <c r="AE120" i="12"/>
  <c r="AD120" i="12"/>
  <c r="AC120" i="12"/>
  <c r="AB120" i="12"/>
  <c r="AA120" i="12"/>
  <c r="Z120" i="12"/>
  <c r="Y120" i="12"/>
  <c r="X120" i="12"/>
  <c r="W120" i="12"/>
  <c r="V120" i="12"/>
  <c r="U120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D120" i="12"/>
  <c r="C120" i="12"/>
  <c r="B120" i="12"/>
  <c r="A120" i="12"/>
  <c r="AX119" i="12"/>
  <c r="AW119" i="12"/>
  <c r="AO119" i="12"/>
  <c r="AN119" i="12"/>
  <c r="AM119" i="12"/>
  <c r="AL119" i="12"/>
  <c r="AK119" i="12"/>
  <c r="AJ119" i="12"/>
  <c r="AI119" i="12"/>
  <c r="AH119" i="12"/>
  <c r="AG119" i="12"/>
  <c r="AF119" i="12"/>
  <c r="AE119" i="12"/>
  <c r="AD119" i="12"/>
  <c r="AC119" i="12"/>
  <c r="AB119" i="12"/>
  <c r="AA119" i="12"/>
  <c r="Z119" i="12"/>
  <c r="Y119" i="12"/>
  <c r="X119" i="12"/>
  <c r="W119" i="12"/>
  <c r="V119" i="12"/>
  <c r="U119" i="12"/>
  <c r="T119" i="12"/>
  <c r="S119" i="12"/>
  <c r="R119" i="12"/>
  <c r="Q119" i="12"/>
  <c r="P119" i="12"/>
  <c r="O119" i="12"/>
  <c r="N119" i="12"/>
  <c r="M119" i="12"/>
  <c r="L119" i="12"/>
  <c r="K119" i="12"/>
  <c r="J119" i="12"/>
  <c r="I119" i="12"/>
  <c r="H119" i="12"/>
  <c r="G119" i="12"/>
  <c r="F119" i="12"/>
  <c r="E119" i="12"/>
  <c r="D119" i="12"/>
  <c r="C119" i="12"/>
  <c r="B119" i="12"/>
  <c r="A119" i="12"/>
  <c r="AX118" i="12"/>
  <c r="AW118" i="12"/>
  <c r="AO118" i="12"/>
  <c r="AN118" i="12"/>
  <c r="AM118" i="12"/>
  <c r="AL118" i="12"/>
  <c r="AK118" i="12"/>
  <c r="AJ118" i="12"/>
  <c r="AI118" i="12"/>
  <c r="AH118" i="12"/>
  <c r="AG118" i="12"/>
  <c r="AF118" i="12"/>
  <c r="AE118" i="12"/>
  <c r="AD118" i="12"/>
  <c r="AC118" i="12"/>
  <c r="AB118" i="12"/>
  <c r="AA118" i="12"/>
  <c r="Z118" i="12"/>
  <c r="Y118" i="12"/>
  <c r="X118" i="12"/>
  <c r="W118" i="12"/>
  <c r="V118" i="12"/>
  <c r="U118" i="12"/>
  <c r="T118" i="12"/>
  <c r="S118" i="12"/>
  <c r="R118" i="12"/>
  <c r="Q118" i="12"/>
  <c r="P118" i="12"/>
  <c r="O118" i="12"/>
  <c r="N118" i="12"/>
  <c r="M118" i="12"/>
  <c r="L118" i="12"/>
  <c r="K118" i="12"/>
  <c r="J118" i="12"/>
  <c r="I118" i="12"/>
  <c r="H118" i="12"/>
  <c r="G118" i="12"/>
  <c r="F118" i="12"/>
  <c r="E118" i="12"/>
  <c r="D118" i="12"/>
  <c r="C118" i="12"/>
  <c r="B118" i="12"/>
  <c r="A118" i="12"/>
  <c r="AX117" i="12"/>
  <c r="AW117" i="12"/>
  <c r="AO117" i="12"/>
  <c r="AN117" i="12"/>
  <c r="AM117" i="12"/>
  <c r="AL117" i="12"/>
  <c r="AK117" i="12"/>
  <c r="AJ117" i="12"/>
  <c r="AI117" i="12"/>
  <c r="AH117" i="12"/>
  <c r="AG117" i="12"/>
  <c r="AF117" i="12"/>
  <c r="AE117" i="12"/>
  <c r="AD117" i="12"/>
  <c r="AC117" i="12"/>
  <c r="AB117" i="12"/>
  <c r="AA117" i="12"/>
  <c r="Z117" i="12"/>
  <c r="Y117" i="12"/>
  <c r="X117" i="12"/>
  <c r="W117" i="12"/>
  <c r="V117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7" i="12"/>
  <c r="C117" i="12"/>
  <c r="B117" i="12"/>
  <c r="A117" i="12"/>
  <c r="AX116" i="12"/>
  <c r="AW116" i="12"/>
  <c r="AO116" i="12"/>
  <c r="AN116" i="12"/>
  <c r="AM116" i="12"/>
  <c r="AL116" i="12"/>
  <c r="AK116" i="12"/>
  <c r="AJ116" i="12"/>
  <c r="AI116" i="12"/>
  <c r="AH116" i="12"/>
  <c r="AG116" i="12"/>
  <c r="AF116" i="12"/>
  <c r="AE116" i="12"/>
  <c r="AD116" i="12"/>
  <c r="AC116" i="12"/>
  <c r="AB116" i="12"/>
  <c r="AA116" i="12"/>
  <c r="Z116" i="12"/>
  <c r="Y116" i="12"/>
  <c r="X116" i="12"/>
  <c r="W116" i="12"/>
  <c r="V116" i="12"/>
  <c r="U116" i="12"/>
  <c r="T116" i="12"/>
  <c r="S116" i="12"/>
  <c r="R116" i="12"/>
  <c r="Q116" i="12"/>
  <c r="P116" i="12"/>
  <c r="O116" i="12"/>
  <c r="N116" i="12"/>
  <c r="M116" i="12"/>
  <c r="L116" i="12"/>
  <c r="K116" i="12"/>
  <c r="J116" i="12"/>
  <c r="I116" i="12"/>
  <c r="H116" i="12"/>
  <c r="G116" i="12"/>
  <c r="F116" i="12"/>
  <c r="E116" i="12"/>
  <c r="D116" i="12"/>
  <c r="C116" i="12"/>
  <c r="B116" i="12"/>
  <c r="A116" i="12"/>
  <c r="AX115" i="12"/>
  <c r="AW115" i="12"/>
  <c r="AO115" i="12"/>
  <c r="AN115" i="12"/>
  <c r="AM115" i="12"/>
  <c r="AL115" i="12"/>
  <c r="AK115" i="12"/>
  <c r="AJ115" i="12"/>
  <c r="AI115" i="12"/>
  <c r="AH115" i="12"/>
  <c r="AG115" i="12"/>
  <c r="AF115" i="12"/>
  <c r="AE115" i="12"/>
  <c r="AD115" i="12"/>
  <c r="AC115" i="12"/>
  <c r="AB115" i="12"/>
  <c r="AA115" i="12"/>
  <c r="Z115" i="12"/>
  <c r="Y115" i="12"/>
  <c r="X115" i="12"/>
  <c r="W115" i="12"/>
  <c r="V115" i="12"/>
  <c r="U115" i="12"/>
  <c r="T115" i="12"/>
  <c r="S115" i="12"/>
  <c r="R115" i="12"/>
  <c r="Q115" i="12"/>
  <c r="P115" i="12"/>
  <c r="O115" i="12"/>
  <c r="N115" i="12"/>
  <c r="M115" i="12"/>
  <c r="L115" i="12"/>
  <c r="K115" i="12"/>
  <c r="J115" i="12"/>
  <c r="I115" i="12"/>
  <c r="H115" i="12"/>
  <c r="G115" i="12"/>
  <c r="F115" i="12"/>
  <c r="E115" i="12"/>
  <c r="D115" i="12"/>
  <c r="C115" i="12"/>
  <c r="B115" i="12"/>
  <c r="A115" i="12"/>
  <c r="AX114" i="12"/>
  <c r="AW114" i="12"/>
  <c r="AO114" i="12"/>
  <c r="AN114" i="12"/>
  <c r="AM114" i="12"/>
  <c r="AL114" i="12"/>
  <c r="AK114" i="12"/>
  <c r="AJ114" i="12"/>
  <c r="AI114" i="12"/>
  <c r="AH114" i="12"/>
  <c r="AG114" i="12"/>
  <c r="AF114" i="12"/>
  <c r="AE114" i="12"/>
  <c r="AD114" i="12"/>
  <c r="AC114" i="12"/>
  <c r="AB114" i="12"/>
  <c r="AA114" i="12"/>
  <c r="Z114" i="12"/>
  <c r="Y114" i="12"/>
  <c r="X114" i="12"/>
  <c r="W114" i="12"/>
  <c r="V114" i="12"/>
  <c r="U114" i="12"/>
  <c r="T114" i="12"/>
  <c r="S114" i="12"/>
  <c r="R114" i="12"/>
  <c r="Q114" i="12"/>
  <c r="P114" i="12"/>
  <c r="O114" i="12"/>
  <c r="N114" i="12"/>
  <c r="M114" i="12"/>
  <c r="L114" i="12"/>
  <c r="K114" i="12"/>
  <c r="J114" i="12"/>
  <c r="I114" i="12"/>
  <c r="H114" i="12"/>
  <c r="G114" i="12"/>
  <c r="F114" i="12"/>
  <c r="E114" i="12"/>
  <c r="D114" i="12"/>
  <c r="C114" i="12"/>
  <c r="B114" i="12"/>
  <c r="A114" i="12"/>
  <c r="AX113" i="12"/>
  <c r="AW113" i="12"/>
  <c r="AO113" i="12"/>
  <c r="AN113" i="12"/>
  <c r="AM113" i="12"/>
  <c r="AL113" i="12"/>
  <c r="AK113" i="12"/>
  <c r="AJ113" i="12"/>
  <c r="AI113" i="12"/>
  <c r="AH113" i="12"/>
  <c r="AG113" i="12"/>
  <c r="AF113" i="12"/>
  <c r="AE113" i="12"/>
  <c r="AD113" i="12"/>
  <c r="AC113" i="12"/>
  <c r="AB113" i="12"/>
  <c r="AA113" i="12"/>
  <c r="Z113" i="12"/>
  <c r="Y113" i="12"/>
  <c r="X113" i="12"/>
  <c r="W113" i="12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E113" i="12"/>
  <c r="D113" i="12"/>
  <c r="C113" i="12"/>
  <c r="B113" i="12"/>
  <c r="A113" i="12"/>
  <c r="AX112" i="12"/>
  <c r="AW112" i="12"/>
  <c r="AO112" i="12"/>
  <c r="AN112" i="12"/>
  <c r="AM112" i="12"/>
  <c r="AL112" i="12"/>
  <c r="AK112" i="12"/>
  <c r="AJ112" i="12"/>
  <c r="AI112" i="12"/>
  <c r="AH112" i="12"/>
  <c r="AG112" i="12"/>
  <c r="AF112" i="12"/>
  <c r="AE112" i="12"/>
  <c r="AD112" i="12"/>
  <c r="AC112" i="12"/>
  <c r="AB112" i="12"/>
  <c r="AA112" i="12"/>
  <c r="Z112" i="12"/>
  <c r="Y112" i="12"/>
  <c r="X112" i="12"/>
  <c r="W112" i="12"/>
  <c r="V112" i="12"/>
  <c r="U112" i="12"/>
  <c r="T112" i="12"/>
  <c r="S112" i="12"/>
  <c r="R112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E112" i="12"/>
  <c r="D112" i="12"/>
  <c r="C112" i="12"/>
  <c r="B112" i="12"/>
  <c r="A112" i="12"/>
  <c r="AX111" i="12"/>
  <c r="AW111" i="12"/>
  <c r="AO111" i="12"/>
  <c r="AN111" i="12"/>
  <c r="AM111" i="12"/>
  <c r="AL111" i="12"/>
  <c r="AK111" i="12"/>
  <c r="AJ111" i="12"/>
  <c r="AI111" i="12"/>
  <c r="AH111" i="12"/>
  <c r="AG111" i="12"/>
  <c r="AF111" i="12"/>
  <c r="AE111" i="12"/>
  <c r="AD111" i="12"/>
  <c r="AC111" i="12"/>
  <c r="AB111" i="12"/>
  <c r="AA111" i="12"/>
  <c r="Z111" i="12"/>
  <c r="Y111" i="12"/>
  <c r="X111" i="12"/>
  <c r="W111" i="12"/>
  <c r="V111" i="12"/>
  <c r="U111" i="12"/>
  <c r="T111" i="12"/>
  <c r="S111" i="12"/>
  <c r="R111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E111" i="12"/>
  <c r="D111" i="12"/>
  <c r="C111" i="12"/>
  <c r="B111" i="12"/>
  <c r="A111" i="12"/>
  <c r="AX110" i="12"/>
  <c r="AW110" i="12"/>
  <c r="AO110" i="12"/>
  <c r="AN110" i="12"/>
  <c r="AM110" i="12"/>
  <c r="AL110" i="12"/>
  <c r="AK110" i="12"/>
  <c r="AJ110" i="12"/>
  <c r="AI110" i="12"/>
  <c r="AH110" i="12"/>
  <c r="AG110" i="12"/>
  <c r="AF110" i="12"/>
  <c r="AE110" i="12"/>
  <c r="AD110" i="12"/>
  <c r="AC110" i="12"/>
  <c r="AB110" i="12"/>
  <c r="AA110" i="12"/>
  <c r="Z110" i="12"/>
  <c r="Y110" i="12"/>
  <c r="X110" i="12"/>
  <c r="W110" i="12"/>
  <c r="V110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10" i="12"/>
  <c r="C110" i="12"/>
  <c r="B110" i="12"/>
  <c r="A110" i="12"/>
  <c r="AX109" i="12"/>
  <c r="AW109" i="12"/>
  <c r="AO109" i="12"/>
  <c r="AN109" i="12"/>
  <c r="AM109" i="12"/>
  <c r="AL109" i="12"/>
  <c r="AK109" i="12"/>
  <c r="AJ109" i="12"/>
  <c r="AI109" i="12"/>
  <c r="AH109" i="12"/>
  <c r="AG109" i="12"/>
  <c r="AF109" i="12"/>
  <c r="AE109" i="12"/>
  <c r="AD109" i="12"/>
  <c r="AC109" i="12"/>
  <c r="AB109" i="12"/>
  <c r="AA109" i="12"/>
  <c r="Z109" i="12"/>
  <c r="Y109" i="12"/>
  <c r="X109" i="12"/>
  <c r="W109" i="12"/>
  <c r="V109" i="12"/>
  <c r="U109" i="12"/>
  <c r="T109" i="12"/>
  <c r="S109" i="12"/>
  <c r="R109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E109" i="12"/>
  <c r="D109" i="12"/>
  <c r="C109" i="12"/>
  <c r="B109" i="12"/>
  <c r="A109" i="12"/>
  <c r="AX108" i="12"/>
  <c r="AW108" i="12"/>
  <c r="AO108" i="12"/>
  <c r="AN108" i="12"/>
  <c r="AM108" i="12"/>
  <c r="AL108" i="12"/>
  <c r="AK108" i="12"/>
  <c r="AJ108" i="12"/>
  <c r="AI108" i="12"/>
  <c r="AH108" i="12"/>
  <c r="AG108" i="12"/>
  <c r="AF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C108" i="12"/>
  <c r="B108" i="12"/>
  <c r="A108" i="12"/>
  <c r="AX107" i="12"/>
  <c r="AW107" i="12"/>
  <c r="AO107" i="12"/>
  <c r="AN107" i="12"/>
  <c r="AM107" i="12"/>
  <c r="AL107" i="12"/>
  <c r="AK107" i="12"/>
  <c r="AJ107" i="12"/>
  <c r="AI107" i="12"/>
  <c r="AH107" i="12"/>
  <c r="AG107" i="12"/>
  <c r="AF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C107" i="12"/>
  <c r="B107" i="12"/>
  <c r="A107" i="12"/>
  <c r="AX106" i="12"/>
  <c r="AW106" i="12"/>
  <c r="AO106" i="12"/>
  <c r="AN106" i="12"/>
  <c r="AM106" i="12"/>
  <c r="AL106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C106" i="12"/>
  <c r="B106" i="12"/>
  <c r="A106" i="12"/>
  <c r="AX105" i="12"/>
  <c r="AW105" i="12"/>
  <c r="AO105" i="12"/>
  <c r="AN105" i="12"/>
  <c r="AM105" i="12"/>
  <c r="AL105" i="12"/>
  <c r="AK105" i="12"/>
  <c r="AJ105" i="12"/>
  <c r="AI105" i="12"/>
  <c r="AH105" i="12"/>
  <c r="AG105" i="12"/>
  <c r="AF105" i="12"/>
  <c r="AE105" i="12"/>
  <c r="AD105" i="12"/>
  <c r="AC105" i="12"/>
  <c r="AB105" i="12"/>
  <c r="AA105" i="12"/>
  <c r="Z105" i="12"/>
  <c r="Y105" i="12"/>
  <c r="X105" i="12"/>
  <c r="W105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E105" i="12"/>
  <c r="D105" i="12"/>
  <c r="C105" i="12"/>
  <c r="B105" i="12"/>
  <c r="A105" i="12"/>
  <c r="AX104" i="12"/>
  <c r="AW104" i="12"/>
  <c r="AO104" i="12"/>
  <c r="AN104" i="12"/>
  <c r="AM104" i="12"/>
  <c r="AL104" i="12"/>
  <c r="AK104" i="12"/>
  <c r="AJ104" i="12"/>
  <c r="AI104" i="12"/>
  <c r="AH104" i="12"/>
  <c r="AG104" i="12"/>
  <c r="AF104" i="12"/>
  <c r="AE104" i="12"/>
  <c r="AD104" i="12"/>
  <c r="AC104" i="12"/>
  <c r="AB104" i="12"/>
  <c r="AA104" i="12"/>
  <c r="Z104" i="12"/>
  <c r="Y104" i="12"/>
  <c r="X104" i="12"/>
  <c r="W104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D104" i="12"/>
  <c r="C104" i="12"/>
  <c r="B104" i="12"/>
  <c r="A104" i="12"/>
  <c r="AX103" i="12"/>
  <c r="AW103" i="12"/>
  <c r="AO103" i="12"/>
  <c r="AN103" i="12"/>
  <c r="AM103" i="12"/>
  <c r="AL103" i="12"/>
  <c r="AK103" i="12"/>
  <c r="AJ103" i="12"/>
  <c r="AI103" i="12"/>
  <c r="AH103" i="12"/>
  <c r="AG103" i="12"/>
  <c r="AF103" i="12"/>
  <c r="AE103" i="12"/>
  <c r="AD103" i="12"/>
  <c r="AC103" i="12"/>
  <c r="AB103" i="12"/>
  <c r="AA103" i="12"/>
  <c r="Z103" i="12"/>
  <c r="Y103" i="12"/>
  <c r="X103" i="12"/>
  <c r="W103" i="12"/>
  <c r="V103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C103" i="12"/>
  <c r="B103" i="12"/>
  <c r="A103" i="12"/>
  <c r="AX102" i="12"/>
  <c r="AW102" i="12"/>
  <c r="AO102" i="12"/>
  <c r="AN102" i="12"/>
  <c r="AM102" i="12"/>
  <c r="AL102" i="12"/>
  <c r="AK102" i="12"/>
  <c r="AJ102" i="12"/>
  <c r="AI102" i="12"/>
  <c r="AH102" i="12"/>
  <c r="AG102" i="12"/>
  <c r="AF102" i="12"/>
  <c r="AE102" i="12"/>
  <c r="AD102" i="12"/>
  <c r="AC102" i="12"/>
  <c r="AB102" i="12"/>
  <c r="AA102" i="12"/>
  <c r="Z102" i="12"/>
  <c r="Y102" i="12"/>
  <c r="X102" i="12"/>
  <c r="W102" i="12"/>
  <c r="V102" i="12"/>
  <c r="U102" i="12"/>
  <c r="T102" i="12"/>
  <c r="S102" i="12"/>
  <c r="R102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D102" i="12"/>
  <c r="C102" i="12"/>
  <c r="B102" i="12"/>
  <c r="A102" i="12"/>
  <c r="AX101" i="12"/>
  <c r="AW101" i="12"/>
  <c r="AO101" i="12"/>
  <c r="AN101" i="12"/>
  <c r="AM101" i="12"/>
  <c r="AL101" i="12"/>
  <c r="AK101" i="12"/>
  <c r="AJ101" i="12"/>
  <c r="AI101" i="12"/>
  <c r="AH101" i="12"/>
  <c r="AG101" i="12"/>
  <c r="AF101" i="12"/>
  <c r="AE101" i="12"/>
  <c r="AD101" i="12"/>
  <c r="AC101" i="12"/>
  <c r="AB101" i="12"/>
  <c r="AA101" i="12"/>
  <c r="Z101" i="12"/>
  <c r="Y101" i="12"/>
  <c r="X101" i="12"/>
  <c r="W101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B101" i="12"/>
  <c r="A101" i="12"/>
  <c r="AX100" i="12"/>
  <c r="AW100" i="12"/>
  <c r="AO100" i="12"/>
  <c r="AN100" i="12"/>
  <c r="AM100" i="12"/>
  <c r="AL100" i="12"/>
  <c r="AK100" i="12"/>
  <c r="AJ100" i="12"/>
  <c r="AI100" i="12"/>
  <c r="AH100" i="12"/>
  <c r="AG100" i="12"/>
  <c r="AF100" i="12"/>
  <c r="AE100" i="12"/>
  <c r="AD100" i="12"/>
  <c r="AC100" i="12"/>
  <c r="AB100" i="12"/>
  <c r="AA100" i="12"/>
  <c r="Z100" i="12"/>
  <c r="Y100" i="12"/>
  <c r="X100" i="12"/>
  <c r="W100" i="12"/>
  <c r="V100" i="12"/>
  <c r="U100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B100" i="12"/>
  <c r="A100" i="12"/>
  <c r="AX99" i="12"/>
  <c r="AW99" i="12"/>
  <c r="AO99" i="12"/>
  <c r="AN99" i="12"/>
  <c r="AM99" i="12"/>
  <c r="AL99" i="12"/>
  <c r="AK99" i="12"/>
  <c r="AJ99" i="12"/>
  <c r="AI99" i="12"/>
  <c r="AH99" i="12"/>
  <c r="AG99" i="12"/>
  <c r="AF99" i="12"/>
  <c r="AE99" i="12"/>
  <c r="AD99" i="12"/>
  <c r="AC99" i="12"/>
  <c r="AB99" i="12"/>
  <c r="AA99" i="12"/>
  <c r="Z99" i="12"/>
  <c r="Y99" i="12"/>
  <c r="X99" i="12"/>
  <c r="W99" i="12"/>
  <c r="V99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B99" i="12"/>
  <c r="A99" i="12"/>
  <c r="AX98" i="12"/>
  <c r="AW98" i="12"/>
  <c r="AO98" i="12"/>
  <c r="AN98" i="12"/>
  <c r="AM98" i="12"/>
  <c r="AL98" i="12"/>
  <c r="AK98" i="12"/>
  <c r="AJ98" i="12"/>
  <c r="AI98" i="12"/>
  <c r="AH98" i="12"/>
  <c r="AG98" i="12"/>
  <c r="AF98" i="12"/>
  <c r="AE98" i="12"/>
  <c r="AD98" i="12"/>
  <c r="AC98" i="12"/>
  <c r="AB98" i="12"/>
  <c r="AA98" i="12"/>
  <c r="Z98" i="12"/>
  <c r="Y98" i="12"/>
  <c r="X98" i="12"/>
  <c r="W98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C98" i="12"/>
  <c r="B98" i="12"/>
  <c r="A98" i="12"/>
  <c r="AX97" i="12"/>
  <c r="AW97" i="12"/>
  <c r="AO97" i="12"/>
  <c r="AN97" i="12"/>
  <c r="AM97" i="12"/>
  <c r="AL97" i="12"/>
  <c r="AK97" i="12"/>
  <c r="AJ97" i="12"/>
  <c r="AI97" i="12"/>
  <c r="AH97" i="12"/>
  <c r="AG97" i="12"/>
  <c r="AF97" i="12"/>
  <c r="AE97" i="12"/>
  <c r="AD97" i="12"/>
  <c r="AC97" i="12"/>
  <c r="AB97" i="12"/>
  <c r="AA97" i="12"/>
  <c r="Z97" i="12"/>
  <c r="Y97" i="12"/>
  <c r="X97" i="12"/>
  <c r="W97" i="12"/>
  <c r="V97" i="12"/>
  <c r="U97" i="12"/>
  <c r="T97" i="12"/>
  <c r="S97" i="12"/>
  <c r="R97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E97" i="12"/>
  <c r="D97" i="12"/>
  <c r="C97" i="12"/>
  <c r="B97" i="12"/>
  <c r="A97" i="12"/>
  <c r="AX96" i="12"/>
  <c r="AW96" i="12"/>
  <c r="AO96" i="12"/>
  <c r="AN96" i="12"/>
  <c r="AM96" i="12"/>
  <c r="AL96" i="12"/>
  <c r="AK96" i="12"/>
  <c r="AJ96" i="12"/>
  <c r="AI96" i="12"/>
  <c r="AH96" i="12"/>
  <c r="AG96" i="12"/>
  <c r="AF96" i="12"/>
  <c r="AE96" i="12"/>
  <c r="AD96" i="12"/>
  <c r="AC96" i="12"/>
  <c r="AB96" i="12"/>
  <c r="AA96" i="12"/>
  <c r="Z96" i="12"/>
  <c r="Y96" i="12"/>
  <c r="X96" i="12"/>
  <c r="W96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C96" i="12"/>
  <c r="B96" i="12"/>
  <c r="A96" i="12"/>
  <c r="AX95" i="12"/>
  <c r="AW95" i="12"/>
  <c r="AO95" i="12"/>
  <c r="AN95" i="12"/>
  <c r="AM95" i="12"/>
  <c r="AL95" i="12"/>
  <c r="AK95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C95" i="12"/>
  <c r="B95" i="12"/>
  <c r="A95" i="12"/>
  <c r="AX94" i="12"/>
  <c r="AW94" i="12"/>
  <c r="AO94" i="12"/>
  <c r="AN94" i="12"/>
  <c r="AM94" i="12"/>
  <c r="AL94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B94" i="12"/>
  <c r="A94" i="12"/>
  <c r="AX93" i="12"/>
  <c r="AW93" i="12"/>
  <c r="AO93" i="12"/>
  <c r="AN93" i="12"/>
  <c r="AM93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B93" i="12"/>
  <c r="A93" i="12"/>
  <c r="AX92" i="12"/>
  <c r="AW92" i="12"/>
  <c r="AO92" i="12"/>
  <c r="AN92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B92" i="12"/>
  <c r="A92" i="12"/>
  <c r="AX91" i="12"/>
  <c r="AW91" i="12"/>
  <c r="AO91" i="12"/>
  <c r="AN91" i="12"/>
  <c r="AM91" i="12"/>
  <c r="AL91" i="12"/>
  <c r="AK91" i="12"/>
  <c r="AJ91" i="12"/>
  <c r="AI91" i="12"/>
  <c r="AH91" i="12"/>
  <c r="AG91" i="12"/>
  <c r="AF91" i="12"/>
  <c r="AE91" i="12"/>
  <c r="AD91" i="12"/>
  <c r="AC91" i="12"/>
  <c r="AB91" i="12"/>
  <c r="AA91" i="12"/>
  <c r="Z91" i="12"/>
  <c r="Y91" i="12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B91" i="12"/>
  <c r="A91" i="12"/>
  <c r="AX90" i="12"/>
  <c r="AW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A90" i="12"/>
  <c r="AX89" i="12"/>
  <c r="AW89" i="12"/>
  <c r="AO89" i="12"/>
  <c r="AN89" i="12"/>
  <c r="AM89" i="12"/>
  <c r="AL89" i="12"/>
  <c r="AK89" i="12"/>
  <c r="AJ89" i="12"/>
  <c r="AI89" i="12"/>
  <c r="AH89" i="12"/>
  <c r="AG89" i="12"/>
  <c r="AF89" i="12"/>
  <c r="AE89" i="12"/>
  <c r="AD89" i="12"/>
  <c r="AC89" i="12"/>
  <c r="AB89" i="12"/>
  <c r="AA89" i="12"/>
  <c r="Z89" i="12"/>
  <c r="Y89" i="12"/>
  <c r="X89" i="12"/>
  <c r="W89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C89" i="12"/>
  <c r="B89" i="12"/>
  <c r="A89" i="12"/>
  <c r="AX88" i="12"/>
  <c r="AW88" i="12"/>
  <c r="AO88" i="12"/>
  <c r="AN88" i="12"/>
  <c r="AM88" i="12"/>
  <c r="AL88" i="12"/>
  <c r="AK88" i="12"/>
  <c r="AJ88" i="12"/>
  <c r="AI88" i="12"/>
  <c r="AH88" i="12"/>
  <c r="AG88" i="12"/>
  <c r="AF88" i="12"/>
  <c r="AE88" i="12"/>
  <c r="AD88" i="12"/>
  <c r="AC88" i="12"/>
  <c r="AB88" i="12"/>
  <c r="AA88" i="12"/>
  <c r="Z88" i="12"/>
  <c r="Y88" i="12"/>
  <c r="X88" i="12"/>
  <c r="W88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B88" i="12"/>
  <c r="A88" i="12"/>
  <c r="AX87" i="12"/>
  <c r="AW87" i="12"/>
  <c r="AO87" i="12"/>
  <c r="AN87" i="12"/>
  <c r="AM87" i="12"/>
  <c r="AL87" i="12"/>
  <c r="AK87" i="12"/>
  <c r="AJ87" i="12"/>
  <c r="AI87" i="12"/>
  <c r="AH87" i="12"/>
  <c r="AG87" i="12"/>
  <c r="AF87" i="12"/>
  <c r="AE87" i="12"/>
  <c r="AD87" i="12"/>
  <c r="AC87" i="12"/>
  <c r="AB87" i="12"/>
  <c r="AA87" i="12"/>
  <c r="Z87" i="12"/>
  <c r="Y87" i="12"/>
  <c r="X87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B87" i="12"/>
  <c r="A87" i="12"/>
  <c r="AX86" i="12"/>
  <c r="AW86" i="12"/>
  <c r="AO86" i="12"/>
  <c r="AN86" i="12"/>
  <c r="AM86" i="12"/>
  <c r="AL86" i="12"/>
  <c r="AK86" i="12"/>
  <c r="AJ86" i="12"/>
  <c r="AI86" i="12"/>
  <c r="AH86" i="12"/>
  <c r="AG86" i="12"/>
  <c r="AF86" i="12"/>
  <c r="AE86" i="12"/>
  <c r="AD86" i="12"/>
  <c r="AC86" i="12"/>
  <c r="AB86" i="12"/>
  <c r="AA86" i="12"/>
  <c r="Z86" i="12"/>
  <c r="Y86" i="12"/>
  <c r="X86" i="12"/>
  <c r="W86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B86" i="12"/>
  <c r="A86" i="12"/>
  <c r="AX85" i="12"/>
  <c r="AW85" i="12"/>
  <c r="AO85" i="12"/>
  <c r="AN85" i="12"/>
  <c r="AM85" i="12"/>
  <c r="AL85" i="12"/>
  <c r="AK85" i="12"/>
  <c r="AJ85" i="12"/>
  <c r="AI85" i="12"/>
  <c r="AH85" i="12"/>
  <c r="AG85" i="12"/>
  <c r="AF85" i="12"/>
  <c r="AE85" i="12"/>
  <c r="AD85" i="12"/>
  <c r="AC85" i="12"/>
  <c r="AB85" i="12"/>
  <c r="AA85" i="12"/>
  <c r="Z85" i="12"/>
  <c r="Y85" i="12"/>
  <c r="X85" i="12"/>
  <c r="W85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B85" i="12"/>
  <c r="A85" i="12"/>
  <c r="AX84" i="12"/>
  <c r="AW84" i="12"/>
  <c r="AO84" i="12"/>
  <c r="AN84" i="12"/>
  <c r="AM84" i="12"/>
  <c r="AL84" i="12"/>
  <c r="AK84" i="12"/>
  <c r="AJ84" i="12"/>
  <c r="AI84" i="12"/>
  <c r="AH84" i="12"/>
  <c r="AG84" i="12"/>
  <c r="AF84" i="12"/>
  <c r="AE84" i="12"/>
  <c r="AD84" i="12"/>
  <c r="AC84" i="12"/>
  <c r="AB84" i="12"/>
  <c r="AA84" i="12"/>
  <c r="Z84" i="12"/>
  <c r="Y84" i="12"/>
  <c r="X84" i="12"/>
  <c r="W84" i="12"/>
  <c r="V84" i="12"/>
  <c r="U84" i="12"/>
  <c r="T84" i="12"/>
  <c r="S84" i="12"/>
  <c r="R84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B84" i="12"/>
  <c r="A84" i="12"/>
  <c r="AX83" i="12"/>
  <c r="AW83" i="12"/>
  <c r="AO83" i="12"/>
  <c r="AN83" i="12"/>
  <c r="AM83" i="12"/>
  <c r="AL83" i="12"/>
  <c r="AK83" i="12"/>
  <c r="AJ83" i="12"/>
  <c r="AI83" i="12"/>
  <c r="AH83" i="12"/>
  <c r="AG83" i="12"/>
  <c r="AF83" i="12"/>
  <c r="AE83" i="12"/>
  <c r="AD83" i="12"/>
  <c r="AC83" i="12"/>
  <c r="AB83" i="12"/>
  <c r="AA83" i="12"/>
  <c r="Z83" i="12"/>
  <c r="Y83" i="12"/>
  <c r="X83" i="12"/>
  <c r="W83" i="12"/>
  <c r="V83" i="12"/>
  <c r="U83" i="12"/>
  <c r="T83" i="12"/>
  <c r="S83" i="12"/>
  <c r="R83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B83" i="12"/>
  <c r="A83" i="12"/>
  <c r="AX82" i="12"/>
  <c r="AW82" i="12"/>
  <c r="AO82" i="12"/>
  <c r="AN82" i="12"/>
  <c r="AM82" i="12"/>
  <c r="AL82" i="12"/>
  <c r="AK82" i="12"/>
  <c r="AJ82" i="12"/>
  <c r="AI82" i="12"/>
  <c r="AH82" i="12"/>
  <c r="AG82" i="12"/>
  <c r="AF82" i="12"/>
  <c r="AE82" i="12"/>
  <c r="AD82" i="12"/>
  <c r="AC82" i="12"/>
  <c r="AB82" i="12"/>
  <c r="AA82" i="12"/>
  <c r="Z82" i="12"/>
  <c r="Y82" i="12"/>
  <c r="X82" i="12"/>
  <c r="W82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B82" i="12"/>
  <c r="A82" i="12"/>
  <c r="AX81" i="12"/>
  <c r="AW81" i="12"/>
  <c r="AO81" i="12"/>
  <c r="AN81" i="12"/>
  <c r="AM81" i="12"/>
  <c r="AL81" i="12"/>
  <c r="AK81" i="12"/>
  <c r="AJ81" i="12"/>
  <c r="AI81" i="12"/>
  <c r="AH81" i="12"/>
  <c r="AG81" i="12"/>
  <c r="AF81" i="12"/>
  <c r="AE81" i="12"/>
  <c r="AD81" i="12"/>
  <c r="AC81" i="12"/>
  <c r="AB81" i="12"/>
  <c r="AA81" i="12"/>
  <c r="Z81" i="12"/>
  <c r="Y81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C81" i="12"/>
  <c r="B81" i="12"/>
  <c r="A81" i="12"/>
  <c r="AX80" i="12"/>
  <c r="AW80" i="12"/>
  <c r="AO80" i="12"/>
  <c r="AN80" i="12"/>
  <c r="AM80" i="12"/>
  <c r="AL80" i="12"/>
  <c r="AK80" i="12"/>
  <c r="AJ80" i="12"/>
  <c r="AI80" i="12"/>
  <c r="AH80" i="12"/>
  <c r="AG80" i="12"/>
  <c r="AF80" i="12"/>
  <c r="AE80" i="12"/>
  <c r="AD80" i="12"/>
  <c r="AC80" i="12"/>
  <c r="AB80" i="12"/>
  <c r="AA80" i="12"/>
  <c r="Z80" i="12"/>
  <c r="Y80" i="12"/>
  <c r="X80" i="12"/>
  <c r="W80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B80" i="12"/>
  <c r="A80" i="12"/>
  <c r="AX79" i="12"/>
  <c r="AW79" i="12"/>
  <c r="AO79" i="12"/>
  <c r="AN79" i="12"/>
  <c r="AM79" i="12"/>
  <c r="AL79" i="12"/>
  <c r="AK79" i="12"/>
  <c r="AJ79" i="12"/>
  <c r="AI79" i="12"/>
  <c r="AH79" i="12"/>
  <c r="AG79" i="12"/>
  <c r="AF79" i="12"/>
  <c r="AE79" i="12"/>
  <c r="AD79" i="12"/>
  <c r="AC79" i="12"/>
  <c r="AB79" i="12"/>
  <c r="AA79" i="12"/>
  <c r="Z79" i="12"/>
  <c r="Y79" i="12"/>
  <c r="X79" i="12"/>
  <c r="W79" i="12"/>
  <c r="V79" i="12"/>
  <c r="U79" i="12"/>
  <c r="T79" i="12"/>
  <c r="S79" i="12"/>
  <c r="R79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C79" i="12"/>
  <c r="B79" i="12"/>
  <c r="A79" i="12"/>
  <c r="AX78" i="12"/>
  <c r="AW78" i="12"/>
  <c r="AO78" i="12"/>
  <c r="AN78" i="12"/>
  <c r="AM78" i="12"/>
  <c r="AL78" i="12"/>
  <c r="AK78" i="12"/>
  <c r="AJ78" i="12"/>
  <c r="AI78" i="12"/>
  <c r="AH78" i="12"/>
  <c r="AG78" i="12"/>
  <c r="AF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B78" i="12"/>
  <c r="A78" i="12"/>
  <c r="AX77" i="12"/>
  <c r="AW77" i="12"/>
  <c r="AO77" i="12"/>
  <c r="AN77" i="12"/>
  <c r="AM77" i="12"/>
  <c r="AL77" i="12"/>
  <c r="AK77" i="12"/>
  <c r="AJ77" i="12"/>
  <c r="AI77" i="12"/>
  <c r="AH77" i="12"/>
  <c r="AG77" i="12"/>
  <c r="AF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B77" i="12"/>
  <c r="A77" i="12"/>
  <c r="AX76" i="12"/>
  <c r="AW76" i="12"/>
  <c r="AO76" i="12"/>
  <c r="AN76" i="12"/>
  <c r="AM76" i="12"/>
  <c r="AL76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B76" i="12"/>
  <c r="A76" i="12"/>
  <c r="AX75" i="12"/>
  <c r="AW75" i="12"/>
  <c r="AO75" i="12"/>
  <c r="AN75" i="12"/>
  <c r="AM75" i="12"/>
  <c r="AL75" i="12"/>
  <c r="AK75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B75" i="12"/>
  <c r="A75" i="12"/>
  <c r="AX74" i="12"/>
  <c r="AW74" i="12"/>
  <c r="AO74" i="12"/>
  <c r="AN74" i="12"/>
  <c r="AM74" i="12"/>
  <c r="AL74" i="12"/>
  <c r="AK74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B74" i="12"/>
  <c r="A74" i="12"/>
  <c r="AX73" i="12"/>
  <c r="AW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B73" i="12"/>
  <c r="A73" i="12"/>
  <c r="AX72" i="12"/>
  <c r="AW72" i="12"/>
  <c r="AO72" i="12"/>
  <c r="AN72" i="12"/>
  <c r="AM72" i="12"/>
  <c r="AL72" i="12"/>
  <c r="AK72" i="12"/>
  <c r="AJ72" i="12"/>
  <c r="AI72" i="12"/>
  <c r="AH72" i="12"/>
  <c r="AG72" i="12"/>
  <c r="AF72" i="12"/>
  <c r="AE72" i="12"/>
  <c r="AD72" i="12"/>
  <c r="AC72" i="12"/>
  <c r="AB72" i="12"/>
  <c r="AA72" i="12"/>
  <c r="Z72" i="12"/>
  <c r="Y72" i="12"/>
  <c r="X72" i="12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A72" i="12"/>
  <c r="AX71" i="12"/>
  <c r="AW71" i="12"/>
  <c r="AO71" i="12"/>
  <c r="AN71" i="12"/>
  <c r="AM71" i="12"/>
  <c r="AL71" i="12"/>
  <c r="AK71" i="12"/>
  <c r="AJ71" i="12"/>
  <c r="AI71" i="12"/>
  <c r="AH71" i="12"/>
  <c r="AG71" i="12"/>
  <c r="AF71" i="12"/>
  <c r="AE71" i="12"/>
  <c r="AD71" i="12"/>
  <c r="AC71" i="12"/>
  <c r="AB71" i="12"/>
  <c r="AA71" i="12"/>
  <c r="Z71" i="12"/>
  <c r="Y71" i="12"/>
  <c r="X71" i="12"/>
  <c r="W71" i="12"/>
  <c r="V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C71" i="12"/>
  <c r="B71" i="12"/>
  <c r="A71" i="12"/>
  <c r="AX70" i="12"/>
  <c r="AW70" i="12"/>
  <c r="AO70" i="12"/>
  <c r="AN70" i="12"/>
  <c r="AM70" i="12"/>
  <c r="AL70" i="12"/>
  <c r="AK70" i="12"/>
  <c r="AJ70" i="12"/>
  <c r="AI70" i="12"/>
  <c r="AH70" i="12"/>
  <c r="AG70" i="12"/>
  <c r="AF70" i="12"/>
  <c r="AE70" i="12"/>
  <c r="AD70" i="12"/>
  <c r="AC70" i="12"/>
  <c r="AB70" i="12"/>
  <c r="AA70" i="12"/>
  <c r="Z70" i="12"/>
  <c r="Y70" i="12"/>
  <c r="X70" i="12"/>
  <c r="W70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B70" i="12"/>
  <c r="A70" i="12"/>
  <c r="AX69" i="12"/>
  <c r="AW69" i="12"/>
  <c r="AO69" i="12"/>
  <c r="AN69" i="12"/>
  <c r="AM69" i="12"/>
  <c r="AL69" i="12"/>
  <c r="AK69" i="12"/>
  <c r="AJ69" i="12"/>
  <c r="AI69" i="12"/>
  <c r="AH69" i="12"/>
  <c r="AG69" i="12"/>
  <c r="AF69" i="12"/>
  <c r="AE69" i="12"/>
  <c r="AD69" i="12"/>
  <c r="AC69" i="12"/>
  <c r="AB69" i="12"/>
  <c r="AA69" i="12"/>
  <c r="Z69" i="12"/>
  <c r="Y69" i="12"/>
  <c r="X69" i="12"/>
  <c r="W69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B69" i="12"/>
  <c r="A69" i="12"/>
  <c r="AX68" i="12"/>
  <c r="AW68" i="12"/>
  <c r="AO68" i="12"/>
  <c r="AN68" i="12"/>
  <c r="AM68" i="12"/>
  <c r="AL68" i="12"/>
  <c r="AK68" i="12"/>
  <c r="AJ68" i="12"/>
  <c r="AI68" i="12"/>
  <c r="AH68" i="12"/>
  <c r="AG68" i="12"/>
  <c r="AF68" i="12"/>
  <c r="AE68" i="12"/>
  <c r="AD68" i="12"/>
  <c r="AC68" i="12"/>
  <c r="AB68" i="12"/>
  <c r="AA68" i="12"/>
  <c r="Z68" i="12"/>
  <c r="Y68" i="12"/>
  <c r="X68" i="12"/>
  <c r="W68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B68" i="12"/>
  <c r="A68" i="12"/>
  <c r="AX67" i="12"/>
  <c r="AW67" i="12"/>
  <c r="AO67" i="12"/>
  <c r="AN67" i="12"/>
  <c r="AM67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B67" i="12"/>
  <c r="A67" i="12"/>
  <c r="AX66" i="12"/>
  <c r="AW66" i="12"/>
  <c r="AO66" i="12"/>
  <c r="AN66" i="12"/>
  <c r="AM66" i="12"/>
  <c r="AL66" i="12"/>
  <c r="AK66" i="12"/>
  <c r="AJ66" i="12"/>
  <c r="AI66" i="12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B66" i="12"/>
  <c r="A66" i="12"/>
  <c r="AX65" i="12"/>
  <c r="AW65" i="12"/>
  <c r="AO65" i="12"/>
  <c r="AN65" i="12"/>
  <c r="AM65" i="12"/>
  <c r="AL65" i="12"/>
  <c r="AK65" i="12"/>
  <c r="AJ65" i="12"/>
  <c r="AI65" i="12"/>
  <c r="AH65" i="12"/>
  <c r="AG65" i="12"/>
  <c r="AF65" i="12"/>
  <c r="AE65" i="12"/>
  <c r="AD65" i="12"/>
  <c r="AC65" i="12"/>
  <c r="AB65" i="12"/>
  <c r="AA65" i="12"/>
  <c r="Z65" i="12"/>
  <c r="Y65" i="12"/>
  <c r="X65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B65" i="12"/>
  <c r="A65" i="12"/>
  <c r="AX64" i="12"/>
  <c r="AW64" i="12"/>
  <c r="AO64" i="12"/>
  <c r="AN64" i="12"/>
  <c r="AM64" i="12"/>
  <c r="AL64" i="12"/>
  <c r="AK64" i="12"/>
  <c r="AJ64" i="12"/>
  <c r="AI64" i="12"/>
  <c r="AH64" i="12"/>
  <c r="AG64" i="12"/>
  <c r="AF64" i="12"/>
  <c r="AE64" i="12"/>
  <c r="AD64" i="12"/>
  <c r="AC64" i="12"/>
  <c r="AB64" i="12"/>
  <c r="AA64" i="12"/>
  <c r="Z64" i="12"/>
  <c r="Y64" i="12"/>
  <c r="X64" i="12"/>
  <c r="W64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B64" i="12"/>
  <c r="A64" i="12"/>
  <c r="AX63" i="12"/>
  <c r="AW63" i="12"/>
  <c r="AO63" i="12"/>
  <c r="AN63" i="12"/>
  <c r="AM63" i="12"/>
  <c r="AL63" i="12"/>
  <c r="AK63" i="12"/>
  <c r="AJ63" i="12"/>
  <c r="AI63" i="12"/>
  <c r="AH63" i="12"/>
  <c r="AG63" i="12"/>
  <c r="AF63" i="12"/>
  <c r="AE63" i="12"/>
  <c r="AD63" i="12"/>
  <c r="AC63" i="12"/>
  <c r="AB63" i="12"/>
  <c r="AA63" i="12"/>
  <c r="Z63" i="12"/>
  <c r="Y63" i="12"/>
  <c r="X63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A63" i="12"/>
  <c r="AX62" i="12"/>
  <c r="AW62" i="12"/>
  <c r="AO62" i="12"/>
  <c r="AN62" i="12"/>
  <c r="AM62" i="12"/>
  <c r="AL62" i="12"/>
  <c r="AK62" i="12"/>
  <c r="AJ62" i="12"/>
  <c r="AI62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A62" i="12"/>
  <c r="AX61" i="12"/>
  <c r="AW61" i="12"/>
  <c r="AO61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A61" i="12"/>
  <c r="AX60" i="12"/>
  <c r="AW60" i="12"/>
  <c r="AO60" i="12"/>
  <c r="AN60" i="12"/>
  <c r="AM60" i="12"/>
  <c r="AL60" i="12"/>
  <c r="AK60" i="12"/>
  <c r="AJ60" i="12"/>
  <c r="AI60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A60" i="12"/>
  <c r="AX59" i="12"/>
  <c r="AW59" i="12"/>
  <c r="AO59" i="12"/>
  <c r="AN59" i="12"/>
  <c r="AM59" i="12"/>
  <c r="AL59" i="12"/>
  <c r="AK59" i="12"/>
  <c r="AJ59" i="12"/>
  <c r="AI59" i="12"/>
  <c r="AH59" i="12"/>
  <c r="AG59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A59" i="12"/>
  <c r="AX58" i="12"/>
  <c r="AW58" i="12"/>
  <c r="AO58" i="12"/>
  <c r="AN58" i="12"/>
  <c r="AM58" i="12"/>
  <c r="AL58" i="12"/>
  <c r="AK58" i="12"/>
  <c r="AJ58" i="12"/>
  <c r="AI58" i="12"/>
  <c r="AH58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58" i="12"/>
  <c r="AX57" i="12"/>
  <c r="AW57" i="12"/>
  <c r="AO57" i="12"/>
  <c r="AN57" i="12"/>
  <c r="AM57" i="12"/>
  <c r="AL57" i="12"/>
  <c r="AK57" i="12"/>
  <c r="AJ57" i="12"/>
  <c r="AI57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A57" i="12"/>
  <c r="AX56" i="12"/>
  <c r="AW56" i="12"/>
  <c r="AO56" i="12"/>
  <c r="AN56" i="12"/>
  <c r="AM56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56" i="12"/>
  <c r="AX55" i="12"/>
  <c r="AW55" i="12"/>
  <c r="AO55" i="12"/>
  <c r="AN55" i="12"/>
  <c r="AM55" i="12"/>
  <c r="AL55" i="12"/>
  <c r="AK55" i="12"/>
  <c r="AJ55" i="12"/>
  <c r="AI55" i="12"/>
  <c r="AH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A55" i="12"/>
  <c r="AX54" i="12"/>
  <c r="AW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A54" i="12"/>
  <c r="AX53" i="12"/>
  <c r="AW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A53" i="12"/>
  <c r="AX52" i="12"/>
  <c r="AW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A52" i="12"/>
  <c r="AX51" i="12"/>
  <c r="AW51" i="12"/>
  <c r="AO51" i="12"/>
  <c r="AN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C51" i="12"/>
  <c r="B51" i="12"/>
  <c r="A51" i="12"/>
  <c r="AX50" i="12"/>
  <c r="AW50" i="12"/>
  <c r="AO50" i="12"/>
  <c r="AN50" i="12"/>
  <c r="AM50" i="12"/>
  <c r="AL50" i="12"/>
  <c r="AK50" i="12"/>
  <c r="AJ50" i="12"/>
  <c r="AI50" i="12"/>
  <c r="AH50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A50" i="12"/>
  <c r="AX49" i="12"/>
  <c r="AW49" i="12"/>
  <c r="AO49" i="12"/>
  <c r="AN49" i="12"/>
  <c r="AM49" i="12"/>
  <c r="AL49" i="12"/>
  <c r="AK49" i="12"/>
  <c r="AJ49" i="12"/>
  <c r="AI49" i="12"/>
  <c r="AH49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49" i="12"/>
  <c r="AX48" i="12"/>
  <c r="AW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48" i="12"/>
  <c r="AX47" i="12"/>
  <c r="AW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47" i="12"/>
  <c r="AX46" i="12"/>
  <c r="AW46" i="12"/>
  <c r="AO46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46" i="12"/>
  <c r="AX45" i="12"/>
  <c r="AW45" i="12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45" i="12"/>
  <c r="AX44" i="12"/>
  <c r="AW44" i="12"/>
  <c r="AO44" i="12"/>
  <c r="AN44" i="12"/>
  <c r="AM44" i="12"/>
  <c r="AL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44" i="12"/>
  <c r="AX43" i="12"/>
  <c r="AW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43" i="12"/>
  <c r="AX42" i="12"/>
  <c r="AW42" i="12"/>
  <c r="AO42" i="12"/>
  <c r="AN42" i="12"/>
  <c r="AM42" i="12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42" i="12"/>
  <c r="AX41" i="12"/>
  <c r="AW41" i="12"/>
  <c r="AO41" i="12"/>
  <c r="AN41" i="12"/>
  <c r="AM41" i="12"/>
  <c r="AL41" i="12"/>
  <c r="AK41" i="12"/>
  <c r="AJ41" i="12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41" i="12"/>
  <c r="AX40" i="12"/>
  <c r="AW40" i="12"/>
  <c r="AO40" i="12"/>
  <c r="AN40" i="12"/>
  <c r="AM40" i="12"/>
  <c r="AL40" i="12"/>
  <c r="AK40" i="12"/>
  <c r="AJ40" i="12"/>
  <c r="AI40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40" i="12"/>
  <c r="AX39" i="12"/>
  <c r="AW39" i="12"/>
  <c r="AO39" i="12"/>
  <c r="AN39" i="12"/>
  <c r="AM39" i="12"/>
  <c r="AL39" i="12"/>
  <c r="AK39" i="12"/>
  <c r="AJ39" i="12"/>
  <c r="AI39" i="12"/>
  <c r="AH39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39" i="12"/>
  <c r="AX38" i="12"/>
  <c r="AW38" i="12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38" i="12"/>
  <c r="AX37" i="12"/>
  <c r="AW37" i="12"/>
  <c r="AO37" i="12"/>
  <c r="AN37" i="12"/>
  <c r="AM37" i="12"/>
  <c r="AL37" i="12"/>
  <c r="AK37" i="12"/>
  <c r="AJ37" i="12"/>
  <c r="AI37" i="12"/>
  <c r="AH37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37" i="12"/>
  <c r="AX36" i="12"/>
  <c r="AW36" i="12"/>
  <c r="AO36" i="12"/>
  <c r="AN36" i="12"/>
  <c r="AM36" i="12"/>
  <c r="AL36" i="12"/>
  <c r="AK36" i="12"/>
  <c r="AJ36" i="12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36" i="12"/>
  <c r="AX35" i="12"/>
  <c r="AW35" i="12"/>
  <c r="AO35" i="12"/>
  <c r="AN35" i="12"/>
  <c r="AM35" i="12"/>
  <c r="AL35" i="12"/>
  <c r="AK35" i="12"/>
  <c r="AJ35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35" i="12"/>
  <c r="AX34" i="12"/>
  <c r="AW34" i="12"/>
  <c r="AO34" i="12"/>
  <c r="AN34" i="12"/>
  <c r="AM34" i="12"/>
  <c r="AL34" i="12"/>
  <c r="AK34" i="12"/>
  <c r="AJ34" i="12"/>
  <c r="AI34" i="12"/>
  <c r="AH34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34" i="12"/>
  <c r="AX33" i="12"/>
  <c r="AW33" i="12"/>
  <c r="AO33" i="12"/>
  <c r="AN33" i="12"/>
  <c r="AM33" i="12"/>
  <c r="AL33" i="12"/>
  <c r="AK33" i="12"/>
  <c r="AJ33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33" i="12"/>
  <c r="AX32" i="12"/>
  <c r="AW32" i="12"/>
  <c r="AO32" i="12"/>
  <c r="AN32" i="12"/>
  <c r="AM32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32" i="12"/>
  <c r="AX31" i="12"/>
  <c r="AW31" i="12"/>
  <c r="AO31" i="12"/>
  <c r="AN31" i="12"/>
  <c r="AM31" i="12"/>
  <c r="AL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31" i="12"/>
  <c r="AX30" i="12"/>
  <c r="AW30" i="12"/>
  <c r="AO30" i="12"/>
  <c r="AN30" i="12"/>
  <c r="AM30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30" i="12"/>
  <c r="AX29" i="12"/>
  <c r="AW29" i="12"/>
  <c r="AO29" i="12"/>
  <c r="AN29" i="12"/>
  <c r="AM29" i="12"/>
  <c r="AL29" i="12"/>
  <c r="AK29" i="12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29" i="12"/>
  <c r="AX28" i="12"/>
  <c r="AW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28" i="12"/>
  <c r="AX27" i="12"/>
  <c r="AW27" i="12"/>
  <c r="AO27" i="12"/>
  <c r="AN27" i="12"/>
  <c r="AM27" i="12"/>
  <c r="AL27" i="12"/>
  <c r="AK27" i="12"/>
  <c r="AJ27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27" i="12"/>
  <c r="AX26" i="12"/>
  <c r="AW26" i="12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26" i="12"/>
  <c r="AX25" i="12"/>
  <c r="AW25" i="12"/>
  <c r="AO25" i="12"/>
  <c r="AN25" i="12"/>
  <c r="AM25" i="12"/>
  <c r="AL25" i="12"/>
  <c r="AK25" i="12"/>
  <c r="AJ25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L25" i="12"/>
  <c r="K25" i="12"/>
  <c r="J25" i="12"/>
  <c r="I25" i="12"/>
  <c r="H25" i="12"/>
  <c r="G25" i="12"/>
  <c r="F25" i="12"/>
  <c r="E25" i="12"/>
  <c r="D25" i="12"/>
  <c r="C25" i="12"/>
  <c r="B25" i="12"/>
  <c r="A25" i="12"/>
  <c r="AX24" i="12"/>
  <c r="AW24" i="12"/>
  <c r="AO24" i="12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24" i="12"/>
  <c r="AX22" i="12"/>
  <c r="AW22" i="12"/>
  <c r="AO22" i="12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22" i="12"/>
  <c r="AX21" i="12"/>
  <c r="AW21" i="12"/>
  <c r="AO21" i="12"/>
  <c r="AN21" i="12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21" i="12"/>
  <c r="AX20" i="12"/>
  <c r="AW20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AX19" i="12"/>
  <c r="AW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19" i="12"/>
  <c r="AX18" i="12"/>
  <c r="AW18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AX17" i="12"/>
  <c r="AW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AX16" i="12"/>
  <c r="AW16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16" i="12"/>
  <c r="AX15" i="12"/>
  <c r="AW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15" i="12"/>
  <c r="AX14" i="12"/>
  <c r="AW14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AX13" i="12"/>
  <c r="AW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13" i="12"/>
  <c r="AX12" i="12"/>
  <c r="AW12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12" i="12"/>
  <c r="AX11" i="12"/>
  <c r="AW11" i="12"/>
  <c r="AO11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AX10" i="12"/>
  <c r="AW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10" i="12"/>
  <c r="AX9" i="12"/>
  <c r="AW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X8" i="12"/>
  <c r="AW8" i="12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AX7" i="12"/>
  <c r="AW7" i="12"/>
  <c r="AO7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7" i="12"/>
  <c r="AX6" i="12"/>
  <c r="AW6" i="12"/>
  <c r="AO6" i="12"/>
  <c r="AN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6" i="12"/>
  <c r="AX5" i="12"/>
  <c r="AW5" i="12"/>
  <c r="AO5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  <c r="BR236" i="2" l="1"/>
  <c r="BR237" i="2"/>
  <c r="BR238" i="2"/>
  <c r="BR239" i="2"/>
  <c r="BR240" i="2"/>
  <c r="BR241" i="2"/>
  <c r="BV236" i="2"/>
  <c r="BV237" i="2"/>
  <c r="BV238" i="2"/>
  <c r="BV239" i="2"/>
  <c r="BV240" i="2"/>
  <c r="BV241" i="2"/>
  <c r="BY7" i="2"/>
  <c r="AP6" i="12" s="1"/>
  <c r="BY8" i="2"/>
  <c r="AP7" i="12" s="1"/>
  <c r="BY9" i="2"/>
  <c r="AP8" i="12" s="1"/>
  <c r="BY10" i="2"/>
  <c r="AP9" i="12" s="1"/>
  <c r="BY11" i="2"/>
  <c r="AP10" i="12" s="1"/>
  <c r="BY12" i="2"/>
  <c r="AP11" i="12" s="1"/>
  <c r="BY13" i="2"/>
  <c r="AP12" i="12" s="1"/>
  <c r="BY14" i="2"/>
  <c r="AP13" i="12" s="1"/>
  <c r="BY15" i="2"/>
  <c r="AP14" i="12" s="1"/>
  <c r="BY16" i="2"/>
  <c r="AP15" i="12" s="1"/>
  <c r="BY17" i="2"/>
  <c r="AP16" i="12" s="1"/>
  <c r="BY18" i="2"/>
  <c r="AP17" i="12" s="1"/>
  <c r="BY19" i="2"/>
  <c r="AP18" i="12" s="1"/>
  <c r="BY20" i="2"/>
  <c r="AP19" i="12" s="1"/>
  <c r="BY21" i="2"/>
  <c r="AP20" i="12" s="1"/>
  <c r="BY22" i="2"/>
  <c r="AP21" i="12" s="1"/>
  <c r="BY23" i="2"/>
  <c r="AP22" i="12" s="1"/>
  <c r="BY24" i="2"/>
  <c r="AP23" i="12" s="1"/>
  <c r="BY25" i="2"/>
  <c r="AP24" i="12" s="1"/>
  <c r="BY26" i="2"/>
  <c r="AP25" i="12" s="1"/>
  <c r="BY27" i="2"/>
  <c r="AP26" i="12" s="1"/>
  <c r="BY28" i="2"/>
  <c r="AP27" i="12" s="1"/>
  <c r="BY29" i="2"/>
  <c r="AP28" i="12" s="1"/>
  <c r="BY30" i="2"/>
  <c r="AP29" i="12" s="1"/>
  <c r="BY31" i="2"/>
  <c r="AP30" i="12" s="1"/>
  <c r="BY32" i="2"/>
  <c r="AP31" i="12" s="1"/>
  <c r="BY33" i="2"/>
  <c r="AP32" i="12" s="1"/>
  <c r="BY34" i="2"/>
  <c r="AP33" i="12" s="1"/>
  <c r="BY35" i="2"/>
  <c r="AP34" i="12" s="1"/>
  <c r="BY36" i="2"/>
  <c r="AP35" i="12" s="1"/>
  <c r="BY37" i="2"/>
  <c r="AP36" i="12" s="1"/>
  <c r="BY38" i="2"/>
  <c r="AP37" i="12" s="1"/>
  <c r="BY39" i="2"/>
  <c r="AP38" i="12" s="1"/>
  <c r="BY40" i="2"/>
  <c r="AP39" i="12" s="1"/>
  <c r="BY41" i="2"/>
  <c r="AP40" i="12" s="1"/>
  <c r="BY42" i="2"/>
  <c r="AP41" i="12" s="1"/>
  <c r="BY43" i="2"/>
  <c r="AP42" i="12" s="1"/>
  <c r="BY44" i="2"/>
  <c r="AP43" i="12" s="1"/>
  <c r="BY45" i="2"/>
  <c r="AP44" i="12" s="1"/>
  <c r="BY46" i="2"/>
  <c r="AP45" i="12" s="1"/>
  <c r="BY47" i="2"/>
  <c r="AP46" i="12" s="1"/>
  <c r="BY48" i="2"/>
  <c r="AP47" i="12" s="1"/>
  <c r="BY49" i="2"/>
  <c r="AP48" i="12" s="1"/>
  <c r="BY50" i="2"/>
  <c r="AP49" i="12" s="1"/>
  <c r="BY51" i="2"/>
  <c r="AP50" i="12" s="1"/>
  <c r="BY52" i="2"/>
  <c r="AP51" i="12" s="1"/>
  <c r="BY53" i="2"/>
  <c r="AP52" i="12" s="1"/>
  <c r="BY54" i="2"/>
  <c r="AP53" i="12" s="1"/>
  <c r="BY55" i="2"/>
  <c r="AP54" i="12" s="1"/>
  <c r="BY56" i="2"/>
  <c r="AP55" i="12" s="1"/>
  <c r="BY57" i="2"/>
  <c r="AP56" i="12" s="1"/>
  <c r="BY58" i="2"/>
  <c r="AP57" i="12" s="1"/>
  <c r="BY59" i="2"/>
  <c r="AP58" i="12" s="1"/>
  <c r="BY60" i="2"/>
  <c r="AP59" i="12" s="1"/>
  <c r="BY61" i="2"/>
  <c r="AP60" i="12" s="1"/>
  <c r="BY62" i="2"/>
  <c r="AP61" i="12" s="1"/>
  <c r="BY63" i="2"/>
  <c r="AP62" i="12" s="1"/>
  <c r="BY64" i="2"/>
  <c r="AP63" i="12" s="1"/>
  <c r="BY65" i="2"/>
  <c r="AP64" i="12" s="1"/>
  <c r="BY66" i="2"/>
  <c r="AP65" i="12" s="1"/>
  <c r="BY67" i="2"/>
  <c r="AP66" i="12" s="1"/>
  <c r="BY68" i="2"/>
  <c r="AP67" i="12" s="1"/>
  <c r="BY69" i="2"/>
  <c r="AP68" i="12" s="1"/>
  <c r="BY70" i="2"/>
  <c r="AP69" i="12" s="1"/>
  <c r="BY71" i="2"/>
  <c r="AP70" i="12" s="1"/>
  <c r="BY72" i="2"/>
  <c r="AP71" i="12" s="1"/>
  <c r="BY73" i="2"/>
  <c r="AP72" i="12" s="1"/>
  <c r="BY74" i="2"/>
  <c r="AP73" i="12" s="1"/>
  <c r="BY75" i="2"/>
  <c r="AP74" i="12" s="1"/>
  <c r="BY76" i="2"/>
  <c r="AP75" i="12" s="1"/>
  <c r="BY77" i="2"/>
  <c r="AP76" i="12" s="1"/>
  <c r="BY78" i="2"/>
  <c r="AP77" i="12" s="1"/>
  <c r="BY79" i="2"/>
  <c r="AP78" i="12" s="1"/>
  <c r="BY80" i="2"/>
  <c r="AP79" i="12" s="1"/>
  <c r="BY81" i="2"/>
  <c r="AP80" i="12" s="1"/>
  <c r="BY82" i="2"/>
  <c r="AP81" i="12" s="1"/>
  <c r="BY83" i="2"/>
  <c r="AP82" i="12" s="1"/>
  <c r="BY84" i="2"/>
  <c r="AP83" i="12" s="1"/>
  <c r="BY85" i="2"/>
  <c r="AP84" i="12" s="1"/>
  <c r="BY86" i="2"/>
  <c r="AP85" i="12" s="1"/>
  <c r="BY87" i="2"/>
  <c r="AP86" i="12" s="1"/>
  <c r="BY88" i="2"/>
  <c r="AP87" i="12" s="1"/>
  <c r="BY89" i="2"/>
  <c r="AP88" i="12" s="1"/>
  <c r="BY90" i="2"/>
  <c r="AP89" i="12" s="1"/>
  <c r="BY91" i="2"/>
  <c r="AP90" i="12" s="1"/>
  <c r="BY92" i="2"/>
  <c r="AP91" i="12" s="1"/>
  <c r="BY93" i="2"/>
  <c r="AP92" i="12" s="1"/>
  <c r="BY94" i="2"/>
  <c r="AP93" i="12" s="1"/>
  <c r="BY95" i="2"/>
  <c r="AP94" i="12" s="1"/>
  <c r="BY96" i="2"/>
  <c r="AP95" i="12" s="1"/>
  <c r="BY97" i="2"/>
  <c r="AP96" i="12" s="1"/>
  <c r="BY98" i="2"/>
  <c r="AP97" i="12" s="1"/>
  <c r="BY99" i="2"/>
  <c r="AP98" i="12" s="1"/>
  <c r="BY100" i="2"/>
  <c r="AP99" i="12" s="1"/>
  <c r="BY101" i="2"/>
  <c r="AP100" i="12" s="1"/>
  <c r="BY102" i="2"/>
  <c r="AP101" i="12" s="1"/>
  <c r="BY103" i="2"/>
  <c r="AP102" i="12" s="1"/>
  <c r="BY104" i="2"/>
  <c r="AP103" i="12" s="1"/>
  <c r="BY105" i="2"/>
  <c r="AP104" i="12" s="1"/>
  <c r="BY106" i="2"/>
  <c r="AP105" i="12" s="1"/>
  <c r="BY107" i="2"/>
  <c r="AP106" i="12" s="1"/>
  <c r="BY108" i="2"/>
  <c r="AP107" i="12" s="1"/>
  <c r="BY109" i="2"/>
  <c r="AP108" i="12" s="1"/>
  <c r="BY110" i="2"/>
  <c r="AP109" i="12" s="1"/>
  <c r="BY111" i="2"/>
  <c r="AP110" i="12" s="1"/>
  <c r="BY112" i="2"/>
  <c r="AP111" i="12" s="1"/>
  <c r="BY113" i="2"/>
  <c r="AP112" i="12" s="1"/>
  <c r="BY114" i="2"/>
  <c r="AP113" i="12" s="1"/>
  <c r="BY115" i="2"/>
  <c r="AP114" i="12" s="1"/>
  <c r="BY116" i="2"/>
  <c r="AP115" i="12" s="1"/>
  <c r="BY117" i="2"/>
  <c r="AP116" i="12" s="1"/>
  <c r="BY118" i="2"/>
  <c r="AP117" i="12" s="1"/>
  <c r="BY119" i="2"/>
  <c r="AP118" i="12" s="1"/>
  <c r="BY120" i="2"/>
  <c r="AP119" i="12" s="1"/>
  <c r="BY121" i="2"/>
  <c r="AP120" i="12" s="1"/>
  <c r="BY122" i="2"/>
  <c r="AP121" i="12" s="1"/>
  <c r="BY123" i="2"/>
  <c r="AP122" i="12" s="1"/>
  <c r="BY124" i="2"/>
  <c r="AP123" i="12" s="1"/>
  <c r="BY125" i="2"/>
  <c r="AP124" i="12" s="1"/>
  <c r="BY126" i="2"/>
  <c r="AP125" i="12" s="1"/>
  <c r="BY127" i="2"/>
  <c r="AP126" i="12" s="1"/>
  <c r="BY128" i="2"/>
  <c r="AP127" i="12" s="1"/>
  <c r="BY129" i="2"/>
  <c r="AP128" i="12" s="1"/>
  <c r="BY130" i="2"/>
  <c r="AP129" i="12" s="1"/>
  <c r="BY131" i="2"/>
  <c r="AP130" i="12" s="1"/>
  <c r="BY132" i="2"/>
  <c r="AP131" i="12" s="1"/>
  <c r="BY133" i="2"/>
  <c r="AP132" i="12" s="1"/>
  <c r="BY134" i="2"/>
  <c r="AP133" i="12" s="1"/>
  <c r="BY135" i="2"/>
  <c r="AP134" i="12" s="1"/>
  <c r="BY136" i="2"/>
  <c r="AP135" i="12" s="1"/>
  <c r="BY137" i="2"/>
  <c r="AP136" i="12" s="1"/>
  <c r="BY138" i="2"/>
  <c r="AP137" i="12" s="1"/>
  <c r="BY139" i="2"/>
  <c r="AP138" i="12" s="1"/>
  <c r="BY140" i="2"/>
  <c r="AP139" i="12" s="1"/>
  <c r="BY141" i="2"/>
  <c r="AP140" i="12" s="1"/>
  <c r="BY142" i="2"/>
  <c r="AP141" i="12" s="1"/>
  <c r="BY143" i="2"/>
  <c r="AP142" i="12" s="1"/>
  <c r="BY144" i="2"/>
  <c r="AP143" i="12" s="1"/>
  <c r="BY145" i="2"/>
  <c r="AP144" i="12" s="1"/>
  <c r="BY146" i="2"/>
  <c r="AP145" i="12" s="1"/>
  <c r="BY147" i="2"/>
  <c r="AP146" i="12" s="1"/>
  <c r="BY148" i="2"/>
  <c r="AP147" i="12" s="1"/>
  <c r="BY149" i="2"/>
  <c r="AP148" i="12" s="1"/>
  <c r="BY150" i="2"/>
  <c r="AP149" i="12" s="1"/>
  <c r="BY151" i="2"/>
  <c r="AP150" i="12" s="1"/>
  <c r="BY152" i="2"/>
  <c r="AP151" i="12" s="1"/>
  <c r="BY153" i="2"/>
  <c r="AP152" i="12" s="1"/>
  <c r="BY154" i="2"/>
  <c r="AP153" i="12" s="1"/>
  <c r="BY155" i="2"/>
  <c r="AP154" i="12" s="1"/>
  <c r="BY156" i="2"/>
  <c r="AP155" i="12" s="1"/>
  <c r="BY157" i="2"/>
  <c r="AP156" i="12" s="1"/>
  <c r="BY158" i="2"/>
  <c r="AP157" i="12" s="1"/>
  <c r="BY159" i="2"/>
  <c r="AP158" i="12" s="1"/>
  <c r="BY160" i="2"/>
  <c r="AP159" i="12" s="1"/>
  <c r="BY161" i="2"/>
  <c r="AP160" i="12" s="1"/>
  <c r="BY162" i="2"/>
  <c r="AP161" i="12" s="1"/>
  <c r="BY163" i="2"/>
  <c r="AP162" i="12" s="1"/>
  <c r="BY164" i="2"/>
  <c r="AP163" i="12" s="1"/>
  <c r="BY165" i="2"/>
  <c r="AP164" i="12" s="1"/>
  <c r="BY166" i="2"/>
  <c r="AP165" i="12" s="1"/>
  <c r="BY167" i="2"/>
  <c r="AP166" i="12" s="1"/>
  <c r="BY168" i="2"/>
  <c r="AP167" i="12" s="1"/>
  <c r="BY169" i="2"/>
  <c r="AP168" i="12" s="1"/>
  <c r="BY170" i="2"/>
  <c r="AP169" i="12" s="1"/>
  <c r="BY171" i="2"/>
  <c r="AP170" i="12" s="1"/>
  <c r="BY172" i="2"/>
  <c r="AP171" i="12" s="1"/>
  <c r="BY173" i="2"/>
  <c r="AP172" i="12" s="1"/>
  <c r="BY174" i="2"/>
  <c r="AP173" i="12" s="1"/>
  <c r="BY175" i="2"/>
  <c r="AP174" i="12" s="1"/>
  <c r="BY176" i="2"/>
  <c r="AP175" i="12" s="1"/>
  <c r="BY177" i="2"/>
  <c r="AP176" i="12" s="1"/>
  <c r="BY178" i="2"/>
  <c r="AP177" i="12" s="1"/>
  <c r="BY179" i="2"/>
  <c r="AP178" i="12" s="1"/>
  <c r="BY180" i="2"/>
  <c r="AP179" i="12" s="1"/>
  <c r="BY181" i="2"/>
  <c r="AP180" i="12" s="1"/>
  <c r="BY182" i="2"/>
  <c r="AP181" i="12" s="1"/>
  <c r="BY183" i="2"/>
  <c r="AP182" i="12" s="1"/>
  <c r="BY184" i="2"/>
  <c r="AP183" i="12" s="1"/>
  <c r="BY185" i="2"/>
  <c r="AP184" i="12" s="1"/>
  <c r="BY186" i="2"/>
  <c r="AP185" i="12" s="1"/>
  <c r="BY187" i="2"/>
  <c r="AP186" i="12" s="1"/>
  <c r="BY188" i="2"/>
  <c r="AP187" i="12" s="1"/>
  <c r="BY189" i="2"/>
  <c r="AP188" i="12" s="1"/>
  <c r="BY190" i="2"/>
  <c r="AP189" i="12" s="1"/>
  <c r="BY191" i="2"/>
  <c r="AP190" i="12" s="1"/>
  <c r="BY192" i="2"/>
  <c r="AP191" i="12" s="1"/>
  <c r="BY193" i="2"/>
  <c r="AP192" i="12" s="1"/>
  <c r="BY194" i="2"/>
  <c r="AP193" i="12" s="1"/>
  <c r="BY195" i="2"/>
  <c r="AP194" i="12" s="1"/>
  <c r="BY196" i="2"/>
  <c r="AP195" i="12" s="1"/>
  <c r="BY197" i="2"/>
  <c r="AP196" i="12" s="1"/>
  <c r="BY198" i="2"/>
  <c r="AP197" i="12" s="1"/>
  <c r="BY199" i="2"/>
  <c r="AP198" i="12" s="1"/>
  <c r="BY200" i="2"/>
  <c r="AP199" i="12" s="1"/>
  <c r="BY201" i="2"/>
  <c r="AP200" i="12" s="1"/>
  <c r="BY202" i="2"/>
  <c r="AP201" i="12" s="1"/>
  <c r="BY203" i="2"/>
  <c r="AP202" i="12" s="1"/>
  <c r="BY204" i="2"/>
  <c r="AP203" i="12" s="1"/>
  <c r="BY205" i="2"/>
  <c r="AP204" i="12" s="1"/>
  <c r="BY206" i="2"/>
  <c r="AP205" i="12" s="1"/>
  <c r="BY207" i="2"/>
  <c r="AP206" i="12" s="1"/>
  <c r="BY208" i="2"/>
  <c r="AP207" i="12" s="1"/>
  <c r="BY209" i="2"/>
  <c r="AP208" i="12" s="1"/>
  <c r="BY210" i="2"/>
  <c r="AP209" i="12" s="1"/>
  <c r="BY211" i="2"/>
  <c r="AP210" i="12" s="1"/>
  <c r="BY212" i="2"/>
  <c r="AP211" i="12" s="1"/>
  <c r="BY213" i="2"/>
  <c r="AP212" i="12" s="1"/>
  <c r="BY214" i="2"/>
  <c r="AP213" i="12" s="1"/>
  <c r="BY215" i="2"/>
  <c r="AP214" i="12" s="1"/>
  <c r="BY216" i="2"/>
  <c r="AP215" i="12" s="1"/>
  <c r="BY217" i="2"/>
  <c r="AP216" i="12" s="1"/>
  <c r="BY218" i="2"/>
  <c r="AP217" i="12" s="1"/>
  <c r="BY219" i="2"/>
  <c r="AP218" i="12" s="1"/>
  <c r="BY220" i="2"/>
  <c r="AP219" i="12" s="1"/>
  <c r="BY221" i="2"/>
  <c r="AP220" i="12" s="1"/>
  <c r="BY222" i="2"/>
  <c r="AP221" i="12" s="1"/>
  <c r="BY223" i="2"/>
  <c r="AP222" i="12" s="1"/>
  <c r="BY224" i="2"/>
  <c r="AP223" i="12" s="1"/>
  <c r="BY225" i="2"/>
  <c r="AP224" i="12" s="1"/>
  <c r="BY226" i="2"/>
  <c r="AP225" i="12" s="1"/>
  <c r="BY227" i="2"/>
  <c r="AP226" i="12" s="1"/>
  <c r="BY228" i="2"/>
  <c r="AP227" i="12" s="1"/>
  <c r="BY229" i="2"/>
  <c r="AP228" i="12" s="1"/>
  <c r="BY230" i="2"/>
  <c r="AP229" i="12" s="1"/>
  <c r="BY231" i="2"/>
  <c r="AP230" i="12" s="1"/>
  <c r="BY232" i="2"/>
  <c r="AP231" i="12" s="1"/>
  <c r="BY233" i="2"/>
  <c r="AP232" i="12" s="1"/>
  <c r="BY6" i="2"/>
  <c r="AP5" i="12" s="1"/>
  <c r="CA237" i="2"/>
  <c r="G236" i="2"/>
  <c r="U236" i="2" l="1"/>
  <c r="V236" i="2"/>
  <c r="W236" i="2"/>
  <c r="X236" i="2"/>
  <c r="Y236" i="2"/>
  <c r="Z236" i="2"/>
  <c r="AA236" i="2"/>
  <c r="AB236" i="2"/>
  <c r="AC236" i="2"/>
  <c r="AD236" i="2"/>
  <c r="AE236" i="2"/>
  <c r="AF236" i="2"/>
  <c r="AG236" i="2"/>
  <c r="DG236" i="2"/>
  <c r="U237" i="2"/>
  <c r="V237" i="2"/>
  <c r="W237" i="2"/>
  <c r="X237" i="2"/>
  <c r="Y237" i="2"/>
  <c r="Z237" i="2"/>
  <c r="AA237" i="2"/>
  <c r="AB237" i="2"/>
  <c r="AC237" i="2"/>
  <c r="AD237" i="2"/>
  <c r="AE237" i="2"/>
  <c r="AF237" i="2"/>
  <c r="AG237" i="2"/>
  <c r="DG237" i="2"/>
  <c r="U238" i="2"/>
  <c r="V238" i="2"/>
  <c r="W238" i="2"/>
  <c r="X238" i="2"/>
  <c r="Y238" i="2"/>
  <c r="Z238" i="2"/>
  <c r="AA238" i="2"/>
  <c r="AB238" i="2"/>
  <c r="AC238" i="2"/>
  <c r="AD238" i="2"/>
  <c r="AE238" i="2"/>
  <c r="AF238" i="2"/>
  <c r="AG238" i="2"/>
  <c r="DG238" i="2"/>
  <c r="U239" i="2"/>
  <c r="V239" i="2"/>
  <c r="W239" i="2"/>
  <c r="X239" i="2"/>
  <c r="Y239" i="2"/>
  <c r="Z239" i="2"/>
  <c r="AA239" i="2"/>
  <c r="AB239" i="2"/>
  <c r="AC239" i="2"/>
  <c r="AD239" i="2"/>
  <c r="AE239" i="2"/>
  <c r="AF239" i="2"/>
  <c r="AG239" i="2"/>
  <c r="DG239" i="2"/>
  <c r="U240" i="2"/>
  <c r="V240" i="2"/>
  <c r="W240" i="2"/>
  <c r="X240" i="2"/>
  <c r="Y240" i="2"/>
  <c r="Z240" i="2"/>
  <c r="AA240" i="2"/>
  <c r="AB240" i="2"/>
  <c r="AC240" i="2"/>
  <c r="AD240" i="2"/>
  <c r="AE240" i="2"/>
  <c r="AF240" i="2"/>
  <c r="AG240" i="2"/>
  <c r="DG240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AG241" i="2"/>
  <c r="DG241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G241" i="2"/>
  <c r="G240" i="2"/>
  <c r="G239" i="2"/>
  <c r="G238" i="2"/>
  <c r="G237" i="2"/>
  <c r="AI8" i="3"/>
  <c r="AX240" i="2" l="1"/>
  <c r="BZ241" i="2"/>
  <c r="BU237" i="2"/>
  <c r="BL239" i="2"/>
  <c r="BH241" i="2"/>
  <c r="BS240" i="2"/>
  <c r="AJ241" i="2"/>
  <c r="AN239" i="2"/>
  <c r="AR241" i="2"/>
  <c r="AV241" i="2"/>
  <c r="AZ241" i="2"/>
  <c r="BB240" i="2"/>
  <c r="BN240" i="2"/>
  <c r="BJ240" i="2"/>
  <c r="BF240" i="2"/>
  <c r="CZ240" i="2"/>
  <c r="DB239" i="2"/>
  <c r="CX241" i="2"/>
  <c r="CT237" i="2"/>
  <c r="DJ241" i="2"/>
  <c r="DL240" i="2"/>
  <c r="DH240" i="2"/>
  <c r="DF241" i="2"/>
  <c r="CJ240" i="2"/>
  <c r="CP241" i="2"/>
  <c r="CL239" i="2"/>
  <c r="CH241" i="2"/>
  <c r="CD241" i="2"/>
  <c r="AT237" i="2"/>
  <c r="AT239" i="2"/>
  <c r="AT241" i="2"/>
  <c r="AT236" i="2"/>
  <c r="AT238" i="2"/>
  <c r="AT240" i="2"/>
  <c r="AL237" i="2"/>
  <c r="AL239" i="2"/>
  <c r="AL241" i="2"/>
  <c r="AL236" i="2"/>
  <c r="AL238" i="2"/>
  <c r="AL240" i="2"/>
  <c r="BP236" i="2"/>
  <c r="BP238" i="2"/>
  <c r="BP237" i="2"/>
  <c r="BP239" i="2"/>
  <c r="BP240" i="2"/>
  <c r="BD236" i="2"/>
  <c r="BD238" i="2"/>
  <c r="BD240" i="2"/>
  <c r="DC240" i="2"/>
  <c r="CY240" i="2"/>
  <c r="CU240" i="2"/>
  <c r="CM240" i="2"/>
  <c r="CI240" i="2"/>
  <c r="CE240" i="2"/>
  <c r="CA240" i="2"/>
  <c r="DE241" i="2"/>
  <c r="DA236" i="2"/>
  <c r="DA238" i="2"/>
  <c r="DA240" i="2"/>
  <c r="DA237" i="2"/>
  <c r="DA239" i="2"/>
  <c r="DA241" i="2"/>
  <c r="CW236" i="2"/>
  <c r="CW238" i="2"/>
  <c r="CW237" i="2"/>
  <c r="CW239" i="2"/>
  <c r="CW240" i="2"/>
  <c r="CW241" i="2"/>
  <c r="CS236" i="2"/>
  <c r="CS238" i="2"/>
  <c r="CS240" i="2"/>
  <c r="CS237" i="2"/>
  <c r="CS239" i="2"/>
  <c r="CS241" i="2"/>
  <c r="CO236" i="2"/>
  <c r="CO238" i="2"/>
  <c r="CO237" i="2"/>
  <c r="CO239" i="2"/>
  <c r="CO240" i="2"/>
  <c r="CO241" i="2"/>
  <c r="CK236" i="2"/>
  <c r="CK238" i="2"/>
  <c r="CK240" i="2"/>
  <c r="CK237" i="2"/>
  <c r="CK239" i="2"/>
  <c r="CK241" i="2"/>
  <c r="CG236" i="2"/>
  <c r="CG238" i="2"/>
  <c r="CG237" i="2"/>
  <c r="CG239" i="2"/>
  <c r="CG240" i="2"/>
  <c r="CG241" i="2"/>
  <c r="CC236" i="2"/>
  <c r="CC238" i="2"/>
  <c r="CC240" i="2"/>
  <c r="CC237" i="2"/>
  <c r="CC239" i="2"/>
  <c r="CC241" i="2"/>
  <c r="DI236" i="2"/>
  <c r="DI238" i="2"/>
  <c r="DI240" i="2"/>
  <c r="DI241" i="2"/>
  <c r="CT239" i="2"/>
  <c r="CI238" i="2"/>
  <c r="DI237" i="2"/>
  <c r="CL237" i="2"/>
  <c r="BD237" i="2"/>
  <c r="CA236" i="2"/>
  <c r="AW237" i="2"/>
  <c r="AW239" i="2"/>
  <c r="AW236" i="2"/>
  <c r="AW238" i="2"/>
  <c r="AW241" i="2"/>
  <c r="AW240" i="2"/>
  <c r="AS237" i="2"/>
  <c r="AS239" i="2"/>
  <c r="AS236" i="2"/>
  <c r="AS241" i="2"/>
  <c r="AK237" i="2"/>
  <c r="AK239" i="2"/>
  <c r="AK236" i="2"/>
  <c r="AK241" i="2"/>
  <c r="AM237" i="2"/>
  <c r="AM239" i="2"/>
  <c r="AM241" i="2"/>
  <c r="AY241" i="2"/>
  <c r="BY236" i="2"/>
  <c r="BY238" i="2"/>
  <c r="BY237" i="2"/>
  <c r="BY239" i="2"/>
  <c r="BY240" i="2"/>
  <c r="BY241" i="2"/>
  <c r="BO236" i="2"/>
  <c r="BO238" i="2"/>
  <c r="BO237" i="2"/>
  <c r="BO239" i="2"/>
  <c r="BO240" i="2"/>
  <c r="BO241" i="2"/>
  <c r="BK236" i="2"/>
  <c r="BK238" i="2"/>
  <c r="BK240" i="2"/>
  <c r="BK237" i="2"/>
  <c r="BK239" i="2"/>
  <c r="BK241" i="2"/>
  <c r="BC236" i="2"/>
  <c r="BC238" i="2"/>
  <c r="BC240" i="2"/>
  <c r="BC237" i="2"/>
  <c r="BC239" i="2"/>
  <c r="BC241" i="2"/>
  <c r="BW240" i="2"/>
  <c r="BQ240" i="2"/>
  <c r="BM240" i="2"/>
  <c r="BI240" i="2"/>
  <c r="BE240" i="2"/>
  <c r="DD237" i="2"/>
  <c r="DD239" i="2"/>
  <c r="DD241" i="2"/>
  <c r="DD236" i="2"/>
  <c r="DD238" i="2"/>
  <c r="CZ237" i="2"/>
  <c r="CZ239" i="2"/>
  <c r="CZ241" i="2"/>
  <c r="CZ236" i="2"/>
  <c r="CZ238" i="2"/>
  <c r="CV237" i="2"/>
  <c r="CV239" i="2"/>
  <c r="CV241" i="2"/>
  <c r="CV236" i="2"/>
  <c r="CV238" i="2"/>
  <c r="CR237" i="2"/>
  <c r="CR239" i="2"/>
  <c r="CR241" i="2"/>
  <c r="CR236" i="2"/>
  <c r="CR238" i="2"/>
  <c r="CN237" i="2"/>
  <c r="CN239" i="2"/>
  <c r="CN241" i="2"/>
  <c r="CN236" i="2"/>
  <c r="CN238" i="2"/>
  <c r="CJ237" i="2"/>
  <c r="CJ239" i="2"/>
  <c r="CJ241" i="2"/>
  <c r="CJ236" i="2"/>
  <c r="CJ238" i="2"/>
  <c r="CF237" i="2"/>
  <c r="CF239" i="2"/>
  <c r="CF241" i="2"/>
  <c r="CF236" i="2"/>
  <c r="CF238" i="2"/>
  <c r="CB237" i="2"/>
  <c r="CB239" i="2"/>
  <c r="CB241" i="2"/>
  <c r="CB236" i="2"/>
  <c r="CB238" i="2"/>
  <c r="BX236" i="2"/>
  <c r="BX238" i="2"/>
  <c r="BN236" i="2"/>
  <c r="BF236" i="2"/>
  <c r="DK240" i="2"/>
  <c r="DB241" i="2"/>
  <c r="CL241" i="2"/>
  <c r="BU241" i="2"/>
  <c r="BD241" i="2"/>
  <c r="AN241" i="2"/>
  <c r="CV240" i="2"/>
  <c r="CF240" i="2"/>
  <c r="DI239" i="2"/>
  <c r="BD239" i="2"/>
  <c r="CA238" i="2"/>
  <c r="AS238" i="2"/>
  <c r="CD237" i="2"/>
  <c r="AV237" i="2"/>
  <c r="CY236" i="2"/>
  <c r="BQ236" i="2"/>
  <c r="BS236" i="2"/>
  <c r="BJ236" i="2"/>
  <c r="DC241" i="2"/>
  <c r="CY241" i="2"/>
  <c r="CU241" i="2"/>
  <c r="CM241" i="2"/>
  <c r="CI241" i="2"/>
  <c r="CE241" i="2"/>
  <c r="CA241" i="2"/>
  <c r="DJ240" i="2"/>
  <c r="DK241" i="2"/>
  <c r="BP241" i="2"/>
  <c r="CR240" i="2"/>
  <c r="CB240" i="2"/>
  <c r="AS240" i="2"/>
  <c r="CD239" i="2"/>
  <c r="AV239" i="2"/>
  <c r="CY238" i="2"/>
  <c r="BQ238" i="2"/>
  <c r="AK238" i="2"/>
  <c r="DB237" i="2"/>
  <c r="AN237" i="2"/>
  <c r="BI236" i="2"/>
  <c r="AX237" i="2"/>
  <c r="AX239" i="2"/>
  <c r="AX241" i="2"/>
  <c r="AX236" i="2"/>
  <c r="AX238" i="2"/>
  <c r="AP237" i="2"/>
  <c r="AP239" i="2"/>
  <c r="AP241" i="2"/>
  <c r="AP236" i="2"/>
  <c r="AP238" i="2"/>
  <c r="AP240" i="2"/>
  <c r="BZ236" i="2"/>
  <c r="BZ238" i="2"/>
  <c r="BZ237" i="2"/>
  <c r="BZ239" i="2"/>
  <c r="BZ240" i="2"/>
  <c r="BU236" i="2"/>
  <c r="BU238" i="2"/>
  <c r="BU240" i="2"/>
  <c r="BL236" i="2"/>
  <c r="BL238" i="2"/>
  <c r="BL240" i="2"/>
  <c r="BH236" i="2"/>
  <c r="BH238" i="2"/>
  <c r="BH237" i="2"/>
  <c r="BH239" i="2"/>
  <c r="BH240" i="2"/>
  <c r="AH237" i="2"/>
  <c r="AH239" i="2"/>
  <c r="AH241" i="2"/>
  <c r="AH236" i="2"/>
  <c r="AH238" i="2"/>
  <c r="AH240" i="2"/>
  <c r="AO237" i="2"/>
  <c r="AO239" i="2"/>
  <c r="AO236" i="2"/>
  <c r="AO238" i="2"/>
  <c r="AO240" i="2"/>
  <c r="AO241" i="2"/>
  <c r="AI241" i="2"/>
  <c r="AQ241" i="2"/>
  <c r="AU237" i="2"/>
  <c r="AU239" i="2"/>
  <c r="AU241" i="2"/>
  <c r="BB237" i="2"/>
  <c r="BB239" i="2"/>
  <c r="BB241" i="2"/>
  <c r="BB236" i="2"/>
  <c r="BB238" i="2"/>
  <c r="BT236" i="2"/>
  <c r="BT238" i="2"/>
  <c r="BT240" i="2"/>
  <c r="BT237" i="2"/>
  <c r="BT239" i="2"/>
  <c r="BT241" i="2"/>
  <c r="BG236" i="2"/>
  <c r="BG238" i="2"/>
  <c r="BG237" i="2"/>
  <c r="BG239" i="2"/>
  <c r="BG240" i="2"/>
  <c r="BG241" i="2"/>
  <c r="CT241" i="2"/>
  <c r="BL241" i="2"/>
  <c r="DD240" i="2"/>
  <c r="CN240" i="2"/>
  <c r="BX240" i="2"/>
  <c r="AK240" i="2"/>
  <c r="BU239" i="2"/>
  <c r="BI238" i="2"/>
  <c r="BL237" i="2"/>
  <c r="CI236" i="2"/>
  <c r="DL237" i="2"/>
  <c r="DL239" i="2"/>
  <c r="DH237" i="2"/>
  <c r="DH239" i="2"/>
  <c r="DL238" i="2"/>
  <c r="BN238" i="2"/>
  <c r="BF238" i="2"/>
  <c r="DL236" i="2"/>
  <c r="AZ236" i="2"/>
  <c r="AZ238" i="2"/>
  <c r="AV236" i="2"/>
  <c r="AV238" i="2"/>
  <c r="AR236" i="2"/>
  <c r="AR238" i="2"/>
  <c r="AR240" i="2"/>
  <c r="AN236" i="2"/>
  <c r="AN238" i="2"/>
  <c r="AN240" i="2"/>
  <c r="AJ236" i="2"/>
  <c r="AJ238" i="2"/>
  <c r="AJ240" i="2"/>
  <c r="AY236" i="2"/>
  <c r="AY238" i="2"/>
  <c r="AU236" i="2"/>
  <c r="AU238" i="2"/>
  <c r="AU240" i="2"/>
  <c r="AQ236" i="2"/>
  <c r="AQ238" i="2"/>
  <c r="AQ240" i="2"/>
  <c r="AM236" i="2"/>
  <c r="AM238" i="2"/>
  <c r="AM240" i="2"/>
  <c r="AI236" i="2"/>
  <c r="AI238" i="2"/>
  <c r="AI240" i="2"/>
  <c r="DE236" i="2"/>
  <c r="DE238" i="2"/>
  <c r="BW237" i="2"/>
  <c r="BW239" i="2"/>
  <c r="BQ237" i="2"/>
  <c r="BQ239" i="2"/>
  <c r="BM237" i="2"/>
  <c r="BM239" i="2"/>
  <c r="BI237" i="2"/>
  <c r="BI239" i="2"/>
  <c r="BE237" i="2"/>
  <c r="BE239" i="2"/>
  <c r="DB236" i="2"/>
  <c r="DB238" i="2"/>
  <c r="CX236" i="2"/>
  <c r="CX238" i="2"/>
  <c r="CT236" i="2"/>
  <c r="CT238" i="2"/>
  <c r="CP236" i="2"/>
  <c r="CP238" i="2"/>
  <c r="CL236" i="2"/>
  <c r="CL238" i="2"/>
  <c r="CH236" i="2"/>
  <c r="CH238" i="2"/>
  <c r="CD236" i="2"/>
  <c r="CD238" i="2"/>
  <c r="DJ236" i="2"/>
  <c r="DJ238" i="2"/>
  <c r="BW241" i="2"/>
  <c r="BQ241" i="2"/>
  <c r="BM241" i="2"/>
  <c r="BI241" i="2"/>
  <c r="BE241" i="2"/>
  <c r="DE240" i="2"/>
  <c r="AY240" i="2"/>
  <c r="DJ239" i="2"/>
  <c r="DE239" i="2"/>
  <c r="AY239" i="2"/>
  <c r="AQ239" i="2"/>
  <c r="AI239" i="2"/>
  <c r="DH238" i="2"/>
  <c r="BS238" i="2"/>
  <c r="BJ238" i="2"/>
  <c r="DJ237" i="2"/>
  <c r="DE237" i="2"/>
  <c r="AY237" i="2"/>
  <c r="AQ237" i="2"/>
  <c r="AI237" i="2"/>
  <c r="DH236" i="2"/>
  <c r="DF236" i="2"/>
  <c r="DF238" i="2"/>
  <c r="BX237" i="2"/>
  <c r="BX239" i="2"/>
  <c r="BS237" i="2"/>
  <c r="BS239" i="2"/>
  <c r="BN237" i="2"/>
  <c r="BN239" i="2"/>
  <c r="BJ237" i="2"/>
  <c r="BJ239" i="2"/>
  <c r="BF237" i="2"/>
  <c r="BF239" i="2"/>
  <c r="DC237" i="2"/>
  <c r="DC239" i="2"/>
  <c r="CY237" i="2"/>
  <c r="CY239" i="2"/>
  <c r="CU237" i="2"/>
  <c r="CU239" i="2"/>
  <c r="CM237" i="2"/>
  <c r="CM239" i="2"/>
  <c r="CI237" i="2"/>
  <c r="CI239" i="2"/>
  <c r="CE237" i="2"/>
  <c r="CE239" i="2"/>
  <c r="CA239" i="2"/>
  <c r="DK237" i="2"/>
  <c r="DK239" i="2"/>
  <c r="DL241" i="2"/>
  <c r="DH241" i="2"/>
  <c r="BX241" i="2"/>
  <c r="BS241" i="2"/>
  <c r="BN241" i="2"/>
  <c r="BJ241" i="2"/>
  <c r="BF241" i="2"/>
  <c r="DF240" i="2"/>
  <c r="DB240" i="2"/>
  <c r="CX240" i="2"/>
  <c r="CT240" i="2"/>
  <c r="CP240" i="2"/>
  <c r="CL240" i="2"/>
  <c r="CH240" i="2"/>
  <c r="CD240" i="2"/>
  <c r="AZ240" i="2"/>
  <c r="AV240" i="2"/>
  <c r="DF239" i="2"/>
  <c r="CX239" i="2"/>
  <c r="CP239" i="2"/>
  <c r="CH239" i="2"/>
  <c r="AZ239" i="2"/>
  <c r="AR239" i="2"/>
  <c r="AJ239" i="2"/>
  <c r="DK238" i="2"/>
  <c r="DC238" i="2"/>
  <c r="CU238" i="2"/>
  <c r="CM238" i="2"/>
  <c r="CE238" i="2"/>
  <c r="BW238" i="2"/>
  <c r="BM238" i="2"/>
  <c r="BE238" i="2"/>
  <c r="DF237" i="2"/>
  <c r="CX237" i="2"/>
  <c r="CP237" i="2"/>
  <c r="CH237" i="2"/>
  <c r="AZ237" i="2"/>
  <c r="AR237" i="2"/>
  <c r="AJ237" i="2"/>
  <c r="DK236" i="2"/>
  <c r="DC236" i="2"/>
  <c r="CU236" i="2"/>
  <c r="CM236" i="2"/>
  <c r="CE236" i="2"/>
  <c r="BW236" i="2"/>
  <c r="BM236" i="2"/>
  <c r="BE236" i="2"/>
  <c r="CQ238" i="2" l="1"/>
  <c r="CQ241" i="2"/>
  <c r="CQ239" i="2"/>
  <c r="CQ237" i="2"/>
  <c r="CQ236" i="2"/>
  <c r="CQ240" i="2"/>
  <c r="C230" i="3"/>
  <c r="D230" i="3"/>
  <c r="E230" i="3"/>
  <c r="F230" i="3"/>
  <c r="G230" i="3"/>
  <c r="H230" i="3"/>
  <c r="I230" i="3"/>
  <c r="J230" i="3"/>
  <c r="N230" i="3"/>
  <c r="O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C231" i="3"/>
  <c r="D231" i="3"/>
  <c r="E231" i="3"/>
  <c r="F231" i="3"/>
  <c r="G231" i="3"/>
  <c r="H231" i="3"/>
  <c r="I231" i="3"/>
  <c r="J231" i="3"/>
  <c r="N231" i="3"/>
  <c r="O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C232" i="3"/>
  <c r="D232" i="3"/>
  <c r="E232" i="3"/>
  <c r="F232" i="3"/>
  <c r="G232" i="3"/>
  <c r="H232" i="3"/>
  <c r="I232" i="3"/>
  <c r="J232" i="3"/>
  <c r="N232" i="3"/>
  <c r="O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C233" i="3"/>
  <c r="D233" i="3"/>
  <c r="E233" i="3"/>
  <c r="F233" i="3"/>
  <c r="G233" i="3"/>
  <c r="H233" i="3"/>
  <c r="I233" i="3"/>
  <c r="J233" i="3"/>
  <c r="N233" i="3"/>
  <c r="O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C234" i="3"/>
  <c r="D234" i="3"/>
  <c r="E234" i="3"/>
  <c r="F234" i="3"/>
  <c r="G234" i="3"/>
  <c r="H234" i="3"/>
  <c r="I234" i="3"/>
  <c r="J234" i="3"/>
  <c r="N234" i="3"/>
  <c r="O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B230" i="3"/>
  <c r="B231" i="3"/>
  <c r="B232" i="3"/>
  <c r="B233" i="3"/>
  <c r="B234" i="3"/>
  <c r="A230" i="3"/>
  <c r="A231" i="3"/>
  <c r="A232" i="3"/>
  <c r="A233" i="3"/>
  <c r="A234" i="3"/>
  <c r="B8" i="3" l="1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7" i="3"/>
  <c r="U12" i="3" l="1"/>
  <c r="U14" i="3"/>
  <c r="AN229" i="3" l="1"/>
  <c r="AM229" i="3"/>
  <c r="AL229" i="3"/>
  <c r="AK229" i="3"/>
  <c r="AJ229" i="3"/>
  <c r="AN228" i="3"/>
  <c r="AM228" i="3"/>
  <c r="AL228" i="3"/>
  <c r="AK228" i="3"/>
  <c r="AJ228" i="3"/>
  <c r="AN227" i="3"/>
  <c r="AM227" i="3"/>
  <c r="AL227" i="3"/>
  <c r="AK227" i="3"/>
  <c r="AJ227" i="3"/>
  <c r="AN226" i="3"/>
  <c r="AM226" i="3"/>
  <c r="AL226" i="3"/>
  <c r="AK226" i="3"/>
  <c r="AJ226" i="3"/>
  <c r="AN225" i="3"/>
  <c r="AM225" i="3"/>
  <c r="AL225" i="3"/>
  <c r="AK225" i="3"/>
  <c r="AJ225" i="3"/>
  <c r="AN224" i="3"/>
  <c r="AM224" i="3"/>
  <c r="AL224" i="3"/>
  <c r="AK224" i="3"/>
  <c r="AJ224" i="3"/>
  <c r="AN223" i="3"/>
  <c r="AM223" i="3"/>
  <c r="AL223" i="3"/>
  <c r="AK223" i="3"/>
  <c r="AJ223" i="3"/>
  <c r="AN222" i="3"/>
  <c r="AM222" i="3"/>
  <c r="AL222" i="3"/>
  <c r="AK222" i="3"/>
  <c r="AJ222" i="3"/>
  <c r="AN221" i="3"/>
  <c r="AM221" i="3"/>
  <c r="AL221" i="3"/>
  <c r="AK221" i="3"/>
  <c r="AJ221" i="3"/>
  <c r="AN220" i="3"/>
  <c r="AM220" i="3"/>
  <c r="AL220" i="3"/>
  <c r="AK220" i="3"/>
  <c r="AJ220" i="3"/>
  <c r="AN219" i="3"/>
  <c r="AM219" i="3"/>
  <c r="AL219" i="3"/>
  <c r="AK219" i="3"/>
  <c r="AJ219" i="3"/>
  <c r="AN218" i="3"/>
  <c r="AM218" i="3"/>
  <c r="AL218" i="3"/>
  <c r="AK218" i="3"/>
  <c r="AJ218" i="3"/>
  <c r="AN217" i="3"/>
  <c r="AM217" i="3"/>
  <c r="AL217" i="3"/>
  <c r="AK217" i="3"/>
  <c r="AJ217" i="3"/>
  <c r="AN216" i="3"/>
  <c r="AM216" i="3"/>
  <c r="AL216" i="3"/>
  <c r="AK216" i="3"/>
  <c r="AJ216" i="3"/>
  <c r="AN215" i="3"/>
  <c r="AM215" i="3"/>
  <c r="AL215" i="3"/>
  <c r="AK215" i="3"/>
  <c r="AJ215" i="3"/>
  <c r="AN214" i="3"/>
  <c r="AM214" i="3"/>
  <c r="AL214" i="3"/>
  <c r="AK214" i="3"/>
  <c r="AJ214" i="3"/>
  <c r="AN213" i="3"/>
  <c r="AM213" i="3"/>
  <c r="AL213" i="3"/>
  <c r="AK213" i="3"/>
  <c r="AJ213" i="3"/>
  <c r="AN212" i="3"/>
  <c r="AM212" i="3"/>
  <c r="AL212" i="3"/>
  <c r="AK212" i="3"/>
  <c r="AJ212" i="3"/>
  <c r="AN211" i="3"/>
  <c r="AM211" i="3"/>
  <c r="AL211" i="3"/>
  <c r="AK211" i="3"/>
  <c r="AJ211" i="3"/>
  <c r="AN210" i="3"/>
  <c r="AM210" i="3"/>
  <c r="AL210" i="3"/>
  <c r="AK210" i="3"/>
  <c r="AJ210" i="3"/>
  <c r="AN209" i="3"/>
  <c r="AM209" i="3"/>
  <c r="AL209" i="3"/>
  <c r="AK209" i="3"/>
  <c r="AJ209" i="3"/>
  <c r="AN208" i="3"/>
  <c r="AM208" i="3"/>
  <c r="AL208" i="3"/>
  <c r="AK208" i="3"/>
  <c r="AJ208" i="3"/>
  <c r="AN207" i="3"/>
  <c r="AM207" i="3"/>
  <c r="AL207" i="3"/>
  <c r="AK207" i="3"/>
  <c r="AJ207" i="3"/>
  <c r="AN206" i="3"/>
  <c r="AM206" i="3"/>
  <c r="AL206" i="3"/>
  <c r="AK206" i="3"/>
  <c r="AJ206" i="3"/>
  <c r="AN205" i="3"/>
  <c r="AM205" i="3"/>
  <c r="AL205" i="3"/>
  <c r="AK205" i="3"/>
  <c r="AJ205" i="3"/>
  <c r="AN204" i="3"/>
  <c r="AM204" i="3"/>
  <c r="AL204" i="3"/>
  <c r="AK204" i="3"/>
  <c r="AJ204" i="3"/>
  <c r="AN203" i="3"/>
  <c r="AM203" i="3"/>
  <c r="AL203" i="3"/>
  <c r="AK203" i="3"/>
  <c r="AJ203" i="3"/>
  <c r="AN202" i="3"/>
  <c r="AM202" i="3"/>
  <c r="AL202" i="3"/>
  <c r="AK202" i="3"/>
  <c r="AJ202" i="3"/>
  <c r="AN201" i="3"/>
  <c r="AM201" i="3"/>
  <c r="AL201" i="3"/>
  <c r="AK201" i="3"/>
  <c r="AJ201" i="3"/>
  <c r="AN200" i="3"/>
  <c r="AM200" i="3"/>
  <c r="AL200" i="3"/>
  <c r="AK200" i="3"/>
  <c r="AJ200" i="3"/>
  <c r="AN199" i="3"/>
  <c r="AM199" i="3"/>
  <c r="AL199" i="3"/>
  <c r="AK199" i="3"/>
  <c r="AJ199" i="3"/>
  <c r="AN198" i="3"/>
  <c r="AM198" i="3"/>
  <c r="AL198" i="3"/>
  <c r="AK198" i="3"/>
  <c r="AJ198" i="3"/>
  <c r="AN197" i="3"/>
  <c r="AM197" i="3"/>
  <c r="AL197" i="3"/>
  <c r="AK197" i="3"/>
  <c r="AJ197" i="3"/>
  <c r="AN196" i="3"/>
  <c r="AM196" i="3"/>
  <c r="AL196" i="3"/>
  <c r="AK196" i="3"/>
  <c r="AJ196" i="3"/>
  <c r="AN195" i="3"/>
  <c r="AM195" i="3"/>
  <c r="AL195" i="3"/>
  <c r="AK195" i="3"/>
  <c r="AJ195" i="3"/>
  <c r="AN194" i="3"/>
  <c r="AM194" i="3"/>
  <c r="AL194" i="3"/>
  <c r="AK194" i="3"/>
  <c r="AJ194" i="3"/>
  <c r="AN193" i="3"/>
  <c r="AM193" i="3"/>
  <c r="AL193" i="3"/>
  <c r="AK193" i="3"/>
  <c r="AJ193" i="3"/>
  <c r="AN192" i="3"/>
  <c r="AM192" i="3"/>
  <c r="AL192" i="3"/>
  <c r="AK192" i="3"/>
  <c r="AJ192" i="3"/>
  <c r="AN191" i="3"/>
  <c r="AM191" i="3"/>
  <c r="AL191" i="3"/>
  <c r="AK191" i="3"/>
  <c r="AJ191" i="3"/>
  <c r="AN190" i="3"/>
  <c r="AM190" i="3"/>
  <c r="AL190" i="3"/>
  <c r="AK190" i="3"/>
  <c r="AJ190" i="3"/>
  <c r="AN189" i="3"/>
  <c r="AM189" i="3"/>
  <c r="AL189" i="3"/>
  <c r="AK189" i="3"/>
  <c r="AJ189" i="3"/>
  <c r="AN188" i="3"/>
  <c r="AM188" i="3"/>
  <c r="AL188" i="3"/>
  <c r="AK188" i="3"/>
  <c r="AJ188" i="3"/>
  <c r="AN187" i="3"/>
  <c r="AM187" i="3"/>
  <c r="AL187" i="3"/>
  <c r="AK187" i="3"/>
  <c r="AJ187" i="3"/>
  <c r="AN186" i="3"/>
  <c r="AM186" i="3"/>
  <c r="AL186" i="3"/>
  <c r="AK186" i="3"/>
  <c r="AJ186" i="3"/>
  <c r="AN185" i="3"/>
  <c r="AM185" i="3"/>
  <c r="AL185" i="3"/>
  <c r="AK185" i="3"/>
  <c r="AJ185" i="3"/>
  <c r="AN184" i="3"/>
  <c r="AM184" i="3"/>
  <c r="AL184" i="3"/>
  <c r="AK184" i="3"/>
  <c r="AJ184" i="3"/>
  <c r="AN183" i="3"/>
  <c r="AM183" i="3"/>
  <c r="AL183" i="3"/>
  <c r="AK183" i="3"/>
  <c r="AJ183" i="3"/>
  <c r="AN182" i="3"/>
  <c r="AM182" i="3"/>
  <c r="AL182" i="3"/>
  <c r="AK182" i="3"/>
  <c r="AJ182" i="3"/>
  <c r="AN181" i="3"/>
  <c r="AM181" i="3"/>
  <c r="AL181" i="3"/>
  <c r="AK181" i="3"/>
  <c r="AJ181" i="3"/>
  <c r="AN180" i="3"/>
  <c r="AM180" i="3"/>
  <c r="AL180" i="3"/>
  <c r="AK180" i="3"/>
  <c r="AJ180" i="3"/>
  <c r="AN179" i="3"/>
  <c r="AM179" i="3"/>
  <c r="AL179" i="3"/>
  <c r="AK179" i="3"/>
  <c r="AJ179" i="3"/>
  <c r="AN178" i="3"/>
  <c r="AM178" i="3"/>
  <c r="AL178" i="3"/>
  <c r="AK178" i="3"/>
  <c r="AJ178" i="3"/>
  <c r="AN177" i="3"/>
  <c r="AM177" i="3"/>
  <c r="AL177" i="3"/>
  <c r="AK177" i="3"/>
  <c r="AJ177" i="3"/>
  <c r="AN176" i="3"/>
  <c r="AM176" i="3"/>
  <c r="AL176" i="3"/>
  <c r="AK176" i="3"/>
  <c r="AJ176" i="3"/>
  <c r="AN175" i="3"/>
  <c r="AM175" i="3"/>
  <c r="AL175" i="3"/>
  <c r="AK175" i="3"/>
  <c r="AJ175" i="3"/>
  <c r="AN174" i="3"/>
  <c r="AM174" i="3"/>
  <c r="AL174" i="3"/>
  <c r="AK174" i="3"/>
  <c r="AJ174" i="3"/>
  <c r="AN173" i="3"/>
  <c r="AM173" i="3"/>
  <c r="AL173" i="3"/>
  <c r="AK173" i="3"/>
  <c r="AJ173" i="3"/>
  <c r="AN172" i="3"/>
  <c r="AM172" i="3"/>
  <c r="AL172" i="3"/>
  <c r="AK172" i="3"/>
  <c r="AJ172" i="3"/>
  <c r="AN171" i="3"/>
  <c r="AM171" i="3"/>
  <c r="AL171" i="3"/>
  <c r="AK171" i="3"/>
  <c r="AJ171" i="3"/>
  <c r="AN170" i="3"/>
  <c r="AM170" i="3"/>
  <c r="AL170" i="3"/>
  <c r="AK170" i="3"/>
  <c r="AJ170" i="3"/>
  <c r="AN169" i="3"/>
  <c r="AM169" i="3"/>
  <c r="AL169" i="3"/>
  <c r="AK169" i="3"/>
  <c r="AJ169" i="3"/>
  <c r="AN168" i="3"/>
  <c r="AM168" i="3"/>
  <c r="AL168" i="3"/>
  <c r="AK168" i="3"/>
  <c r="AJ168" i="3"/>
  <c r="AN167" i="3"/>
  <c r="AM167" i="3"/>
  <c r="AL167" i="3"/>
  <c r="AK167" i="3"/>
  <c r="AJ167" i="3"/>
  <c r="AN166" i="3"/>
  <c r="AM166" i="3"/>
  <c r="AL166" i="3"/>
  <c r="AK166" i="3"/>
  <c r="AJ166" i="3"/>
  <c r="AN165" i="3"/>
  <c r="AM165" i="3"/>
  <c r="AL165" i="3"/>
  <c r="AK165" i="3"/>
  <c r="AJ165" i="3"/>
  <c r="AN164" i="3"/>
  <c r="AM164" i="3"/>
  <c r="AL164" i="3"/>
  <c r="AK164" i="3"/>
  <c r="AJ164" i="3"/>
  <c r="AN163" i="3"/>
  <c r="AM163" i="3"/>
  <c r="AL163" i="3"/>
  <c r="AK163" i="3"/>
  <c r="AJ163" i="3"/>
  <c r="AN162" i="3"/>
  <c r="AM162" i="3"/>
  <c r="AL162" i="3"/>
  <c r="AK162" i="3"/>
  <c r="AJ162" i="3"/>
  <c r="AN161" i="3"/>
  <c r="AM161" i="3"/>
  <c r="AL161" i="3"/>
  <c r="AK161" i="3"/>
  <c r="AJ161" i="3"/>
  <c r="AN160" i="3"/>
  <c r="AM160" i="3"/>
  <c r="AL160" i="3"/>
  <c r="AK160" i="3"/>
  <c r="AJ160" i="3"/>
  <c r="AN159" i="3"/>
  <c r="AM159" i="3"/>
  <c r="AL159" i="3"/>
  <c r="AK159" i="3"/>
  <c r="AJ159" i="3"/>
  <c r="AN158" i="3"/>
  <c r="AM158" i="3"/>
  <c r="AL158" i="3"/>
  <c r="AK158" i="3"/>
  <c r="AJ158" i="3"/>
  <c r="AN157" i="3"/>
  <c r="AM157" i="3"/>
  <c r="AL157" i="3"/>
  <c r="AK157" i="3"/>
  <c r="AJ157" i="3"/>
  <c r="AN156" i="3"/>
  <c r="AM156" i="3"/>
  <c r="AL156" i="3"/>
  <c r="AK156" i="3"/>
  <c r="AJ156" i="3"/>
  <c r="AN155" i="3"/>
  <c r="AM155" i="3"/>
  <c r="AL155" i="3"/>
  <c r="AK155" i="3"/>
  <c r="AJ155" i="3"/>
  <c r="AN154" i="3"/>
  <c r="AM154" i="3"/>
  <c r="AL154" i="3"/>
  <c r="AK154" i="3"/>
  <c r="AJ154" i="3"/>
  <c r="AN153" i="3"/>
  <c r="AM153" i="3"/>
  <c r="AL153" i="3"/>
  <c r="AK153" i="3"/>
  <c r="AJ153" i="3"/>
  <c r="AN152" i="3"/>
  <c r="AM152" i="3"/>
  <c r="AL152" i="3"/>
  <c r="AK152" i="3"/>
  <c r="AJ152" i="3"/>
  <c r="AN151" i="3"/>
  <c r="AM151" i="3"/>
  <c r="AL151" i="3"/>
  <c r="AK151" i="3"/>
  <c r="AJ151" i="3"/>
  <c r="AN150" i="3"/>
  <c r="AM150" i="3"/>
  <c r="AL150" i="3"/>
  <c r="AK150" i="3"/>
  <c r="AJ150" i="3"/>
  <c r="AN149" i="3"/>
  <c r="AM149" i="3"/>
  <c r="AL149" i="3"/>
  <c r="AK149" i="3"/>
  <c r="AJ149" i="3"/>
  <c r="AN148" i="3"/>
  <c r="AM148" i="3"/>
  <c r="AL148" i="3"/>
  <c r="AK148" i="3"/>
  <c r="AJ148" i="3"/>
  <c r="AN147" i="3"/>
  <c r="AM147" i="3"/>
  <c r="AL147" i="3"/>
  <c r="AK147" i="3"/>
  <c r="AJ147" i="3"/>
  <c r="AN146" i="3"/>
  <c r="AM146" i="3"/>
  <c r="AL146" i="3"/>
  <c r="AK146" i="3"/>
  <c r="AJ146" i="3"/>
  <c r="AN145" i="3"/>
  <c r="AM145" i="3"/>
  <c r="AL145" i="3"/>
  <c r="AK145" i="3"/>
  <c r="AJ145" i="3"/>
  <c r="AN144" i="3"/>
  <c r="AM144" i="3"/>
  <c r="AL144" i="3"/>
  <c r="AK144" i="3"/>
  <c r="AJ144" i="3"/>
  <c r="AN143" i="3"/>
  <c r="AM143" i="3"/>
  <c r="AL143" i="3"/>
  <c r="AK143" i="3"/>
  <c r="AJ143" i="3"/>
  <c r="AN142" i="3"/>
  <c r="AM142" i="3"/>
  <c r="AL142" i="3"/>
  <c r="AK142" i="3"/>
  <c r="AJ142" i="3"/>
  <c r="AN141" i="3"/>
  <c r="AM141" i="3"/>
  <c r="AL141" i="3"/>
  <c r="AK141" i="3"/>
  <c r="AJ141" i="3"/>
  <c r="AN140" i="3"/>
  <c r="AM140" i="3"/>
  <c r="AL140" i="3"/>
  <c r="AK140" i="3"/>
  <c r="AJ140" i="3"/>
  <c r="AN139" i="3"/>
  <c r="AM139" i="3"/>
  <c r="AL139" i="3"/>
  <c r="AK139" i="3"/>
  <c r="AJ139" i="3"/>
  <c r="AN138" i="3"/>
  <c r="AM138" i="3"/>
  <c r="AL138" i="3"/>
  <c r="AK138" i="3"/>
  <c r="AJ138" i="3"/>
  <c r="AN137" i="3"/>
  <c r="AM137" i="3"/>
  <c r="AL137" i="3"/>
  <c r="AK137" i="3"/>
  <c r="AJ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U143" i="3"/>
  <c r="V143" i="3"/>
  <c r="W143" i="3"/>
  <c r="Y143" i="3"/>
  <c r="Z143" i="3"/>
  <c r="AA143" i="3"/>
  <c r="AB143" i="3"/>
  <c r="AC143" i="3"/>
  <c r="AD143" i="3"/>
  <c r="AE143" i="3"/>
  <c r="AF143" i="3"/>
  <c r="AG143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U156" i="3"/>
  <c r="V156" i="3"/>
  <c r="Y156" i="3"/>
  <c r="Z156" i="3"/>
  <c r="AA156" i="3"/>
  <c r="AB156" i="3"/>
  <c r="AC156" i="3"/>
  <c r="AD156" i="3"/>
  <c r="AE156" i="3"/>
  <c r="AF156" i="3"/>
  <c r="AG156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U198" i="3"/>
  <c r="V198" i="3"/>
  <c r="Y198" i="3"/>
  <c r="Z198" i="3"/>
  <c r="AA198" i="3"/>
  <c r="AB198" i="3"/>
  <c r="AC198" i="3"/>
  <c r="AD198" i="3"/>
  <c r="AE198" i="3"/>
  <c r="AF198" i="3"/>
  <c r="AG198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U205" i="3"/>
  <c r="V205" i="3"/>
  <c r="Y205" i="3"/>
  <c r="Z205" i="3"/>
  <c r="AA205" i="3"/>
  <c r="AB205" i="3"/>
  <c r="AC205" i="3"/>
  <c r="AD205" i="3"/>
  <c r="AE205" i="3"/>
  <c r="AF205" i="3"/>
  <c r="AG205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U208" i="3"/>
  <c r="V208" i="3"/>
  <c r="Y208" i="3"/>
  <c r="Z208" i="3"/>
  <c r="AA208" i="3"/>
  <c r="AB208" i="3"/>
  <c r="AC208" i="3"/>
  <c r="AD208" i="3"/>
  <c r="AE208" i="3"/>
  <c r="AF208" i="3"/>
  <c r="AG208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U222" i="3"/>
  <c r="V222" i="3"/>
  <c r="Y222" i="3"/>
  <c r="Z222" i="3"/>
  <c r="AA222" i="3"/>
  <c r="AB222" i="3"/>
  <c r="AC222" i="3"/>
  <c r="AD222" i="3"/>
  <c r="AE222" i="3"/>
  <c r="AF222" i="3"/>
  <c r="AG222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X143" i="3"/>
  <c r="X156" i="3"/>
  <c r="X198" i="3"/>
  <c r="X205" i="3"/>
  <c r="X208" i="3"/>
  <c r="X222" i="3"/>
  <c r="W208" i="3" l="1"/>
  <c r="W156" i="3"/>
  <c r="W222" i="3"/>
  <c r="W198" i="3"/>
  <c r="W205" i="3"/>
  <c r="AH222" i="3" l="1"/>
  <c r="AI222" i="3"/>
  <c r="AH223" i="3"/>
  <c r="AI223" i="3"/>
  <c r="AH224" i="3"/>
  <c r="AI224" i="3"/>
  <c r="AH225" i="3"/>
  <c r="AI225" i="3"/>
  <c r="AH226" i="3"/>
  <c r="AI226" i="3"/>
  <c r="AH227" i="3"/>
  <c r="AI227" i="3"/>
  <c r="AH228" i="3"/>
  <c r="AI228" i="3"/>
  <c r="AH229" i="3"/>
  <c r="AI229" i="3"/>
  <c r="AJ53" i="3"/>
  <c r="AK53" i="3"/>
  <c r="AL53" i="3"/>
  <c r="AM53" i="3"/>
  <c r="AN53" i="3"/>
  <c r="AJ54" i="3"/>
  <c r="AK54" i="3"/>
  <c r="AL54" i="3"/>
  <c r="AM54" i="3"/>
  <c r="AN54" i="3"/>
  <c r="AJ55" i="3"/>
  <c r="AK55" i="3"/>
  <c r="AL55" i="3"/>
  <c r="AM55" i="3"/>
  <c r="AN55" i="3"/>
  <c r="AJ56" i="3"/>
  <c r="AK56" i="3"/>
  <c r="AL56" i="3"/>
  <c r="AM56" i="3"/>
  <c r="AN56" i="3"/>
  <c r="AJ57" i="3"/>
  <c r="AK57" i="3"/>
  <c r="AL57" i="3"/>
  <c r="AM57" i="3"/>
  <c r="AN57" i="3"/>
  <c r="AJ58" i="3"/>
  <c r="AK58" i="3"/>
  <c r="AL58" i="3"/>
  <c r="AM58" i="3"/>
  <c r="AN58" i="3"/>
  <c r="AJ59" i="3"/>
  <c r="AK59" i="3"/>
  <c r="AL59" i="3"/>
  <c r="AM59" i="3"/>
  <c r="AN59" i="3"/>
  <c r="AJ60" i="3"/>
  <c r="AK60" i="3"/>
  <c r="AL60" i="3"/>
  <c r="AM60" i="3"/>
  <c r="AN60" i="3"/>
  <c r="AJ61" i="3"/>
  <c r="AK61" i="3"/>
  <c r="AL61" i="3"/>
  <c r="AM61" i="3"/>
  <c r="AN61" i="3"/>
  <c r="AJ62" i="3"/>
  <c r="AK62" i="3"/>
  <c r="AL62" i="3"/>
  <c r="AM62" i="3"/>
  <c r="AN62" i="3"/>
  <c r="AJ63" i="3"/>
  <c r="AK63" i="3"/>
  <c r="AL63" i="3"/>
  <c r="AM63" i="3"/>
  <c r="AN63" i="3"/>
  <c r="AJ64" i="3"/>
  <c r="AK64" i="3"/>
  <c r="AL64" i="3"/>
  <c r="AM64" i="3"/>
  <c r="AN64" i="3"/>
  <c r="AJ65" i="3"/>
  <c r="AK65" i="3"/>
  <c r="AL65" i="3"/>
  <c r="AM65" i="3"/>
  <c r="AN65" i="3"/>
  <c r="AJ66" i="3"/>
  <c r="AK66" i="3"/>
  <c r="AL66" i="3"/>
  <c r="AM66" i="3"/>
  <c r="AN66" i="3"/>
  <c r="AJ67" i="3"/>
  <c r="AK67" i="3"/>
  <c r="AL67" i="3"/>
  <c r="AM67" i="3"/>
  <c r="AN67" i="3"/>
  <c r="AJ68" i="3"/>
  <c r="AK68" i="3"/>
  <c r="AL68" i="3"/>
  <c r="AM68" i="3"/>
  <c r="AN68" i="3"/>
  <c r="AJ69" i="3"/>
  <c r="AK69" i="3"/>
  <c r="AL69" i="3"/>
  <c r="AM69" i="3"/>
  <c r="AN69" i="3"/>
  <c r="AJ70" i="3"/>
  <c r="AK70" i="3"/>
  <c r="AL70" i="3"/>
  <c r="AM70" i="3"/>
  <c r="AN70" i="3"/>
  <c r="AJ71" i="3"/>
  <c r="AK71" i="3"/>
  <c r="AL71" i="3"/>
  <c r="AM71" i="3"/>
  <c r="AN71" i="3"/>
  <c r="AJ72" i="3"/>
  <c r="AK72" i="3"/>
  <c r="AL72" i="3"/>
  <c r="AM72" i="3"/>
  <c r="AN72" i="3"/>
  <c r="AJ73" i="3"/>
  <c r="AK73" i="3"/>
  <c r="AL73" i="3"/>
  <c r="AM73" i="3"/>
  <c r="AN73" i="3"/>
  <c r="AJ74" i="3"/>
  <c r="AK74" i="3"/>
  <c r="AL74" i="3"/>
  <c r="AM74" i="3"/>
  <c r="AN74" i="3"/>
  <c r="AJ75" i="3"/>
  <c r="AK75" i="3"/>
  <c r="AL75" i="3"/>
  <c r="AM75" i="3"/>
  <c r="AN75" i="3"/>
  <c r="AJ76" i="3"/>
  <c r="AK76" i="3"/>
  <c r="AL76" i="3"/>
  <c r="AM76" i="3"/>
  <c r="AN76" i="3"/>
  <c r="AJ77" i="3"/>
  <c r="AK77" i="3"/>
  <c r="AL77" i="3"/>
  <c r="AM77" i="3"/>
  <c r="AN77" i="3"/>
  <c r="AJ78" i="3"/>
  <c r="AK78" i="3"/>
  <c r="AL78" i="3"/>
  <c r="AM78" i="3"/>
  <c r="AN78" i="3"/>
  <c r="AJ79" i="3"/>
  <c r="AK79" i="3"/>
  <c r="AL79" i="3"/>
  <c r="AM79" i="3"/>
  <c r="AN79" i="3"/>
  <c r="AJ80" i="3"/>
  <c r="AK80" i="3"/>
  <c r="AL80" i="3"/>
  <c r="AM80" i="3"/>
  <c r="AN80" i="3"/>
  <c r="AJ81" i="3"/>
  <c r="AK81" i="3"/>
  <c r="AL81" i="3"/>
  <c r="AM81" i="3"/>
  <c r="AN81" i="3"/>
  <c r="AJ82" i="3"/>
  <c r="AK82" i="3"/>
  <c r="AL82" i="3"/>
  <c r="AM82" i="3"/>
  <c r="AN82" i="3"/>
  <c r="AJ83" i="3"/>
  <c r="AK83" i="3"/>
  <c r="AL83" i="3"/>
  <c r="AM83" i="3"/>
  <c r="AN83" i="3"/>
  <c r="AJ84" i="3"/>
  <c r="AK84" i="3"/>
  <c r="AL84" i="3"/>
  <c r="AM84" i="3"/>
  <c r="AN84" i="3"/>
  <c r="AJ85" i="3"/>
  <c r="AK85" i="3"/>
  <c r="AL85" i="3"/>
  <c r="AM85" i="3"/>
  <c r="AN85" i="3"/>
  <c r="AJ86" i="3"/>
  <c r="AK86" i="3"/>
  <c r="AL86" i="3"/>
  <c r="AM86" i="3"/>
  <c r="AN86" i="3"/>
  <c r="AJ87" i="3"/>
  <c r="AK87" i="3"/>
  <c r="AL87" i="3"/>
  <c r="AM87" i="3"/>
  <c r="AN87" i="3"/>
  <c r="AJ88" i="3"/>
  <c r="AK88" i="3"/>
  <c r="AL88" i="3"/>
  <c r="AM88" i="3"/>
  <c r="AN88" i="3"/>
  <c r="AJ89" i="3"/>
  <c r="AK89" i="3"/>
  <c r="AL89" i="3"/>
  <c r="AM89" i="3"/>
  <c r="AN89" i="3"/>
  <c r="AJ90" i="3"/>
  <c r="AK90" i="3"/>
  <c r="AL90" i="3"/>
  <c r="AM90" i="3"/>
  <c r="AN90" i="3"/>
  <c r="AJ91" i="3"/>
  <c r="AK91" i="3"/>
  <c r="AL91" i="3"/>
  <c r="AM91" i="3"/>
  <c r="AN91" i="3"/>
  <c r="AJ92" i="3"/>
  <c r="AK92" i="3"/>
  <c r="AL92" i="3"/>
  <c r="AM92" i="3"/>
  <c r="AN92" i="3"/>
  <c r="AJ93" i="3"/>
  <c r="AK93" i="3"/>
  <c r="AL93" i="3"/>
  <c r="AM93" i="3"/>
  <c r="AN93" i="3"/>
  <c r="AJ94" i="3"/>
  <c r="AK94" i="3"/>
  <c r="AL94" i="3"/>
  <c r="AM94" i="3"/>
  <c r="AN94" i="3"/>
  <c r="AJ95" i="3"/>
  <c r="AK95" i="3"/>
  <c r="AL95" i="3"/>
  <c r="AM95" i="3"/>
  <c r="AN95" i="3"/>
  <c r="AJ96" i="3"/>
  <c r="AK96" i="3"/>
  <c r="AL96" i="3"/>
  <c r="AM96" i="3"/>
  <c r="AN96" i="3"/>
  <c r="AJ97" i="3"/>
  <c r="AK97" i="3"/>
  <c r="AL97" i="3"/>
  <c r="AM97" i="3"/>
  <c r="AN97" i="3"/>
  <c r="AJ98" i="3"/>
  <c r="AK98" i="3"/>
  <c r="AL98" i="3"/>
  <c r="AM98" i="3"/>
  <c r="AN98" i="3"/>
  <c r="AJ99" i="3"/>
  <c r="AK99" i="3"/>
  <c r="AL99" i="3"/>
  <c r="AM99" i="3"/>
  <c r="AN99" i="3"/>
  <c r="AJ100" i="3"/>
  <c r="AK100" i="3"/>
  <c r="AL100" i="3"/>
  <c r="AM100" i="3"/>
  <c r="AN100" i="3"/>
  <c r="AJ101" i="3"/>
  <c r="AK101" i="3"/>
  <c r="AL101" i="3"/>
  <c r="AM101" i="3"/>
  <c r="AN101" i="3"/>
  <c r="AJ102" i="3"/>
  <c r="AK102" i="3"/>
  <c r="AL102" i="3"/>
  <c r="AM102" i="3"/>
  <c r="AN102" i="3"/>
  <c r="AJ103" i="3"/>
  <c r="AK103" i="3"/>
  <c r="AL103" i="3"/>
  <c r="AM103" i="3"/>
  <c r="AN103" i="3"/>
  <c r="AJ104" i="3"/>
  <c r="AK104" i="3"/>
  <c r="AL104" i="3"/>
  <c r="AM104" i="3"/>
  <c r="AN104" i="3"/>
  <c r="AJ105" i="3"/>
  <c r="AK105" i="3"/>
  <c r="AL105" i="3"/>
  <c r="AM105" i="3"/>
  <c r="AN105" i="3"/>
  <c r="AJ106" i="3"/>
  <c r="AK106" i="3"/>
  <c r="AL106" i="3"/>
  <c r="AM106" i="3"/>
  <c r="AN106" i="3"/>
  <c r="AJ107" i="3"/>
  <c r="AK107" i="3"/>
  <c r="AL107" i="3"/>
  <c r="AM107" i="3"/>
  <c r="AN107" i="3"/>
  <c r="AJ108" i="3"/>
  <c r="AK108" i="3"/>
  <c r="AL108" i="3"/>
  <c r="AM108" i="3"/>
  <c r="AN108" i="3"/>
  <c r="AJ109" i="3"/>
  <c r="AK109" i="3"/>
  <c r="AL109" i="3"/>
  <c r="AM109" i="3"/>
  <c r="AN109" i="3"/>
  <c r="AJ110" i="3"/>
  <c r="AK110" i="3"/>
  <c r="AL110" i="3"/>
  <c r="AM110" i="3"/>
  <c r="AN110" i="3"/>
  <c r="AJ111" i="3"/>
  <c r="AK111" i="3"/>
  <c r="AL111" i="3"/>
  <c r="AM111" i="3"/>
  <c r="AN111" i="3"/>
  <c r="AJ112" i="3"/>
  <c r="AK112" i="3"/>
  <c r="AL112" i="3"/>
  <c r="AM112" i="3"/>
  <c r="AN112" i="3"/>
  <c r="AJ113" i="3"/>
  <c r="AK113" i="3"/>
  <c r="AL113" i="3"/>
  <c r="AM113" i="3"/>
  <c r="AN113" i="3"/>
  <c r="AJ114" i="3"/>
  <c r="AK114" i="3"/>
  <c r="AL114" i="3"/>
  <c r="AM114" i="3"/>
  <c r="AN114" i="3"/>
  <c r="AJ115" i="3"/>
  <c r="AK115" i="3"/>
  <c r="AL115" i="3"/>
  <c r="AM115" i="3"/>
  <c r="AN115" i="3"/>
  <c r="AJ116" i="3"/>
  <c r="AK116" i="3"/>
  <c r="AL116" i="3"/>
  <c r="AM116" i="3"/>
  <c r="AN116" i="3"/>
  <c r="AJ117" i="3"/>
  <c r="AK117" i="3"/>
  <c r="AL117" i="3"/>
  <c r="AM117" i="3"/>
  <c r="AN117" i="3"/>
  <c r="AJ118" i="3"/>
  <c r="AK118" i="3"/>
  <c r="AL118" i="3"/>
  <c r="AM118" i="3"/>
  <c r="AN118" i="3"/>
  <c r="AJ119" i="3"/>
  <c r="AK119" i="3"/>
  <c r="AL119" i="3"/>
  <c r="AM119" i="3"/>
  <c r="AN119" i="3"/>
  <c r="AJ120" i="3"/>
  <c r="AK120" i="3"/>
  <c r="AL120" i="3"/>
  <c r="AM120" i="3"/>
  <c r="AN120" i="3"/>
  <c r="AJ121" i="3"/>
  <c r="AK121" i="3"/>
  <c r="AL121" i="3"/>
  <c r="AM121" i="3"/>
  <c r="AN121" i="3"/>
  <c r="AJ122" i="3"/>
  <c r="AK122" i="3"/>
  <c r="AL122" i="3"/>
  <c r="AM122" i="3"/>
  <c r="AN122" i="3"/>
  <c r="AJ123" i="3"/>
  <c r="AK123" i="3"/>
  <c r="AL123" i="3"/>
  <c r="AM123" i="3"/>
  <c r="AN123" i="3"/>
  <c r="AJ124" i="3"/>
  <c r="AK124" i="3"/>
  <c r="AL124" i="3"/>
  <c r="AM124" i="3"/>
  <c r="AN124" i="3"/>
  <c r="AJ125" i="3"/>
  <c r="AK125" i="3"/>
  <c r="AL125" i="3"/>
  <c r="AM125" i="3"/>
  <c r="AN125" i="3"/>
  <c r="AJ126" i="3"/>
  <c r="AK126" i="3"/>
  <c r="AL126" i="3"/>
  <c r="AM126" i="3"/>
  <c r="AN126" i="3"/>
  <c r="AJ127" i="3"/>
  <c r="AK127" i="3"/>
  <c r="AL127" i="3"/>
  <c r="AM127" i="3"/>
  <c r="AN127" i="3"/>
  <c r="AJ128" i="3"/>
  <c r="AK128" i="3"/>
  <c r="AL128" i="3"/>
  <c r="AM128" i="3"/>
  <c r="AN128" i="3"/>
  <c r="AJ129" i="3"/>
  <c r="AK129" i="3"/>
  <c r="AL129" i="3"/>
  <c r="AM129" i="3"/>
  <c r="AN129" i="3"/>
  <c r="AJ130" i="3"/>
  <c r="AK130" i="3"/>
  <c r="AL130" i="3"/>
  <c r="AM130" i="3"/>
  <c r="AN130" i="3"/>
  <c r="AJ131" i="3"/>
  <c r="AK131" i="3"/>
  <c r="AL131" i="3"/>
  <c r="AM131" i="3"/>
  <c r="AN131" i="3"/>
  <c r="AJ132" i="3"/>
  <c r="AK132" i="3"/>
  <c r="AL132" i="3"/>
  <c r="AM132" i="3"/>
  <c r="AN132" i="3"/>
  <c r="AJ133" i="3"/>
  <c r="AK133" i="3"/>
  <c r="AL133" i="3"/>
  <c r="AM133" i="3"/>
  <c r="AN133" i="3"/>
  <c r="AJ134" i="3"/>
  <c r="AK134" i="3"/>
  <c r="AL134" i="3"/>
  <c r="AM134" i="3"/>
  <c r="AN134" i="3"/>
  <c r="AJ135" i="3"/>
  <c r="AK135" i="3"/>
  <c r="AL135" i="3"/>
  <c r="AM135" i="3"/>
  <c r="AN135" i="3"/>
  <c r="AJ136" i="3"/>
  <c r="AK136" i="3"/>
  <c r="AL136" i="3"/>
  <c r="AM136" i="3"/>
  <c r="AN136" i="3"/>
  <c r="AC53" i="3"/>
  <c r="AD53" i="3"/>
  <c r="AE53" i="3"/>
  <c r="AF53" i="3"/>
  <c r="AG53" i="3"/>
  <c r="AC54" i="3"/>
  <c r="AD54" i="3"/>
  <c r="AE54" i="3"/>
  <c r="AF54" i="3"/>
  <c r="AG54" i="3"/>
  <c r="AC55" i="3"/>
  <c r="AD55" i="3"/>
  <c r="AE55" i="3"/>
  <c r="AF55" i="3"/>
  <c r="AG55" i="3"/>
  <c r="AC56" i="3"/>
  <c r="AD56" i="3"/>
  <c r="AE56" i="3"/>
  <c r="AF56" i="3"/>
  <c r="AG56" i="3"/>
  <c r="AC57" i="3"/>
  <c r="AD57" i="3"/>
  <c r="AE57" i="3"/>
  <c r="AF57" i="3"/>
  <c r="AG57" i="3"/>
  <c r="AC58" i="3"/>
  <c r="AD58" i="3"/>
  <c r="AE58" i="3"/>
  <c r="AF58" i="3"/>
  <c r="AG58" i="3"/>
  <c r="AC59" i="3"/>
  <c r="AD59" i="3"/>
  <c r="AE59" i="3"/>
  <c r="AF59" i="3"/>
  <c r="AG59" i="3"/>
  <c r="AC60" i="3"/>
  <c r="AD60" i="3"/>
  <c r="AE60" i="3"/>
  <c r="AF60" i="3"/>
  <c r="AG60" i="3"/>
  <c r="AC61" i="3"/>
  <c r="AD61" i="3"/>
  <c r="AE61" i="3"/>
  <c r="AF61" i="3"/>
  <c r="AG61" i="3"/>
  <c r="AC62" i="3"/>
  <c r="AD62" i="3"/>
  <c r="AE62" i="3"/>
  <c r="AF62" i="3"/>
  <c r="AG62" i="3"/>
  <c r="AC63" i="3"/>
  <c r="AD63" i="3"/>
  <c r="AE63" i="3"/>
  <c r="AF63" i="3"/>
  <c r="AG63" i="3"/>
  <c r="AC64" i="3"/>
  <c r="AD64" i="3"/>
  <c r="AE64" i="3"/>
  <c r="AF64" i="3"/>
  <c r="AG64" i="3"/>
  <c r="AC65" i="3"/>
  <c r="AD65" i="3"/>
  <c r="AE65" i="3"/>
  <c r="AF65" i="3"/>
  <c r="AG65" i="3"/>
  <c r="AC66" i="3"/>
  <c r="AD66" i="3"/>
  <c r="AE66" i="3"/>
  <c r="AF66" i="3"/>
  <c r="AG66" i="3"/>
  <c r="AC67" i="3"/>
  <c r="AD67" i="3"/>
  <c r="AE67" i="3"/>
  <c r="AF67" i="3"/>
  <c r="AG67" i="3"/>
  <c r="AC68" i="3"/>
  <c r="AD68" i="3"/>
  <c r="AE68" i="3"/>
  <c r="AF68" i="3"/>
  <c r="AG68" i="3"/>
  <c r="AC69" i="3"/>
  <c r="AD69" i="3"/>
  <c r="AE69" i="3"/>
  <c r="AF69" i="3"/>
  <c r="AG69" i="3"/>
  <c r="AC70" i="3"/>
  <c r="AD70" i="3"/>
  <c r="AE70" i="3"/>
  <c r="AF70" i="3"/>
  <c r="AG70" i="3"/>
  <c r="AC71" i="3"/>
  <c r="AD71" i="3"/>
  <c r="AE71" i="3"/>
  <c r="AF71" i="3"/>
  <c r="AG71" i="3"/>
  <c r="AC72" i="3"/>
  <c r="AD72" i="3"/>
  <c r="AE72" i="3"/>
  <c r="AF72" i="3"/>
  <c r="AG72" i="3"/>
  <c r="AC73" i="3"/>
  <c r="AD73" i="3"/>
  <c r="AE73" i="3"/>
  <c r="AF73" i="3"/>
  <c r="AG73" i="3"/>
  <c r="AC74" i="3"/>
  <c r="AD74" i="3"/>
  <c r="AE74" i="3"/>
  <c r="AF74" i="3"/>
  <c r="AG74" i="3"/>
  <c r="AC75" i="3"/>
  <c r="AD75" i="3"/>
  <c r="AE75" i="3"/>
  <c r="AF75" i="3"/>
  <c r="AG75" i="3"/>
  <c r="AC76" i="3"/>
  <c r="AD76" i="3"/>
  <c r="AE76" i="3"/>
  <c r="AF76" i="3"/>
  <c r="AG76" i="3"/>
  <c r="AC77" i="3"/>
  <c r="AD77" i="3"/>
  <c r="AE77" i="3"/>
  <c r="AF77" i="3"/>
  <c r="AG77" i="3"/>
  <c r="AE78" i="3"/>
  <c r="AF78" i="3"/>
  <c r="AG78" i="3"/>
  <c r="AC79" i="3"/>
  <c r="AD79" i="3"/>
  <c r="AE79" i="3"/>
  <c r="AF79" i="3"/>
  <c r="AG79" i="3"/>
  <c r="AC80" i="3"/>
  <c r="AD80" i="3"/>
  <c r="AE80" i="3"/>
  <c r="AF80" i="3"/>
  <c r="AG80" i="3"/>
  <c r="AC81" i="3"/>
  <c r="AD81" i="3"/>
  <c r="AE81" i="3"/>
  <c r="AF81" i="3"/>
  <c r="AG81" i="3"/>
  <c r="AC82" i="3"/>
  <c r="AD82" i="3"/>
  <c r="AE82" i="3"/>
  <c r="AF82" i="3"/>
  <c r="AG82" i="3"/>
  <c r="AC83" i="3"/>
  <c r="AD83" i="3"/>
  <c r="AE83" i="3"/>
  <c r="AF83" i="3"/>
  <c r="AG83" i="3"/>
  <c r="AC84" i="3"/>
  <c r="AD84" i="3"/>
  <c r="AE84" i="3"/>
  <c r="AF84" i="3"/>
  <c r="AG84" i="3"/>
  <c r="AC85" i="3"/>
  <c r="AD85" i="3"/>
  <c r="AE85" i="3"/>
  <c r="AF85" i="3"/>
  <c r="AG85" i="3"/>
  <c r="AC86" i="3"/>
  <c r="AD86" i="3"/>
  <c r="AE86" i="3"/>
  <c r="AF86" i="3"/>
  <c r="AG86" i="3"/>
  <c r="AC87" i="3"/>
  <c r="AD87" i="3"/>
  <c r="AE87" i="3"/>
  <c r="AF87" i="3"/>
  <c r="AG87" i="3"/>
  <c r="AC88" i="3"/>
  <c r="AD88" i="3"/>
  <c r="AE88" i="3"/>
  <c r="AF88" i="3"/>
  <c r="AG88" i="3"/>
  <c r="AC89" i="3"/>
  <c r="AD89" i="3"/>
  <c r="AE89" i="3"/>
  <c r="AF89" i="3"/>
  <c r="AG89" i="3"/>
  <c r="AC90" i="3"/>
  <c r="AD90" i="3"/>
  <c r="AE90" i="3"/>
  <c r="AF90" i="3"/>
  <c r="AG90" i="3"/>
  <c r="AC91" i="3"/>
  <c r="AD91" i="3"/>
  <c r="AE91" i="3"/>
  <c r="AF91" i="3"/>
  <c r="AG91" i="3"/>
  <c r="AC92" i="3"/>
  <c r="AD92" i="3"/>
  <c r="AE92" i="3"/>
  <c r="AF92" i="3"/>
  <c r="AG92" i="3"/>
  <c r="AC93" i="3"/>
  <c r="AD93" i="3"/>
  <c r="AE93" i="3"/>
  <c r="AF93" i="3"/>
  <c r="AG93" i="3"/>
  <c r="AC94" i="3"/>
  <c r="AD94" i="3"/>
  <c r="AE94" i="3"/>
  <c r="AF94" i="3"/>
  <c r="AG94" i="3"/>
  <c r="AC95" i="3"/>
  <c r="AD95" i="3"/>
  <c r="AE95" i="3"/>
  <c r="AF95" i="3"/>
  <c r="AG95" i="3"/>
  <c r="AC96" i="3"/>
  <c r="AD96" i="3"/>
  <c r="AE96" i="3"/>
  <c r="AF96" i="3"/>
  <c r="AG96" i="3"/>
  <c r="AC97" i="3"/>
  <c r="AD97" i="3"/>
  <c r="AE97" i="3"/>
  <c r="AF97" i="3"/>
  <c r="AG97" i="3"/>
  <c r="AC98" i="3"/>
  <c r="AD98" i="3"/>
  <c r="AE98" i="3"/>
  <c r="AF98" i="3"/>
  <c r="AG98" i="3"/>
  <c r="AC99" i="3"/>
  <c r="AD99" i="3"/>
  <c r="AE99" i="3"/>
  <c r="AF99" i="3"/>
  <c r="AG99" i="3"/>
  <c r="AC100" i="3"/>
  <c r="AD100" i="3"/>
  <c r="AE100" i="3"/>
  <c r="AF100" i="3"/>
  <c r="AG100" i="3"/>
  <c r="AC101" i="3"/>
  <c r="AD101" i="3"/>
  <c r="AE101" i="3"/>
  <c r="AF101" i="3"/>
  <c r="AG101" i="3"/>
  <c r="AC102" i="3"/>
  <c r="AD102" i="3"/>
  <c r="AE102" i="3"/>
  <c r="AF102" i="3"/>
  <c r="AG102" i="3"/>
  <c r="AC103" i="3"/>
  <c r="AD103" i="3"/>
  <c r="AE103" i="3"/>
  <c r="AF103" i="3"/>
  <c r="AG103" i="3"/>
  <c r="AC104" i="3"/>
  <c r="AD104" i="3"/>
  <c r="AE104" i="3"/>
  <c r="AF104" i="3"/>
  <c r="AG104" i="3"/>
  <c r="AC105" i="3"/>
  <c r="AD105" i="3"/>
  <c r="AE105" i="3"/>
  <c r="AF105" i="3"/>
  <c r="AG105" i="3"/>
  <c r="AC106" i="3"/>
  <c r="AD106" i="3"/>
  <c r="AE106" i="3"/>
  <c r="AF106" i="3"/>
  <c r="AG106" i="3"/>
  <c r="AC107" i="3"/>
  <c r="AD107" i="3"/>
  <c r="AE107" i="3"/>
  <c r="AF107" i="3"/>
  <c r="AG107" i="3"/>
  <c r="AC108" i="3"/>
  <c r="AD108" i="3"/>
  <c r="AE108" i="3"/>
  <c r="AF108" i="3"/>
  <c r="AG108" i="3"/>
  <c r="AC109" i="3"/>
  <c r="AD109" i="3"/>
  <c r="AE109" i="3"/>
  <c r="AF109" i="3"/>
  <c r="AG109" i="3"/>
  <c r="AC110" i="3"/>
  <c r="AD110" i="3"/>
  <c r="AE110" i="3"/>
  <c r="AF110" i="3"/>
  <c r="AG110" i="3"/>
  <c r="AC111" i="3"/>
  <c r="AD111" i="3"/>
  <c r="AE111" i="3"/>
  <c r="AF111" i="3"/>
  <c r="AG111" i="3"/>
  <c r="AC112" i="3"/>
  <c r="AD112" i="3"/>
  <c r="AE112" i="3"/>
  <c r="AF112" i="3"/>
  <c r="AG112" i="3"/>
  <c r="AC113" i="3"/>
  <c r="AD113" i="3"/>
  <c r="AE113" i="3"/>
  <c r="AF113" i="3"/>
  <c r="AG113" i="3"/>
  <c r="AC114" i="3"/>
  <c r="AD114" i="3"/>
  <c r="AE114" i="3"/>
  <c r="AF114" i="3"/>
  <c r="AG114" i="3"/>
  <c r="AC115" i="3"/>
  <c r="AD115" i="3"/>
  <c r="AE115" i="3"/>
  <c r="AF115" i="3"/>
  <c r="AG115" i="3"/>
  <c r="AC116" i="3"/>
  <c r="AD116" i="3"/>
  <c r="AE116" i="3"/>
  <c r="AF116" i="3"/>
  <c r="AG116" i="3"/>
  <c r="AC117" i="3"/>
  <c r="AD117" i="3"/>
  <c r="AE117" i="3"/>
  <c r="AF117" i="3"/>
  <c r="AG117" i="3"/>
  <c r="AC118" i="3"/>
  <c r="AD118" i="3"/>
  <c r="AE118" i="3"/>
  <c r="AF118" i="3"/>
  <c r="AG118" i="3"/>
  <c r="AC119" i="3"/>
  <c r="AD119" i="3"/>
  <c r="AE119" i="3"/>
  <c r="AF119" i="3"/>
  <c r="AG119" i="3"/>
  <c r="AC120" i="3"/>
  <c r="AD120" i="3"/>
  <c r="AE120" i="3"/>
  <c r="AF120" i="3"/>
  <c r="AG120" i="3"/>
  <c r="AC121" i="3"/>
  <c r="AD121" i="3"/>
  <c r="AE121" i="3"/>
  <c r="AF121" i="3"/>
  <c r="AG121" i="3"/>
  <c r="AC122" i="3"/>
  <c r="AD122" i="3"/>
  <c r="AE122" i="3"/>
  <c r="AF122" i="3"/>
  <c r="AG122" i="3"/>
  <c r="AC123" i="3"/>
  <c r="AD123" i="3"/>
  <c r="AE123" i="3"/>
  <c r="AF123" i="3"/>
  <c r="AG123" i="3"/>
  <c r="AC124" i="3"/>
  <c r="AD124" i="3"/>
  <c r="AE124" i="3"/>
  <c r="AF124" i="3"/>
  <c r="AG124" i="3"/>
  <c r="AC125" i="3"/>
  <c r="AD125" i="3"/>
  <c r="AE125" i="3"/>
  <c r="AF125" i="3"/>
  <c r="AG125" i="3"/>
  <c r="AC126" i="3"/>
  <c r="AD126" i="3"/>
  <c r="AE126" i="3"/>
  <c r="AF126" i="3"/>
  <c r="AG126" i="3"/>
  <c r="AC127" i="3"/>
  <c r="AD127" i="3"/>
  <c r="AE127" i="3"/>
  <c r="AF127" i="3"/>
  <c r="AG127" i="3"/>
  <c r="AC128" i="3"/>
  <c r="AD128" i="3"/>
  <c r="AE128" i="3"/>
  <c r="AF128" i="3"/>
  <c r="AG128" i="3"/>
  <c r="AC129" i="3"/>
  <c r="AD129" i="3"/>
  <c r="AE129" i="3"/>
  <c r="AF129" i="3"/>
  <c r="AG129" i="3"/>
  <c r="AC130" i="3"/>
  <c r="AD130" i="3"/>
  <c r="AE130" i="3"/>
  <c r="AF130" i="3"/>
  <c r="AG130" i="3"/>
  <c r="AC131" i="3"/>
  <c r="AD131" i="3"/>
  <c r="AE131" i="3"/>
  <c r="AF131" i="3"/>
  <c r="AG131" i="3"/>
  <c r="AC132" i="3"/>
  <c r="AD132" i="3"/>
  <c r="AE132" i="3"/>
  <c r="AF132" i="3"/>
  <c r="AG132" i="3"/>
  <c r="AC133" i="3"/>
  <c r="AD133" i="3"/>
  <c r="AE133" i="3"/>
  <c r="AF133" i="3"/>
  <c r="AG133" i="3"/>
  <c r="AC134" i="3"/>
  <c r="AD134" i="3"/>
  <c r="AE134" i="3"/>
  <c r="AF134" i="3"/>
  <c r="AG134" i="3"/>
  <c r="AC135" i="3"/>
  <c r="AD135" i="3"/>
  <c r="AE135" i="3"/>
  <c r="AF135" i="3"/>
  <c r="AG135" i="3"/>
  <c r="AC136" i="3"/>
  <c r="AD136" i="3"/>
  <c r="AE136" i="3"/>
  <c r="AF136" i="3"/>
  <c r="AG136" i="3"/>
  <c r="V53" i="3"/>
  <c r="W53" i="3"/>
  <c r="Y53" i="3"/>
  <c r="Z53" i="3"/>
  <c r="AA53" i="3"/>
  <c r="AB53" i="3"/>
  <c r="V54" i="3"/>
  <c r="W54" i="3"/>
  <c r="Y54" i="3"/>
  <c r="Z54" i="3"/>
  <c r="AA54" i="3"/>
  <c r="AB54" i="3"/>
  <c r="V55" i="3"/>
  <c r="W55" i="3"/>
  <c r="Y55" i="3"/>
  <c r="Z55" i="3"/>
  <c r="AA55" i="3"/>
  <c r="AB55" i="3"/>
  <c r="V56" i="3"/>
  <c r="W56" i="3"/>
  <c r="Y56" i="3"/>
  <c r="Z56" i="3"/>
  <c r="AA56" i="3"/>
  <c r="AB56" i="3"/>
  <c r="V57" i="3"/>
  <c r="W57" i="3"/>
  <c r="Y57" i="3"/>
  <c r="Z57" i="3"/>
  <c r="AA57" i="3"/>
  <c r="AB57" i="3"/>
  <c r="V58" i="3"/>
  <c r="W58" i="3"/>
  <c r="Y58" i="3"/>
  <c r="Z58" i="3"/>
  <c r="AA58" i="3"/>
  <c r="AB58" i="3"/>
  <c r="V59" i="3"/>
  <c r="W59" i="3"/>
  <c r="Y59" i="3"/>
  <c r="Z59" i="3"/>
  <c r="AA59" i="3"/>
  <c r="AB59" i="3"/>
  <c r="V60" i="3"/>
  <c r="W60" i="3"/>
  <c r="Y60" i="3"/>
  <c r="Z60" i="3"/>
  <c r="AA60" i="3"/>
  <c r="AB60" i="3"/>
  <c r="V62" i="3"/>
  <c r="W62" i="3"/>
  <c r="Y62" i="3"/>
  <c r="Z62" i="3"/>
  <c r="AA62" i="3"/>
  <c r="AB62" i="3"/>
  <c r="V63" i="3"/>
  <c r="W63" i="3"/>
  <c r="Y63" i="3"/>
  <c r="Z63" i="3"/>
  <c r="AA63" i="3"/>
  <c r="AB63" i="3"/>
  <c r="V64" i="3"/>
  <c r="W64" i="3"/>
  <c r="Y64" i="3"/>
  <c r="Z64" i="3"/>
  <c r="AA64" i="3"/>
  <c r="AB64" i="3"/>
  <c r="V65" i="3"/>
  <c r="W65" i="3"/>
  <c r="Y65" i="3"/>
  <c r="Z65" i="3"/>
  <c r="AA65" i="3"/>
  <c r="AB65" i="3"/>
  <c r="V66" i="3"/>
  <c r="W66" i="3"/>
  <c r="Y66" i="3"/>
  <c r="Z66" i="3"/>
  <c r="AA66" i="3"/>
  <c r="AB66" i="3"/>
  <c r="V67" i="3"/>
  <c r="W67" i="3"/>
  <c r="Y67" i="3"/>
  <c r="Z67" i="3"/>
  <c r="AA67" i="3"/>
  <c r="AB67" i="3"/>
  <c r="V68" i="3"/>
  <c r="W68" i="3"/>
  <c r="Y68" i="3"/>
  <c r="Z68" i="3"/>
  <c r="AA68" i="3"/>
  <c r="AB68" i="3"/>
  <c r="V69" i="3"/>
  <c r="W69" i="3"/>
  <c r="Y69" i="3"/>
  <c r="Z69" i="3"/>
  <c r="AA69" i="3"/>
  <c r="AB69" i="3"/>
  <c r="V70" i="3"/>
  <c r="W70" i="3"/>
  <c r="Y70" i="3"/>
  <c r="Z70" i="3"/>
  <c r="AA70" i="3"/>
  <c r="AB70" i="3"/>
  <c r="V71" i="3"/>
  <c r="W71" i="3"/>
  <c r="Y71" i="3"/>
  <c r="Z71" i="3"/>
  <c r="AA71" i="3"/>
  <c r="AB71" i="3"/>
  <c r="V72" i="3"/>
  <c r="W72" i="3"/>
  <c r="Y72" i="3"/>
  <c r="Z72" i="3"/>
  <c r="AA72" i="3"/>
  <c r="AB72" i="3"/>
  <c r="V73" i="3"/>
  <c r="W73" i="3"/>
  <c r="Y73" i="3"/>
  <c r="Z73" i="3"/>
  <c r="AA73" i="3"/>
  <c r="AB73" i="3"/>
  <c r="V74" i="3"/>
  <c r="W74" i="3"/>
  <c r="Y74" i="3"/>
  <c r="Z74" i="3"/>
  <c r="AA74" i="3"/>
  <c r="AB74" i="3"/>
  <c r="V75" i="3"/>
  <c r="W75" i="3"/>
  <c r="Y75" i="3"/>
  <c r="Z75" i="3"/>
  <c r="AA75" i="3"/>
  <c r="AB75" i="3"/>
  <c r="V76" i="3"/>
  <c r="W76" i="3"/>
  <c r="Y76" i="3"/>
  <c r="Z76" i="3"/>
  <c r="AA76" i="3"/>
  <c r="AB76" i="3"/>
  <c r="V77" i="3"/>
  <c r="W77" i="3"/>
  <c r="Y77" i="3"/>
  <c r="Z77" i="3"/>
  <c r="AA77" i="3"/>
  <c r="AB77" i="3"/>
  <c r="V78" i="3"/>
  <c r="W78" i="3"/>
  <c r="Y78" i="3"/>
  <c r="V79" i="3"/>
  <c r="W79" i="3"/>
  <c r="Y79" i="3"/>
  <c r="Z79" i="3"/>
  <c r="AA79" i="3"/>
  <c r="AB79" i="3"/>
  <c r="V80" i="3"/>
  <c r="W80" i="3"/>
  <c r="Y80" i="3"/>
  <c r="Z80" i="3"/>
  <c r="AA80" i="3"/>
  <c r="AB80" i="3"/>
  <c r="V81" i="3"/>
  <c r="W81" i="3"/>
  <c r="Y81" i="3"/>
  <c r="Z81" i="3"/>
  <c r="AA81" i="3"/>
  <c r="AB81" i="3"/>
  <c r="V82" i="3"/>
  <c r="W82" i="3"/>
  <c r="Y82" i="3"/>
  <c r="Z82" i="3"/>
  <c r="AA82" i="3"/>
  <c r="AB82" i="3"/>
  <c r="V83" i="3"/>
  <c r="W83" i="3"/>
  <c r="Y83" i="3"/>
  <c r="Z83" i="3"/>
  <c r="AA83" i="3"/>
  <c r="AB83" i="3"/>
  <c r="V84" i="3"/>
  <c r="W84" i="3"/>
  <c r="Y84" i="3"/>
  <c r="Z84" i="3"/>
  <c r="AA84" i="3"/>
  <c r="AB84" i="3"/>
  <c r="V85" i="3"/>
  <c r="W85" i="3"/>
  <c r="Y85" i="3"/>
  <c r="Z85" i="3"/>
  <c r="AA85" i="3"/>
  <c r="AB85" i="3"/>
  <c r="V86" i="3"/>
  <c r="W86" i="3"/>
  <c r="Y86" i="3"/>
  <c r="Z86" i="3"/>
  <c r="AA86" i="3"/>
  <c r="AB86" i="3"/>
  <c r="V88" i="3"/>
  <c r="W88" i="3"/>
  <c r="Y88" i="3"/>
  <c r="Z88" i="3"/>
  <c r="AA88" i="3"/>
  <c r="AB88" i="3"/>
  <c r="V89" i="3"/>
  <c r="W89" i="3"/>
  <c r="Y89" i="3"/>
  <c r="Z89" i="3"/>
  <c r="AA89" i="3"/>
  <c r="AB89" i="3"/>
  <c r="V90" i="3"/>
  <c r="W90" i="3"/>
  <c r="Y90" i="3"/>
  <c r="Z90" i="3"/>
  <c r="AA90" i="3"/>
  <c r="AB90" i="3"/>
  <c r="V91" i="3"/>
  <c r="W91" i="3"/>
  <c r="Y91" i="3"/>
  <c r="Z91" i="3"/>
  <c r="AA91" i="3"/>
  <c r="AB91" i="3"/>
  <c r="V92" i="3"/>
  <c r="W92" i="3"/>
  <c r="Y92" i="3"/>
  <c r="Z92" i="3"/>
  <c r="AA92" i="3"/>
  <c r="AB92" i="3"/>
  <c r="V93" i="3"/>
  <c r="W93" i="3"/>
  <c r="Y93" i="3"/>
  <c r="Z93" i="3"/>
  <c r="AA93" i="3"/>
  <c r="AB93" i="3"/>
  <c r="V94" i="3"/>
  <c r="W94" i="3"/>
  <c r="Y94" i="3"/>
  <c r="Z94" i="3"/>
  <c r="AA94" i="3"/>
  <c r="AB94" i="3"/>
  <c r="V95" i="3"/>
  <c r="W95" i="3"/>
  <c r="Y95" i="3"/>
  <c r="Z95" i="3"/>
  <c r="AA95" i="3"/>
  <c r="AB95" i="3"/>
  <c r="V96" i="3"/>
  <c r="W96" i="3"/>
  <c r="Y96" i="3"/>
  <c r="Z96" i="3"/>
  <c r="AA96" i="3"/>
  <c r="AB96" i="3"/>
  <c r="V97" i="3"/>
  <c r="W97" i="3"/>
  <c r="Y97" i="3"/>
  <c r="Z97" i="3"/>
  <c r="AA97" i="3"/>
  <c r="AB97" i="3"/>
  <c r="V98" i="3"/>
  <c r="W98" i="3"/>
  <c r="Y98" i="3"/>
  <c r="Z98" i="3"/>
  <c r="AA98" i="3"/>
  <c r="AB98" i="3"/>
  <c r="V99" i="3"/>
  <c r="W99" i="3"/>
  <c r="Y99" i="3"/>
  <c r="Z99" i="3"/>
  <c r="AA99" i="3"/>
  <c r="AB99" i="3"/>
  <c r="V100" i="3"/>
  <c r="W100" i="3"/>
  <c r="Y100" i="3"/>
  <c r="Z100" i="3"/>
  <c r="AA100" i="3"/>
  <c r="AB100" i="3"/>
  <c r="V101" i="3"/>
  <c r="W101" i="3"/>
  <c r="Y101" i="3"/>
  <c r="Z101" i="3"/>
  <c r="AA101" i="3"/>
  <c r="AB101" i="3"/>
  <c r="V102" i="3"/>
  <c r="W102" i="3"/>
  <c r="Y102" i="3"/>
  <c r="Z102" i="3"/>
  <c r="AA102" i="3"/>
  <c r="AB102" i="3"/>
  <c r="V103" i="3"/>
  <c r="W103" i="3"/>
  <c r="Y103" i="3"/>
  <c r="Z103" i="3"/>
  <c r="AA103" i="3"/>
  <c r="AB103" i="3"/>
  <c r="V104" i="3"/>
  <c r="W104" i="3"/>
  <c r="Y104" i="3"/>
  <c r="Z104" i="3"/>
  <c r="AA104" i="3"/>
  <c r="AB104" i="3"/>
  <c r="V105" i="3"/>
  <c r="W105" i="3"/>
  <c r="Y105" i="3"/>
  <c r="Z105" i="3"/>
  <c r="AA105" i="3"/>
  <c r="AB105" i="3"/>
  <c r="V106" i="3"/>
  <c r="W106" i="3"/>
  <c r="Y106" i="3"/>
  <c r="Z106" i="3"/>
  <c r="AA106" i="3"/>
  <c r="AB106" i="3"/>
  <c r="V107" i="3"/>
  <c r="W107" i="3"/>
  <c r="Y107" i="3"/>
  <c r="Z107" i="3"/>
  <c r="AA107" i="3"/>
  <c r="AB107" i="3"/>
  <c r="V108" i="3"/>
  <c r="W108" i="3"/>
  <c r="Y108" i="3"/>
  <c r="Z108" i="3"/>
  <c r="AA108" i="3"/>
  <c r="AB108" i="3"/>
  <c r="V109" i="3"/>
  <c r="W109" i="3"/>
  <c r="Y109" i="3"/>
  <c r="Z109" i="3"/>
  <c r="AA109" i="3"/>
  <c r="AB109" i="3"/>
  <c r="V110" i="3"/>
  <c r="W110" i="3"/>
  <c r="Y110" i="3"/>
  <c r="Z110" i="3"/>
  <c r="AA110" i="3"/>
  <c r="AB110" i="3"/>
  <c r="V111" i="3"/>
  <c r="W111" i="3"/>
  <c r="Y111" i="3"/>
  <c r="Z111" i="3"/>
  <c r="AA111" i="3"/>
  <c r="AB111" i="3"/>
  <c r="V112" i="3"/>
  <c r="W112" i="3"/>
  <c r="Y112" i="3"/>
  <c r="Z112" i="3"/>
  <c r="AA112" i="3"/>
  <c r="AB112" i="3"/>
  <c r="V113" i="3"/>
  <c r="W113" i="3"/>
  <c r="Y113" i="3"/>
  <c r="Z113" i="3"/>
  <c r="AA113" i="3"/>
  <c r="AB113" i="3"/>
  <c r="V114" i="3"/>
  <c r="W114" i="3"/>
  <c r="Y114" i="3"/>
  <c r="Z114" i="3"/>
  <c r="AA114" i="3"/>
  <c r="AB114" i="3"/>
  <c r="V115" i="3"/>
  <c r="W115" i="3"/>
  <c r="Y115" i="3"/>
  <c r="Z115" i="3"/>
  <c r="AA115" i="3"/>
  <c r="AB115" i="3"/>
  <c r="V116" i="3"/>
  <c r="W116" i="3"/>
  <c r="Y116" i="3"/>
  <c r="Z116" i="3"/>
  <c r="AA116" i="3"/>
  <c r="AB116" i="3"/>
  <c r="V118" i="3"/>
  <c r="W118" i="3"/>
  <c r="Y118" i="3"/>
  <c r="Z118" i="3"/>
  <c r="AA118" i="3"/>
  <c r="AB118" i="3"/>
  <c r="V119" i="3"/>
  <c r="W119" i="3"/>
  <c r="Y119" i="3"/>
  <c r="Z119" i="3"/>
  <c r="AA119" i="3"/>
  <c r="AB119" i="3"/>
  <c r="V120" i="3"/>
  <c r="W120" i="3"/>
  <c r="Y120" i="3"/>
  <c r="Z120" i="3"/>
  <c r="AA120" i="3"/>
  <c r="AB120" i="3"/>
  <c r="V121" i="3"/>
  <c r="W121" i="3"/>
  <c r="Y121" i="3"/>
  <c r="Z121" i="3"/>
  <c r="AA121" i="3"/>
  <c r="AB121" i="3"/>
  <c r="V122" i="3"/>
  <c r="W122" i="3"/>
  <c r="Y122" i="3"/>
  <c r="Z122" i="3"/>
  <c r="AA122" i="3"/>
  <c r="AB122" i="3"/>
  <c r="V123" i="3"/>
  <c r="W123" i="3"/>
  <c r="Y123" i="3"/>
  <c r="Z123" i="3"/>
  <c r="AA123" i="3"/>
  <c r="AB123" i="3"/>
  <c r="W125" i="3"/>
  <c r="Y125" i="3"/>
  <c r="Z125" i="3"/>
  <c r="AA125" i="3"/>
  <c r="AB125" i="3"/>
  <c r="W126" i="3"/>
  <c r="Y126" i="3"/>
  <c r="Z126" i="3"/>
  <c r="AA126" i="3"/>
  <c r="AB126" i="3"/>
  <c r="W127" i="3"/>
  <c r="Y127" i="3"/>
  <c r="Z127" i="3"/>
  <c r="AA127" i="3"/>
  <c r="AB127" i="3"/>
  <c r="W128" i="3"/>
  <c r="Y128" i="3"/>
  <c r="Z128" i="3"/>
  <c r="AA128" i="3"/>
  <c r="AB128" i="3"/>
  <c r="W129" i="3"/>
  <c r="Y129" i="3"/>
  <c r="Z129" i="3"/>
  <c r="AA129" i="3"/>
  <c r="AB129" i="3"/>
  <c r="W130" i="3"/>
  <c r="Y130" i="3"/>
  <c r="Z130" i="3"/>
  <c r="AA130" i="3"/>
  <c r="AB130" i="3"/>
  <c r="W131" i="3"/>
  <c r="Y131" i="3"/>
  <c r="Z131" i="3"/>
  <c r="AA131" i="3"/>
  <c r="AB131" i="3"/>
  <c r="V125" i="3"/>
  <c r="V126" i="3"/>
  <c r="V127" i="3"/>
  <c r="V128" i="3"/>
  <c r="V129" i="3"/>
  <c r="V130" i="3"/>
  <c r="V131" i="3"/>
  <c r="U125" i="3"/>
  <c r="U126" i="3"/>
  <c r="U127" i="3"/>
  <c r="U128" i="3"/>
  <c r="U129" i="3"/>
  <c r="U130" i="3"/>
  <c r="U131" i="3"/>
  <c r="U122" i="3"/>
  <c r="U123" i="3"/>
  <c r="U118" i="3"/>
  <c r="U119" i="3"/>
  <c r="U120" i="3"/>
  <c r="AB133" i="3"/>
  <c r="AB134" i="3"/>
  <c r="AA133" i="3"/>
  <c r="AA134" i="3"/>
  <c r="Z133" i="3"/>
  <c r="Z134" i="3"/>
  <c r="Y133" i="3"/>
  <c r="Y134" i="3"/>
  <c r="W133" i="3"/>
  <c r="W134" i="3"/>
  <c r="V133" i="3"/>
  <c r="V134" i="3"/>
  <c r="U133" i="3"/>
  <c r="U134" i="3"/>
  <c r="AB136" i="3"/>
  <c r="AA136" i="3"/>
  <c r="Z136" i="3"/>
  <c r="Y136" i="3"/>
  <c r="W136" i="3"/>
  <c r="V136" i="3"/>
  <c r="U136" i="3"/>
  <c r="T222" i="3"/>
  <c r="T223" i="3"/>
  <c r="T224" i="3"/>
  <c r="T225" i="3"/>
  <c r="T226" i="3"/>
  <c r="T227" i="3"/>
  <c r="T228" i="3"/>
  <c r="T229" i="3"/>
  <c r="S222" i="3"/>
  <c r="S223" i="3"/>
  <c r="S224" i="3"/>
  <c r="S225" i="3"/>
  <c r="S226" i="3"/>
  <c r="S227" i="3"/>
  <c r="S228" i="3"/>
  <c r="S229" i="3"/>
  <c r="R222" i="3"/>
  <c r="R223" i="3"/>
  <c r="R224" i="3"/>
  <c r="R225" i="3"/>
  <c r="R226" i="3"/>
  <c r="R227" i="3"/>
  <c r="R228" i="3"/>
  <c r="R229" i="3"/>
  <c r="Q222" i="3"/>
  <c r="Q223" i="3"/>
  <c r="Q224" i="3"/>
  <c r="Q225" i="3"/>
  <c r="Q226" i="3"/>
  <c r="Q227" i="3"/>
  <c r="Q228" i="3"/>
  <c r="Q229" i="3"/>
  <c r="O222" i="3"/>
  <c r="O223" i="3"/>
  <c r="O224" i="3"/>
  <c r="O225" i="3"/>
  <c r="O226" i="3"/>
  <c r="O227" i="3"/>
  <c r="O228" i="3"/>
  <c r="O229" i="3"/>
  <c r="N222" i="3"/>
  <c r="N223" i="3"/>
  <c r="N224" i="3"/>
  <c r="N225" i="3"/>
  <c r="N226" i="3"/>
  <c r="N227" i="3"/>
  <c r="N228" i="3"/>
  <c r="N229" i="3"/>
  <c r="L222" i="3"/>
  <c r="L223" i="3"/>
  <c r="L224" i="3"/>
  <c r="L225" i="3"/>
  <c r="L226" i="3"/>
  <c r="L227" i="3"/>
  <c r="L228" i="3"/>
  <c r="L229" i="3"/>
  <c r="K222" i="3"/>
  <c r="K223" i="3"/>
  <c r="K224" i="3"/>
  <c r="K225" i="3"/>
  <c r="K226" i="3"/>
  <c r="K227" i="3"/>
  <c r="K228" i="3"/>
  <c r="K229" i="3"/>
  <c r="J222" i="3"/>
  <c r="J223" i="3"/>
  <c r="J224" i="3"/>
  <c r="J225" i="3"/>
  <c r="J226" i="3"/>
  <c r="J227" i="3"/>
  <c r="J228" i="3"/>
  <c r="J229" i="3"/>
  <c r="I222" i="3"/>
  <c r="I223" i="3"/>
  <c r="I224" i="3"/>
  <c r="I225" i="3"/>
  <c r="I226" i="3"/>
  <c r="I227" i="3"/>
  <c r="I228" i="3"/>
  <c r="I229" i="3"/>
  <c r="H222" i="3"/>
  <c r="H223" i="3"/>
  <c r="H224" i="3"/>
  <c r="H225" i="3"/>
  <c r="H226" i="3"/>
  <c r="H227" i="3"/>
  <c r="H228" i="3"/>
  <c r="H229" i="3"/>
  <c r="G222" i="3"/>
  <c r="G223" i="3"/>
  <c r="G224" i="3"/>
  <c r="G225" i="3"/>
  <c r="G226" i="3"/>
  <c r="G227" i="3"/>
  <c r="G228" i="3"/>
  <c r="G229" i="3"/>
  <c r="F222" i="3"/>
  <c r="F223" i="3"/>
  <c r="F224" i="3"/>
  <c r="F225" i="3"/>
  <c r="F226" i="3"/>
  <c r="F227" i="3"/>
  <c r="F228" i="3"/>
  <c r="F229" i="3"/>
  <c r="E222" i="3"/>
  <c r="E223" i="3"/>
  <c r="E224" i="3"/>
  <c r="E225" i="3"/>
  <c r="E226" i="3"/>
  <c r="E227" i="3"/>
  <c r="E228" i="3"/>
  <c r="E229" i="3"/>
  <c r="D222" i="3"/>
  <c r="D223" i="3"/>
  <c r="D224" i="3"/>
  <c r="D225" i="3"/>
  <c r="D226" i="3"/>
  <c r="D227" i="3"/>
  <c r="D228" i="3"/>
  <c r="D229" i="3"/>
  <c r="C222" i="3"/>
  <c r="C223" i="3"/>
  <c r="C224" i="3"/>
  <c r="C225" i="3"/>
  <c r="C226" i="3"/>
  <c r="C227" i="3"/>
  <c r="C228" i="3"/>
  <c r="C229" i="3"/>
  <c r="A222" i="3"/>
  <c r="A223" i="3"/>
  <c r="A224" i="3"/>
  <c r="A225" i="3"/>
  <c r="A226" i="3"/>
  <c r="A227" i="3"/>
  <c r="A228" i="3"/>
  <c r="A229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53" i="3"/>
  <c r="U54" i="3"/>
  <c r="U55" i="3"/>
  <c r="U56" i="3"/>
  <c r="U57" i="3"/>
  <c r="U58" i="3"/>
  <c r="U59" i="3"/>
  <c r="U60" i="3"/>
  <c r="X118" i="3"/>
  <c r="X119" i="3"/>
  <c r="X120" i="3"/>
  <c r="X121" i="3"/>
  <c r="X122" i="3"/>
  <c r="X123" i="3"/>
  <c r="X125" i="3"/>
  <c r="X126" i="3"/>
  <c r="X127" i="3"/>
  <c r="X128" i="3"/>
  <c r="X129" i="3"/>
  <c r="X130" i="3"/>
  <c r="X131" i="3"/>
  <c r="X133" i="3"/>
  <c r="X134" i="3"/>
  <c r="X136" i="3"/>
  <c r="X88" i="3"/>
  <c r="X89" i="3"/>
  <c r="X90" i="3"/>
  <c r="X91" i="3"/>
  <c r="X92" i="3"/>
  <c r="X93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53" i="3"/>
  <c r="X54" i="3"/>
  <c r="X55" i="3"/>
  <c r="X56" i="3"/>
  <c r="X57" i="3"/>
  <c r="X58" i="3"/>
  <c r="X59" i="3"/>
  <c r="X60" i="3"/>
  <c r="M223" i="3"/>
  <c r="M227" i="3"/>
  <c r="X94" i="3" l="1"/>
  <c r="M226" i="3"/>
  <c r="M222" i="3"/>
  <c r="M229" i="3"/>
  <c r="M225" i="3"/>
  <c r="M228" i="3"/>
  <c r="M224" i="3"/>
  <c r="AB87" i="3" l="1"/>
  <c r="AB117" i="3"/>
  <c r="AB124" i="3"/>
  <c r="AB132" i="3"/>
  <c r="AB135" i="3"/>
  <c r="AA87" i="3"/>
  <c r="AA117" i="3"/>
  <c r="AA124" i="3"/>
  <c r="AA132" i="3"/>
  <c r="AA135" i="3"/>
  <c r="Z87" i="3"/>
  <c r="Z117" i="3"/>
  <c r="Z124" i="3"/>
  <c r="Z132" i="3"/>
  <c r="Z135" i="3"/>
  <c r="Y87" i="3"/>
  <c r="Y117" i="3"/>
  <c r="Y124" i="3"/>
  <c r="Y132" i="3"/>
  <c r="Y135" i="3"/>
  <c r="X87" i="3"/>
  <c r="X117" i="3"/>
  <c r="X124" i="3"/>
  <c r="X132" i="3"/>
  <c r="X135" i="3"/>
  <c r="W87" i="3"/>
  <c r="W117" i="3"/>
  <c r="W124" i="3"/>
  <c r="W132" i="3"/>
  <c r="W135" i="3"/>
  <c r="V87" i="3"/>
  <c r="V117" i="3"/>
  <c r="V124" i="3"/>
  <c r="V132" i="3"/>
  <c r="V135" i="3"/>
  <c r="U87" i="3"/>
  <c r="U117" i="3"/>
  <c r="U121" i="3"/>
  <c r="U124" i="3"/>
  <c r="U132" i="3"/>
  <c r="U135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7" i="3"/>
  <c r="AN41" i="3" l="1"/>
  <c r="AN42" i="3"/>
  <c r="AN43" i="3"/>
  <c r="AN44" i="3"/>
  <c r="AN45" i="3"/>
  <c r="AN46" i="3"/>
  <c r="AN47" i="3"/>
  <c r="AN48" i="3"/>
  <c r="AN49" i="3"/>
  <c r="AN50" i="3"/>
  <c r="AN51" i="3"/>
  <c r="AN52" i="3"/>
  <c r="AN39" i="3"/>
  <c r="AN37" i="3"/>
  <c r="AN25" i="3"/>
  <c r="AN26" i="3"/>
  <c r="AN27" i="3"/>
  <c r="AN28" i="3"/>
  <c r="AN29" i="3"/>
  <c r="AN30" i="3"/>
  <c r="AN31" i="3"/>
  <c r="AN32" i="3"/>
  <c r="AN33" i="3"/>
  <c r="AN34" i="3"/>
  <c r="AN35" i="3"/>
  <c r="AN16" i="3"/>
  <c r="AN17" i="3"/>
  <c r="AN18" i="3"/>
  <c r="AN19" i="3"/>
  <c r="AN20" i="3"/>
  <c r="AN21" i="3"/>
  <c r="AN22" i="3"/>
  <c r="AN23" i="3"/>
  <c r="AN8" i="3"/>
  <c r="AN9" i="3"/>
  <c r="AN10" i="3"/>
  <c r="AN11" i="3"/>
  <c r="AN12" i="3"/>
  <c r="AN13" i="3"/>
  <c r="AN14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39" i="3"/>
  <c r="AM37" i="3"/>
  <c r="AM25" i="3"/>
  <c r="AM26" i="3"/>
  <c r="AM27" i="3"/>
  <c r="AM28" i="3"/>
  <c r="AM29" i="3"/>
  <c r="AM30" i="3"/>
  <c r="AM31" i="3"/>
  <c r="AM32" i="3"/>
  <c r="AM33" i="3"/>
  <c r="AM34" i="3"/>
  <c r="AM35" i="3"/>
  <c r="AM16" i="3"/>
  <c r="AM17" i="3"/>
  <c r="AM18" i="3"/>
  <c r="AM19" i="3"/>
  <c r="AM20" i="3"/>
  <c r="AM21" i="3"/>
  <c r="AM22" i="3"/>
  <c r="AM23" i="3"/>
  <c r="AM8" i="3"/>
  <c r="AM9" i="3"/>
  <c r="AM10" i="3"/>
  <c r="AM11" i="3"/>
  <c r="AM12" i="3"/>
  <c r="AM13" i="3"/>
  <c r="AM14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39" i="3"/>
  <c r="AL37" i="3"/>
  <c r="AL25" i="3"/>
  <c r="AL26" i="3"/>
  <c r="AL27" i="3"/>
  <c r="AL28" i="3"/>
  <c r="AL29" i="3"/>
  <c r="AL30" i="3"/>
  <c r="AL31" i="3"/>
  <c r="AL32" i="3"/>
  <c r="AL33" i="3"/>
  <c r="AL34" i="3"/>
  <c r="AL35" i="3"/>
  <c r="AL16" i="3"/>
  <c r="AL17" i="3"/>
  <c r="AL18" i="3"/>
  <c r="AL19" i="3"/>
  <c r="AL20" i="3"/>
  <c r="AL21" i="3"/>
  <c r="AL22" i="3"/>
  <c r="AL23" i="3"/>
  <c r="AL8" i="3"/>
  <c r="AL9" i="3"/>
  <c r="AL10" i="3"/>
  <c r="AL11" i="3"/>
  <c r="AL12" i="3"/>
  <c r="AL13" i="3"/>
  <c r="AL14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39" i="3"/>
  <c r="AK37" i="3"/>
  <c r="AK25" i="3"/>
  <c r="AK26" i="3"/>
  <c r="AK27" i="3"/>
  <c r="AK28" i="3"/>
  <c r="AK29" i="3"/>
  <c r="AK30" i="3"/>
  <c r="AK31" i="3"/>
  <c r="AK32" i="3"/>
  <c r="AK33" i="3"/>
  <c r="AK34" i="3"/>
  <c r="AK35" i="3"/>
  <c r="AK16" i="3"/>
  <c r="AK17" i="3"/>
  <c r="AK18" i="3"/>
  <c r="AK19" i="3"/>
  <c r="AK20" i="3"/>
  <c r="AK21" i="3"/>
  <c r="AK22" i="3"/>
  <c r="AK23" i="3"/>
  <c r="AK8" i="3"/>
  <c r="AK9" i="3"/>
  <c r="AK10" i="3"/>
  <c r="AK11" i="3"/>
  <c r="AK12" i="3"/>
  <c r="AK13" i="3"/>
  <c r="AK14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39" i="3"/>
  <c r="AJ37" i="3"/>
  <c r="AJ25" i="3"/>
  <c r="AJ26" i="3"/>
  <c r="AJ27" i="3"/>
  <c r="AJ28" i="3"/>
  <c r="AJ29" i="3"/>
  <c r="AJ30" i="3"/>
  <c r="AJ31" i="3"/>
  <c r="AJ32" i="3"/>
  <c r="AJ33" i="3"/>
  <c r="AJ34" i="3"/>
  <c r="AJ35" i="3"/>
  <c r="AJ16" i="3"/>
  <c r="AJ17" i="3"/>
  <c r="AJ18" i="3"/>
  <c r="AJ19" i="3"/>
  <c r="AJ20" i="3"/>
  <c r="AJ21" i="3"/>
  <c r="AJ22" i="3"/>
  <c r="AJ23" i="3"/>
  <c r="AJ8" i="3"/>
  <c r="AJ9" i="3"/>
  <c r="AJ10" i="3"/>
  <c r="AJ11" i="3"/>
  <c r="AJ12" i="3"/>
  <c r="AJ13" i="3"/>
  <c r="AJ14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39" i="3"/>
  <c r="AG37" i="3"/>
  <c r="AG25" i="3"/>
  <c r="AG26" i="3"/>
  <c r="AG27" i="3"/>
  <c r="AG28" i="3"/>
  <c r="AG29" i="3"/>
  <c r="AG30" i="3"/>
  <c r="AG31" i="3"/>
  <c r="AG32" i="3"/>
  <c r="AG33" i="3"/>
  <c r="AG34" i="3"/>
  <c r="AG35" i="3"/>
  <c r="AG16" i="3"/>
  <c r="AG17" i="3"/>
  <c r="AG18" i="3"/>
  <c r="AG19" i="3"/>
  <c r="AG20" i="3"/>
  <c r="AG21" i="3"/>
  <c r="AG22" i="3"/>
  <c r="AG23" i="3"/>
  <c r="AG8" i="3"/>
  <c r="AG9" i="3"/>
  <c r="AG10" i="3"/>
  <c r="AG11" i="3"/>
  <c r="AG12" i="3"/>
  <c r="AG13" i="3"/>
  <c r="AG14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39" i="3"/>
  <c r="AF37" i="3"/>
  <c r="AF25" i="3"/>
  <c r="AF26" i="3"/>
  <c r="AF27" i="3"/>
  <c r="AF28" i="3"/>
  <c r="AF29" i="3"/>
  <c r="AF30" i="3"/>
  <c r="AF31" i="3"/>
  <c r="AF32" i="3"/>
  <c r="AF33" i="3"/>
  <c r="AF34" i="3"/>
  <c r="AF35" i="3"/>
  <c r="AF16" i="3"/>
  <c r="AF17" i="3"/>
  <c r="AF18" i="3"/>
  <c r="AF19" i="3"/>
  <c r="AF20" i="3"/>
  <c r="AF21" i="3"/>
  <c r="AF22" i="3"/>
  <c r="AF23" i="3"/>
  <c r="AF8" i="3"/>
  <c r="AF9" i="3"/>
  <c r="AF10" i="3"/>
  <c r="AF11" i="3"/>
  <c r="AF12" i="3"/>
  <c r="AF13" i="3"/>
  <c r="AF14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39" i="3"/>
  <c r="AE37" i="3"/>
  <c r="AE25" i="3"/>
  <c r="AE26" i="3"/>
  <c r="AE27" i="3"/>
  <c r="AE28" i="3"/>
  <c r="AE29" i="3"/>
  <c r="AE30" i="3"/>
  <c r="AE31" i="3"/>
  <c r="AE32" i="3"/>
  <c r="AE33" i="3"/>
  <c r="AE34" i="3"/>
  <c r="AE35" i="3"/>
  <c r="AE16" i="3"/>
  <c r="AE17" i="3"/>
  <c r="AE18" i="3"/>
  <c r="AE19" i="3"/>
  <c r="AE20" i="3"/>
  <c r="AE21" i="3"/>
  <c r="AE22" i="3"/>
  <c r="AE23" i="3"/>
  <c r="AE8" i="3"/>
  <c r="AE9" i="3"/>
  <c r="AE10" i="3"/>
  <c r="AE11" i="3"/>
  <c r="AE12" i="3"/>
  <c r="AE13" i="3"/>
  <c r="AE14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39" i="3"/>
  <c r="AD37" i="3"/>
  <c r="AD25" i="3"/>
  <c r="AD26" i="3"/>
  <c r="AD27" i="3"/>
  <c r="AD28" i="3"/>
  <c r="AD29" i="3"/>
  <c r="AD30" i="3"/>
  <c r="AD31" i="3"/>
  <c r="AD32" i="3"/>
  <c r="AD33" i="3"/>
  <c r="AD34" i="3"/>
  <c r="AD35" i="3"/>
  <c r="AD16" i="3"/>
  <c r="AD17" i="3"/>
  <c r="AD18" i="3"/>
  <c r="AD19" i="3"/>
  <c r="AD20" i="3"/>
  <c r="AD21" i="3"/>
  <c r="AD22" i="3"/>
  <c r="AD23" i="3"/>
  <c r="AD8" i="3"/>
  <c r="AD9" i="3"/>
  <c r="AD10" i="3"/>
  <c r="AD11" i="3"/>
  <c r="AD12" i="3"/>
  <c r="AD13" i="3"/>
  <c r="AD14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39" i="3"/>
  <c r="AC37" i="3"/>
  <c r="AC25" i="3"/>
  <c r="AC26" i="3"/>
  <c r="AC27" i="3"/>
  <c r="AC28" i="3"/>
  <c r="AC29" i="3"/>
  <c r="AC30" i="3"/>
  <c r="AC31" i="3"/>
  <c r="AC32" i="3"/>
  <c r="AC33" i="3"/>
  <c r="AC34" i="3"/>
  <c r="AC35" i="3"/>
  <c r="AC16" i="3"/>
  <c r="AC17" i="3"/>
  <c r="AC18" i="3"/>
  <c r="AC19" i="3"/>
  <c r="AC20" i="3"/>
  <c r="AC21" i="3"/>
  <c r="AC22" i="3"/>
  <c r="AC23" i="3"/>
  <c r="AC8" i="3"/>
  <c r="AC9" i="3"/>
  <c r="AC10" i="3"/>
  <c r="AC11" i="3"/>
  <c r="AC12" i="3"/>
  <c r="AC13" i="3"/>
  <c r="AC14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61" i="3"/>
  <c r="AB39" i="3"/>
  <c r="AB37" i="3"/>
  <c r="AB25" i="3"/>
  <c r="AB26" i="3"/>
  <c r="AB27" i="3"/>
  <c r="AB28" i="3"/>
  <c r="AB29" i="3"/>
  <c r="AB30" i="3"/>
  <c r="AB31" i="3"/>
  <c r="AB32" i="3"/>
  <c r="AB33" i="3"/>
  <c r="AB34" i="3"/>
  <c r="AB35" i="3"/>
  <c r="AB16" i="3"/>
  <c r="AB17" i="3"/>
  <c r="AB18" i="3"/>
  <c r="AB19" i="3"/>
  <c r="AB20" i="3"/>
  <c r="AB21" i="3"/>
  <c r="AB22" i="3"/>
  <c r="AB23" i="3"/>
  <c r="AB8" i="3"/>
  <c r="AB9" i="3"/>
  <c r="AB10" i="3"/>
  <c r="AB11" i="3"/>
  <c r="AB12" i="3"/>
  <c r="AB13" i="3"/>
  <c r="AB14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61" i="3"/>
  <c r="AA39" i="3"/>
  <c r="AA37" i="3"/>
  <c r="AA25" i="3"/>
  <c r="AA26" i="3"/>
  <c r="AA27" i="3"/>
  <c r="AA28" i="3"/>
  <c r="AA29" i="3"/>
  <c r="AA30" i="3"/>
  <c r="AA31" i="3"/>
  <c r="AA32" i="3"/>
  <c r="AA33" i="3"/>
  <c r="AA34" i="3"/>
  <c r="AA35" i="3"/>
  <c r="AA16" i="3"/>
  <c r="AA17" i="3"/>
  <c r="AA18" i="3"/>
  <c r="AA19" i="3"/>
  <c r="AA20" i="3"/>
  <c r="AA21" i="3"/>
  <c r="AA22" i="3"/>
  <c r="AA23" i="3"/>
  <c r="AA8" i="3"/>
  <c r="AA9" i="3"/>
  <c r="AA10" i="3"/>
  <c r="AA11" i="3"/>
  <c r="AA12" i="3"/>
  <c r="AA13" i="3"/>
  <c r="AA14" i="3"/>
  <c r="Z41" i="3"/>
  <c r="Z42" i="3"/>
  <c r="Z43" i="3"/>
  <c r="Z44" i="3"/>
  <c r="Z45" i="3"/>
  <c r="Z46" i="3"/>
  <c r="Z47" i="3"/>
  <c r="Z48" i="3"/>
  <c r="Z49" i="3"/>
  <c r="Z50" i="3"/>
  <c r="Z51" i="3"/>
  <c r="Z52" i="3"/>
  <c r="Z61" i="3"/>
  <c r="Z39" i="3"/>
  <c r="Z37" i="3"/>
  <c r="Z25" i="3"/>
  <c r="Z26" i="3"/>
  <c r="Z27" i="3"/>
  <c r="Z28" i="3"/>
  <c r="Z29" i="3"/>
  <c r="Z30" i="3"/>
  <c r="Z31" i="3"/>
  <c r="Z32" i="3"/>
  <c r="Z33" i="3"/>
  <c r="Z34" i="3"/>
  <c r="Z35" i="3"/>
  <c r="Z16" i="3"/>
  <c r="Z17" i="3"/>
  <c r="Z18" i="3"/>
  <c r="Z19" i="3"/>
  <c r="Z20" i="3"/>
  <c r="Z21" i="3"/>
  <c r="Z22" i="3"/>
  <c r="Z23" i="3"/>
  <c r="Z8" i="3"/>
  <c r="Z9" i="3"/>
  <c r="Z10" i="3"/>
  <c r="Z11" i="3"/>
  <c r="Z12" i="3"/>
  <c r="Z13" i="3"/>
  <c r="Z14" i="3"/>
  <c r="Y41" i="3"/>
  <c r="Y42" i="3"/>
  <c r="Y43" i="3"/>
  <c r="Y44" i="3"/>
  <c r="Y45" i="3"/>
  <c r="Y46" i="3"/>
  <c r="Y47" i="3"/>
  <c r="Y48" i="3"/>
  <c r="Y49" i="3"/>
  <c r="Y50" i="3"/>
  <c r="Y51" i="3"/>
  <c r="Y52" i="3"/>
  <c r="Y61" i="3"/>
  <c r="Y39" i="3"/>
  <c r="Y37" i="3"/>
  <c r="Y25" i="3"/>
  <c r="Y26" i="3"/>
  <c r="Y27" i="3"/>
  <c r="Y28" i="3"/>
  <c r="Y29" i="3"/>
  <c r="Y30" i="3"/>
  <c r="Y31" i="3"/>
  <c r="Y32" i="3"/>
  <c r="Y33" i="3"/>
  <c r="Y34" i="3"/>
  <c r="Y35" i="3"/>
  <c r="Y16" i="3"/>
  <c r="Y17" i="3"/>
  <c r="Y18" i="3"/>
  <c r="Y19" i="3"/>
  <c r="Y20" i="3"/>
  <c r="Y21" i="3"/>
  <c r="Y22" i="3"/>
  <c r="Y23" i="3"/>
  <c r="Y8" i="3"/>
  <c r="Y9" i="3"/>
  <c r="Y10" i="3"/>
  <c r="Y11" i="3"/>
  <c r="Y12" i="3"/>
  <c r="Y13" i="3"/>
  <c r="Y14" i="3"/>
  <c r="X50" i="3"/>
  <c r="X51" i="3"/>
  <c r="X52" i="3"/>
  <c r="X61" i="3"/>
  <c r="W50" i="3"/>
  <c r="W51" i="3"/>
  <c r="W52" i="3"/>
  <c r="W61" i="3"/>
  <c r="V50" i="3"/>
  <c r="V51" i="3"/>
  <c r="V52" i="3"/>
  <c r="V61" i="3"/>
  <c r="U50" i="3"/>
  <c r="U51" i="3"/>
  <c r="U52" i="3"/>
  <c r="U61" i="3"/>
  <c r="X8" i="3" l="1"/>
  <c r="X9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7" i="3"/>
  <c r="AK40" i="3"/>
  <c r="AL40" i="3"/>
  <c r="AM40" i="3"/>
  <c r="AN40" i="3"/>
  <c r="AJ40" i="3"/>
  <c r="AK38" i="3"/>
  <c r="AL38" i="3"/>
  <c r="AM38" i="3"/>
  <c r="AN38" i="3"/>
  <c r="AJ38" i="3"/>
  <c r="AK36" i="3"/>
  <c r="AL36" i="3"/>
  <c r="AM36" i="3"/>
  <c r="AN36" i="3"/>
  <c r="AJ36" i="3"/>
  <c r="AK24" i="3"/>
  <c r="AL24" i="3"/>
  <c r="AM24" i="3"/>
  <c r="AN24" i="3"/>
  <c r="AJ24" i="3"/>
  <c r="AK15" i="3"/>
  <c r="AL15" i="3"/>
  <c r="AM15" i="3"/>
  <c r="AN15" i="3"/>
  <c r="AJ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I221" i="3"/>
  <c r="AI9" i="3"/>
  <c r="AI10" i="3"/>
  <c r="AI11" i="3"/>
  <c r="AI12" i="3"/>
  <c r="AI13" i="3"/>
  <c r="AI14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35" i="3"/>
  <c r="AH136" i="3"/>
  <c r="AH137" i="3"/>
  <c r="AH138" i="3"/>
  <c r="AH139" i="3"/>
  <c r="AH140" i="3"/>
  <c r="AH141" i="3"/>
  <c r="AH142" i="3"/>
  <c r="AH143" i="3"/>
  <c r="AH144" i="3"/>
  <c r="AH145" i="3"/>
  <c r="AH146" i="3"/>
  <c r="AH147" i="3"/>
  <c r="AH148" i="3"/>
  <c r="AH149" i="3"/>
  <c r="AH150" i="3"/>
  <c r="AH151" i="3"/>
  <c r="AH152" i="3"/>
  <c r="AH153" i="3"/>
  <c r="AH154" i="3"/>
  <c r="AH155" i="3"/>
  <c r="AH156" i="3"/>
  <c r="AH157" i="3"/>
  <c r="AH158" i="3"/>
  <c r="AH159" i="3"/>
  <c r="AH160" i="3"/>
  <c r="AH161" i="3"/>
  <c r="AH162" i="3"/>
  <c r="AH163" i="3"/>
  <c r="AH164" i="3"/>
  <c r="AH165" i="3"/>
  <c r="AH166" i="3"/>
  <c r="AH167" i="3"/>
  <c r="AH168" i="3"/>
  <c r="AH169" i="3"/>
  <c r="AH170" i="3"/>
  <c r="AH171" i="3"/>
  <c r="AH172" i="3"/>
  <c r="AH173" i="3"/>
  <c r="AH174" i="3"/>
  <c r="AH175" i="3"/>
  <c r="AH176" i="3"/>
  <c r="AH177" i="3"/>
  <c r="AH178" i="3"/>
  <c r="AH179" i="3"/>
  <c r="AH180" i="3"/>
  <c r="AH181" i="3"/>
  <c r="AH182" i="3"/>
  <c r="AH183" i="3"/>
  <c r="AH184" i="3"/>
  <c r="AH185" i="3"/>
  <c r="AH186" i="3"/>
  <c r="AH187" i="3"/>
  <c r="AH188" i="3"/>
  <c r="AH189" i="3"/>
  <c r="AH190" i="3"/>
  <c r="AH191" i="3"/>
  <c r="AH192" i="3"/>
  <c r="AH193" i="3"/>
  <c r="AH194" i="3"/>
  <c r="AH195" i="3"/>
  <c r="AH196" i="3"/>
  <c r="AH197" i="3"/>
  <c r="AH198" i="3"/>
  <c r="AH199" i="3"/>
  <c r="AH200" i="3"/>
  <c r="AH201" i="3"/>
  <c r="AH202" i="3"/>
  <c r="AH203" i="3"/>
  <c r="AH204" i="3"/>
  <c r="AH205" i="3"/>
  <c r="AH206" i="3"/>
  <c r="AH207" i="3"/>
  <c r="AH208" i="3"/>
  <c r="AH209" i="3"/>
  <c r="AH210" i="3"/>
  <c r="AH211" i="3"/>
  <c r="AH212" i="3"/>
  <c r="AH213" i="3"/>
  <c r="AH214" i="3"/>
  <c r="AH215" i="3"/>
  <c r="AH216" i="3"/>
  <c r="AH217" i="3"/>
  <c r="AH218" i="3"/>
  <c r="AH219" i="3"/>
  <c r="AH220" i="3"/>
  <c r="AH221" i="3"/>
  <c r="AH8" i="3"/>
  <c r="AH9" i="3"/>
  <c r="AH10" i="3"/>
  <c r="AH11" i="3"/>
  <c r="AH12" i="3"/>
  <c r="AH13" i="3"/>
  <c r="AH14" i="3"/>
  <c r="AF40" i="3"/>
  <c r="AG40" i="3"/>
  <c r="AF38" i="3"/>
  <c r="AG38" i="3"/>
  <c r="AF36" i="3"/>
  <c r="AG36" i="3"/>
  <c r="AF24" i="3"/>
  <c r="AG24" i="3"/>
  <c r="AF15" i="3"/>
  <c r="AG15" i="3"/>
  <c r="AH15" i="3"/>
  <c r="AI15" i="3"/>
  <c r="AE40" i="3"/>
  <c r="AE38" i="3"/>
  <c r="AE36" i="3"/>
  <c r="AE24" i="3"/>
  <c r="AE15" i="3"/>
  <c r="AD40" i="3"/>
  <c r="AD38" i="3"/>
  <c r="AD36" i="3"/>
  <c r="AD24" i="3"/>
  <c r="AD15" i="3"/>
  <c r="AC40" i="3"/>
  <c r="AC38" i="3"/>
  <c r="AC36" i="3"/>
  <c r="AC24" i="3"/>
  <c r="AC15" i="3"/>
  <c r="Z40" i="3"/>
  <c r="AA40" i="3"/>
  <c r="AB40" i="3"/>
  <c r="Y40" i="3"/>
  <c r="Z38" i="3"/>
  <c r="AA38" i="3"/>
  <c r="AB38" i="3"/>
  <c r="Y38" i="3"/>
  <c r="Z36" i="3"/>
  <c r="AA36" i="3"/>
  <c r="AB36" i="3"/>
  <c r="Y36" i="3"/>
  <c r="Z24" i="3"/>
  <c r="AA24" i="3"/>
  <c r="AB24" i="3"/>
  <c r="Y24" i="3"/>
  <c r="Z15" i="3"/>
  <c r="AA15" i="3"/>
  <c r="AB15" i="3"/>
  <c r="Y15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U8" i="3"/>
  <c r="U9" i="3"/>
  <c r="U10" i="3"/>
  <c r="U11" i="3"/>
  <c r="U13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7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7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M9" i="3"/>
  <c r="M12" i="3"/>
  <c r="M20" i="3"/>
  <c r="M25" i="3"/>
  <c r="M28" i="3"/>
  <c r="M36" i="3"/>
  <c r="M41" i="3"/>
  <c r="M44" i="3"/>
  <c r="M52" i="3"/>
  <c r="M57" i="3"/>
  <c r="M60" i="3"/>
  <c r="M68" i="3"/>
  <c r="M73" i="3"/>
  <c r="M76" i="3"/>
  <c r="M84" i="3"/>
  <c r="M89" i="3"/>
  <c r="M92" i="3"/>
  <c r="M97" i="3"/>
  <c r="M100" i="3"/>
  <c r="M108" i="3"/>
  <c r="M113" i="3"/>
  <c r="M116" i="3"/>
  <c r="M124" i="3"/>
  <c r="M129" i="3"/>
  <c r="M132" i="3"/>
  <c r="M140" i="3"/>
  <c r="M145" i="3"/>
  <c r="M148" i="3"/>
  <c r="M153" i="3"/>
  <c r="M156" i="3"/>
  <c r="M161" i="3"/>
  <c r="M164" i="3"/>
  <c r="M172" i="3"/>
  <c r="M177" i="3"/>
  <c r="M180" i="3"/>
  <c r="M188" i="3"/>
  <c r="M193" i="3"/>
  <c r="M196" i="3"/>
  <c r="M204" i="3"/>
  <c r="M209" i="3"/>
  <c r="M212" i="3"/>
  <c r="M217" i="3"/>
  <c r="M219" i="3"/>
  <c r="M211" i="3"/>
  <c r="M203" i="3"/>
  <c r="M195" i="3"/>
  <c r="M187" i="3"/>
  <c r="M179" i="3"/>
  <c r="M171" i="3"/>
  <c r="M163" i="3"/>
  <c r="M155" i="3"/>
  <c r="M147" i="3"/>
  <c r="M139" i="3"/>
  <c r="M131" i="3"/>
  <c r="M123" i="3"/>
  <c r="M115" i="3"/>
  <c r="M107" i="3"/>
  <c r="M99" i="3"/>
  <c r="M91" i="3"/>
  <c r="M83" i="3"/>
  <c r="M75" i="3"/>
  <c r="M67" i="3"/>
  <c r="M59" i="3"/>
  <c r="M51" i="3"/>
  <c r="M43" i="3"/>
  <c r="M35" i="3"/>
  <c r="M27" i="3"/>
  <c r="M19" i="3"/>
  <c r="M11" i="3"/>
  <c r="M221" i="3"/>
  <c r="M173" i="3"/>
  <c r="M157" i="3"/>
  <c r="M109" i="3"/>
  <c r="M93" i="3"/>
  <c r="M45" i="3"/>
  <c r="M29" i="3"/>
  <c r="M214" i="3"/>
  <c r="M206" i="3"/>
  <c r="M198" i="3"/>
  <c r="M190" i="3"/>
  <c r="M182" i="3"/>
  <c r="M174" i="3"/>
  <c r="M166" i="3"/>
  <c r="M158" i="3"/>
  <c r="M150" i="3"/>
  <c r="M142" i="3"/>
  <c r="M134" i="3"/>
  <c r="M126" i="3"/>
  <c r="M118" i="3"/>
  <c r="M110" i="3"/>
  <c r="M102" i="3"/>
  <c r="M94" i="3"/>
  <c r="M86" i="3"/>
  <c r="M78" i="3"/>
  <c r="M70" i="3"/>
  <c r="M62" i="3"/>
  <c r="M54" i="3"/>
  <c r="M46" i="3"/>
  <c r="M38" i="3"/>
  <c r="M30" i="3"/>
  <c r="M22" i="3"/>
  <c r="M14" i="3"/>
  <c r="M215" i="3"/>
  <c r="M207" i="3"/>
  <c r="M199" i="3"/>
  <c r="M191" i="3"/>
  <c r="M183" i="3"/>
  <c r="M175" i="3"/>
  <c r="M167" i="3"/>
  <c r="M159" i="3"/>
  <c r="M151" i="3"/>
  <c r="M143" i="3"/>
  <c r="M135" i="3"/>
  <c r="M127" i="3"/>
  <c r="M119" i="3"/>
  <c r="M111" i="3"/>
  <c r="M103" i="3"/>
  <c r="M95" i="3"/>
  <c r="M87" i="3"/>
  <c r="M79" i="3"/>
  <c r="M71" i="3"/>
  <c r="M63" i="3"/>
  <c r="M55" i="3"/>
  <c r="M47" i="3"/>
  <c r="M39" i="3"/>
  <c r="M31" i="3"/>
  <c r="M23" i="3"/>
  <c r="M15" i="3"/>
  <c r="M200" i="3"/>
  <c r="M192" i="3"/>
  <c r="M184" i="3"/>
  <c r="M176" i="3"/>
  <c r="M168" i="3"/>
  <c r="M160" i="3"/>
  <c r="M152" i="3"/>
  <c r="M144" i="3"/>
  <c r="M136" i="3"/>
  <c r="M128" i="3"/>
  <c r="M120" i="3"/>
  <c r="M112" i="3"/>
  <c r="M104" i="3"/>
  <c r="M96" i="3"/>
  <c r="M88" i="3"/>
  <c r="M80" i="3"/>
  <c r="M72" i="3"/>
  <c r="M64" i="3"/>
  <c r="M56" i="3"/>
  <c r="M48" i="3"/>
  <c r="M40" i="3"/>
  <c r="M32" i="3"/>
  <c r="M24" i="3"/>
  <c r="M16" i="3"/>
  <c r="M208" i="3"/>
  <c r="M185" i="3"/>
  <c r="M169" i="3"/>
  <c r="M121" i="3"/>
  <c r="M105" i="3"/>
  <c r="M81" i="3"/>
  <c r="M65" i="3"/>
  <c r="M49" i="3"/>
  <c r="M33" i="3"/>
  <c r="M17" i="3"/>
  <c r="M216" i="3"/>
  <c r="M218" i="3"/>
  <c r="M210" i="3"/>
  <c r="M202" i="3"/>
  <c r="M194" i="3"/>
  <c r="M186" i="3"/>
  <c r="M178" i="3"/>
  <c r="M170" i="3"/>
  <c r="M162" i="3"/>
  <c r="M154" i="3"/>
  <c r="M146" i="3"/>
  <c r="M138" i="3"/>
  <c r="M130" i="3"/>
  <c r="M122" i="3"/>
  <c r="M114" i="3"/>
  <c r="M106" i="3"/>
  <c r="M98" i="3"/>
  <c r="M90" i="3"/>
  <c r="M82" i="3"/>
  <c r="M74" i="3"/>
  <c r="M66" i="3"/>
  <c r="M58" i="3"/>
  <c r="M50" i="3"/>
  <c r="M42" i="3"/>
  <c r="M34" i="3"/>
  <c r="M26" i="3"/>
  <c r="M18" i="3"/>
  <c r="M10" i="3"/>
  <c r="M220" i="3" l="1"/>
  <c r="M137" i="3"/>
  <c r="M201" i="3"/>
  <c r="M13" i="3"/>
  <c r="M77" i="3"/>
  <c r="M141" i="3"/>
  <c r="M205" i="3"/>
  <c r="M213" i="3"/>
  <c r="M197" i="3"/>
  <c r="M181" i="3"/>
  <c r="M165" i="3"/>
  <c r="M149" i="3"/>
  <c r="M133" i="3"/>
  <c r="M117" i="3"/>
  <c r="M101" i="3"/>
  <c r="M85" i="3"/>
  <c r="M69" i="3"/>
  <c r="M53" i="3"/>
  <c r="M37" i="3"/>
  <c r="M21" i="3"/>
  <c r="M61" i="3"/>
  <c r="M125" i="3"/>
  <c r="M189" i="3"/>
  <c r="K7" i="3"/>
  <c r="K8" i="3"/>
  <c r="K233" i="3"/>
  <c r="K230" i="3" l="1"/>
  <c r="K234" i="3"/>
  <c r="K232" i="3"/>
  <c r="K231" i="3"/>
  <c r="L7" i="3"/>
  <c r="M7" i="3" l="1"/>
  <c r="L234" i="3"/>
  <c r="L8" i="3"/>
  <c r="L231" i="3"/>
  <c r="L233" i="3"/>
  <c r="L232" i="3"/>
  <c r="L230" i="3"/>
  <c r="M231" i="3"/>
  <c r="M234" i="3"/>
  <c r="BA238" i="2" l="1"/>
  <c r="BA239" i="2"/>
  <c r="BA237" i="2"/>
  <c r="M232" i="3"/>
  <c r="BA236" i="2"/>
  <c r="BA240" i="2"/>
  <c r="BA241" i="2"/>
  <c r="M8" i="3"/>
  <c r="M233" i="3"/>
  <c r="M230" i="3"/>
</calcChain>
</file>

<file path=xl/sharedStrings.xml><?xml version="1.0" encoding="utf-8"?>
<sst xmlns="http://schemas.openxmlformats.org/spreadsheetml/2006/main" count="2051" uniqueCount="1063">
  <si>
    <t>nazwa ppk</t>
  </si>
  <si>
    <t>Lp.</t>
  </si>
  <si>
    <t>pH</t>
  </si>
  <si>
    <t>przewodność elektrolityczna</t>
  </si>
  <si>
    <t>Ag</t>
  </si>
  <si>
    <t>As</t>
  </si>
  <si>
    <t>Ba</t>
  </si>
  <si>
    <t>Cd</t>
  </si>
  <si>
    <t>Co</t>
  </si>
  <si>
    <t>Cr</t>
  </si>
  <si>
    <t>Cu</t>
  </si>
  <si>
    <t>Hg</t>
  </si>
  <si>
    <t>Mg</t>
  </si>
  <si>
    <t>Mo</t>
  </si>
  <si>
    <t>Ni</t>
  </si>
  <si>
    <t>Pb</t>
  </si>
  <si>
    <t>Sn</t>
  </si>
  <si>
    <t>Sr</t>
  </si>
  <si>
    <t>V</t>
  </si>
  <si>
    <t>Zn</t>
  </si>
  <si>
    <t>Ca</t>
  </si>
  <si>
    <t>Ogólny węgiel organiczny</t>
  </si>
  <si>
    <t>Fe</t>
  </si>
  <si>
    <t>Mn</t>
  </si>
  <si>
    <t>P</t>
  </si>
  <si>
    <t>S</t>
  </si>
  <si>
    <t>Ti</t>
  </si>
  <si>
    <t>Al.</t>
  </si>
  <si>
    <t>K</t>
  </si>
  <si>
    <t>Naftalen</t>
  </si>
  <si>
    <t>Fenantren</t>
  </si>
  <si>
    <t>Antracen</t>
  </si>
  <si>
    <t>Fluoranten</t>
  </si>
  <si>
    <t>Chryzen</t>
  </si>
  <si>
    <t>Benzo(a)antracen</t>
  </si>
  <si>
    <t>Benzo(a)piren</t>
  </si>
  <si>
    <t>Benzo(a)fluoranten</t>
  </si>
  <si>
    <t>Benzo(g,h,i)perylen</t>
  </si>
  <si>
    <t>Acenaftylen</t>
  </si>
  <si>
    <t>Acenaften</t>
  </si>
  <si>
    <t>Fluoren</t>
  </si>
  <si>
    <t>Piren</t>
  </si>
  <si>
    <t>Benzo(b)fluoranten</t>
  </si>
  <si>
    <t>Benzo(k)fluoranten</t>
  </si>
  <si>
    <t>Benzo(e)piren</t>
  </si>
  <si>
    <t>Indeno(1,2,3-c,d)piren</t>
  </si>
  <si>
    <t>Dibenzo(a,h)antracen</t>
  </si>
  <si>
    <t>Perylen</t>
  </si>
  <si>
    <t>Pentachlorobenzen</t>
  </si>
  <si>
    <t>Heksachlorobenzen</t>
  </si>
  <si>
    <t>Alfa-HCH</t>
  </si>
  <si>
    <t>Beta-HCH</t>
  </si>
  <si>
    <t>Gamma-HCH</t>
  </si>
  <si>
    <t>Delta-HCH</t>
  </si>
  <si>
    <t>Heptachlor i epoksyd heptachloru</t>
  </si>
  <si>
    <t>Dieldryna</t>
  </si>
  <si>
    <t>Izodryna</t>
  </si>
  <si>
    <t>DDT całkowity (+izomer para-para)</t>
  </si>
  <si>
    <t>p'p'-DDE</t>
  </si>
  <si>
    <t>p'p'-DDD</t>
  </si>
  <si>
    <t>Endosulfan</t>
  </si>
  <si>
    <t>Ftalan di(2-etyloheksylu)</t>
  </si>
  <si>
    <t>chloroalkany C10-C13</t>
  </si>
  <si>
    <t>Fluorki</t>
  </si>
  <si>
    <t>Chlorfenwinfos</t>
  </si>
  <si>
    <t>Bromowane difenyloetery (kongenery nr 28, 47, 99, 100, 153, 154)</t>
  </si>
  <si>
    <t>Związki tributylocyny (kation tributylocyny)</t>
  </si>
  <si>
    <t>Heksachlorobutadien</t>
  </si>
  <si>
    <t>1,2,3-trichlorobenzen</t>
  </si>
  <si>
    <t>1,2,4-trichlorobenzen</t>
  </si>
  <si>
    <t>1,3,5-trichlorobenzen</t>
  </si>
  <si>
    <t>Nonylofenole (4-nonylofenol)</t>
  </si>
  <si>
    <t>Oktylofenole (4-(1,1',3,3'-tetrametylobutylo)-fenol)</t>
  </si>
  <si>
    <t>Pentachlorofenol</t>
  </si>
  <si>
    <t>Trifluarlina</t>
  </si>
  <si>
    <t>Dikofol</t>
  </si>
  <si>
    <t>kwas perfluorooktanosulfonowy i jego pochodne (PFOS)</t>
  </si>
  <si>
    <t>Chinoksyfen</t>
  </si>
  <si>
    <t>Dioksyny i związki dioksynopodobne</t>
  </si>
  <si>
    <t>Cypermetryna</t>
  </si>
  <si>
    <t>Heksabromocyklododekan</t>
  </si>
  <si>
    <t>Chlordekon</t>
  </si>
  <si>
    <t>Heksabromodifenol</t>
  </si>
  <si>
    <t>Toksafen</t>
  </si>
  <si>
    <t>Endryna</t>
  </si>
  <si>
    <t>Aldryna</t>
  </si>
  <si>
    <t>Azot</t>
  </si>
  <si>
    <t>Alachlor</t>
  </si>
  <si>
    <t>Chlorpiryfos</t>
  </si>
  <si>
    <t>Aklonifen</t>
  </si>
  <si>
    <t>Bifenoks</t>
  </si>
  <si>
    <t>Cybutryna</t>
  </si>
  <si>
    <t>Polichlorowane bifenyle (nr 28)</t>
  </si>
  <si>
    <t>Polichlorowane bifenyle (nr 52)</t>
  </si>
  <si>
    <t>Polichlorowane bifenyle (nr 101)</t>
  </si>
  <si>
    <t>Polichlorowane bifenyle (nr 118)</t>
  </si>
  <si>
    <t>Polichlorowane bifenyle (nr 138)</t>
  </si>
  <si>
    <t>Polichlorowane bifenyle (nr 153)</t>
  </si>
  <si>
    <t>Polichlorowane bifenyle (nr 180)</t>
  </si>
  <si>
    <t>Bromowane difenyloetery (kongenery nr 28)</t>
  </si>
  <si>
    <t>Bromowane difenyloetery (kongenery nr 47)</t>
  </si>
  <si>
    <t>Bromowane difenyloetery (kongenery nr 99)</t>
  </si>
  <si>
    <t>Bromowane difenyloetery (kongenery nr 100)</t>
  </si>
  <si>
    <t>Bromowane difenyloetery (kongenery nr 153)</t>
  </si>
  <si>
    <t>Bromowane difenyloetery (kongenery nr 154)</t>
  </si>
  <si>
    <t>Polichlorowane bifenyle (nr 28, 52, 101, 118, 138, 153,180) - suma</t>
  </si>
  <si>
    <t>&lt;9,8&lt;21,4&lt;33</t>
  </si>
  <si>
    <t>&lt;23&lt;36&lt;49</t>
  </si>
  <si>
    <t>&lt;0,99&lt;3&lt;5</t>
  </si>
  <si>
    <t>&lt;43&lt;76,5&lt;110</t>
  </si>
  <si>
    <t>&lt;32&lt;91&lt;150</t>
  </si>
  <si>
    <t>&lt;20000&lt;30000&lt;40000</t>
  </si>
  <si>
    <t>&lt;36&lt;83&lt;130</t>
  </si>
  <si>
    <t>&lt;460&lt;780&lt;1100</t>
  </si>
  <si>
    <t>&lt;0,18&lt;0,64&lt;1,1</t>
  </si>
  <si>
    <t>&lt;1,6&lt;1,9&lt;2,2</t>
  </si>
  <si>
    <t>&lt;120&lt;290&lt;460</t>
  </si>
  <si>
    <t>[mg/kg]</t>
  </si>
  <si>
    <t>&lt;6,7&lt;48&lt;89</t>
  </si>
  <si>
    <t>&lt;5,9&lt;67&lt;128</t>
  </si>
  <si>
    <t>&lt;57,2&lt;451&lt;845</t>
  </si>
  <si>
    <t>&lt;77,4&lt;307&lt;536</t>
  </si>
  <si>
    <t>&lt;176&lt;369&lt;561</t>
  </si>
  <si>
    <t>&lt;204&lt;687&lt;1170</t>
  </si>
  <si>
    <t>&lt;108&lt;579&lt;1050</t>
  </si>
  <si>
    <t>&lt;150&lt;800&lt;1450</t>
  </si>
  <si>
    <t>&lt;240&lt;6820&lt;13400</t>
  </si>
  <si>
    <t>&lt;170&lt;1685&lt;3200</t>
  </si>
  <si>
    <t>&lt;166&lt;728&lt;1290</t>
  </si>
  <si>
    <t>&lt;33&lt;84&lt;135</t>
  </si>
  <si>
    <t>&lt;423&lt;1327&lt;2230</t>
  </si>
  <si>
    <t>&lt;200&lt;1700&lt;3200</t>
  </si>
  <si>
    <t>&lt;195&lt;858&lt;1520</t>
  </si>
  <si>
    <t>&lt;60&lt;368&lt;676</t>
  </si>
  <si>
    <t>&lt;2&lt;41&lt;80</t>
  </si>
  <si>
    <t>&lt;1,9&lt;32&lt;62</t>
  </si>
  <si>
    <t>&lt;2,2&lt;104,6&lt;207</t>
  </si>
  <si>
    <t>&lt;1&lt;1,5&lt;2</t>
  </si>
  <si>
    <t>&lt;150&lt;175&lt;200</t>
  </si>
  <si>
    <t>&lt;8&lt;13&lt;18</t>
  </si>
  <si>
    <t>&lt;6&lt;53&lt;100</t>
  </si>
  <si>
    <t>&lt;5&lt;108&lt;210</t>
  </si>
  <si>
    <t>&lt;3&lt;4&lt;5</t>
  </si>
  <si>
    <t>&lt;4,9&lt;16,5&lt;28</t>
  </si>
  <si>
    <t>&lt;3,2&lt;17&lt;31</t>
  </si>
  <si>
    <t>&lt;4,2&lt;33,6&lt;63</t>
  </si>
  <si>
    <t>&lt;2,5&lt;9,3&lt;16</t>
  </si>
  <si>
    <t>&lt;0,85&lt;11,2&lt;21,5</t>
  </si>
  <si>
    <t>&lt;0,52&lt;1,73&lt;2,94</t>
  </si>
  <si>
    <t>&lt;580&lt;22790&lt;45000</t>
  </si>
  <si>
    <t>nr SIWZ:</t>
  </si>
  <si>
    <t>HCH - suma</t>
  </si>
  <si>
    <t>ocena ogólna</t>
  </si>
  <si>
    <t>Trichlorobenzen - suma</t>
  </si>
  <si>
    <t>Trichlorobenzeny - suma</t>
  </si>
  <si>
    <t>WWA - suma</t>
  </si>
  <si>
    <t>&lt;1610&lt;12205&lt;22800</t>
  </si>
  <si>
    <t>&lt;3&lt;62&lt;120</t>
  </si>
  <si>
    <t>&lt;5,3&lt;289&lt;572</t>
  </si>
  <si>
    <t>DDT+DDD+DDE</t>
  </si>
  <si>
    <t>[um/kg]</t>
  </si>
  <si>
    <t>Level 1</t>
  </si>
  <si>
    <t>Level 2</t>
  </si>
  <si>
    <t>Level 3</t>
  </si>
  <si>
    <t>Level 4</t>
  </si>
  <si>
    <t>Contaminated Sediment Standing Team (2013)</t>
  </si>
  <si>
    <t>zanieczyszczony</t>
  </si>
  <si>
    <t>niezanieczyszczony</t>
  </si>
  <si>
    <t>[uS/cm]</t>
  </si>
  <si>
    <t>[mg/kg sm]</t>
  </si>
  <si>
    <t>[% sm]</t>
  </si>
  <si>
    <t>[µg/kg sm]</t>
  </si>
  <si>
    <t>kod PPK</t>
  </si>
  <si>
    <t>nr SIWZ</t>
  </si>
  <si>
    <t>Nr SIWZ</t>
  </si>
  <si>
    <t>PL02S0501_0753</t>
  </si>
  <si>
    <t>PL02S1301_1192</t>
  </si>
  <si>
    <t>cieki</t>
  </si>
  <si>
    <t>jeziora</t>
  </si>
  <si>
    <t>PL01S0701_1220</t>
  </si>
  <si>
    <t>PL01S0701_1133</t>
  </si>
  <si>
    <t>PL02S1401_1303</t>
  </si>
  <si>
    <t>PL02S1201_1018</t>
  </si>
  <si>
    <t>PL01S0201_0821</t>
  </si>
  <si>
    <t>PL02S0401_0671</t>
  </si>
  <si>
    <t>PL02S1201_1054</t>
  </si>
  <si>
    <t>PL02S1301_1123</t>
  </si>
  <si>
    <t>PL02S0101_0547</t>
  </si>
  <si>
    <t>PL01S1301_1734</t>
  </si>
  <si>
    <t>PL01S0901_1391</t>
  </si>
  <si>
    <t>PL02S0501_0858</t>
  </si>
  <si>
    <t>PL02S1301_1149</t>
  </si>
  <si>
    <t>PL01S1501_1744</t>
  </si>
  <si>
    <t>PL02S1401_1254</t>
  </si>
  <si>
    <t>PL01S0701_1124</t>
  </si>
  <si>
    <t>PL02S0901_0945</t>
  </si>
  <si>
    <t>PL02S0901_3212</t>
  </si>
  <si>
    <t>PL02S0901_3213</t>
  </si>
  <si>
    <t>PL02S1401_1288</t>
  </si>
  <si>
    <t>PL01S1501_1785</t>
  </si>
  <si>
    <t>PL02S1201_1016</t>
  </si>
  <si>
    <t>PL01S1001_1493</t>
  </si>
  <si>
    <t>PL01S1601_1940</t>
  </si>
  <si>
    <t>kod JCWP</t>
  </si>
  <si>
    <t>Bzura od Rawki do ujścia</t>
  </si>
  <si>
    <t>Gwda od Piławy do ujścia</t>
  </si>
  <si>
    <t>Kłodnica od Dramy do ujścia</t>
  </si>
  <si>
    <t>Nogat</t>
  </si>
  <si>
    <t>Parsęta od Wielkiego Rowu do ujścia</t>
  </si>
  <si>
    <t>Przemsza od Białej Przemszy do ujścia</t>
  </si>
  <si>
    <t>Świder od Świdra Wschodniego do ujścia</t>
  </si>
  <si>
    <t>Warta od Wierznicy do Widawki</t>
  </si>
  <si>
    <t>Wisła od Skawinki do Podłężanki</t>
  </si>
  <si>
    <t>Bierawka od Knurówki do ujścia</t>
  </si>
  <si>
    <t>Wisłok od Starego Wisłoka do ujścia</t>
  </si>
  <si>
    <t>nazwa JCWP</t>
  </si>
  <si>
    <t>nazwa PPK</t>
  </si>
  <si>
    <t>Barycz - ujście do Odry</t>
  </si>
  <si>
    <t>Bug - Glina Nadbużna , brzeg</t>
  </si>
  <si>
    <t>Bug - Wyszków</t>
  </si>
  <si>
    <t>Bystrzyca - ujście do Odry</t>
  </si>
  <si>
    <t>Bzura - Wyszogród, przy moście</t>
  </si>
  <si>
    <t>Czarna - Połaniec</t>
  </si>
  <si>
    <t>Dunajec - Piaski Drużków</t>
  </si>
  <si>
    <t>Grabowa - m. Grabowo</t>
  </si>
  <si>
    <t>Gwda - Ujście</t>
  </si>
  <si>
    <t>Ina - poniżej Goleniowa</t>
  </si>
  <si>
    <t>Kaczawa - ujście do Odry</t>
  </si>
  <si>
    <t>Kamienna - Wola Pawłowska</t>
  </si>
  <si>
    <t>Kłodnica - ujście do Odry</t>
  </si>
  <si>
    <t>Łeba - Cecenowo</t>
  </si>
  <si>
    <t>Łupawa - Smołdzino</t>
  </si>
  <si>
    <t>Ner - Chełmno</t>
  </si>
  <si>
    <t>Obra - m. Skwierzyna</t>
  </si>
  <si>
    <t>Odra - Kłodnica, poniżej ujścia Kłodnicy</t>
  </si>
  <si>
    <t>Odra - poniżej ujścia Ślęzy</t>
  </si>
  <si>
    <t>Odra - w Chałupkach</t>
  </si>
  <si>
    <t>Parsęta - ujście do morza (m.Kołobrzeg)</t>
  </si>
  <si>
    <t>Pilica - Ostrówek</t>
  </si>
  <si>
    <t>Pilica - pow.dop. spod Nakła m.Łąkietka</t>
  </si>
  <si>
    <t>Pilica - Sulejów</t>
  </si>
  <si>
    <t>Poprad - Stary Sącz</t>
  </si>
  <si>
    <t>Prosna - Ruda Komorska</t>
  </si>
  <si>
    <t>Pszczynka - ujście do Małej Wisły</t>
  </si>
  <si>
    <t>Radomka - Ryczywół, most drogowy</t>
  </si>
  <si>
    <t>Reda - Mrzezino</t>
  </si>
  <si>
    <t>Rega - ujście do morza (m. Mrzeżyno)</t>
  </si>
  <si>
    <t>Ruda - ujście do Odry</t>
  </si>
  <si>
    <t>San - Ubieszyn</t>
  </si>
  <si>
    <t>San - Wrzawy</t>
  </si>
  <si>
    <t>Soła - Oświęcim</t>
  </si>
  <si>
    <t>Ślęza - ujście do Odry</t>
  </si>
  <si>
    <t>Świder - Dębinka, uj. do Wisły</t>
  </si>
  <si>
    <t>Warta - Burzenin</t>
  </si>
  <si>
    <t>Warta - Działoszyn</t>
  </si>
  <si>
    <t>Warta - Kamion</t>
  </si>
  <si>
    <t>Warta - powyżej zbiornika Poraj m.Lgota</t>
  </si>
  <si>
    <t>Wełna - Oborniki</t>
  </si>
  <si>
    <t>Widawa - ujście do Odry</t>
  </si>
  <si>
    <t>Wieprza - m. Stary Kraków</t>
  </si>
  <si>
    <t>Wisła - Grabie</t>
  </si>
  <si>
    <t>Bierawka - ujście do Odry</t>
  </si>
  <si>
    <t>Wisła - Sandomierz</t>
  </si>
  <si>
    <t>Wisłok - Tryńcza</t>
  </si>
  <si>
    <t xml:space="preserve"> [μg/kg]</t>
  </si>
  <si>
    <t>[ug/kg]</t>
  </si>
  <si>
    <t>PL01S0801_1340</t>
  </si>
  <si>
    <t>Biebrza - Burzyn-Rutkowskie</t>
  </si>
  <si>
    <t>Myśla - ujście do Odry (m. Namyślin)</t>
  </si>
  <si>
    <t>Rokitka - Gromadno</t>
  </si>
  <si>
    <t>Sanna - Opoka</t>
  </si>
  <si>
    <t>Szreniawa - Koszyce</t>
  </si>
  <si>
    <t>Biebrza od Ełku do ujścia</t>
  </si>
  <si>
    <t>GIOŚ (2015)</t>
  </si>
  <si>
    <t>GIOŚ 2015 - cieki</t>
  </si>
  <si>
    <t>1 - GIOŚ (2015)</t>
  </si>
  <si>
    <t>średnia</t>
  </si>
  <si>
    <t>średnia geometryczna</t>
  </si>
  <si>
    <t>mediana</t>
  </si>
  <si>
    <t>min</t>
  </si>
  <si>
    <t>max</t>
  </si>
  <si>
    <t>odchylenie stand.</t>
  </si>
  <si>
    <t>PL02S0101_0550</t>
  </si>
  <si>
    <t>Dzierżęcinka - ujście do jeziora Jamno (m. Dobiesławiec)</t>
  </si>
  <si>
    <t>PL02S1301_3840</t>
  </si>
  <si>
    <t xml:space="preserve">Kanał Gliwicki, Gliwice Marina   </t>
  </si>
  <si>
    <t>PL01S1101_1562</t>
  </si>
  <si>
    <t>Krzna - Neple</t>
  </si>
  <si>
    <t>PL02S0401_0624</t>
  </si>
  <si>
    <t>Kwisa - ujście do Bobru (m. Trzebów)</t>
  </si>
  <si>
    <t>PL01S0301_0914</t>
  </si>
  <si>
    <t>Nogat - Kępa Dolna/Kępiny</t>
  </si>
  <si>
    <t>PL02S0501_0828</t>
  </si>
  <si>
    <t>Noteć - poniżej Drawska</t>
  </si>
  <si>
    <t>PL02S0601_3238</t>
  </si>
  <si>
    <t>Noteć - Gromadno</t>
  </si>
  <si>
    <t>PL02S0601_0932</t>
  </si>
  <si>
    <t>Noteć - Lechowo</t>
  </si>
  <si>
    <t>PL01S0801_1336</t>
  </si>
  <si>
    <t>Nurzec - Tworkowice</t>
  </si>
  <si>
    <t>PL02S0401_0612</t>
  </si>
  <si>
    <t>Obrzyca - ujście do Odry (ujęcie wody powierzchniowej "Sadowa")</t>
  </si>
  <si>
    <t>PL02S0101_0461</t>
  </si>
  <si>
    <t>Odra poniżej Gryfina</t>
  </si>
  <si>
    <t>PL02S0101_0457</t>
  </si>
  <si>
    <t>Odra - poniżej uj. Słubii (m. Osinów)</t>
  </si>
  <si>
    <t>PL02S0401_0602</t>
  </si>
  <si>
    <t>Odra - powyżej Nowej Soli (most na drodze Nowa Sól - Przyborów)</t>
  </si>
  <si>
    <t>PL02S0101_0545</t>
  </si>
  <si>
    <t>Parsęta - m. Bardy</t>
  </si>
  <si>
    <t>PL02S1401_1280</t>
  </si>
  <si>
    <t>Strzegomka - ujście do Bystrzycy</t>
  </si>
  <si>
    <t>PL02S1301_1199</t>
  </si>
  <si>
    <t>Warta - miejscowość Mstów</t>
  </si>
  <si>
    <t>PL02S0401_0669</t>
  </si>
  <si>
    <t>Warta - m. Skwierzyna</t>
  </si>
  <si>
    <t>PL02S0501_0906</t>
  </si>
  <si>
    <t>Warta - Oborniki</t>
  </si>
  <si>
    <t>PL02S0501_0900</t>
  </si>
  <si>
    <t>Warta - Pyzdry</t>
  </si>
  <si>
    <t>PL01S1101_3872</t>
  </si>
  <si>
    <t>Wieprz - Deszkowice</t>
  </si>
  <si>
    <t>PL01S1601_1904</t>
  </si>
  <si>
    <t>Wisłoka - Gawłuszowice</t>
  </si>
  <si>
    <t>PL01S0701_1070</t>
  </si>
  <si>
    <t>Zagożdżonka  - Świerże Górne</t>
  </si>
  <si>
    <t>PL02S0901_1816</t>
  </si>
  <si>
    <t>Zb. Jeziorsko - Powyżej zapory</t>
  </si>
  <si>
    <t>PL01S1501_1871</t>
  </si>
  <si>
    <t>Zbiornik Klimkówka - powyżej zapory</t>
  </si>
  <si>
    <t>PL02S1202_0431</t>
  </si>
  <si>
    <t>Nysa Kłodzka - Zbiornik Nysa</t>
  </si>
  <si>
    <t>RW600011149</t>
  </si>
  <si>
    <t>RW600003125989</t>
  </si>
  <si>
    <t>RW200016262999</t>
  </si>
  <si>
    <t>RW600011115899</t>
  </si>
  <si>
    <t>RW60000316199</t>
  </si>
  <si>
    <t>RW600003163759</t>
  </si>
  <si>
    <t>RW20001226714759</t>
  </si>
  <si>
    <t>RW20001226714979</t>
  </si>
  <si>
    <t>RW20000421327999</t>
  </si>
  <si>
    <t>RW600011134999</t>
  </si>
  <si>
    <t>RW20001627299</t>
  </si>
  <si>
    <t>RW600009456149</t>
  </si>
  <si>
    <t>RW6000111886999</t>
  </si>
  <si>
    <t>RW600011116589</t>
  </si>
  <si>
    <t>RW600011138999</t>
  </si>
  <si>
    <t>RW600011116999</t>
  </si>
  <si>
    <t>RW20001626714499</t>
  </si>
  <si>
    <t>RW600011166999</t>
  </si>
  <si>
    <t>RW200011474799</t>
  </si>
  <si>
    <t>RW2000115299</t>
  </si>
  <si>
    <t>RW60001618859</t>
  </si>
  <si>
    <t>RW60001218879</t>
  </si>
  <si>
    <t>RW6000111881999</t>
  </si>
  <si>
    <t>RW2000112671469</t>
  </si>
  <si>
    <t>RW600011187899</t>
  </si>
  <si>
    <t>RW60001115699</t>
  </si>
  <si>
    <t>RW6000121999</t>
  </si>
  <si>
    <t>RW600011117159</t>
  </si>
  <si>
    <t>RW6000121599</t>
  </si>
  <si>
    <t>RW60001219199</t>
  </si>
  <si>
    <t>RW600011117699</t>
  </si>
  <si>
    <t>RW6000061165739</t>
  </si>
  <si>
    <t>RW60001144979</t>
  </si>
  <si>
    <t>RW60001444999</t>
  </si>
  <si>
    <t>RW200011254999</t>
  </si>
  <si>
    <t>RW2000112545399</t>
  </si>
  <si>
    <t>RW2000062541711</t>
  </si>
  <si>
    <t>RW600011184999</t>
  </si>
  <si>
    <t>RW20001021294</t>
  </si>
  <si>
    <t>RW600011115699</t>
  </si>
  <si>
    <t>RW2000112259</t>
  </si>
  <si>
    <t>RW2000082132999</t>
  </si>
  <si>
    <t>RW600011134899</t>
  </si>
  <si>
    <t>RW60001113369</t>
  </si>
  <si>
    <t>RW2000112569</t>
  </si>
  <si>
    <t>RW600011181779</t>
  </si>
  <si>
    <t>RW6000111813399</t>
  </si>
  <si>
    <t>RW600012187799</t>
  </si>
  <si>
    <t>RW600012185999</t>
  </si>
  <si>
    <t>RW600006181159</t>
  </si>
  <si>
    <t>RW60001218399</t>
  </si>
  <si>
    <t>RW600011181999</t>
  </si>
  <si>
    <t>RW7000115823111</t>
  </si>
  <si>
    <t>RW60001113699</t>
  </si>
  <si>
    <t>RW20001124999</t>
  </si>
  <si>
    <t>RW20000624179</t>
  </si>
  <si>
    <t>RW20001121199</t>
  </si>
  <si>
    <t>RW2000122319</t>
  </si>
  <si>
    <t>RW2000112137759</t>
  </si>
  <si>
    <t>RW20001122699</t>
  </si>
  <si>
    <t>RW20001121899</t>
  </si>
  <si>
    <t>RW20001025129</t>
  </si>
  <si>
    <t>RW6000221831799</t>
  </si>
  <si>
    <t>RW200023218239</t>
  </si>
  <si>
    <t>RW600022125999</t>
  </si>
  <si>
    <t>Barycz od Sąsiecznicy do ujścia</t>
  </si>
  <si>
    <t>Biała Głuchołaska</t>
  </si>
  <si>
    <t>Bóbr od zb. Bukówka do Kamiennej</t>
  </si>
  <si>
    <t>Bóbr od zb. Pilchowice do Żeliszowskiego Potoku</t>
  </si>
  <si>
    <t>Bug od granicy w Niemirowie do Broku</t>
  </si>
  <si>
    <t>Bug od Liwca do jez. Zegrzyńskiego</t>
  </si>
  <si>
    <t>Soła od Wody Ujsolskiej do zb. Tresna</t>
  </si>
  <si>
    <t>Bystrzyca od zb. Mietków do ujścia</t>
  </si>
  <si>
    <t>Dzierżęcinka</t>
  </si>
  <si>
    <t>Kanał Gliwicki do Kłodnicy</t>
  </si>
  <si>
    <t>Kaczawa od Nysy Szalonej do ujścia</t>
  </si>
  <si>
    <t>Krzna od Krzny Południowej do ujścia</t>
  </si>
  <si>
    <t>Kwisa od zb. Leśna do ujścia</t>
  </si>
  <si>
    <t>Łupawa od Darżyńskiej Strugi do jez. Gardno</t>
  </si>
  <si>
    <t>Noteć od Dopływu spod Sipior do Gwdy</t>
  </si>
  <si>
    <t>Noteć od Kanału Romanowskiego do Drawy</t>
  </si>
  <si>
    <t>Noteć od Kanału Warta-Gopło do Noteci Zachodniej</t>
  </si>
  <si>
    <t>Nurzec od Siennicy do ujścia</t>
  </si>
  <si>
    <t>Nysa Łużycka od Lubszy do Odry</t>
  </si>
  <si>
    <t>Obra od zb. Bledzew do ujścia</t>
  </si>
  <si>
    <t>Obrzyca od Ciekącej do ujścia z jez. Rudno</t>
  </si>
  <si>
    <t>Odra od Bukowej do ujścia</t>
  </si>
  <si>
    <t>Odra od granicy do Kanału Gliwickiego</t>
  </si>
  <si>
    <t>Odra od Baryczy do Bobru</t>
  </si>
  <si>
    <t>Odra od Warty do oddzielenia się Odry Zachodniej</t>
  </si>
  <si>
    <t>Osobłoga od Prudnika do Odry</t>
  </si>
  <si>
    <t>Kłodnica od Promnej do zb. Dzierżno Duże</t>
  </si>
  <si>
    <t>Parsęta od Radwi do Wielkiego Rowu</t>
  </si>
  <si>
    <t>Pilica od zb. Sulejów do ujścia</t>
  </si>
  <si>
    <t>Pilica od Zwleczy do zb. Sulejów</t>
  </si>
  <si>
    <t>Pilica do Kanału Kopanka</t>
  </si>
  <si>
    <t>Prosna od dopływu z Piątka Małego do ujścia</t>
  </si>
  <si>
    <t>Ruda od zb. Rybnik do ujścia</t>
  </si>
  <si>
    <t>San od Wiaru do Wisłoka</t>
  </si>
  <si>
    <t>Soła od zb. Porąbka do ujścia</t>
  </si>
  <si>
    <t>Strzegomka od Pełcznicy do Bystrzycy</t>
  </si>
  <si>
    <t>Ślęza od Ksieginki do ujścia</t>
  </si>
  <si>
    <t>Warta od Liswarty do Wierznicy</t>
  </si>
  <si>
    <t>Warta od zb. Poraj do Rudniczanki</t>
  </si>
  <si>
    <t>Warta od Kamionki do Obry</t>
  </si>
  <si>
    <t>Warta od Kopli do Wełny</t>
  </si>
  <si>
    <t>Warta do zb. Poraj</t>
  </si>
  <si>
    <t>Warta od Powy do Prosny</t>
  </si>
  <si>
    <t>Węgorapa od jez. Mamry do granicy państwa</t>
  </si>
  <si>
    <t>Widawa od Oleśnicy do ujścia</t>
  </si>
  <si>
    <t>Wieprz od Tyśmienicy do ujścia</t>
  </si>
  <si>
    <t>Wieprz od Jacynki do zb. Nielisz</t>
  </si>
  <si>
    <t>Wisła od zb. Goczałkowice do Przemszy</t>
  </si>
  <si>
    <t>Wisła od Wisłoki do Sanny</t>
  </si>
  <si>
    <t>Wisłoka od Chotowskiego Potoku do ujścia</t>
  </si>
  <si>
    <t>Zagożdżonka</t>
  </si>
  <si>
    <t>Zb. Jeziorsko</t>
  </si>
  <si>
    <t>Zb. Klimkówka</t>
  </si>
  <si>
    <t>Zb. Nysa</t>
  </si>
  <si>
    <t>2 - Contaminated Sediment Standing Team (2013)</t>
  </si>
  <si>
    <t>78</t>
  </si>
  <si>
    <t>Epoksyd heptachloru - suma</t>
  </si>
  <si>
    <t>p'p'-DDT</t>
  </si>
  <si>
    <t>PL01S1601_1877</t>
  </si>
  <si>
    <t>Babulówka - Suchorzów</t>
  </si>
  <si>
    <t>RW200010219299</t>
  </si>
  <si>
    <t>Babulówka</t>
  </si>
  <si>
    <t>PL02S1401_1324</t>
  </si>
  <si>
    <t>PL01S1301_1695</t>
  </si>
  <si>
    <t>Biała - ujście do Małej Wisły</t>
  </si>
  <si>
    <t>RW20000421149</t>
  </si>
  <si>
    <t>Biała</t>
  </si>
  <si>
    <t>PL01S1501_1827</t>
  </si>
  <si>
    <t>Biała - Tarnów</t>
  </si>
  <si>
    <t>RW200007214899</t>
  </si>
  <si>
    <t>Biała od Rostówki do ujścia</t>
  </si>
  <si>
    <t>PL01S1501_1738</t>
  </si>
  <si>
    <t>Biała Przemsza - Klucze</t>
  </si>
  <si>
    <t>RW200006212817</t>
  </si>
  <si>
    <t>Biała Przemsza od źródeł do Dębiesznicy wraz z Dębiesznicą</t>
  </si>
  <si>
    <t>PL01S1301_1719</t>
  </si>
  <si>
    <t>Biała Przemsza - ujście do Przemszy</t>
  </si>
  <si>
    <t>RW20000321289</t>
  </si>
  <si>
    <t>Biała Przemsza od Dębiesznicy do ujścia</t>
  </si>
  <si>
    <t>PL01S0801_1321</t>
  </si>
  <si>
    <t>Biebrza - Osowiec</t>
  </si>
  <si>
    <t>RW20001626279</t>
  </si>
  <si>
    <t>Biebrza od Horodnianki do Ełku</t>
  </si>
  <si>
    <t>PL01S0801_3433</t>
  </si>
  <si>
    <t>Biebrza - Stary Rogożyn</t>
  </si>
  <si>
    <t>RW200015262151</t>
  </si>
  <si>
    <t>Biebrza do Kropiwnej</t>
  </si>
  <si>
    <t>PL02S1401_0502</t>
  </si>
  <si>
    <t>Błotna - ujście do Szprotawy (m. Strogoborzyce)</t>
  </si>
  <si>
    <t>RW60001016434</t>
  </si>
  <si>
    <t>Błotna</t>
  </si>
  <si>
    <t>PL02S0401_0635</t>
  </si>
  <si>
    <t>Bóbr - ujście do Odry (m. Stary Raduszec)</t>
  </si>
  <si>
    <t>RW60001116999</t>
  </si>
  <si>
    <t>Bóbr od Kwisy do ujścia</t>
  </si>
  <si>
    <t>PL01S0601_1031</t>
  </si>
  <si>
    <t>Brda - Jaz Czersko Polskie, Bydgoszcz</t>
  </si>
  <si>
    <t>RW200011292999</t>
  </si>
  <si>
    <t>Brda od zb. Smukała do ujscia</t>
  </si>
  <si>
    <t>PL01S0201_0802</t>
  </si>
  <si>
    <t>Brda - Kopernica</t>
  </si>
  <si>
    <t>RW2000112923119</t>
  </si>
  <si>
    <t>Brda od jez. Końskiego do jez. Charzykowskiego</t>
  </si>
  <si>
    <t>PL01S0601_1027</t>
  </si>
  <si>
    <t>Brda - Piła Młyn</t>
  </si>
  <si>
    <t>RW200011292799</t>
  </si>
  <si>
    <t>Brda od zb. Mylof do zb. Koronowo</t>
  </si>
  <si>
    <t>PL01S1501_1831</t>
  </si>
  <si>
    <t>Breń - Słupiec</t>
  </si>
  <si>
    <t>RW200011217499</t>
  </si>
  <si>
    <t>Breń - Żabnica od Żymanki do ujścia</t>
  </si>
  <si>
    <t>PL02S1401_0574</t>
  </si>
  <si>
    <t>Bruśnik - ujście do Kwisy (m. Leśna)</t>
  </si>
  <si>
    <t>RW60000316652</t>
  </si>
  <si>
    <t>Bruśnik</t>
  </si>
  <si>
    <t>PL02S0401_0656</t>
  </si>
  <si>
    <t>Nysa Łużycka - Gubin</t>
  </si>
  <si>
    <t>RW600019174999</t>
  </si>
  <si>
    <t>PL01S0701_1219</t>
  </si>
  <si>
    <t>PL02S1401_1266</t>
  </si>
  <si>
    <t>PL01S0901_1425</t>
  </si>
  <si>
    <t>Bzura - Patoki</t>
  </si>
  <si>
    <t>RW2000112725999</t>
  </si>
  <si>
    <t>Bzura od Uchanki do Rawki</t>
  </si>
  <si>
    <t>PL01S0901_1424</t>
  </si>
  <si>
    <t>Bzura - Łowicz</t>
  </si>
  <si>
    <t>RW20001627253</t>
  </si>
  <si>
    <t>Bzura od Kanału Tumskiego do Uchanki</t>
  </si>
  <si>
    <t>PL01S1501_1747</t>
  </si>
  <si>
    <t>Chechło - Mętków</t>
  </si>
  <si>
    <t>RW200006213349</t>
  </si>
  <si>
    <t>Chechło</t>
  </si>
  <si>
    <t>PL01S1101_1580</t>
  </si>
  <si>
    <t>Chodelka - Podgórz</t>
  </si>
  <si>
    <t>RW20000623749</t>
  </si>
  <si>
    <t>Chodelka</t>
  </si>
  <si>
    <t>PL02S1401_0440</t>
  </si>
  <si>
    <t>Cienia - ujście do Strzegomki (m. Piotrowice Świdnickie)</t>
  </si>
  <si>
    <t>RW600009134872</t>
  </si>
  <si>
    <t>Cienia</t>
  </si>
  <si>
    <t>PL01S0701_1266</t>
  </si>
  <si>
    <t>Czarna - Stanisławów I, uj. do Kanału Żerańskiego</t>
  </si>
  <si>
    <t>RW2000102671869</t>
  </si>
  <si>
    <t>Czarna</t>
  </si>
  <si>
    <t>PL01S1001_1496</t>
  </si>
  <si>
    <t>RW20000621789</t>
  </si>
  <si>
    <t>Czarna od zb. Chańcza do ujścia</t>
  </si>
  <si>
    <t>PL06S1401_0012</t>
  </si>
  <si>
    <t>Czermnica - punkt graniczny (m. Czermna)</t>
  </si>
  <si>
    <t>RW5000039449</t>
  </si>
  <si>
    <t>Czermnica</t>
  </si>
  <si>
    <t>PL02S1401_1217</t>
  </si>
  <si>
    <t>RW60002113399</t>
  </si>
  <si>
    <t>Odra w granicach Wrocławia</t>
  </si>
  <si>
    <t>PL01S1501_1784</t>
  </si>
  <si>
    <t>Dłubnia - Nowa Huta</t>
  </si>
  <si>
    <t>RW200006213769</t>
  </si>
  <si>
    <t>Dłubnia</t>
  </si>
  <si>
    <t>PL01S1301_0246</t>
  </si>
  <si>
    <t>Dopływ spod Drużykowy</t>
  </si>
  <si>
    <t>PL01S1301_0245</t>
  </si>
  <si>
    <t>Dopływ spod Małachowa</t>
  </si>
  <si>
    <t>PL02S0601_0939</t>
  </si>
  <si>
    <t>RW6000181883949</t>
  </si>
  <si>
    <t>Rokitka</t>
  </si>
  <si>
    <t>PL02S0601_0078</t>
  </si>
  <si>
    <t>Dopływ spod Sipior - ujście do Noteci, Kowalewko-Folwark</t>
  </si>
  <si>
    <t>RW600023188392</t>
  </si>
  <si>
    <t>Dopływ spod Sipior</t>
  </si>
  <si>
    <t>PL02S1401_0457</t>
  </si>
  <si>
    <t>Dopływ w Morawie - ujście do Strzegomki (m. Morawa)</t>
  </si>
  <si>
    <t>RW600017134854</t>
  </si>
  <si>
    <t>Dopływ w Morawie</t>
  </si>
  <si>
    <t>PL01S0601_0330</t>
  </si>
  <si>
    <t>Dopływ z Biechówka - ujście do Wdy, Biechówko</t>
  </si>
  <si>
    <t>RW2000182948</t>
  </si>
  <si>
    <t>Dopływ z Biechówka</t>
  </si>
  <si>
    <t>PL02S0501_0558</t>
  </si>
  <si>
    <t>Dopływ z gaj. Czmoń - Czmoniec</t>
  </si>
  <si>
    <t>RW600017185572</t>
  </si>
  <si>
    <t>Dopływ z gaj. Czmoń</t>
  </si>
  <si>
    <t>PL02S0601_0076</t>
  </si>
  <si>
    <t>Dopływ z Jeziora Meszno - ujście do Gąsawki, Kornelin</t>
  </si>
  <si>
    <t>RW6000161883699</t>
  </si>
  <si>
    <t>Gąsawka od jez. Sobiejuskiego do ujścia</t>
  </si>
  <si>
    <t>PL07S0801_0040</t>
  </si>
  <si>
    <t>Dopływ z jeziora Staw - Gawrych Ruda</t>
  </si>
  <si>
    <t>RW8000186432</t>
  </si>
  <si>
    <t>Dopływ z jeziora Staw</t>
  </si>
  <si>
    <t>PL01S0801_0294</t>
  </si>
  <si>
    <t>Dopływ z jeziora Toczyłowo - Toczyłowo</t>
  </si>
  <si>
    <t>RW20001726289729</t>
  </si>
  <si>
    <t>Dopływ z jeziora Toczyłowo</t>
  </si>
  <si>
    <t>PL02S1401_0415</t>
  </si>
  <si>
    <t>Dopływ z Klecina - ujście do Bystrzycy (m. Klecin)</t>
  </si>
  <si>
    <t>RW600009134534</t>
  </si>
  <si>
    <t>Dopływ z Klecina</t>
  </si>
  <si>
    <t>PL02S0601_0062</t>
  </si>
  <si>
    <t>Dopływ z Kościelca Kujawskiego - ujście do Noteci, Kościelec Kujawski</t>
  </si>
  <si>
    <t>RW6000171881994</t>
  </si>
  <si>
    <t>Kanał Kościelecki</t>
  </si>
  <si>
    <t>PL02S0501_0552</t>
  </si>
  <si>
    <t>Dopływ z Łysego Młyna - Radojewo</t>
  </si>
  <si>
    <t>RW60001718594</t>
  </si>
  <si>
    <t>Dopływ z Łysego Młyna</t>
  </si>
  <si>
    <t>PL02S1401_0431</t>
  </si>
  <si>
    <t>Dopływ z Miłochowa - ujście do Piławy (m. Miłochów)</t>
  </si>
  <si>
    <t>RW600009134496</t>
  </si>
  <si>
    <t>Dopływ z Miłochowa</t>
  </si>
  <si>
    <t>PL02S1401_0412</t>
  </si>
  <si>
    <t>Dopływ z wyrobiska Turoszów</t>
  </si>
  <si>
    <t>RW600000174156</t>
  </si>
  <si>
    <t>PL07S0801_0048</t>
  </si>
  <si>
    <t>Dopływ z Zaleskich - Grudziewszczyzna</t>
  </si>
  <si>
    <t>RW80001864838</t>
  </si>
  <si>
    <t>Dopływ z Zaleskich</t>
  </si>
  <si>
    <t>PL01S0601_0293</t>
  </si>
  <si>
    <t>Dopływ z Zawdy - ujście do Gardęgi, Wydrzno</t>
  </si>
  <si>
    <t>RW200017296872</t>
  </si>
  <si>
    <t>Dopływ z Zawdy</t>
  </si>
  <si>
    <t>PL02S0601_0065</t>
  </si>
  <si>
    <t>Dopływ ze Złotnik Kujawskich, poniżej Nowej Wsi Wielkiej</t>
  </si>
  <si>
    <t>RW6000111883824229</t>
  </si>
  <si>
    <t>Kanał Diemionna</t>
  </si>
  <si>
    <t>PL02S0501_0591</t>
  </si>
  <si>
    <t>Dormowska Struga - Muchocin</t>
  </si>
  <si>
    <t>RW600010175032</t>
  </si>
  <si>
    <t>Dormowska Struga</t>
  </si>
  <si>
    <t>PL02S1401_0416</t>
  </si>
  <si>
    <t>Dryżyna - ujście do Bystrzycy (pow. m. Domanice)</t>
  </si>
  <si>
    <t>RW600009134536</t>
  </si>
  <si>
    <t>Dryżyna</t>
  </si>
  <si>
    <t>PL01S1501_1845</t>
  </si>
  <si>
    <t>Dunajec - Jazowsko</t>
  </si>
  <si>
    <t>RW20000821419937</t>
  </si>
  <si>
    <t>Dunajec od zb. Czorsztyn do Obidzkiego Potoku</t>
  </si>
  <si>
    <t>PL01S1501_1817</t>
  </si>
  <si>
    <t>RW20001121499</t>
  </si>
  <si>
    <t>Dunajec od Więckówki do ujścia</t>
  </si>
  <si>
    <t>PL02S1401_0575</t>
  </si>
  <si>
    <t>Grabiszówka - ujście do Kwisy (m. Jurków)</t>
  </si>
  <si>
    <t>RW600003166569</t>
  </si>
  <si>
    <t>Grabiszówka</t>
  </si>
  <si>
    <t>PL02S0101_0563</t>
  </si>
  <si>
    <t>RW60001646895</t>
  </si>
  <si>
    <t>Grabowa od Wielinki do dopływu z polderu Rusko-Darłowo I a</t>
  </si>
  <si>
    <t>PL02S1401_0566</t>
  </si>
  <si>
    <t>Grudna - ujście do Kamienicy (m. Barcinek)</t>
  </si>
  <si>
    <t>RW60000316329</t>
  </si>
  <si>
    <t>Kamienica</t>
  </si>
  <si>
    <t>PL02S0101_0493</t>
  </si>
  <si>
    <t>RW60001619899</t>
  </si>
  <si>
    <t>Ina od Strugi Goleniowskiej do ujścia</t>
  </si>
  <si>
    <t>PL02S1401_0562</t>
  </si>
  <si>
    <t>Janówka - ujście do Bobru (m. Janowice Wlk.)</t>
  </si>
  <si>
    <t>PL02S0501_0754</t>
  </si>
  <si>
    <t>Jaroszewska Struga - Sieraków</t>
  </si>
  <si>
    <t>RW600009187529</t>
  </si>
  <si>
    <t>Jaroszewska Struga</t>
  </si>
  <si>
    <t>PL01S0301_0894</t>
  </si>
  <si>
    <t>Jegrznia (Lega) - Sędki</t>
  </si>
  <si>
    <t>RW2000112626199</t>
  </si>
  <si>
    <t>Lega od jez. Olecko Małe do jez. Selmęt Wielki</t>
  </si>
  <si>
    <t>PL01S0701_3720</t>
  </si>
  <si>
    <t>Narew - Ogony, Brzeg</t>
  </si>
  <si>
    <t>RW20001626579</t>
  </si>
  <si>
    <t>Narew od Omulwi do Orzyca</t>
  </si>
  <si>
    <t>PL02S1401_0564</t>
  </si>
  <si>
    <t>Kamienica - w m. Stara Kamienica</t>
  </si>
  <si>
    <t xml:space="preserve">Kamienica </t>
  </si>
  <si>
    <t>PL01S1001_1506</t>
  </si>
  <si>
    <t>RW20001123499</t>
  </si>
  <si>
    <t>Kamienna od Świśliny do ujścia</t>
  </si>
  <si>
    <t>PL02S0601_3460</t>
  </si>
  <si>
    <t>Kanał Bydgoski - ujście do Noteci, Występ</t>
  </si>
  <si>
    <t>RW600015188389</t>
  </si>
  <si>
    <t>Kanał Bydgoski</t>
  </si>
  <si>
    <t>PL02S1301_1173</t>
  </si>
  <si>
    <t>Kanał Gliwicki - m. Dzierżno</t>
  </si>
  <si>
    <t>PL02S1301_3842</t>
  </si>
  <si>
    <t>Kanał Gliwicki - Taciszów, ul. Gliwicka</t>
  </si>
  <si>
    <t>PL01S0901_0180</t>
  </si>
  <si>
    <t>Kanał Łęka-Dobrogosty - Łęczyca</t>
  </si>
  <si>
    <t>RW200017272158</t>
  </si>
  <si>
    <t>Kanał Łęka-Dobrogosty</t>
  </si>
  <si>
    <t>PL01S0701_1259</t>
  </si>
  <si>
    <t>Kanał Żerański - Nieporęt</t>
  </si>
  <si>
    <t>RW200016267189</t>
  </si>
  <si>
    <t>Kanał Żerański</t>
  </si>
  <si>
    <t>PL02S1301_1166</t>
  </si>
  <si>
    <t>Kłodnica Gliwice ul. Edisona</t>
  </si>
  <si>
    <t>PL02S0501_0589</t>
  </si>
  <si>
    <t>Kłosowska Struga - Chorzępowo</t>
  </si>
  <si>
    <t>RW600017187569</t>
  </si>
  <si>
    <t>Kłosowska Struga</t>
  </si>
  <si>
    <t>PL01S1001_1488</t>
  </si>
  <si>
    <t>Koprzywianka - Andruszkowice</t>
  </si>
  <si>
    <t>RW200011219499</t>
  </si>
  <si>
    <t>Koprzywianka od Modlibórki do ujścia</t>
  </si>
  <si>
    <t>PL07S0801_0083</t>
  </si>
  <si>
    <t>Krynka - profil graniczny Krynki</t>
  </si>
  <si>
    <t>RW80001062729</t>
  </si>
  <si>
    <t>Krynka do granicy państwa</t>
  </si>
  <si>
    <t>PL01S1101_3858</t>
  </si>
  <si>
    <t>Kurówka - Puławy, ul. Młyńska</t>
  </si>
  <si>
    <t>RW200011239299</t>
  </si>
  <si>
    <t>Kurówka od Białki do ujścia</t>
  </si>
  <si>
    <t>PL01S1301_2136</t>
  </si>
  <si>
    <t>Leśnianka ujście do Soły</t>
  </si>
  <si>
    <t>PL02S1401_0595</t>
  </si>
  <si>
    <t>Lipka - ujście do Bobru (m. Nielestno)</t>
  </si>
  <si>
    <t>RW60000616349</t>
  </si>
  <si>
    <t>Lipka</t>
  </si>
  <si>
    <t>PL01S0301_4025</t>
  </si>
  <si>
    <t>Liwa - Kwidzyn</t>
  </si>
  <si>
    <t>RW2000115229</t>
  </si>
  <si>
    <t>Liwa od jez. Liwieniec do ujścia</t>
  </si>
  <si>
    <t>PL02S1401_0576</t>
  </si>
  <si>
    <t>Luciąża - ujście do Kwisy (m. Nawojów Śl.)</t>
  </si>
  <si>
    <t>RW600003166769</t>
  </si>
  <si>
    <t>Luciąża</t>
  </si>
  <si>
    <t>PL02S1401_0510</t>
  </si>
  <si>
    <t>Łaźnik - ujście do Nysy Łużyckiej (m. Pieńsk)</t>
  </si>
  <si>
    <t>RW600009174552</t>
  </si>
  <si>
    <t>Łaźnik</t>
  </si>
  <si>
    <t>PL01S0201_0818</t>
  </si>
  <si>
    <t>RW200016476799</t>
  </si>
  <si>
    <t>Łeba od Pogorzelicy do jez. Łebsko</t>
  </si>
  <si>
    <t>PL01S1601_1884</t>
  </si>
  <si>
    <t>Łęg - Gorzyce</t>
  </si>
  <si>
    <t>RW200011219899</t>
  </si>
  <si>
    <t>Łęg od Turki do ujścia</t>
  </si>
  <si>
    <t>PL01S1501_1860</t>
  </si>
  <si>
    <t>Łososina - Witowice Górne</t>
  </si>
  <si>
    <t>RW2000072147349</t>
  </si>
  <si>
    <t>Łososina od Potoku Stańkowskiego do ujścia</t>
  </si>
  <si>
    <t>PL01S0201_3590</t>
  </si>
  <si>
    <t>Łupawa - Damno</t>
  </si>
  <si>
    <t>PL01S0201_0291</t>
  </si>
  <si>
    <t>Maleniec - Gogolewko</t>
  </si>
  <si>
    <t>RW200010472649</t>
  </si>
  <si>
    <t>Maleniec</t>
  </si>
  <si>
    <t>PL01S0601_0968</t>
  </si>
  <si>
    <t>Mień - ujście do Wisły, Wąkole</t>
  </si>
  <si>
    <t>RW200011279499</t>
  </si>
  <si>
    <t>Mień od Dopływu spod Jankowa do ujścia</t>
  </si>
  <si>
    <t>PL02S1401_0514</t>
  </si>
  <si>
    <t>Mierzwiński Potok - ujście do Bobru (m. Mierzwin)</t>
  </si>
  <si>
    <t>RW600006163789</t>
  </si>
  <si>
    <t>Mierzwiński Potok</t>
  </si>
  <si>
    <t>PL02S0501_3084</t>
  </si>
  <si>
    <t>Miłosławka - Czarne Piątkowo</t>
  </si>
  <si>
    <t>RW6000101854899</t>
  </si>
  <si>
    <t xml:space="preserve">Miłosławka </t>
  </si>
  <si>
    <t>PL02S1401_0442</t>
  </si>
  <si>
    <t>Młynisko - ujście do Strzegomki (m. Piotrowice)</t>
  </si>
  <si>
    <t>RW600009134894</t>
  </si>
  <si>
    <t>Młynisko</t>
  </si>
  <si>
    <t>PL02S1401_0565</t>
  </si>
  <si>
    <t>Młynówka - ujście do Kamienicy (m. Stara Kamienica)</t>
  </si>
  <si>
    <t>PL02S1401_0590</t>
  </si>
  <si>
    <t>Młynówka - ujście do Bobru (m. Bolesławiec  ul. Zgorzelecka)</t>
  </si>
  <si>
    <t>RW600006163794</t>
  </si>
  <si>
    <t>Młynówka</t>
  </si>
  <si>
    <t>PL01S1601_0397</t>
  </si>
  <si>
    <t>Młynówka - Kalników</t>
  </si>
  <si>
    <t>RW200009225249</t>
  </si>
  <si>
    <t>PL01S0901_1436</t>
  </si>
  <si>
    <t>Moszczenica - Orłów</t>
  </si>
  <si>
    <t>RW20001127229</t>
  </si>
  <si>
    <t>Moszczenica od Dopływu z Besiekierza do ujścia</t>
  </si>
  <si>
    <t>PL01S0901_1442</t>
  </si>
  <si>
    <t>Mroga - Bielawy</t>
  </si>
  <si>
    <t>RW200011272349</t>
  </si>
  <si>
    <t>Mroga od Mrożycy do ujścia</t>
  </si>
  <si>
    <t>PL02S0101_0454</t>
  </si>
  <si>
    <t>RW600011191299</t>
  </si>
  <si>
    <t>Myśla od jez. Myśliborskiego do ujścia</t>
  </si>
  <si>
    <t>PL01S0801_3786</t>
  </si>
  <si>
    <t>Narewka - ujście</t>
  </si>
  <si>
    <t>RW200011261299</t>
  </si>
  <si>
    <t>Narewka od Jelonki do ujścia</t>
  </si>
  <si>
    <t>PL02S0501_0819</t>
  </si>
  <si>
    <t>RW600016183299</t>
  </si>
  <si>
    <t>Ner od Kanału Zbylczyckiego do ujścia</t>
  </si>
  <si>
    <t>PL01S1301_0236</t>
  </si>
  <si>
    <t>Nickulina - ujście do Soły</t>
  </si>
  <si>
    <t xml:space="preserve">PL01S1501_1873 </t>
  </si>
  <si>
    <t>Niedziczanka - ujście do Dunajca</t>
  </si>
  <si>
    <t>RW2000042141729</t>
  </si>
  <si>
    <t>Niedziczanka</t>
  </si>
  <si>
    <t>PL02S1401_0443</t>
  </si>
  <si>
    <t>Niesłusz - ujście do Strzegomki (m. Chmielów)</t>
  </si>
  <si>
    <t>RW6000091348989</t>
  </si>
  <si>
    <t>Niesłusz</t>
  </si>
  <si>
    <t>PL02S0401_3313</t>
  </si>
  <si>
    <t>Noteć - most na drodze Gościmiec-Goszczanowiec</t>
  </si>
  <si>
    <t>RW600012188977</t>
  </si>
  <si>
    <t>Noteć od Rudawy do ujścia</t>
  </si>
  <si>
    <t>PL01S0901_1430</t>
  </si>
  <si>
    <t>Ochnia - Łęki Kościelne</t>
  </si>
  <si>
    <t>RW2000162721899</t>
  </si>
  <si>
    <t>Ochnia od Miłonki do ujścia</t>
  </si>
  <si>
    <t>PL02S0401_0661</t>
  </si>
  <si>
    <t>Odra - m. Kostrzyn</t>
  </si>
  <si>
    <t>RW60001217999</t>
  </si>
  <si>
    <t>Odra od Nysy Łużyckiej do Warty</t>
  </si>
  <si>
    <t>PL01S0701_3483</t>
  </si>
  <si>
    <t>Okrzejka - Podłęż</t>
  </si>
  <si>
    <t>RW20001125329</t>
  </si>
  <si>
    <t>Okrzejka od Owni do ujścia</t>
  </si>
  <si>
    <t>PL02S1201_0251</t>
  </si>
  <si>
    <t>Olesnice - Podlesie</t>
  </si>
  <si>
    <t>PL02S1301_1129</t>
  </si>
  <si>
    <t>Olza - powyżej Stonawki</t>
  </si>
  <si>
    <t>RW60000411453</t>
  </si>
  <si>
    <t>Olza od Ropiczanki do granicy</t>
  </si>
  <si>
    <t>PL01S0301_3559</t>
  </si>
  <si>
    <t>Omulew - Kolonia Wielbark</t>
  </si>
  <si>
    <t>RW200016265439</t>
  </si>
  <si>
    <t>Omulew od Szuci do Wałpuszy</t>
  </si>
  <si>
    <t>PL02S1201_1085</t>
  </si>
  <si>
    <t>Opawica - Chomiąża</t>
  </si>
  <si>
    <t>RW60000311229</t>
  </si>
  <si>
    <t>Opawica</t>
  </si>
  <si>
    <t>PL06S1401_0004</t>
  </si>
  <si>
    <t>Orlica - przejście graniczne Niemojów-Bartošovice</t>
  </si>
  <si>
    <t>RW5000039617</t>
  </si>
  <si>
    <t>Dzika Orlica od źródła do Czerwonego Strumienia</t>
  </si>
  <si>
    <t>PL02S1201_1087</t>
  </si>
  <si>
    <t>Osobłoga - Krapkowice</t>
  </si>
  <si>
    <t>PL01S0301_0920</t>
  </si>
  <si>
    <t>Pasłęka - Pelnik</t>
  </si>
  <si>
    <t>RW20001156319</t>
  </si>
  <si>
    <t>Pasłęka od jez. Sarąg do Marąga</t>
  </si>
  <si>
    <t>PL01S1301_2142</t>
  </si>
  <si>
    <t>Pewlica - ujście do Koszarawy</t>
  </si>
  <si>
    <t>RW2000042132499</t>
  </si>
  <si>
    <t>Koszarawa</t>
  </si>
  <si>
    <t>PL01S0701_1095</t>
  </si>
  <si>
    <t>PL01S0801_3793</t>
  </si>
  <si>
    <t>Pisa - Wincenta</t>
  </si>
  <si>
    <t>RW20001126499</t>
  </si>
  <si>
    <t>Pisa od jez. Roś do ujścia ze Skrodą od Dzierzbi</t>
  </si>
  <si>
    <t>PL01S0701_0678</t>
  </si>
  <si>
    <t>Pisia - Boryszew Pierwszy</t>
  </si>
  <si>
    <t>RW2000112727699</t>
  </si>
  <si>
    <t>Pisia Gągolina od Okrzeszy do ujścia</t>
  </si>
  <si>
    <t>PL01S1501_1857</t>
  </si>
  <si>
    <t>RW200008214299</t>
  </si>
  <si>
    <t>Poprad</t>
  </si>
  <si>
    <t>PL01S1501_1782</t>
  </si>
  <si>
    <t>Prądnik-Białucha - Kraków ujście</t>
  </si>
  <si>
    <t>RW200006213749</t>
  </si>
  <si>
    <t>Prądnik</t>
  </si>
  <si>
    <t>PL02S1201_1089</t>
  </si>
  <si>
    <t>Prudnik - Dytmarów</t>
  </si>
  <si>
    <t>RW600003117649</t>
  </si>
  <si>
    <t>Prudnik</t>
  </si>
  <si>
    <t>PL01S1301_1724</t>
  </si>
  <si>
    <t>Przemsza - w Chełmku</t>
  </si>
  <si>
    <t>PL01S1301_1707</t>
  </si>
  <si>
    <t>Przemsza - powyżej zbiornika Przeczyce</t>
  </si>
  <si>
    <t>RW20002321239</t>
  </si>
  <si>
    <t>Zb. Przeczyce</t>
  </si>
  <si>
    <t>PL01S1301_1684</t>
  </si>
  <si>
    <t>RW20001121169</t>
  </si>
  <si>
    <t>Pszczynka od zb. Łąka do ujścia</t>
  </si>
  <si>
    <t>PL01S0701_1076</t>
  </si>
  <si>
    <t>Radomka - Lisów</t>
  </si>
  <si>
    <t>RW200011252599</t>
  </si>
  <si>
    <t>Radomka od zb. Domaniów do Mlecznej</t>
  </si>
  <si>
    <t>PL01S0701_1077</t>
  </si>
  <si>
    <t>RW20001125299</t>
  </si>
  <si>
    <t>Radomka od Mlecznej do ujścia</t>
  </si>
  <si>
    <t>PL01S0901_1463</t>
  </si>
  <si>
    <t>Rawka - Kęszyce</t>
  </si>
  <si>
    <t>RW2000112726999</t>
  </si>
  <si>
    <t>Rawka od Krzemionki do ujścia</t>
  </si>
  <si>
    <t>PL01S0201_0784</t>
  </si>
  <si>
    <t>RW20001447899</t>
  </si>
  <si>
    <t>Reda od Dopływu z polderu Rekowo do ujścia</t>
  </si>
  <si>
    <t>PL02S0101_0527</t>
  </si>
  <si>
    <t>RW60001442999</t>
  </si>
  <si>
    <t>Rega od Starej Regi Gryfickiej do ujścia</t>
  </si>
  <si>
    <t>PL02S1301_3503</t>
  </si>
  <si>
    <t>Rozumicki Potok - ujście do rzeki Troja</t>
  </si>
  <si>
    <t>RW6000091152689</t>
  </si>
  <si>
    <t>Rozumicki Potok</t>
  </si>
  <si>
    <t>PL01S0801_3811</t>
  </si>
  <si>
    <t>Wincenta - Wincenta</t>
  </si>
  <si>
    <t>RW2000172647899</t>
  </si>
  <si>
    <t>Wincenta</t>
  </si>
  <si>
    <t>PL01S0701_1203</t>
  </si>
  <si>
    <t>Orz - Czarnowo</t>
  </si>
  <si>
    <t>RW20001926569</t>
  </si>
  <si>
    <t>Orz od dopływu z Wiśniewa do ujścia</t>
  </si>
  <si>
    <t>PL01S0601_0972</t>
  </si>
  <si>
    <t>Rypienica - ujście do Drwęcy, Łapinóż</t>
  </si>
  <si>
    <t>RW20001128899</t>
  </si>
  <si>
    <t>Rypienica od dopł. z jez. Długiego do ujścia</t>
  </si>
  <si>
    <t>PL01S1601_1950</t>
  </si>
  <si>
    <t>San - Stare Miasto</t>
  </si>
  <si>
    <t>RW20001222999</t>
  </si>
  <si>
    <t>San od Wisłoka do ujścia</t>
  </si>
  <si>
    <t>PL01S1601_1922</t>
  </si>
  <si>
    <t>PL01S1601_1955</t>
  </si>
  <si>
    <t>PL01S1101_1575</t>
  </si>
  <si>
    <t>RW2000112329</t>
  </si>
  <si>
    <t>Sanna od Stanianki do ujścia</t>
  </si>
  <si>
    <t>PL01S0801_1361</t>
  </si>
  <si>
    <t>Pisa - Morgowniki (ujście)</t>
  </si>
  <si>
    <t>PL02S0601_0072</t>
  </si>
  <si>
    <t>Słony Rów - ujście do Noteci, Inowrocław</t>
  </si>
  <si>
    <t>RW6000171881969</t>
  </si>
  <si>
    <t>Słony Rów</t>
  </si>
  <si>
    <t>PL02S1401_0570</t>
  </si>
  <si>
    <t>Sobótka - ujście do Bobru (m. Sobota)</t>
  </si>
  <si>
    <t>PL02S1401_0571</t>
  </si>
  <si>
    <t>Srebrna - ujście do Bobru (m. Lwówek Śl. ul. Rybna)</t>
  </si>
  <si>
    <t>PL02S1401_0589</t>
  </si>
  <si>
    <t>Stoczek - ujscie do Bobru (m. Rakowice Małe)</t>
  </si>
  <si>
    <t>RW600006163752</t>
  </si>
  <si>
    <t>Stoczek</t>
  </si>
  <si>
    <t>PL01S0201_0295</t>
  </si>
  <si>
    <t>Strumyk - Żelkówko</t>
  </si>
  <si>
    <t>RW20001047276</t>
  </si>
  <si>
    <t>Strumyk Żelkowski</t>
  </si>
  <si>
    <t>PL02S1401_0479</t>
  </si>
  <si>
    <t>Strużyna - ujście do Sąsiecznicy (m. Przędkowice)</t>
  </si>
  <si>
    <t>RW600010144549</t>
  </si>
  <si>
    <t>Strużyna</t>
  </si>
  <si>
    <t>PL01S0801_1343</t>
  </si>
  <si>
    <t>Supraśl  - ujście Dzikie</t>
  </si>
  <si>
    <t>RW20001626169</t>
  </si>
  <si>
    <t>Supraśl od Dzierniakówki do ujścia</t>
  </si>
  <si>
    <t>PL04S1501_3000</t>
  </si>
  <si>
    <t>Syhlec - ujście do Czarnej Orawy</t>
  </si>
  <si>
    <t>RW120016822279</t>
  </si>
  <si>
    <t>Czarna Orawa do granicy państwa</t>
  </si>
  <si>
    <t>PL01S0701_1192</t>
  </si>
  <si>
    <t>Szkwa - Socha</t>
  </si>
  <si>
    <t>RW2000112651899</t>
  </si>
  <si>
    <t>Szkwa od Dopływu spod Lipniaka do ujścia</t>
  </si>
  <si>
    <t>PL02S1301_1133</t>
  </si>
  <si>
    <t>Szotkówka - ujście do Olzy</t>
  </si>
  <si>
    <t>RW60000611489</t>
  </si>
  <si>
    <t>Szotkówka</t>
  </si>
  <si>
    <t>PL01S1501_1795</t>
  </si>
  <si>
    <t>RW20001121392999</t>
  </si>
  <si>
    <t>Szreniawa od Ścieklca do ujścia</t>
  </si>
  <si>
    <t>PL02S1401_0551</t>
  </si>
  <si>
    <t>Szumiąca - ujscie do Bobru (m. Jelenia Góra ul. Długa)</t>
  </si>
  <si>
    <t>RW60000316333</t>
  </si>
  <si>
    <t>Bóbr od Kamiennej do zb. Pilchowice</t>
  </si>
  <si>
    <t>PL02S1401_1273</t>
  </si>
  <si>
    <t>Piława – ujście do Bystrzycy (m. Niegoszów)</t>
  </si>
  <si>
    <t>RW600006134499</t>
  </si>
  <si>
    <t>Piława</t>
  </si>
  <si>
    <t>PL02S1401_0560</t>
  </si>
  <si>
    <t>Toczna - ujście do Lesku (m. Jaczków)</t>
  </si>
  <si>
    <t>PL01S1301_2160</t>
  </si>
  <si>
    <t>Trzebinka - ujście do Koszarawy</t>
  </si>
  <si>
    <t>PL02S1201_0246</t>
  </si>
  <si>
    <t>Trzebinka - Trzebina</t>
  </si>
  <si>
    <t>PL01S1601_1878</t>
  </si>
  <si>
    <t>Trześniówka - Trześń</t>
  </si>
  <si>
    <t>RW200011219699</t>
  </si>
  <si>
    <t>Trześniówka od Karolówki do ujścia</t>
  </si>
  <si>
    <t>PL01S1501_1815</t>
  </si>
  <si>
    <t>Uszwica - Wola Przemykowska</t>
  </si>
  <si>
    <t>RW200011213969</t>
  </si>
  <si>
    <t>Uszwica od Borowego do ujścia</t>
  </si>
  <si>
    <t>PL02S0401_0682</t>
  </si>
  <si>
    <t>Warta - m. Kostrzyn</t>
  </si>
  <si>
    <t>RW6000121899</t>
  </si>
  <si>
    <t>Warta od Noteci do ujścia</t>
  </si>
  <si>
    <t>PL02S0901_0946</t>
  </si>
  <si>
    <t>Warta - Sieradz</t>
  </si>
  <si>
    <t>RW600011183119</t>
  </si>
  <si>
    <t>Warta od Widawki do Żegliny</t>
  </si>
  <si>
    <t>PL01S0601_1051</t>
  </si>
  <si>
    <t>Wda - ujście do Wisły, Świecie</t>
  </si>
  <si>
    <t>RW20001129499</t>
  </si>
  <si>
    <t>Wda od zb. Gródek do ujścia</t>
  </si>
  <si>
    <t>PL02S0501_0911</t>
  </si>
  <si>
    <t>RW60001618699</t>
  </si>
  <si>
    <t>Wełna od Nielby do ujścia</t>
  </si>
  <si>
    <t>PL08S0301_0159</t>
  </si>
  <si>
    <t>Węgorapa - Mieduniszki</t>
  </si>
  <si>
    <t>PL01S1301_2163</t>
  </si>
  <si>
    <t>Wielka Puszcza - ujście do Soły</t>
  </si>
  <si>
    <t>PL01S1101_1602</t>
  </si>
  <si>
    <t>Wieprz - Borowica</t>
  </si>
  <si>
    <t>RW20001124371</t>
  </si>
  <si>
    <t>Wieprz od Żółkiewki do oddzielenia się Kan. Wieprz-Krzna</t>
  </si>
  <si>
    <t>PL01S1101_1606</t>
  </si>
  <si>
    <t>Wieprz - Dęblin</t>
  </si>
  <si>
    <t>PL01S1101_1604</t>
  </si>
  <si>
    <t>Wieprz - Jaszczów</t>
  </si>
  <si>
    <t>RW2000112479</t>
  </si>
  <si>
    <t>Wieprz od oddzielenia się Kanału Wieprz-Krzna do Tyśmienicy</t>
  </si>
  <si>
    <t>PL01S1101_1605</t>
  </si>
  <si>
    <t>Wieprz - Kijany</t>
  </si>
  <si>
    <t>PL01S1101_1603</t>
  </si>
  <si>
    <t>Wieprz - Wola Skromowska</t>
  </si>
  <si>
    <t>PL02S0101_0558</t>
  </si>
  <si>
    <t>RW60001146791</t>
  </si>
  <si>
    <t>Wieprza od Moszczenicy do Łękawicy</t>
  </si>
  <si>
    <t>PL02S1401_0567</t>
  </si>
  <si>
    <t>Więziec - ujście do Kamienicy (m Pasiecznik)</t>
  </si>
  <si>
    <t>PL01S1501_1773</t>
  </si>
  <si>
    <t>Wilga - Kraków</t>
  </si>
  <si>
    <t>RW2000092137299</t>
  </si>
  <si>
    <t>Wilga</t>
  </si>
  <si>
    <t>PL01S1301_3403</t>
  </si>
  <si>
    <t>Wisła - w Jawiszowicach</t>
  </si>
  <si>
    <t>PL01S1601_1899</t>
  </si>
  <si>
    <t>Wisłoka - Kozłów</t>
  </si>
  <si>
    <t>PL01S1601_1889</t>
  </si>
  <si>
    <t>Wisłoka - Pilzno</t>
  </si>
  <si>
    <t>RW200006218719</t>
  </si>
  <si>
    <t>Wisłoka od Ropy do Pot. Chotowskiego</t>
  </si>
  <si>
    <t>PL01S0801_3429</t>
  </si>
  <si>
    <t>Wissa - Czachy</t>
  </si>
  <si>
    <t>RW2000162629699</t>
  </si>
  <si>
    <t>Wissa od Dopływu w Wąsoszu do ujścia</t>
  </si>
  <si>
    <t>PL01S0701_3702</t>
  </si>
  <si>
    <t>Wkra - Joniec, most</t>
  </si>
  <si>
    <t>RW20001126879</t>
  </si>
  <si>
    <t>Wkra od Mławki do Sony</t>
  </si>
  <si>
    <t>PL01S0701_1271</t>
  </si>
  <si>
    <t>Wkra - Pomiechówek, most</t>
  </si>
  <si>
    <t>RW200016268999</t>
  </si>
  <si>
    <t>Wkra od Sony do ujścia</t>
  </si>
  <si>
    <t>PL01S1501_1872</t>
  </si>
  <si>
    <t>Zbiornik Czorsztyn - powyżej zapory</t>
  </si>
  <si>
    <t>RW20002321415999</t>
  </si>
  <si>
    <t>Zb. Czorsztyn</t>
  </si>
  <si>
    <t>PL01S0701_1190</t>
  </si>
  <si>
    <t>Zb. Dębe - Dębe, zapora</t>
  </si>
  <si>
    <t>RW200021267199</t>
  </si>
  <si>
    <t>Jez. Zegrzyńskie</t>
  </si>
  <si>
    <t>PL01S0602_0519</t>
  </si>
  <si>
    <t>Zbiornik Włocławek - stanowisko 03</t>
  </si>
  <si>
    <t>RW200021275999</t>
  </si>
  <si>
    <t>Zb. Włocławek</t>
  </si>
  <si>
    <t>PL01S0601_3387</t>
  </si>
  <si>
    <t>Zgłowiączka - Józefowo</t>
  </si>
  <si>
    <t>RW2000112789</t>
  </si>
  <si>
    <t>Zgłowiączka od jez. Głuszyńskiego do ujścia</t>
  </si>
  <si>
    <t>PL02S1201_1091</t>
  </si>
  <si>
    <t>Złoty Potok - powyżej granicy RP</t>
  </si>
  <si>
    <t>PL02S1401_0506</t>
  </si>
  <si>
    <t>Złoty Stok - ujście do Kwisy (m. Nawojów Łużycki)</t>
  </si>
  <si>
    <t>RW60000916678</t>
  </si>
  <si>
    <t>Złoty Stok</t>
  </si>
  <si>
    <t>PL02S1401_0513</t>
  </si>
  <si>
    <t>Żeliszowski Potok - ujście do Bobru (m. Włodzice Wielkie)</t>
  </si>
  <si>
    <t>RW60000616376</t>
  </si>
  <si>
    <t>Żeliszowski Potok</t>
  </si>
  <si>
    <t>PL01S0201_0294</t>
  </si>
  <si>
    <t>Żelkowa Woda - Żelkówko</t>
  </si>
  <si>
    <t>RW20001047274</t>
  </si>
  <si>
    <t>Żelkowa Woda</t>
  </si>
  <si>
    <t>Nazwa ppk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</si>
</sst>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6" x14ac:knownFonts="1"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10"/>
      <color theme="0" tint="-0.499984740745262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i/>
      <sz val="7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8"/>
      <name val="Arial"/>
      <family val="2"/>
      <charset val="238"/>
    </font>
    <font>
      <b/>
      <sz val="6"/>
      <name val="Arial Narrow"/>
      <family val="2"/>
      <charset val="238"/>
    </font>
    <font>
      <sz val="6"/>
      <name val="Arial Narrow"/>
      <family val="2"/>
      <charset val="238"/>
    </font>
    <font>
      <i/>
      <sz val="6"/>
      <color theme="1"/>
      <name val="Arial Narrow"/>
      <family val="2"/>
      <charset val="238"/>
    </font>
    <font>
      <b/>
      <i/>
      <sz val="6"/>
      <name val="Arial Narrow"/>
      <family val="2"/>
      <charset val="238"/>
    </font>
    <font>
      <sz val="6"/>
      <color theme="1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49" fontId="6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 wrapText="1"/>
    </xf>
    <xf numFmtId="49" fontId="5" fillId="2" borderId="0" xfId="1" applyNumberFormat="1" applyFont="1" applyFill="1" applyAlignment="1">
      <alignment horizontal="center" vertical="center" wrapText="1"/>
    </xf>
    <xf numFmtId="0" fontId="7" fillId="6" borderId="0" xfId="1" applyFont="1" applyFill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0" fontId="7" fillId="6" borderId="0" xfId="1" applyFont="1" applyFill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5" fillId="0" borderId="0" xfId="0" applyFont="1"/>
    <xf numFmtId="0" fontId="3" fillId="0" borderId="0" xfId="1" applyFont="1"/>
    <xf numFmtId="0" fontId="5" fillId="0" borderId="1" xfId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2" fillId="5" borderId="0" xfId="1" applyFont="1" applyFill="1" applyAlignment="1">
      <alignment horizontal="right"/>
    </xf>
    <xf numFmtId="0" fontId="2" fillId="6" borderId="0" xfId="1" applyFont="1" applyFill="1" applyAlignment="1">
      <alignment horizontal="right" vertical="center"/>
    </xf>
    <xf numFmtId="49" fontId="6" fillId="11" borderId="0" xfId="1" applyNumberFormat="1" applyFont="1" applyFill="1" applyAlignment="1">
      <alignment horizontal="left" vertical="center" wrapText="1"/>
    </xf>
    <xf numFmtId="49" fontId="6" fillId="8" borderId="0" xfId="1" applyNumberFormat="1" applyFont="1" applyFill="1" applyAlignment="1">
      <alignment horizontal="left" vertical="center" wrapText="1"/>
    </xf>
    <xf numFmtId="49" fontId="6" fillId="9" borderId="0" xfId="1" applyNumberFormat="1" applyFont="1" applyFill="1" applyAlignment="1">
      <alignment horizontal="left" vertical="center" wrapText="1"/>
    </xf>
    <xf numFmtId="49" fontId="6" fillId="10" borderId="0" xfId="1" applyNumberFormat="1" applyFont="1" applyFill="1" applyAlignment="1">
      <alignment horizontal="left" vertical="center" wrapText="1"/>
    </xf>
    <xf numFmtId="49" fontId="6" fillId="7" borderId="0" xfId="1" applyNumberFormat="1" applyFont="1" applyFill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1" fillId="4" borderId="0" xfId="1" applyFont="1" applyFill="1" applyAlignment="1">
      <alignment horizontal="right" vertical="center"/>
    </xf>
    <xf numFmtId="2" fontId="5" fillId="12" borderId="0" xfId="0" applyNumberFormat="1" applyFont="1" applyFill="1" applyAlignment="1">
      <alignment horizontal="center"/>
    </xf>
    <xf numFmtId="164" fontId="5" fillId="12" borderId="0" xfId="0" applyNumberFormat="1" applyFont="1" applyFill="1" applyAlignment="1">
      <alignment horizontal="center" vertical="center"/>
    </xf>
    <xf numFmtId="164" fontId="5" fillId="12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6" fillId="13" borderId="1" xfId="1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49" fontId="12" fillId="13" borderId="1" xfId="1" applyNumberFormat="1" applyFont="1" applyFill="1" applyBorder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 wrapText="1"/>
    </xf>
    <xf numFmtId="49" fontId="18" fillId="3" borderId="1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9" fillId="2" borderId="1" xfId="1" applyNumberFormat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2" fontId="18" fillId="12" borderId="0" xfId="0" applyNumberFormat="1" applyFont="1" applyFill="1" applyAlignment="1">
      <alignment horizontal="center"/>
    </xf>
    <xf numFmtId="164" fontId="18" fillId="12" borderId="0" xfId="0" applyNumberFormat="1" applyFont="1" applyFill="1" applyAlignment="1">
      <alignment horizontal="center" vertical="center"/>
    </xf>
    <xf numFmtId="164" fontId="18" fillId="12" borderId="0" xfId="0" applyNumberFormat="1" applyFont="1" applyFill="1" applyAlignment="1">
      <alignment horizontal="center"/>
    </xf>
    <xf numFmtId="0" fontId="7" fillId="0" borderId="0" xfId="1" applyFont="1"/>
    <xf numFmtId="49" fontId="14" fillId="2" borderId="1" xfId="1" applyNumberFormat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right" vertical="center" wrapText="1"/>
    </xf>
    <xf numFmtId="0" fontId="14" fillId="2" borderId="1" xfId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right" vertical="center"/>
    </xf>
    <xf numFmtId="0" fontId="17" fillId="0" borderId="1" xfId="1" applyFont="1" applyBorder="1" applyAlignment="1">
      <alignment vertical="center" wrapText="1"/>
    </xf>
    <xf numFmtId="49" fontId="14" fillId="8" borderId="1" xfId="1" applyNumberFormat="1" applyFont="1" applyFill="1" applyBorder="1" applyAlignment="1">
      <alignment horizontal="center" vertical="center" wrapText="1"/>
    </xf>
    <xf numFmtId="49" fontId="14" fillId="7" borderId="1" xfId="1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7" fillId="0" borderId="0" xfId="1" applyFont="1"/>
    <xf numFmtId="0" fontId="15" fillId="0" borderId="0" xfId="0" applyFont="1" applyAlignment="1">
      <alignment vertical="center" wrapText="1"/>
    </xf>
    <xf numFmtId="0" fontId="16" fillId="0" borderId="0" xfId="1" applyFont="1" applyAlignment="1">
      <alignment horizontal="center" vertical="center"/>
    </xf>
    <xf numFmtId="0" fontId="15" fillId="0" borderId="0" xfId="0" applyFont="1"/>
    <xf numFmtId="0" fontId="17" fillId="0" borderId="0" xfId="1" applyFont="1" applyAlignment="1">
      <alignment horizontal="center" vertical="center"/>
    </xf>
    <xf numFmtId="49" fontId="21" fillId="2" borderId="1" xfId="1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right" vertical="center" wrapText="1"/>
    </xf>
    <xf numFmtId="0" fontId="21" fillId="2" borderId="1" xfId="1" applyFont="1" applyFill="1" applyBorder="1" applyAlignment="1">
      <alignment horizontal="center" vertical="center" wrapText="1"/>
    </xf>
    <xf numFmtId="49" fontId="21" fillId="0" borderId="0" xfId="1" applyNumberFormat="1" applyFont="1" applyAlignment="1">
      <alignment horizontal="center" vertical="center" wrapText="1"/>
    </xf>
    <xf numFmtId="49" fontId="21" fillId="8" borderId="1" xfId="1" applyNumberFormat="1" applyFont="1" applyFill="1" applyBorder="1" applyAlignment="1">
      <alignment horizontal="center" vertical="center" wrapText="1"/>
    </xf>
    <xf numFmtId="0" fontId="22" fillId="0" borderId="0" xfId="1" applyFont="1"/>
    <xf numFmtId="49" fontId="21" fillId="9" borderId="1" xfId="1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49" fontId="21" fillId="10" borderId="1" xfId="1" applyNumberFormat="1" applyFont="1" applyFill="1" applyBorder="1" applyAlignment="1">
      <alignment horizontal="center" vertical="center" wrapText="1"/>
    </xf>
    <xf numFmtId="0" fontId="23" fillId="6" borderId="1" xfId="1" applyFont="1" applyFill="1" applyBorder="1" applyAlignment="1">
      <alignment horizontal="right" vertical="center" wrapText="1"/>
    </xf>
    <xf numFmtId="0" fontId="23" fillId="6" borderId="1" xfId="1" applyFont="1" applyFill="1" applyBorder="1" applyAlignment="1">
      <alignment horizontal="center"/>
    </xf>
    <xf numFmtId="49" fontId="21" fillId="7" borderId="1" xfId="1" applyNumberFormat="1" applyFont="1" applyFill="1" applyBorder="1" applyAlignment="1">
      <alignment horizontal="center" vertical="center" wrapText="1"/>
    </xf>
    <xf numFmtId="49" fontId="24" fillId="0" borderId="0" xfId="1" applyNumberFormat="1" applyFont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25" fillId="0" borderId="0" xfId="1" applyFont="1"/>
    <xf numFmtId="0" fontId="22" fillId="0" borderId="0" xfId="0" applyFont="1"/>
    <xf numFmtId="0" fontId="25" fillId="0" borderId="0" xfId="1" applyFont="1" applyAlignment="1">
      <alignment wrapText="1"/>
    </xf>
    <xf numFmtId="0" fontId="25" fillId="0" borderId="0" xfId="1" applyFont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6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22" fillId="0" borderId="1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49" fontId="14" fillId="2" borderId="4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21" fillId="2" borderId="3" xfId="1" applyNumberFormat="1" applyFont="1" applyFill="1" applyBorder="1" applyAlignment="1">
      <alignment horizontal="center" vertical="center" wrapText="1"/>
    </xf>
    <xf numFmtId="49" fontId="21" fillId="2" borderId="4" xfId="1" applyNumberFormat="1" applyFont="1" applyFill="1" applyBorder="1" applyAlignment="1">
      <alignment horizontal="center" vertical="center" wrapText="1"/>
    </xf>
    <xf numFmtId="49" fontId="21" fillId="2" borderId="2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215"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rgb="FFFF99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bgColor rgb="FFFF9999"/>
        </patternFill>
      </fill>
    </dxf>
    <dxf>
      <fill>
        <patternFill>
          <bgColor rgb="FFCCFF99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2F2F2"/>
      <color rgb="FFFFFF99"/>
      <color rgb="FFFFFFCC"/>
      <color rgb="FFCCFF99"/>
      <color rgb="FFFF9999"/>
      <color rgb="FFFFCC66"/>
      <color rgb="FFFF7C80"/>
      <color rgb="FFCC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Cieki</a:t>
            </a:r>
          </a:p>
        </c:rich>
      </c:tx>
      <c:layout>
        <c:manualLayout>
          <c:xMode val="edge"/>
          <c:yMode val="edge"/>
          <c:x val="4.9947552367472371E-2"/>
          <c:y val="2.3779196386204106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CEE-4CFB-BDDF-115F5EA1478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E-4CFB-BDDF-115F5EA147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E-4CFB-BDDF-115F5EA147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(WYKRESY!$B$3,WYKRESY!$E$3,WYKRESY!$H$3)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6CEE-4CFB-BDDF-115F5EA14785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6-6CEE-4CFB-BDDF-115F5EA14785}"/>
              </c:ext>
            </c:extLst>
          </c:dPt>
          <c:dPt>
            <c:idx val="1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8-6CEE-4CFB-BDDF-115F5EA14785}"/>
              </c:ext>
            </c:extLst>
          </c:dPt>
          <c:dPt>
            <c:idx val="2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A-6CEE-4CFB-BDDF-115F5EA1478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(WYKRESY!$B$4,WYKRESY!$E$4,WYKRESY!$H$4)</c:f>
              <c:numCache>
                <c:formatCode>General</c:formatCode>
                <c:ptCount val="3"/>
                <c:pt idx="0">
                  <c:v>150</c:v>
                </c:pt>
                <c:pt idx="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EE-4CFB-BDDF-115F5EA14785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D-6CEE-4CFB-BDDF-115F5EA14785}"/>
              </c:ext>
            </c:extLst>
          </c:dPt>
          <c:dPt>
            <c:idx val="1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F-6CEE-4CFB-BDDF-115F5EA14785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11-6CEE-4CFB-BDDF-115F5EA1478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(WYKRESY!$B$5,WYKRESY!$E$5,WYKRESY!$H$5)</c:f>
              <c:numCache>
                <c:formatCode>General</c:formatCode>
                <c:ptCount val="3"/>
                <c:pt idx="0">
                  <c:v>78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CEE-4CFB-BDDF-115F5EA14785}"/>
            </c:ext>
          </c:extLst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4-6CEE-4CFB-BDDF-115F5EA14785}"/>
              </c:ext>
            </c:extLst>
          </c:dPt>
          <c:dPt>
            <c:idx val="2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6-6CEE-4CFB-BDDF-115F5EA1478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EE-4CFB-BDDF-115F5EA147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(WYKRESY!$B$6,WYKRESY!$E$6,WYKRESY!$H$6)</c:f>
              <c:numCache>
                <c:formatCode>General</c:formatCode>
                <c:ptCount val="3"/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CEE-4CFB-BDDF-115F5EA14785}"/>
            </c:ext>
          </c:extLst>
        </c:ser>
        <c:ser>
          <c:idx val="4"/>
          <c:order val="4"/>
          <c:spPr>
            <a:noFill/>
          </c:spPr>
          <c:invertIfNegative val="0"/>
          <c:dPt>
            <c:idx val="1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A-6CEE-4CFB-BDDF-115F5EA14785}"/>
              </c:ext>
            </c:extLst>
          </c:dPt>
          <c:dPt>
            <c:idx val="2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C-6CEE-4CFB-BDDF-115F5EA1478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CEE-4CFB-BDDF-115F5EA147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(WYKRESY!$B$7,WYKRESY!$E$7,WYKRESY!$H$7)</c:f>
              <c:numCache>
                <c:formatCode>General</c:formatCode>
                <c:ptCount val="3"/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CEE-4CFB-BDDF-115F5EA14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43744"/>
        <c:axId val="110145536"/>
        <c:axId val="0"/>
      </c:bar3DChart>
      <c:catAx>
        <c:axId val="1101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145536"/>
        <c:crosses val="autoZero"/>
        <c:auto val="1"/>
        <c:lblAlgn val="ctr"/>
        <c:lblOffset val="100"/>
        <c:noMultiLvlLbl val="0"/>
      </c:catAx>
      <c:valAx>
        <c:axId val="11014553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10143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>
          <a:latin typeface="Arial Narrow" panose="020B060602020203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Jeziora</a:t>
            </a:r>
          </a:p>
        </c:rich>
      </c:tx>
      <c:layout>
        <c:manualLayout>
          <c:xMode val="edge"/>
          <c:yMode val="edge"/>
          <c:x val="4.9947552367472371E-2"/>
          <c:y val="2.3779196386204106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696-48D9-949B-7C6826DA3CA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6-48D9-949B-7C6826DA3C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6-48D9-949B-7C6826DA3C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(WYKRESY!$C$3,WYKRESY!$F$3,WYKRESY!$I$3)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E696-48D9-949B-7C6826DA3CA2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6-E696-48D9-949B-7C6826DA3CA2}"/>
              </c:ext>
            </c:extLst>
          </c:dPt>
          <c:dPt>
            <c:idx val="1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8-E696-48D9-949B-7C6826DA3CA2}"/>
              </c:ext>
            </c:extLst>
          </c:dPt>
          <c:dPt>
            <c:idx val="2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A-E696-48D9-949B-7C6826DA3CA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(WYKRESY!$C$4,WYKRESY!$F$4,WYKRESY!$I$4)</c:f>
              <c:numCache>
                <c:formatCode>General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96-48D9-949B-7C6826DA3CA2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D-E696-48D9-949B-7C6826DA3CA2}"/>
              </c:ext>
            </c:extLst>
          </c:dPt>
          <c:dPt>
            <c:idx val="1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F-E696-48D9-949B-7C6826DA3CA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11-E696-48D9-949B-7C6826DA3CA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(WYKRESY!$C$5,WYKRESY!$F$5,WYKRESY!$I$5)</c:f>
              <c:numCache>
                <c:formatCode>General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96-48D9-949B-7C6826DA3CA2}"/>
            </c:ext>
          </c:extLst>
        </c:ser>
        <c:ser>
          <c:idx val="3"/>
          <c:order val="3"/>
          <c:invertIfNegative val="0"/>
          <c:dPt>
            <c:idx val="1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4-E696-48D9-949B-7C6826DA3CA2}"/>
              </c:ext>
            </c:extLst>
          </c:dPt>
          <c:dPt>
            <c:idx val="2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16-E696-48D9-949B-7C6826DA3CA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96-48D9-949B-7C6826DA3C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(WYKRESY!$C$6,WYKRESY!$F$6,WYKRESY!$I$6)</c:f>
              <c:numCache>
                <c:formatCode>General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696-48D9-949B-7C6826DA3CA2}"/>
            </c:ext>
          </c:extLst>
        </c:ser>
        <c:ser>
          <c:idx val="4"/>
          <c:order val="4"/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A-E696-48D9-949B-7C6826DA3CA2}"/>
              </c:ext>
            </c:extLst>
          </c:dPt>
          <c:dPt>
            <c:idx val="1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C-E696-48D9-949B-7C6826DA3CA2}"/>
              </c:ext>
            </c:extLst>
          </c:dPt>
          <c:dPt>
            <c:idx val="2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E-E696-48D9-949B-7C6826DA3CA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96-48D9-949B-7C6826DA3C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WYKRESY!$D$10:$D$12</c:f>
              <c:strCache>
                <c:ptCount val="3"/>
                <c:pt idx="0">
                  <c:v>GIOŚ (2015)</c:v>
                </c:pt>
                <c:pt idx="2">
                  <c:v>Contaminated Sediment Standing Team (2013)</c:v>
                </c:pt>
              </c:strCache>
            </c:strRef>
          </c:cat>
          <c:val>
            <c:numRef>
              <c:f>(WYKRESY!$C$7,WYKRESY!$F$7,WYKRESY!$I$7)</c:f>
              <c:numCache>
                <c:formatCode>General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696-48D9-949B-7C6826DA3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708992"/>
        <c:axId val="110714880"/>
        <c:axId val="0"/>
      </c:bar3DChart>
      <c:catAx>
        <c:axId val="11070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714880"/>
        <c:crosses val="autoZero"/>
        <c:auto val="1"/>
        <c:lblAlgn val="ctr"/>
        <c:lblOffset val="100"/>
        <c:noMultiLvlLbl val="0"/>
      </c:catAx>
      <c:valAx>
        <c:axId val="11071488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107089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>
          <a:latin typeface="Arial Narrow" panose="020B060602020203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Ocena jakości osadów rzecznych wg kryterium </a:t>
            </a:r>
            <a:r>
              <a:rPr lang="pl-PL" sz="1000" b="1" i="0" u="none" strike="noStrike" baseline="0">
                <a:effectLst/>
              </a:rPr>
              <a:t>ekotoksykologicznego</a:t>
            </a:r>
            <a:endParaRPr lang="pl-PL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1-17D5-45AD-8034-D4DD61CD31F8}"/>
              </c:ext>
            </c:extLst>
          </c:dPt>
          <c:dPt>
            <c:idx val="1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3-17D5-45AD-8034-D4DD61CD31F8}"/>
              </c:ext>
            </c:extLst>
          </c:dPt>
          <c:dPt>
            <c:idx val="2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17D5-45AD-8034-D4DD61CD31F8}"/>
              </c:ext>
            </c:extLst>
          </c:dPt>
          <c:dPt>
            <c:idx val="3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7-17D5-45AD-8034-D4DD61CD31F8}"/>
              </c:ext>
            </c:extLst>
          </c:dPt>
          <c:dPt>
            <c:idx val="4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9-17D5-45AD-8034-D4DD61CD31F8}"/>
              </c:ext>
            </c:extLst>
          </c:dPt>
          <c:cat>
            <c:strRef>
              <c:f>WYKRESY!$G$4:$G$7</c:f>
              <c:strCache>
                <c:ptCount val="4"/>
                <c:pt idx="0">
                  <c:v>Level 1</c:v>
                </c:pt>
                <c:pt idx="1">
                  <c:v>Level 2</c:v>
                </c:pt>
                <c:pt idx="2">
                  <c:v>Level 3</c:v>
                </c:pt>
                <c:pt idx="3">
                  <c:v>Level 4</c:v>
                </c:pt>
              </c:strCache>
            </c:strRef>
          </c:cat>
          <c:val>
            <c:numRef>
              <c:f>WYKRESY!$H$4:$H$7</c:f>
              <c:numCache>
                <c:formatCode>General</c:formatCode>
                <c:ptCount val="4"/>
                <c:pt idx="0">
                  <c:v>107</c:v>
                </c:pt>
                <c:pt idx="1">
                  <c:v>60</c:v>
                </c:pt>
                <c:pt idx="2">
                  <c:v>15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D5-45AD-8034-D4DD61CD3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071616"/>
        <c:axId val="111073152"/>
        <c:axId val="0"/>
      </c:bar3DChart>
      <c:catAx>
        <c:axId val="11107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pl-PL"/>
          </a:p>
        </c:txPr>
        <c:crossAx val="111073152"/>
        <c:crosses val="autoZero"/>
        <c:auto val="1"/>
        <c:lblAlgn val="ctr"/>
        <c:lblOffset val="100"/>
        <c:noMultiLvlLbl val="0"/>
      </c:catAx>
      <c:valAx>
        <c:axId val="11107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Arial Narrow" panose="020B0606020202030204" pitchFamily="34" charset="0"/>
              </a:defRPr>
            </a:pPr>
            <a:endParaRPr lang="pl-PL"/>
          </a:p>
        </c:txPr>
        <c:crossAx val="11107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Ocena jakości osadów rzecznych wg </a:t>
            </a:r>
            <a:r>
              <a:rPr lang="pl-PL" sz="1000" b="1" i="0" u="none" strike="noStrike" baseline="0">
                <a:effectLst/>
              </a:rPr>
              <a:t>kryterium ekotoksykologicznego EQS</a:t>
            </a:r>
            <a:endParaRPr lang="pl-PL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1-45FE-488B-BB86-0CEC6A2572EA}"/>
              </c:ext>
            </c:extLst>
          </c:dPt>
          <c:dPt>
            <c:idx val="1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3-45FE-488B-BB86-0CEC6A2572E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5-45FE-488B-BB86-0CEC6A2572EA}"/>
              </c:ext>
            </c:extLst>
          </c:dPt>
          <c:dPt>
            <c:idx val="3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45FE-488B-BB86-0CEC6A2572EA}"/>
              </c:ext>
            </c:extLst>
          </c:dPt>
          <c:dPt>
            <c:idx val="4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9-45FE-488B-BB86-0CEC6A2572EA}"/>
              </c:ext>
            </c:extLst>
          </c:dPt>
          <c:cat>
            <c:strRef>
              <c:f>WYKRESY!$A$4:$A$5</c:f>
              <c:strCache>
                <c:ptCount val="2"/>
                <c:pt idx="0">
                  <c:v>niezanieczyszczony</c:v>
                </c:pt>
                <c:pt idx="1">
                  <c:v>zanieczyszczony</c:v>
                </c:pt>
              </c:strCache>
            </c:strRef>
          </c:cat>
          <c:val>
            <c:numRef>
              <c:f>WYKRESY!$B$4:$B$5</c:f>
              <c:numCache>
                <c:formatCode>General</c:formatCode>
                <c:ptCount val="2"/>
                <c:pt idx="0">
                  <c:v>150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E-488B-BB86-0CEC6A257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797184"/>
        <c:axId val="110798720"/>
        <c:axId val="0"/>
      </c:bar3DChart>
      <c:catAx>
        <c:axId val="110797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pl-PL"/>
          </a:p>
        </c:txPr>
        <c:crossAx val="110798720"/>
        <c:crosses val="autoZero"/>
        <c:auto val="1"/>
        <c:lblAlgn val="ctr"/>
        <c:lblOffset val="100"/>
        <c:noMultiLvlLbl val="0"/>
      </c:catAx>
      <c:valAx>
        <c:axId val="11079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Arial Narrow" panose="020B0606020202030204" pitchFamily="34" charset="0"/>
              </a:defRPr>
            </a:pPr>
            <a:endParaRPr lang="pl-PL"/>
          </a:p>
        </c:txPr>
        <c:crossAx val="11079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Ocena jakości osadów jeziornych wg </a:t>
            </a:r>
            <a:r>
              <a:rPr lang="pl-PL" sz="1000" b="1" i="0" u="none" strike="noStrike" baseline="0">
                <a:effectLst/>
              </a:rPr>
              <a:t>kryterium ekotoksykologicznego EQS</a:t>
            </a:r>
            <a:endParaRPr lang="pl-PL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1-80E8-4561-BF65-77D12AC3BCF0}"/>
              </c:ext>
            </c:extLst>
          </c:dPt>
          <c:dPt>
            <c:idx val="1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3-80E8-4561-BF65-77D12AC3BCF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5-80E8-4561-BF65-77D12AC3BCF0}"/>
              </c:ext>
            </c:extLst>
          </c:dPt>
          <c:dPt>
            <c:idx val="3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80E8-4561-BF65-77D12AC3BCF0}"/>
              </c:ext>
            </c:extLst>
          </c:dPt>
          <c:dPt>
            <c:idx val="4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9-80E8-4561-BF65-77D12AC3BCF0}"/>
              </c:ext>
            </c:extLst>
          </c:dPt>
          <c:cat>
            <c:strRef>
              <c:f>WYKRESY!$A$4:$A$5</c:f>
              <c:strCache>
                <c:ptCount val="2"/>
                <c:pt idx="0">
                  <c:v>niezanieczyszczony</c:v>
                </c:pt>
                <c:pt idx="1">
                  <c:v>zanieczyszczony</c:v>
                </c:pt>
              </c:strCache>
            </c:strRef>
          </c:cat>
          <c:val>
            <c:numRef>
              <c:f>WYKRESY!$C$4:$C$5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E8-4561-BF65-77D12AC3B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893312"/>
        <c:axId val="110903296"/>
        <c:axId val="0"/>
      </c:bar3DChart>
      <c:catAx>
        <c:axId val="11089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pl-PL"/>
          </a:p>
        </c:txPr>
        <c:crossAx val="110903296"/>
        <c:crosses val="autoZero"/>
        <c:auto val="1"/>
        <c:lblAlgn val="ctr"/>
        <c:lblOffset val="100"/>
        <c:noMultiLvlLbl val="0"/>
      </c:catAx>
      <c:valAx>
        <c:axId val="11090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Arial Narrow" panose="020B0606020202030204" pitchFamily="34" charset="0"/>
              </a:defRPr>
            </a:pPr>
            <a:endParaRPr lang="pl-PL"/>
          </a:p>
        </c:txPr>
        <c:crossAx val="11089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Ocena jakości osadów jeziornych wg kryterium </a:t>
            </a:r>
            <a:r>
              <a:rPr lang="pl-PL" sz="1000" b="1" i="0" u="none" strike="noStrike" baseline="0">
                <a:effectLst/>
              </a:rPr>
              <a:t>ekotoksykologicznego</a:t>
            </a:r>
            <a:endParaRPr lang="pl-PL" sz="10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1-1831-43EC-8608-D0FB9A2438AB}"/>
              </c:ext>
            </c:extLst>
          </c:dPt>
          <c:dPt>
            <c:idx val="1"/>
            <c:invertIfNegative val="0"/>
            <c:bubble3D val="0"/>
            <c:spPr>
              <a:solidFill>
                <a:srgbClr val="FFFF99"/>
              </a:solidFill>
            </c:spPr>
            <c:extLst>
              <c:ext xmlns:c16="http://schemas.microsoft.com/office/drawing/2014/chart" uri="{C3380CC4-5D6E-409C-BE32-E72D297353CC}">
                <c16:uniqueId val="{00000003-1831-43EC-8608-D0FB9A2438AB}"/>
              </c:ext>
            </c:extLst>
          </c:dPt>
          <c:dPt>
            <c:idx val="2"/>
            <c:invertIfNegative val="0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1831-43EC-8608-D0FB9A2438AB}"/>
              </c:ext>
            </c:extLst>
          </c:dPt>
          <c:dPt>
            <c:idx val="3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7-1831-43EC-8608-D0FB9A2438AB}"/>
              </c:ext>
            </c:extLst>
          </c:dPt>
          <c:dPt>
            <c:idx val="4"/>
            <c:invertIfNegative val="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09-1831-43EC-8608-D0FB9A2438AB}"/>
              </c:ext>
            </c:extLst>
          </c:dPt>
          <c:cat>
            <c:strRef>
              <c:f>WYKRESY!$G$4:$G$7</c:f>
              <c:strCache>
                <c:ptCount val="4"/>
                <c:pt idx="0">
                  <c:v>Level 1</c:v>
                </c:pt>
                <c:pt idx="1">
                  <c:v>Level 2</c:v>
                </c:pt>
                <c:pt idx="2">
                  <c:v>Level 3</c:v>
                </c:pt>
                <c:pt idx="3">
                  <c:v>Level 4</c:v>
                </c:pt>
              </c:strCache>
            </c:strRef>
          </c:cat>
          <c:val>
            <c:numRef>
              <c:f>WYKRESY!$I$4:$I$7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31-43EC-8608-D0FB9A243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930176"/>
        <c:axId val="110931968"/>
        <c:axId val="0"/>
      </c:bar3DChart>
      <c:catAx>
        <c:axId val="11093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pl-PL"/>
          </a:p>
        </c:txPr>
        <c:crossAx val="110931968"/>
        <c:crosses val="autoZero"/>
        <c:auto val="1"/>
        <c:lblAlgn val="ctr"/>
        <c:lblOffset val="100"/>
        <c:noMultiLvlLbl val="0"/>
      </c:catAx>
      <c:valAx>
        <c:axId val="11093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Arial Narrow" panose="020B0606020202030204" pitchFamily="34" charset="0"/>
              </a:defRPr>
            </a:pPr>
            <a:endParaRPr lang="pl-PL"/>
          </a:p>
        </c:txPr>
        <c:crossAx val="11093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600074</xdr:colOff>
      <xdr:row>0</xdr:row>
      <xdr:rowOff>66675</xdr:rowOff>
    </xdr:from>
    <xdr:to>
      <xdr:col>18</xdr:col>
      <xdr:colOff>571499</xdr:colOff>
      <xdr:row>23</xdr:row>
      <xdr:rowOff>80962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0</xdr:row>
      <xdr:rowOff>38100</xdr:rowOff>
    </xdr:from>
    <xdr:to>
      <xdr:col>28</xdr:col>
      <xdr:colOff>581025</xdr:colOff>
      <xdr:row>23</xdr:row>
      <xdr:rowOff>52387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19050</xdr:colOff>
      <xdr:row>24</xdr:row>
      <xdr:rowOff>28575</xdr:rowOff>
    </xdr:from>
    <xdr:to>
      <xdr:col>29</xdr:col>
      <xdr:colOff>9525</xdr:colOff>
      <xdr:row>46</xdr:row>
      <xdr:rowOff>28575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209551</xdr:colOff>
      <xdr:row>24</xdr:row>
      <xdr:rowOff>47625</xdr:rowOff>
    </xdr:from>
    <xdr:to>
      <xdr:col>9</xdr:col>
      <xdr:colOff>209551</xdr:colOff>
      <xdr:row>46</xdr:row>
      <xdr:rowOff>47625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9</xdr:col>
      <xdr:colOff>0</xdr:colOff>
      <xdr:row>69</xdr:row>
      <xdr:rowOff>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47</xdr:row>
      <xdr:rowOff>38100</xdr:rowOff>
    </xdr:from>
    <xdr:to>
      <xdr:col>28</xdr:col>
      <xdr:colOff>600075</xdr:colOff>
      <xdr:row>69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0.37522</cdr:x>
      <cdr:y>0.91975</cdr:y>
    </cdr:from>
    <cdr:to>
      <cdr:x>0.53403</cdr:x>
      <cdr:y>0.96815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047876" y="3438525"/>
          <a:ext cx="8667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tabColor rgb="FFF2F2F2"/>
  </sheetPr>
  <dimension ref="A1:DT241"/>
  <sheetViews>
    <sheetView zoomScaleNormal="100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F4" sqref="F4"/>
    </sheetView>
  </sheetViews>
  <sheetFormatPr defaultColWidth="85.26953125" defaultRowHeight="13" x14ac:dyDescent="0.3"/>
  <cols>
    <col min="1" max="1" width="3.54296875" style="49" customWidth="1"/>
    <col min="2" max="2" width="5.26953125" style="50" bestFit="1" customWidth="1"/>
    <col min="3" max="3" width="13.453125" style="49" bestFit="1" customWidth="1"/>
    <col min="4" max="4" width="43" style="51" customWidth="1"/>
    <col min="5" max="5" width="18.453125" style="51" bestFit="1" customWidth="1"/>
    <col min="6" max="6" width="38.26953125" style="15" customWidth="1"/>
    <col min="7" max="7" width="6.1796875" style="15" customWidth="1"/>
    <col min="8" max="8" width="12" style="15" bestFit="1" customWidth="1"/>
    <col min="9" max="9" width="10.1796875" style="15" bestFit="1" customWidth="1"/>
    <col min="10" max="10" width="10.54296875" style="15" bestFit="1" customWidth="1"/>
    <col min="11" max="11" width="15" style="15" bestFit="1" customWidth="1"/>
    <col min="12" max="13" width="10.54296875" style="15" bestFit="1" customWidth="1"/>
    <col min="14" max="15" width="12.26953125" style="15" bestFit="1" customWidth="1"/>
    <col min="16" max="16" width="12.7265625" style="15" bestFit="1" customWidth="1"/>
    <col min="17" max="17" width="8.26953125" style="15" bestFit="1" customWidth="1"/>
    <col min="18" max="18" width="8" style="15" bestFit="1" customWidth="1"/>
    <col min="19" max="19" width="10.54296875" style="15" bestFit="1" customWidth="1"/>
    <col min="20" max="20" width="13.26953125" style="15" bestFit="1" customWidth="1"/>
    <col min="21" max="23" width="8" style="15" bestFit="1" customWidth="1"/>
    <col min="24" max="24" width="15" style="15" bestFit="1" customWidth="1"/>
    <col min="25" max="25" width="8" style="15" bestFit="1" customWidth="1"/>
    <col min="26" max="26" width="11.7265625" style="15" bestFit="1" customWidth="1"/>
    <col min="27" max="27" width="16.7265625" style="15" bestFit="1" customWidth="1"/>
    <col min="28" max="28" width="12.26953125" style="15" bestFit="1" customWidth="1"/>
    <col min="29" max="29" width="8" style="15" bestFit="1" customWidth="1"/>
    <col min="30" max="30" width="8.54296875" style="15" bestFit="1" customWidth="1"/>
    <col min="31" max="33" width="8" style="15" bestFit="1" customWidth="1"/>
    <col min="34" max="34" width="11.453125" style="15" bestFit="1" customWidth="1"/>
    <col min="35" max="35" width="12.26953125" style="15" bestFit="1" customWidth="1"/>
    <col min="36" max="36" width="11.81640625" style="15" bestFit="1" customWidth="1"/>
    <col min="37" max="37" width="13.26953125" style="15" bestFit="1" customWidth="1"/>
    <col min="38" max="38" width="12.26953125" style="15" bestFit="1" customWidth="1"/>
    <col min="39" max="39" width="14.54296875" style="15" bestFit="1" customWidth="1"/>
    <col min="40" max="40" width="12.26953125" style="15" bestFit="1" customWidth="1"/>
    <col min="41" max="41" width="15.81640625" style="15" bestFit="1" customWidth="1"/>
    <col min="42" max="42" width="16" style="15" bestFit="1" customWidth="1"/>
    <col min="43" max="43" width="10.1796875" style="15" bestFit="1" customWidth="1"/>
    <col min="44" max="44" width="9.26953125" style="15" bestFit="1" customWidth="1"/>
    <col min="45" max="45" width="11.81640625" style="15" bestFit="1" customWidth="1"/>
    <col min="46" max="46" width="12.26953125" style="15" bestFit="1" customWidth="1"/>
    <col min="47" max="47" width="16" style="15" bestFit="1" customWidth="1"/>
    <col min="48" max="48" width="15.81640625" style="15" bestFit="1" customWidth="1"/>
    <col min="49" max="49" width="12.26953125" style="15" bestFit="1" customWidth="1"/>
    <col min="50" max="50" width="18.1796875" style="15" bestFit="1" customWidth="1"/>
    <col min="51" max="51" width="17.54296875" style="15" bestFit="1" customWidth="1"/>
    <col min="52" max="52" width="7.81640625" style="15" bestFit="1" customWidth="1"/>
    <col min="53" max="53" width="15.81640625" style="15" bestFit="1" customWidth="1"/>
    <col min="54" max="55" width="12.7265625" style="15" bestFit="1" customWidth="1"/>
    <col min="56" max="60" width="13.453125" style="15" bestFit="1" customWidth="1"/>
    <col min="61" max="61" width="19.453125" style="15" bestFit="1" customWidth="1"/>
    <col min="62" max="62" width="15.81640625" style="15" bestFit="1" customWidth="1"/>
    <col min="63" max="63" width="16.1796875" style="15" bestFit="1" customWidth="1"/>
    <col min="64" max="64" width="8.81640625" style="15" bestFit="1" customWidth="1"/>
    <col min="65" max="65" width="9.7265625" style="15" bestFit="1" customWidth="1"/>
    <col min="66" max="66" width="10.54296875" style="15" bestFit="1" customWidth="1"/>
    <col min="67" max="67" width="9" style="15" bestFit="1" customWidth="1"/>
    <col min="68" max="68" width="10" style="15" bestFit="1" customWidth="1"/>
    <col min="69" max="69" width="17.453125" style="15" bestFit="1" customWidth="1"/>
    <col min="70" max="70" width="17.453125" style="73" customWidth="1"/>
    <col min="71" max="71" width="9.26953125" style="15" bestFit="1" customWidth="1"/>
    <col min="72" max="72" width="7.81640625" style="15" bestFit="1" customWidth="1"/>
    <col min="73" max="73" width="15.7265625" style="15" bestFit="1" customWidth="1"/>
    <col min="74" max="74" width="15.7265625" style="73" customWidth="1"/>
    <col min="75" max="75" width="9.26953125" style="15" bestFit="1" customWidth="1"/>
    <col min="76" max="76" width="10.54296875" style="15" bestFit="1" customWidth="1"/>
    <col min="77" max="77" width="12.7265625" style="15" bestFit="1" customWidth="1"/>
    <col min="78" max="78" width="9.81640625" style="15" bestFit="1" customWidth="1"/>
    <col min="79" max="79" width="20.1796875" style="15" bestFit="1" customWidth="1"/>
    <col min="80" max="80" width="10.81640625" style="15" bestFit="1" customWidth="1"/>
    <col min="81" max="81" width="7.81640625" style="15" bestFit="1" customWidth="1"/>
    <col min="82" max="82" width="12.7265625" style="15" bestFit="1" customWidth="1"/>
    <col min="83" max="85" width="14.54296875" style="15" bestFit="1" customWidth="1"/>
    <col min="86" max="88" width="15.453125" style="15" bestFit="1" customWidth="1"/>
    <col min="89" max="89" width="20.54296875" style="15" bestFit="1" customWidth="1"/>
    <col min="90" max="90" width="17.7265625" style="15" bestFit="1" customWidth="1"/>
    <col min="91" max="91" width="17.54296875" style="15" bestFit="1" customWidth="1"/>
    <col min="92" max="94" width="13" style="15" bestFit="1" customWidth="1"/>
    <col min="95" max="95" width="12.26953125" style="15" bestFit="1" customWidth="1"/>
    <col min="96" max="96" width="12.453125" style="15" customWidth="1"/>
    <col min="97" max="97" width="20.26953125" style="15" bestFit="1" customWidth="1"/>
    <col min="98" max="98" width="14.26953125" style="15" bestFit="1" customWidth="1"/>
    <col min="99" max="99" width="9.1796875" style="15" bestFit="1" customWidth="1"/>
    <col min="100" max="100" width="7.81640625" style="15" bestFit="1" customWidth="1"/>
    <col min="101" max="101" width="20.81640625" style="15" bestFit="1" customWidth="1"/>
    <col min="102" max="102" width="10.7265625" style="15" bestFit="1" customWidth="1"/>
    <col min="103" max="103" width="12.7265625" style="15" bestFit="1" customWidth="1"/>
    <col min="104" max="104" width="11.54296875" style="15" bestFit="1" customWidth="1"/>
    <col min="105" max="105" width="21.54296875" style="15" bestFit="1" customWidth="1"/>
    <col min="106" max="106" width="10" style="15" bestFit="1" customWidth="1"/>
    <col min="107" max="107" width="16" style="15" bestFit="1" customWidth="1"/>
    <col min="108" max="108" width="8" style="15" bestFit="1" customWidth="1"/>
    <col min="109" max="109" width="12.26953125" style="15" bestFit="1" customWidth="1"/>
    <col min="110" max="111" width="8" style="15" bestFit="1" customWidth="1"/>
    <col min="112" max="112" width="7.81640625" style="15" bestFit="1" customWidth="1"/>
    <col min="113" max="113" width="10.54296875" style="15" bestFit="1" customWidth="1"/>
    <col min="114" max="114" width="8.26953125" style="15" bestFit="1" customWidth="1"/>
    <col min="115" max="115" width="7.81640625" style="15" bestFit="1" customWidth="1"/>
    <col min="116" max="116" width="9" style="15" bestFit="1" customWidth="1"/>
    <col min="117" max="133" width="18.81640625" style="15" customWidth="1"/>
    <col min="134" max="16384" width="85.26953125" style="15"/>
  </cols>
  <sheetData>
    <row r="1" spans="1:124" s="12" customFormat="1" x14ac:dyDescent="0.3">
      <c r="B1" s="47"/>
      <c r="D1" s="48"/>
      <c r="E1" s="48"/>
      <c r="F1" s="62" t="s">
        <v>275</v>
      </c>
      <c r="I1" s="13">
        <v>1</v>
      </c>
      <c r="J1" s="13">
        <v>9.8000000000000007</v>
      </c>
      <c r="L1" s="13">
        <v>2.2999999999999998</v>
      </c>
      <c r="N1" s="13">
        <v>43</v>
      </c>
      <c r="O1" s="13">
        <v>32</v>
      </c>
      <c r="S1" s="13">
        <v>43</v>
      </c>
      <c r="T1" s="13">
        <v>41</v>
      </c>
      <c r="X1" s="13">
        <v>120</v>
      </c>
      <c r="AH1" s="13">
        <v>138</v>
      </c>
      <c r="AJ1" s="13">
        <v>129</v>
      </c>
      <c r="BA1" s="13">
        <v>1600</v>
      </c>
      <c r="BI1" s="13">
        <v>60</v>
      </c>
      <c r="BJ1" s="13">
        <v>5.5</v>
      </c>
      <c r="BL1" s="14"/>
      <c r="BM1" s="14"/>
      <c r="BN1" s="14"/>
      <c r="BO1" s="14"/>
      <c r="BP1" s="13">
        <v>1</v>
      </c>
      <c r="BR1" s="3"/>
      <c r="BS1" s="13">
        <v>53</v>
      </c>
      <c r="BT1" s="13">
        <v>144</v>
      </c>
      <c r="BU1" s="13">
        <v>494.2</v>
      </c>
      <c r="BV1" s="3"/>
      <c r="BZ1" s="13">
        <v>2.7</v>
      </c>
      <c r="CB1" s="13">
        <v>3991</v>
      </c>
      <c r="CD1" s="13">
        <v>6.2</v>
      </c>
      <c r="CL1" s="13">
        <v>1.0999999999999999E-2</v>
      </c>
      <c r="CN1" s="14"/>
      <c r="CO1" s="14"/>
      <c r="CP1" s="14"/>
      <c r="CQ1" s="13">
        <v>41</v>
      </c>
      <c r="CR1" s="13">
        <v>695</v>
      </c>
      <c r="CS1" s="13">
        <v>11</v>
      </c>
      <c r="CT1" s="13">
        <v>229</v>
      </c>
      <c r="CU1" s="13">
        <v>4.7</v>
      </c>
      <c r="CX1" s="13">
        <v>177</v>
      </c>
      <c r="CZ1" s="13">
        <v>1.4</v>
      </c>
      <c r="DB1" s="13">
        <v>120</v>
      </c>
      <c r="DC1" s="13">
        <v>60</v>
      </c>
      <c r="DD1" s="13">
        <v>6</v>
      </c>
      <c r="DE1" s="13">
        <v>12.9</v>
      </c>
      <c r="DF1" s="13">
        <v>9.3000000000000007</v>
      </c>
      <c r="DH1" s="13">
        <v>5.2</v>
      </c>
      <c r="DI1" s="13">
        <v>12.1</v>
      </c>
      <c r="DJ1" s="13">
        <v>43</v>
      </c>
      <c r="DK1" s="13">
        <v>4.3</v>
      </c>
      <c r="DL1" s="13">
        <v>0.2</v>
      </c>
      <c r="DM1" s="15"/>
      <c r="DN1" s="15"/>
      <c r="DO1" s="15"/>
      <c r="DP1" s="15"/>
      <c r="DQ1" s="15"/>
      <c r="DR1" s="15"/>
      <c r="DS1" s="15"/>
      <c r="DT1" s="15"/>
    </row>
    <row r="2" spans="1:124" x14ac:dyDescent="0.3">
      <c r="A2"/>
      <c r="B2"/>
      <c r="C2"/>
      <c r="D2" s="110"/>
      <c r="E2" s="110"/>
      <c r="F2" s="62" t="s">
        <v>451</v>
      </c>
      <c r="G2" s="109"/>
      <c r="H2" s="109"/>
      <c r="I2" s="111" t="s">
        <v>115</v>
      </c>
      <c r="J2" s="111" t="s">
        <v>106</v>
      </c>
      <c r="K2" s="109"/>
      <c r="L2" s="111" t="s">
        <v>108</v>
      </c>
      <c r="M2" s="109"/>
      <c r="N2" s="111" t="s">
        <v>109</v>
      </c>
      <c r="O2" s="111" t="s">
        <v>110</v>
      </c>
      <c r="P2" s="111" t="s">
        <v>114</v>
      </c>
      <c r="Q2" s="109"/>
      <c r="R2" s="109"/>
      <c r="S2" s="111" t="s">
        <v>107</v>
      </c>
      <c r="T2" s="111" t="s">
        <v>112</v>
      </c>
      <c r="U2" s="109"/>
      <c r="V2" s="109"/>
      <c r="W2" s="109"/>
      <c r="X2" s="111" t="s">
        <v>116</v>
      </c>
      <c r="Y2" s="109"/>
      <c r="Z2" s="109"/>
      <c r="AA2" s="111" t="s">
        <v>111</v>
      </c>
      <c r="AB2" s="111" t="s">
        <v>113</v>
      </c>
      <c r="AC2" s="109"/>
      <c r="AD2" s="109"/>
      <c r="AE2" s="109"/>
      <c r="AF2" s="109"/>
      <c r="AG2" s="109"/>
      <c r="AH2" s="111" t="s">
        <v>122</v>
      </c>
      <c r="AI2" s="111" t="s">
        <v>123</v>
      </c>
      <c r="AJ2" s="111" t="s">
        <v>120</v>
      </c>
      <c r="AK2" s="111" t="s">
        <v>130</v>
      </c>
      <c r="AL2" s="111" t="s">
        <v>128</v>
      </c>
      <c r="AM2" s="111" t="s">
        <v>124</v>
      </c>
      <c r="AN2" s="111" t="s">
        <v>125</v>
      </c>
      <c r="AO2" s="109"/>
      <c r="AP2" s="111" t="s">
        <v>127</v>
      </c>
      <c r="AQ2" s="111" t="s">
        <v>119</v>
      </c>
      <c r="AR2" s="111" t="s">
        <v>118</v>
      </c>
      <c r="AS2" s="111" t="s">
        <v>121</v>
      </c>
      <c r="AT2" s="111" t="s">
        <v>132</v>
      </c>
      <c r="AU2" s="111" t="s">
        <v>126</v>
      </c>
      <c r="AV2" s="111" t="s">
        <v>126</v>
      </c>
      <c r="AW2" s="111" t="s">
        <v>125</v>
      </c>
      <c r="AX2" s="111" t="s">
        <v>131</v>
      </c>
      <c r="AY2" s="111" t="s">
        <v>129</v>
      </c>
      <c r="AZ2" s="109"/>
      <c r="BA2" s="111" t="s">
        <v>156</v>
      </c>
      <c r="BB2" s="109"/>
      <c r="BC2" s="109"/>
      <c r="BD2" s="109"/>
      <c r="BE2" s="109"/>
      <c r="BF2" s="109"/>
      <c r="BG2" s="109"/>
      <c r="BH2" s="109"/>
      <c r="BI2" s="111" t="s">
        <v>133</v>
      </c>
      <c r="BJ2" s="109"/>
      <c r="BK2" s="111" t="s">
        <v>157</v>
      </c>
      <c r="BL2" s="111" t="s">
        <v>140</v>
      </c>
      <c r="BM2" s="111" t="s">
        <v>141</v>
      </c>
      <c r="BN2" s="111" t="s">
        <v>142</v>
      </c>
      <c r="BO2" s="109"/>
      <c r="BP2" s="109"/>
      <c r="BQ2" s="111" t="s">
        <v>146</v>
      </c>
      <c r="BR2" s="112"/>
      <c r="BS2" s="111" t="s">
        <v>135</v>
      </c>
      <c r="BT2" s="109"/>
      <c r="BU2" s="111" t="s">
        <v>145</v>
      </c>
      <c r="BV2" s="112"/>
      <c r="BW2" s="111" t="s">
        <v>144</v>
      </c>
      <c r="BX2" s="111" t="s">
        <v>143</v>
      </c>
      <c r="BY2" s="111" t="s">
        <v>158</v>
      </c>
      <c r="BZ2" s="109"/>
      <c r="CA2" s="111" t="s">
        <v>149</v>
      </c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11" t="s">
        <v>148</v>
      </c>
      <c r="CM2" s="109"/>
      <c r="CN2" s="109"/>
      <c r="CO2" s="111" t="s">
        <v>139</v>
      </c>
      <c r="CP2" s="109"/>
      <c r="CQ2" s="109"/>
      <c r="CR2" s="109"/>
      <c r="CS2" s="109"/>
      <c r="CT2" s="111" t="s">
        <v>138</v>
      </c>
      <c r="CU2" s="109"/>
      <c r="CV2" s="109"/>
      <c r="CW2" s="109"/>
      <c r="CX2" s="109"/>
      <c r="CY2" s="111" t="s">
        <v>147</v>
      </c>
      <c r="CZ2" s="109"/>
      <c r="DA2" s="109"/>
      <c r="DB2" s="109"/>
      <c r="DC2" s="109"/>
      <c r="DD2" s="111" t="s">
        <v>137</v>
      </c>
      <c r="DE2" s="111" t="s">
        <v>136</v>
      </c>
      <c r="DF2" s="111" t="s">
        <v>134</v>
      </c>
      <c r="DG2" s="109"/>
      <c r="DH2" s="109"/>
      <c r="DI2" s="109"/>
      <c r="DJ2" s="109"/>
      <c r="DK2" s="109"/>
      <c r="DL2" s="109"/>
    </row>
    <row r="3" spans="1:124" s="2" customFormat="1" x14ac:dyDescent="0.3">
      <c r="A3" s="52"/>
      <c r="B3" s="52"/>
      <c r="C3" s="52"/>
      <c r="D3" s="52"/>
      <c r="E3" s="53"/>
      <c r="F3" s="53"/>
      <c r="G3" s="41">
        <v>1</v>
      </c>
      <c r="H3" s="41">
        <v>2</v>
      </c>
      <c r="I3" s="41">
        <v>3</v>
      </c>
      <c r="J3" s="41">
        <v>4</v>
      </c>
      <c r="K3" s="41">
        <v>5</v>
      </c>
      <c r="L3" s="41">
        <v>6</v>
      </c>
      <c r="M3" s="41">
        <v>7</v>
      </c>
      <c r="N3" s="41">
        <v>8</v>
      </c>
      <c r="O3" s="41">
        <v>9</v>
      </c>
      <c r="P3" s="41">
        <v>10</v>
      </c>
      <c r="Q3" s="41">
        <v>11</v>
      </c>
      <c r="R3" s="41">
        <v>12</v>
      </c>
      <c r="S3" s="41">
        <v>13</v>
      </c>
      <c r="T3" s="41">
        <v>14</v>
      </c>
      <c r="U3" s="41">
        <v>15</v>
      </c>
      <c r="V3" s="41">
        <v>16</v>
      </c>
      <c r="W3" s="41">
        <v>17</v>
      </c>
      <c r="X3" s="41">
        <v>18</v>
      </c>
      <c r="Y3" s="41">
        <v>19</v>
      </c>
      <c r="Z3" s="41">
        <v>20</v>
      </c>
      <c r="AA3" s="41">
        <v>21</v>
      </c>
      <c r="AB3" s="41">
        <v>22</v>
      </c>
      <c r="AC3" s="41">
        <v>23</v>
      </c>
      <c r="AD3" s="41">
        <v>24</v>
      </c>
      <c r="AE3" s="41">
        <v>25</v>
      </c>
      <c r="AF3" s="41">
        <v>26</v>
      </c>
      <c r="AG3" s="41">
        <v>27</v>
      </c>
      <c r="AH3" s="45">
        <v>28</v>
      </c>
      <c r="AI3" s="45">
        <v>29</v>
      </c>
      <c r="AJ3" s="45">
        <v>30</v>
      </c>
      <c r="AK3" s="45">
        <v>31</v>
      </c>
      <c r="AL3" s="45">
        <v>32</v>
      </c>
      <c r="AM3" s="45">
        <v>33</v>
      </c>
      <c r="AN3" s="45">
        <v>34</v>
      </c>
      <c r="AO3" s="41">
        <v>35</v>
      </c>
      <c r="AP3" s="41">
        <v>36</v>
      </c>
      <c r="AQ3" s="45">
        <v>37</v>
      </c>
      <c r="AR3" s="45">
        <v>38</v>
      </c>
      <c r="AS3" s="45">
        <v>39</v>
      </c>
      <c r="AT3" s="45">
        <v>40</v>
      </c>
      <c r="AU3" s="45">
        <v>41</v>
      </c>
      <c r="AV3" s="45">
        <v>42</v>
      </c>
      <c r="AW3" s="41">
        <v>43</v>
      </c>
      <c r="AX3" s="41">
        <v>44</v>
      </c>
      <c r="AY3" s="41">
        <v>45</v>
      </c>
      <c r="AZ3" s="41">
        <v>46</v>
      </c>
      <c r="BA3" s="45"/>
      <c r="BB3" s="116">
        <v>47</v>
      </c>
      <c r="BC3" s="116"/>
      <c r="BD3" s="116"/>
      <c r="BE3" s="116"/>
      <c r="BF3" s="116"/>
      <c r="BG3" s="116"/>
      <c r="BH3" s="116"/>
      <c r="BI3" s="116"/>
      <c r="BJ3" s="41">
        <v>48</v>
      </c>
      <c r="BK3" s="41">
        <v>49</v>
      </c>
      <c r="BL3" s="41">
        <v>50</v>
      </c>
      <c r="BM3" s="41">
        <v>51</v>
      </c>
      <c r="BN3" s="41">
        <v>52</v>
      </c>
      <c r="BO3" s="41">
        <v>53</v>
      </c>
      <c r="BP3" s="41"/>
      <c r="BQ3" s="41">
        <v>54</v>
      </c>
      <c r="BR3" s="67"/>
      <c r="BS3" s="41">
        <v>55</v>
      </c>
      <c r="BT3" s="41">
        <v>56</v>
      </c>
      <c r="BU3" s="45">
        <v>57</v>
      </c>
      <c r="BV3" s="66"/>
      <c r="BW3" s="45">
        <v>58</v>
      </c>
      <c r="BX3" s="45">
        <v>59</v>
      </c>
      <c r="BY3" s="61"/>
      <c r="BZ3" s="61">
        <v>60</v>
      </c>
      <c r="CA3" s="41">
        <v>61</v>
      </c>
      <c r="CB3" s="41">
        <v>62</v>
      </c>
      <c r="CC3" s="41">
        <v>63</v>
      </c>
      <c r="CD3" s="41">
        <v>64</v>
      </c>
      <c r="CE3" s="116">
        <v>65</v>
      </c>
      <c r="CF3" s="116"/>
      <c r="CG3" s="116"/>
      <c r="CH3" s="116"/>
      <c r="CI3" s="116"/>
      <c r="CJ3" s="116"/>
      <c r="CK3" s="116"/>
      <c r="CL3" s="41">
        <v>66</v>
      </c>
      <c r="CM3" s="41">
        <v>67</v>
      </c>
      <c r="CN3" s="41">
        <v>68</v>
      </c>
      <c r="CO3" s="41">
        <v>69</v>
      </c>
      <c r="CP3" s="41">
        <v>70</v>
      </c>
      <c r="CQ3" s="41"/>
      <c r="CR3" s="41">
        <v>71</v>
      </c>
      <c r="CS3" s="41">
        <v>72</v>
      </c>
      <c r="CT3" s="41">
        <v>73</v>
      </c>
      <c r="CU3" s="41">
        <v>74</v>
      </c>
      <c r="CV3" s="41">
        <v>75</v>
      </c>
      <c r="CW3" s="41">
        <v>76</v>
      </c>
      <c r="CX3" s="41">
        <v>77</v>
      </c>
      <c r="CY3" s="41" t="s">
        <v>452</v>
      </c>
      <c r="CZ3" s="41">
        <v>79</v>
      </c>
      <c r="DA3" s="41">
        <v>80</v>
      </c>
      <c r="DB3" s="41">
        <v>81</v>
      </c>
      <c r="DC3" s="41">
        <v>82</v>
      </c>
      <c r="DD3" s="41">
        <v>83</v>
      </c>
      <c r="DE3" s="41">
        <v>84</v>
      </c>
      <c r="DF3" s="41">
        <v>85</v>
      </c>
      <c r="DG3" s="41">
        <v>86</v>
      </c>
      <c r="DH3" s="41">
        <v>87</v>
      </c>
      <c r="DI3" s="41">
        <v>88</v>
      </c>
      <c r="DJ3" s="41">
        <v>89</v>
      </c>
      <c r="DK3" s="41">
        <v>90</v>
      </c>
      <c r="DL3" s="41">
        <v>91</v>
      </c>
      <c r="DM3" s="15"/>
      <c r="DN3" s="15"/>
      <c r="DP3" s="15"/>
      <c r="DQ3" s="15"/>
      <c r="DR3" s="15"/>
      <c r="DS3" s="15"/>
      <c r="DT3" s="15"/>
    </row>
    <row r="4" spans="1:124" s="2" customFormat="1" ht="52" x14ac:dyDescent="0.3">
      <c r="A4" s="52" t="s">
        <v>1</v>
      </c>
      <c r="B4" s="52" t="s">
        <v>173</v>
      </c>
      <c r="C4" s="52" t="s">
        <v>172</v>
      </c>
      <c r="D4" s="52" t="s">
        <v>216</v>
      </c>
      <c r="E4" s="52" t="s">
        <v>203</v>
      </c>
      <c r="F4" s="52" t="s">
        <v>215</v>
      </c>
      <c r="G4" s="41" t="s">
        <v>2</v>
      </c>
      <c r="H4" s="41" t="s">
        <v>3</v>
      </c>
      <c r="I4" s="41" t="s">
        <v>4</v>
      </c>
      <c r="J4" s="41" t="s">
        <v>5</v>
      </c>
      <c r="K4" s="41" t="s">
        <v>6</v>
      </c>
      <c r="L4" s="41" t="s">
        <v>7</v>
      </c>
      <c r="M4" s="41" t="s">
        <v>8</v>
      </c>
      <c r="N4" s="41" t="s">
        <v>9</v>
      </c>
      <c r="O4" s="41" t="s">
        <v>10</v>
      </c>
      <c r="P4" s="41" t="s">
        <v>11</v>
      </c>
      <c r="Q4" s="41" t="s">
        <v>12</v>
      </c>
      <c r="R4" s="41" t="s">
        <v>13</v>
      </c>
      <c r="S4" s="41" t="s">
        <v>14</v>
      </c>
      <c r="T4" s="41" t="s">
        <v>15</v>
      </c>
      <c r="U4" s="41" t="s">
        <v>16</v>
      </c>
      <c r="V4" s="41" t="s">
        <v>17</v>
      </c>
      <c r="W4" s="41" t="s">
        <v>18</v>
      </c>
      <c r="X4" s="41" t="s">
        <v>19</v>
      </c>
      <c r="Y4" s="41" t="s">
        <v>20</v>
      </c>
      <c r="Z4" s="41" t="s">
        <v>21</v>
      </c>
      <c r="AA4" s="41" t="s">
        <v>22</v>
      </c>
      <c r="AB4" s="41" t="s">
        <v>23</v>
      </c>
      <c r="AC4" s="41" t="s">
        <v>24</v>
      </c>
      <c r="AD4" s="41" t="s">
        <v>25</v>
      </c>
      <c r="AE4" s="41" t="s">
        <v>26</v>
      </c>
      <c r="AF4" s="41" t="s">
        <v>27</v>
      </c>
      <c r="AG4" s="41" t="s">
        <v>28</v>
      </c>
      <c r="AH4" s="41" t="s">
        <v>29</v>
      </c>
      <c r="AI4" s="41" t="s">
        <v>30</v>
      </c>
      <c r="AJ4" s="41" t="s">
        <v>31</v>
      </c>
      <c r="AK4" s="41" t="s">
        <v>32</v>
      </c>
      <c r="AL4" s="41" t="s">
        <v>33</v>
      </c>
      <c r="AM4" s="41" t="s">
        <v>34</v>
      </c>
      <c r="AN4" s="41" t="s">
        <v>35</v>
      </c>
      <c r="AO4" s="41" t="s">
        <v>36</v>
      </c>
      <c r="AP4" s="41" t="s">
        <v>37</v>
      </c>
      <c r="AQ4" s="41" t="s">
        <v>38</v>
      </c>
      <c r="AR4" s="41" t="s">
        <v>39</v>
      </c>
      <c r="AS4" s="41" t="s">
        <v>40</v>
      </c>
      <c r="AT4" s="41" t="s">
        <v>41</v>
      </c>
      <c r="AU4" s="41" t="s">
        <v>42</v>
      </c>
      <c r="AV4" s="41" t="s">
        <v>43</v>
      </c>
      <c r="AW4" s="41" t="s">
        <v>44</v>
      </c>
      <c r="AX4" s="41" t="s">
        <v>45</v>
      </c>
      <c r="AY4" s="41" t="s">
        <v>46</v>
      </c>
      <c r="AZ4" s="41" t="s">
        <v>47</v>
      </c>
      <c r="BA4" s="41" t="s">
        <v>155</v>
      </c>
      <c r="BB4" s="46" t="s">
        <v>92</v>
      </c>
      <c r="BC4" s="46" t="s">
        <v>93</v>
      </c>
      <c r="BD4" s="46" t="s">
        <v>94</v>
      </c>
      <c r="BE4" s="46" t="s">
        <v>95</v>
      </c>
      <c r="BF4" s="46" t="s">
        <v>96</v>
      </c>
      <c r="BG4" s="46" t="s">
        <v>97</v>
      </c>
      <c r="BH4" s="46" t="s">
        <v>98</v>
      </c>
      <c r="BI4" s="41" t="s">
        <v>105</v>
      </c>
      <c r="BJ4" s="41" t="s">
        <v>48</v>
      </c>
      <c r="BK4" s="41" t="s">
        <v>49</v>
      </c>
      <c r="BL4" s="41" t="s">
        <v>50</v>
      </c>
      <c r="BM4" s="41" t="s">
        <v>51</v>
      </c>
      <c r="BN4" s="41" t="s">
        <v>52</v>
      </c>
      <c r="BO4" s="41" t="s">
        <v>53</v>
      </c>
      <c r="BP4" s="41" t="s">
        <v>151</v>
      </c>
      <c r="BQ4" s="41" t="s">
        <v>54</v>
      </c>
      <c r="BR4" s="67" t="s">
        <v>453</v>
      </c>
      <c r="BS4" s="41" t="s">
        <v>55</v>
      </c>
      <c r="BT4" s="41" t="s">
        <v>56</v>
      </c>
      <c r="BU4" s="41" t="s">
        <v>57</v>
      </c>
      <c r="BV4" s="67" t="s">
        <v>454</v>
      </c>
      <c r="BW4" s="41" t="s">
        <v>58</v>
      </c>
      <c r="BX4" s="41" t="s">
        <v>59</v>
      </c>
      <c r="BY4" s="61" t="s">
        <v>159</v>
      </c>
      <c r="BZ4" s="61" t="s">
        <v>60</v>
      </c>
      <c r="CA4" s="61" t="s">
        <v>61</v>
      </c>
      <c r="CB4" s="41" t="s">
        <v>62</v>
      </c>
      <c r="CC4" s="41" t="s">
        <v>63</v>
      </c>
      <c r="CD4" s="41" t="s">
        <v>64</v>
      </c>
      <c r="CE4" s="46" t="s">
        <v>99</v>
      </c>
      <c r="CF4" s="46" t="s">
        <v>100</v>
      </c>
      <c r="CG4" s="46" t="s">
        <v>101</v>
      </c>
      <c r="CH4" s="46" t="s">
        <v>102</v>
      </c>
      <c r="CI4" s="46" t="s">
        <v>103</v>
      </c>
      <c r="CJ4" s="46" t="s">
        <v>104</v>
      </c>
      <c r="CK4" s="41" t="s">
        <v>65</v>
      </c>
      <c r="CL4" s="41" t="s">
        <v>66</v>
      </c>
      <c r="CM4" s="41" t="s">
        <v>67</v>
      </c>
      <c r="CN4" s="41" t="s">
        <v>68</v>
      </c>
      <c r="CO4" s="41" t="s">
        <v>69</v>
      </c>
      <c r="CP4" s="41" t="s">
        <v>70</v>
      </c>
      <c r="CQ4" s="41" t="s">
        <v>153</v>
      </c>
      <c r="CR4" s="41" t="s">
        <v>71</v>
      </c>
      <c r="CS4" s="41" t="s">
        <v>72</v>
      </c>
      <c r="CT4" s="41" t="s">
        <v>73</v>
      </c>
      <c r="CU4" s="41" t="s">
        <v>74</v>
      </c>
      <c r="CV4" s="41" t="s">
        <v>75</v>
      </c>
      <c r="CW4" s="41" t="s">
        <v>76</v>
      </c>
      <c r="CX4" s="41" t="s">
        <v>77</v>
      </c>
      <c r="CY4" s="41" t="s">
        <v>78</v>
      </c>
      <c r="CZ4" s="41" t="s">
        <v>79</v>
      </c>
      <c r="DA4" s="41" t="s">
        <v>80</v>
      </c>
      <c r="DB4" s="41" t="s">
        <v>81</v>
      </c>
      <c r="DC4" s="41" t="s">
        <v>82</v>
      </c>
      <c r="DD4" s="41" t="s">
        <v>83</v>
      </c>
      <c r="DE4" s="41" t="s">
        <v>84</v>
      </c>
      <c r="DF4" s="41" t="s">
        <v>85</v>
      </c>
      <c r="DG4" s="41" t="s">
        <v>86</v>
      </c>
      <c r="DH4" s="41" t="s">
        <v>87</v>
      </c>
      <c r="DI4" s="41" t="s">
        <v>88</v>
      </c>
      <c r="DJ4" s="41" t="s">
        <v>89</v>
      </c>
      <c r="DK4" s="41" t="s">
        <v>90</v>
      </c>
      <c r="DL4" s="41" t="s">
        <v>91</v>
      </c>
      <c r="DM4" s="15"/>
      <c r="DN4" s="15"/>
      <c r="DO4" s="15"/>
      <c r="DP4" s="15"/>
      <c r="DQ4" s="15">
        <f>DO4-DN4</f>
        <v>0</v>
      </c>
      <c r="DR4" s="15"/>
      <c r="DS4" s="15"/>
      <c r="DT4" s="15"/>
    </row>
    <row r="5" spans="1:124" s="11" customFormat="1" x14ac:dyDescent="0.3">
      <c r="A5" s="54"/>
      <c r="B5" s="52"/>
      <c r="C5" s="54"/>
      <c r="D5" s="55"/>
      <c r="E5" s="54"/>
      <c r="F5" s="55"/>
      <c r="G5" s="42"/>
      <c r="H5" s="43" t="s">
        <v>168</v>
      </c>
      <c r="I5" s="44" t="s">
        <v>169</v>
      </c>
      <c r="J5" s="44" t="s">
        <v>169</v>
      </c>
      <c r="K5" s="44" t="s">
        <v>169</v>
      </c>
      <c r="L5" s="44" t="s">
        <v>169</v>
      </c>
      <c r="M5" s="44" t="s">
        <v>169</v>
      </c>
      <c r="N5" s="44" t="s">
        <v>169</v>
      </c>
      <c r="O5" s="44" t="s">
        <v>169</v>
      </c>
      <c r="P5" s="44" t="s">
        <v>169</v>
      </c>
      <c r="Q5" s="44" t="s">
        <v>169</v>
      </c>
      <c r="R5" s="44" t="s">
        <v>169</v>
      </c>
      <c r="S5" s="44" t="s">
        <v>169</v>
      </c>
      <c r="T5" s="44" t="s">
        <v>169</v>
      </c>
      <c r="U5" s="44" t="s">
        <v>169</v>
      </c>
      <c r="V5" s="44" t="s">
        <v>169</v>
      </c>
      <c r="W5" s="44" t="s">
        <v>169</v>
      </c>
      <c r="X5" s="44" t="s">
        <v>169</v>
      </c>
      <c r="Y5" s="44" t="s">
        <v>169</v>
      </c>
      <c r="Z5" s="44" t="s">
        <v>170</v>
      </c>
      <c r="AA5" s="44" t="s">
        <v>169</v>
      </c>
      <c r="AB5" s="44" t="s">
        <v>169</v>
      </c>
      <c r="AC5" s="44" t="s">
        <v>169</v>
      </c>
      <c r="AD5" s="44" t="s">
        <v>169</v>
      </c>
      <c r="AE5" s="44" t="s">
        <v>169</v>
      </c>
      <c r="AF5" s="44" t="s">
        <v>169</v>
      </c>
      <c r="AG5" s="44" t="s">
        <v>169</v>
      </c>
      <c r="AH5" s="44" t="s">
        <v>171</v>
      </c>
      <c r="AI5" s="44" t="s">
        <v>171</v>
      </c>
      <c r="AJ5" s="44" t="s">
        <v>171</v>
      </c>
      <c r="AK5" s="43" t="s">
        <v>171</v>
      </c>
      <c r="AL5" s="43" t="s">
        <v>171</v>
      </c>
      <c r="AM5" s="43" t="s">
        <v>171</v>
      </c>
      <c r="AN5" s="43" t="s">
        <v>171</v>
      </c>
      <c r="AO5" s="43" t="s">
        <v>171</v>
      </c>
      <c r="AP5" s="43" t="s">
        <v>171</v>
      </c>
      <c r="AQ5" s="43" t="s">
        <v>171</v>
      </c>
      <c r="AR5" s="43" t="s">
        <v>171</v>
      </c>
      <c r="AS5" s="43" t="s">
        <v>171</v>
      </c>
      <c r="AT5" s="43" t="s">
        <v>171</v>
      </c>
      <c r="AU5" s="43" t="s">
        <v>171</v>
      </c>
      <c r="AV5" s="43" t="s">
        <v>171</v>
      </c>
      <c r="AW5" s="43" t="s">
        <v>171</v>
      </c>
      <c r="AX5" s="43" t="s">
        <v>171</v>
      </c>
      <c r="AY5" s="43" t="s">
        <v>171</v>
      </c>
      <c r="AZ5" s="43" t="s">
        <v>171</v>
      </c>
      <c r="BA5" s="43" t="s">
        <v>171</v>
      </c>
      <c r="BB5" s="44" t="s">
        <v>171</v>
      </c>
      <c r="BC5" s="44" t="s">
        <v>171</v>
      </c>
      <c r="BD5" s="44" t="s">
        <v>171</v>
      </c>
      <c r="BE5" s="44" t="s">
        <v>171</v>
      </c>
      <c r="BF5" s="44" t="s">
        <v>171</v>
      </c>
      <c r="BG5" s="44" t="s">
        <v>171</v>
      </c>
      <c r="BH5" s="44" t="s">
        <v>171</v>
      </c>
      <c r="BI5" s="44" t="s">
        <v>171</v>
      </c>
      <c r="BJ5" s="43" t="s">
        <v>171</v>
      </c>
      <c r="BK5" s="43" t="s">
        <v>171</v>
      </c>
      <c r="BL5" s="43" t="s">
        <v>171</v>
      </c>
      <c r="BM5" s="43" t="s">
        <v>171</v>
      </c>
      <c r="BN5" s="43" t="s">
        <v>171</v>
      </c>
      <c r="BO5" s="43" t="s">
        <v>171</v>
      </c>
      <c r="BP5" s="43" t="s">
        <v>171</v>
      </c>
      <c r="BQ5" s="43" t="s">
        <v>171</v>
      </c>
      <c r="BR5" s="68" t="s">
        <v>171</v>
      </c>
      <c r="BS5" s="43" t="s">
        <v>171</v>
      </c>
      <c r="BT5" s="43" t="s">
        <v>171</v>
      </c>
      <c r="BU5" s="43" t="s">
        <v>171</v>
      </c>
      <c r="BV5" s="68" t="s">
        <v>171</v>
      </c>
      <c r="BW5" s="43" t="s">
        <v>171</v>
      </c>
      <c r="BX5" s="43" t="s">
        <v>171</v>
      </c>
      <c r="BY5" s="64" t="s">
        <v>171</v>
      </c>
      <c r="BZ5" s="64" t="s">
        <v>171</v>
      </c>
      <c r="CA5" s="43" t="s">
        <v>171</v>
      </c>
      <c r="CB5" s="43" t="s">
        <v>171</v>
      </c>
      <c r="CC5" s="43" t="s">
        <v>171</v>
      </c>
      <c r="CD5" s="43" t="s">
        <v>171</v>
      </c>
      <c r="CE5" s="43" t="s">
        <v>171</v>
      </c>
      <c r="CF5" s="43" t="s">
        <v>171</v>
      </c>
      <c r="CG5" s="43" t="s">
        <v>171</v>
      </c>
      <c r="CH5" s="43" t="s">
        <v>171</v>
      </c>
      <c r="CI5" s="43" t="s">
        <v>171</v>
      </c>
      <c r="CJ5" s="43" t="s">
        <v>171</v>
      </c>
      <c r="CK5" s="43" t="s">
        <v>171</v>
      </c>
      <c r="CL5" s="43" t="s">
        <v>171</v>
      </c>
      <c r="CM5" s="43" t="s">
        <v>171</v>
      </c>
      <c r="CN5" s="43" t="s">
        <v>171</v>
      </c>
      <c r="CO5" s="43" t="s">
        <v>171</v>
      </c>
      <c r="CP5" s="43" t="s">
        <v>171</v>
      </c>
      <c r="CQ5" s="43" t="s">
        <v>171</v>
      </c>
      <c r="CR5" s="43" t="s">
        <v>171</v>
      </c>
      <c r="CS5" s="43" t="s">
        <v>171</v>
      </c>
      <c r="CT5" s="43" t="s">
        <v>171</v>
      </c>
      <c r="CU5" s="43" t="s">
        <v>171</v>
      </c>
      <c r="CV5" s="43" t="s">
        <v>171</v>
      </c>
      <c r="CW5" s="43" t="s">
        <v>171</v>
      </c>
      <c r="CX5" s="43" t="s">
        <v>171</v>
      </c>
      <c r="CY5" s="43" t="s">
        <v>171</v>
      </c>
      <c r="CZ5" s="43" t="s">
        <v>171</v>
      </c>
      <c r="DA5" s="43" t="s">
        <v>171</v>
      </c>
      <c r="DB5" s="43" t="s">
        <v>171</v>
      </c>
      <c r="DC5" s="43" t="s">
        <v>171</v>
      </c>
      <c r="DD5" s="43" t="s">
        <v>171</v>
      </c>
      <c r="DE5" s="43" t="s">
        <v>171</v>
      </c>
      <c r="DF5" s="43" t="s">
        <v>171</v>
      </c>
      <c r="DG5" s="43" t="s">
        <v>169</v>
      </c>
      <c r="DH5" s="43" t="s">
        <v>171</v>
      </c>
      <c r="DI5" s="43" t="s">
        <v>171</v>
      </c>
      <c r="DJ5" s="43" t="s">
        <v>171</v>
      </c>
      <c r="DK5" s="43" t="s">
        <v>171</v>
      </c>
      <c r="DL5" s="43" t="s">
        <v>171</v>
      </c>
      <c r="DM5" s="15"/>
      <c r="DN5" s="15"/>
      <c r="DO5" s="15"/>
      <c r="DP5" s="15"/>
      <c r="DQ5" s="15"/>
      <c r="DR5" s="15"/>
      <c r="DS5" s="15"/>
      <c r="DT5" s="15"/>
    </row>
    <row r="6" spans="1:124" x14ac:dyDescent="0.3">
      <c r="A6" s="56">
        <v>1</v>
      </c>
      <c r="B6" s="57">
        <v>1</v>
      </c>
      <c r="C6" s="58" t="s">
        <v>455</v>
      </c>
      <c r="D6" s="58" t="s">
        <v>456</v>
      </c>
      <c r="E6" s="58" t="s">
        <v>457</v>
      </c>
      <c r="F6" s="58" t="s">
        <v>458</v>
      </c>
      <c r="G6" s="17">
        <v>5.8</v>
      </c>
      <c r="H6" s="10">
        <v>295</v>
      </c>
      <c r="I6" s="28">
        <v>0.05</v>
      </c>
      <c r="J6" s="28">
        <v>1.5</v>
      </c>
      <c r="K6" s="28">
        <v>22</v>
      </c>
      <c r="L6" s="29">
        <v>0.65</v>
      </c>
      <c r="M6" s="28">
        <v>3.77</v>
      </c>
      <c r="N6" s="36">
        <v>14.3</v>
      </c>
      <c r="O6" s="36">
        <v>7.32</v>
      </c>
      <c r="P6" s="31">
        <v>5.0000000000000001E-3</v>
      </c>
      <c r="Q6" s="36">
        <v>937</v>
      </c>
      <c r="R6" s="36">
        <v>0.2</v>
      </c>
      <c r="S6" s="36">
        <v>10.1</v>
      </c>
      <c r="T6" s="36">
        <v>4.7</v>
      </c>
      <c r="U6" s="17">
        <v>1</v>
      </c>
      <c r="V6" s="36">
        <v>3.09</v>
      </c>
      <c r="W6" s="36">
        <v>10.7</v>
      </c>
      <c r="X6" s="36">
        <v>29.6</v>
      </c>
      <c r="Y6" s="10">
        <v>471</v>
      </c>
      <c r="Z6" s="28">
        <v>0.05</v>
      </c>
      <c r="AA6" s="10">
        <v>5180</v>
      </c>
      <c r="AB6" s="17">
        <v>51.2</v>
      </c>
      <c r="AC6" s="28">
        <v>20.5</v>
      </c>
      <c r="AD6" s="10">
        <v>469</v>
      </c>
      <c r="AE6" s="28">
        <v>80.900000000000006</v>
      </c>
      <c r="AF6" s="10">
        <v>2980</v>
      </c>
      <c r="AG6" s="36">
        <v>563</v>
      </c>
      <c r="AH6" s="17">
        <v>2.5</v>
      </c>
      <c r="AI6" s="17">
        <v>2.5</v>
      </c>
      <c r="AJ6" s="17">
        <v>2.5</v>
      </c>
      <c r="AK6" s="17">
        <v>2.5</v>
      </c>
      <c r="AL6" s="17">
        <v>2.5</v>
      </c>
      <c r="AM6" s="17">
        <v>2.5</v>
      </c>
      <c r="AN6" s="17">
        <v>2.5</v>
      </c>
      <c r="AO6" s="17">
        <v>2.5</v>
      </c>
      <c r="AP6" s="17">
        <v>2.5</v>
      </c>
      <c r="AQ6" s="17">
        <v>1.5</v>
      </c>
      <c r="AR6" s="17">
        <v>2.5</v>
      </c>
      <c r="AS6" s="17">
        <v>2.5</v>
      </c>
      <c r="AT6" s="17">
        <v>2.5</v>
      </c>
      <c r="AU6" s="17">
        <v>2.5</v>
      </c>
      <c r="AV6" s="17">
        <v>2.5</v>
      </c>
      <c r="AW6" s="17">
        <v>2.5</v>
      </c>
      <c r="AX6" s="17">
        <v>6</v>
      </c>
      <c r="AY6" s="17">
        <v>2.5</v>
      </c>
      <c r="AZ6" s="17">
        <v>2.5</v>
      </c>
      <c r="BA6" s="18">
        <v>31.5</v>
      </c>
      <c r="BB6" s="16">
        <v>0.5</v>
      </c>
      <c r="BC6" s="16">
        <v>0.5</v>
      </c>
      <c r="BD6" s="16">
        <v>0.5</v>
      </c>
      <c r="BE6" s="16">
        <v>0.5</v>
      </c>
      <c r="BF6" s="16">
        <v>0.5</v>
      </c>
      <c r="BG6" s="16">
        <v>0.5</v>
      </c>
      <c r="BH6" s="16">
        <v>0.5</v>
      </c>
      <c r="BI6" s="16">
        <v>0.5</v>
      </c>
      <c r="BJ6" s="16">
        <v>5.0000000000000001E-3</v>
      </c>
      <c r="BK6" s="16">
        <v>0.5</v>
      </c>
      <c r="BL6" s="16">
        <v>0.05</v>
      </c>
      <c r="BM6" s="16">
        <v>0.05</v>
      </c>
      <c r="BN6" s="16">
        <v>0.05</v>
      </c>
      <c r="BO6" s="16">
        <v>0.05</v>
      </c>
      <c r="BP6" s="16">
        <v>0.05</v>
      </c>
      <c r="BQ6" s="16">
        <v>0.4</v>
      </c>
      <c r="BR6" s="69">
        <v>0.4</v>
      </c>
      <c r="BS6" s="16">
        <v>0.05</v>
      </c>
      <c r="BT6" s="16">
        <v>0.05</v>
      </c>
      <c r="BU6" s="16">
        <v>0.1</v>
      </c>
      <c r="BV6" s="69">
        <v>0.05</v>
      </c>
      <c r="BW6" s="16">
        <v>0.05</v>
      </c>
      <c r="BX6" s="16">
        <v>0.05</v>
      </c>
      <c r="BY6" s="16">
        <f>SUM(BV6:BX6)</f>
        <v>0.15000000000000002</v>
      </c>
      <c r="BZ6" s="16">
        <v>0.15</v>
      </c>
      <c r="CA6" s="16">
        <v>25</v>
      </c>
      <c r="CB6" s="16">
        <v>50</v>
      </c>
      <c r="CC6" s="16">
        <v>500</v>
      </c>
      <c r="CD6" s="16">
        <v>0.01</v>
      </c>
      <c r="CE6" s="16">
        <v>2.5000000000000001E-2</v>
      </c>
      <c r="CF6" s="16">
        <v>2.5000000000000001E-2</v>
      </c>
      <c r="CG6" s="16">
        <v>2.5000000000000001E-2</v>
      </c>
      <c r="CH6" s="16">
        <v>2.5000000000000001E-2</v>
      </c>
      <c r="CI6" s="16">
        <v>2.5000000000000001E-2</v>
      </c>
      <c r="CJ6" s="16">
        <v>2.5000000000000001E-2</v>
      </c>
      <c r="CK6" s="16">
        <v>2.5000000000000001E-2</v>
      </c>
      <c r="CL6" s="16">
        <v>5.0000000000000001E-3</v>
      </c>
      <c r="CM6" s="16">
        <v>0.15</v>
      </c>
      <c r="CN6" s="16">
        <v>0.5</v>
      </c>
      <c r="CO6" s="16">
        <v>0.5</v>
      </c>
      <c r="CP6" s="16">
        <v>0.5</v>
      </c>
      <c r="CQ6" s="16">
        <v>1.5</v>
      </c>
      <c r="CR6" s="16">
        <v>0.3</v>
      </c>
      <c r="CS6" s="16">
        <v>5</v>
      </c>
      <c r="CT6" s="16">
        <v>0.5</v>
      </c>
      <c r="CU6" s="16">
        <v>0.5</v>
      </c>
      <c r="CV6" s="16">
        <v>0.05</v>
      </c>
      <c r="CW6" s="16">
        <v>0.05</v>
      </c>
      <c r="CX6" s="16">
        <v>0.05</v>
      </c>
      <c r="CY6" s="16">
        <v>8.7500000000000002E-4</v>
      </c>
      <c r="CZ6" s="16">
        <v>0.05</v>
      </c>
      <c r="DA6" s="16">
        <v>0.05</v>
      </c>
      <c r="DB6" s="16">
        <v>0.05</v>
      </c>
      <c r="DC6" s="16">
        <v>0.05</v>
      </c>
      <c r="DD6" s="16">
        <v>0.05</v>
      </c>
      <c r="DE6" s="16">
        <v>0.05</v>
      </c>
      <c r="DF6" s="16">
        <v>0.05</v>
      </c>
      <c r="DG6" s="36">
        <v>99.44</v>
      </c>
      <c r="DH6" s="16">
        <v>0.5</v>
      </c>
      <c r="DI6" s="16">
        <v>0.05</v>
      </c>
      <c r="DJ6" s="16">
        <v>0.25</v>
      </c>
      <c r="DK6" s="16">
        <v>0.25</v>
      </c>
      <c r="DL6" s="16">
        <v>0.05</v>
      </c>
    </row>
    <row r="7" spans="1:124" x14ac:dyDescent="0.3">
      <c r="A7" s="56">
        <v>2</v>
      </c>
      <c r="B7" s="57">
        <v>2</v>
      </c>
      <c r="C7" s="58" t="s">
        <v>459</v>
      </c>
      <c r="D7" s="58" t="s">
        <v>217</v>
      </c>
      <c r="E7" s="58" t="s">
        <v>332</v>
      </c>
      <c r="F7" s="58" t="s">
        <v>397</v>
      </c>
      <c r="G7" s="17">
        <v>8.1</v>
      </c>
      <c r="H7" s="10">
        <v>175.7</v>
      </c>
      <c r="I7" s="28">
        <v>0.05</v>
      </c>
      <c r="J7" s="28">
        <v>4.6100000000000003</v>
      </c>
      <c r="K7" s="28">
        <v>37.6</v>
      </c>
      <c r="L7" s="29">
        <v>0.38</v>
      </c>
      <c r="M7" s="28">
        <v>20</v>
      </c>
      <c r="N7" s="28">
        <v>12.6</v>
      </c>
      <c r="O7" s="28">
        <v>67.3</v>
      </c>
      <c r="P7" s="31">
        <v>6.3E-3</v>
      </c>
      <c r="Q7" s="28">
        <v>604</v>
      </c>
      <c r="R7" s="28">
        <v>4.49</v>
      </c>
      <c r="S7" s="28">
        <v>3.21</v>
      </c>
      <c r="T7" s="28">
        <v>137</v>
      </c>
      <c r="U7" s="17">
        <v>1</v>
      </c>
      <c r="V7" s="28">
        <v>8.4</v>
      </c>
      <c r="W7" s="28">
        <v>13.1</v>
      </c>
      <c r="X7" s="28">
        <v>76</v>
      </c>
      <c r="Y7" s="10">
        <v>2510</v>
      </c>
      <c r="Z7" s="28">
        <v>0.14499999999999999</v>
      </c>
      <c r="AA7" s="10">
        <v>3810</v>
      </c>
      <c r="AB7" s="17">
        <v>136</v>
      </c>
      <c r="AC7" s="28">
        <v>488</v>
      </c>
      <c r="AD7" s="28">
        <v>206</v>
      </c>
      <c r="AE7" s="28">
        <v>94.8</v>
      </c>
      <c r="AF7" s="10">
        <v>1290.04</v>
      </c>
      <c r="AG7" s="10">
        <v>522</v>
      </c>
      <c r="AH7" s="17">
        <v>13</v>
      </c>
      <c r="AI7" s="17">
        <v>92</v>
      </c>
      <c r="AJ7" s="17">
        <v>30</v>
      </c>
      <c r="AK7" s="17">
        <v>236</v>
      </c>
      <c r="AL7" s="17">
        <v>110</v>
      </c>
      <c r="AM7" s="17">
        <v>134</v>
      </c>
      <c r="AN7" s="17">
        <v>137</v>
      </c>
      <c r="AO7" s="17">
        <v>23</v>
      </c>
      <c r="AP7" s="17">
        <v>78</v>
      </c>
      <c r="AQ7" s="17">
        <v>1.5</v>
      </c>
      <c r="AR7" s="17">
        <v>7</v>
      </c>
      <c r="AS7" s="17">
        <v>6</v>
      </c>
      <c r="AT7" s="17">
        <v>173</v>
      </c>
      <c r="AU7" s="17">
        <v>133</v>
      </c>
      <c r="AV7" s="17">
        <v>74</v>
      </c>
      <c r="AW7" s="17">
        <v>33</v>
      </c>
      <c r="AX7" s="17">
        <v>93</v>
      </c>
      <c r="AY7" s="17">
        <v>19</v>
      </c>
      <c r="AZ7" s="17">
        <v>2.5</v>
      </c>
      <c r="BA7" s="18">
        <v>1146.5</v>
      </c>
      <c r="BB7" s="16">
        <v>0.5</v>
      </c>
      <c r="BC7" s="16">
        <v>0.5</v>
      </c>
      <c r="BD7" s="16">
        <v>0.5</v>
      </c>
      <c r="BE7" s="16">
        <v>0.5</v>
      </c>
      <c r="BF7" s="16">
        <v>0.5</v>
      </c>
      <c r="BG7" s="16">
        <v>0.5</v>
      </c>
      <c r="BH7" s="16">
        <v>0.5</v>
      </c>
      <c r="BI7" s="16">
        <v>0.5</v>
      </c>
      <c r="BJ7" s="16">
        <v>5.0000000000000001E-3</v>
      </c>
      <c r="BK7" s="16">
        <v>0.5</v>
      </c>
      <c r="BL7" s="16">
        <v>0.05</v>
      </c>
      <c r="BM7" s="16">
        <v>0.05</v>
      </c>
      <c r="BN7" s="16">
        <v>0.05</v>
      </c>
      <c r="BO7" s="16">
        <v>0.05</v>
      </c>
      <c r="BP7" s="16">
        <v>0.05</v>
      </c>
      <c r="BQ7" s="16">
        <v>0.4</v>
      </c>
      <c r="BR7" s="69">
        <v>0.4</v>
      </c>
      <c r="BS7" s="16">
        <v>0.05</v>
      </c>
      <c r="BT7" s="16">
        <v>0.05</v>
      </c>
      <c r="BU7" s="16">
        <v>0.1</v>
      </c>
      <c r="BV7" s="69">
        <v>0.05</v>
      </c>
      <c r="BW7" s="16">
        <v>0.05</v>
      </c>
      <c r="BX7" s="16">
        <v>0.05</v>
      </c>
      <c r="BY7" s="16">
        <f t="shared" ref="BY7:BY70" si="0">SUM(BV7:BX7)</f>
        <v>0.15000000000000002</v>
      </c>
      <c r="BZ7" s="16">
        <v>0.15</v>
      </c>
      <c r="CA7" s="16">
        <v>25</v>
      </c>
      <c r="CB7" s="16">
        <v>50</v>
      </c>
      <c r="CC7" s="16">
        <v>1600</v>
      </c>
      <c r="CD7" s="16">
        <v>0.01</v>
      </c>
      <c r="CE7" s="16">
        <v>2.5000000000000001E-2</v>
      </c>
      <c r="CF7" s="16">
        <v>2.5000000000000001E-2</v>
      </c>
      <c r="CG7" s="16">
        <v>2.5000000000000001E-2</v>
      </c>
      <c r="CH7" s="16">
        <v>2.5000000000000001E-2</v>
      </c>
      <c r="CI7" s="16">
        <v>2.5000000000000001E-2</v>
      </c>
      <c r="CJ7" s="16">
        <v>2.5000000000000001E-2</v>
      </c>
      <c r="CK7" s="16">
        <v>2.5000000000000001E-2</v>
      </c>
      <c r="CL7" s="16">
        <v>5.0000000000000001E-3</v>
      </c>
      <c r="CM7" s="16">
        <v>0.15</v>
      </c>
      <c r="CN7" s="16">
        <v>0.5</v>
      </c>
      <c r="CO7" s="16">
        <v>0.5</v>
      </c>
      <c r="CP7" s="16">
        <v>0.5</v>
      </c>
      <c r="CQ7" s="16">
        <v>1.5</v>
      </c>
      <c r="CR7" s="16">
        <v>0.3</v>
      </c>
      <c r="CS7" s="16">
        <v>5</v>
      </c>
      <c r="CT7" s="16">
        <v>0.5</v>
      </c>
      <c r="CU7" s="16">
        <v>0.5</v>
      </c>
      <c r="CV7" s="16">
        <v>0.05</v>
      </c>
      <c r="CW7" s="16">
        <v>0.05</v>
      </c>
      <c r="CX7" s="16">
        <v>0.05</v>
      </c>
      <c r="CY7" s="16">
        <v>8.3900000000000001E-4</v>
      </c>
      <c r="CZ7" s="16">
        <v>0.05</v>
      </c>
      <c r="DA7" s="16">
        <v>0.05</v>
      </c>
      <c r="DB7" s="16">
        <v>0.05</v>
      </c>
      <c r="DC7" s="16">
        <v>0.05</v>
      </c>
      <c r="DD7" s="16">
        <v>0.05</v>
      </c>
      <c r="DE7" s="16">
        <v>0.05</v>
      </c>
      <c r="DF7" s="16">
        <v>0.05</v>
      </c>
      <c r="DG7" s="36">
        <v>663.3</v>
      </c>
      <c r="DH7" s="16">
        <v>0.5</v>
      </c>
      <c r="DI7" s="16">
        <v>0.05</v>
      </c>
      <c r="DJ7" s="16">
        <v>0.25</v>
      </c>
      <c r="DK7" s="16">
        <v>0.25</v>
      </c>
      <c r="DL7" s="16">
        <v>0.05</v>
      </c>
    </row>
    <row r="8" spans="1:124" x14ac:dyDescent="0.3">
      <c r="A8" s="56">
        <v>3</v>
      </c>
      <c r="B8" s="57">
        <v>3</v>
      </c>
      <c r="C8" s="58" t="s">
        <v>460</v>
      </c>
      <c r="D8" s="58" t="s">
        <v>461</v>
      </c>
      <c r="E8" s="58" t="s">
        <v>462</v>
      </c>
      <c r="F8" s="58" t="s">
        <v>463</v>
      </c>
      <c r="G8" s="17">
        <v>7.3</v>
      </c>
      <c r="H8" s="10">
        <v>496</v>
      </c>
      <c r="I8" s="28">
        <v>0.05</v>
      </c>
      <c r="J8" s="28">
        <v>3.16</v>
      </c>
      <c r="K8" s="28">
        <v>121</v>
      </c>
      <c r="L8" s="29">
        <v>1.61</v>
      </c>
      <c r="M8" s="28">
        <v>8.81</v>
      </c>
      <c r="N8" s="28">
        <v>39</v>
      </c>
      <c r="O8" s="28">
        <v>66.3</v>
      </c>
      <c r="P8" s="31">
        <v>0.19500000000000001</v>
      </c>
      <c r="Q8" s="28">
        <v>2780</v>
      </c>
      <c r="R8" s="28">
        <v>0.2</v>
      </c>
      <c r="S8" s="28">
        <v>23.9</v>
      </c>
      <c r="T8" s="28">
        <v>46.4</v>
      </c>
      <c r="U8" s="17">
        <v>7.22</v>
      </c>
      <c r="V8" s="28">
        <v>30.4</v>
      </c>
      <c r="W8" s="28">
        <v>24.8</v>
      </c>
      <c r="X8" s="28">
        <v>429</v>
      </c>
      <c r="Y8" s="10">
        <v>6820</v>
      </c>
      <c r="Z8" s="28">
        <v>5.08</v>
      </c>
      <c r="AA8" s="10">
        <v>23737.7</v>
      </c>
      <c r="AB8" s="17">
        <v>356</v>
      </c>
      <c r="AC8" s="10">
        <v>2180</v>
      </c>
      <c r="AD8" s="28">
        <v>1940</v>
      </c>
      <c r="AE8" s="28">
        <v>186.37700000000001</v>
      </c>
      <c r="AF8" s="10">
        <v>9943</v>
      </c>
      <c r="AG8" s="10">
        <v>1690</v>
      </c>
      <c r="AH8" s="17">
        <v>1210</v>
      </c>
      <c r="AI8" s="17">
        <v>597</v>
      </c>
      <c r="AJ8" s="17">
        <v>104</v>
      </c>
      <c r="AK8" s="17">
        <v>870</v>
      </c>
      <c r="AL8" s="17">
        <v>280</v>
      </c>
      <c r="AM8" s="17">
        <v>224</v>
      </c>
      <c r="AN8" s="17">
        <v>124</v>
      </c>
      <c r="AO8" s="17">
        <v>36</v>
      </c>
      <c r="AP8" s="17">
        <v>93</v>
      </c>
      <c r="AQ8" s="17">
        <v>1.5</v>
      </c>
      <c r="AR8" s="17">
        <v>70</v>
      </c>
      <c r="AS8" s="17">
        <v>91</v>
      </c>
      <c r="AT8" s="17">
        <v>698</v>
      </c>
      <c r="AU8" s="17">
        <v>237</v>
      </c>
      <c r="AV8" s="17">
        <v>76</v>
      </c>
      <c r="AW8" s="17">
        <v>174</v>
      </c>
      <c r="AX8" s="17">
        <v>57</v>
      </c>
      <c r="AY8" s="17">
        <v>19</v>
      </c>
      <c r="AZ8" s="17">
        <v>2.5</v>
      </c>
      <c r="BA8" s="18">
        <v>4582.5</v>
      </c>
      <c r="BB8" s="16">
        <v>0.5</v>
      </c>
      <c r="BC8" s="16">
        <v>0.5</v>
      </c>
      <c r="BD8" s="16">
        <v>0.5</v>
      </c>
      <c r="BE8" s="16">
        <v>0.5</v>
      </c>
      <c r="BF8" s="16">
        <v>0.5</v>
      </c>
      <c r="BG8" s="16">
        <v>0.5</v>
      </c>
      <c r="BH8" s="16">
        <v>0.5</v>
      </c>
      <c r="BI8" s="16">
        <v>0.5</v>
      </c>
      <c r="BJ8" s="16">
        <v>5.0000000000000001E-3</v>
      </c>
      <c r="BK8" s="16">
        <v>0.5</v>
      </c>
      <c r="BL8" s="16">
        <v>0.05</v>
      </c>
      <c r="BM8" s="16">
        <v>0.05</v>
      </c>
      <c r="BN8" s="16">
        <v>0.05</v>
      </c>
      <c r="BO8" s="16">
        <v>0.05</v>
      </c>
      <c r="BP8" s="16">
        <v>0.05</v>
      </c>
      <c r="BQ8" s="16">
        <v>0.4</v>
      </c>
      <c r="BR8" s="69">
        <v>0.4</v>
      </c>
      <c r="BS8" s="16">
        <v>0.05</v>
      </c>
      <c r="BT8" s="16">
        <v>0.05</v>
      </c>
      <c r="BU8" s="16">
        <v>0.1</v>
      </c>
      <c r="BV8" s="69">
        <v>0.05</v>
      </c>
      <c r="BW8" s="16">
        <v>0.05</v>
      </c>
      <c r="BX8" s="16">
        <v>0.05</v>
      </c>
      <c r="BY8" s="16">
        <f t="shared" si="0"/>
        <v>0.15000000000000002</v>
      </c>
      <c r="BZ8" s="16">
        <v>0.15</v>
      </c>
      <c r="CA8" s="16">
        <v>750</v>
      </c>
      <c r="CB8" s="16">
        <v>50</v>
      </c>
      <c r="CC8" s="16">
        <v>1200</v>
      </c>
      <c r="CD8" s="16">
        <v>0.01</v>
      </c>
      <c r="CE8" s="16">
        <v>2.5000000000000001E-2</v>
      </c>
      <c r="CF8" s="16">
        <v>2.5000000000000001E-2</v>
      </c>
      <c r="CG8" s="16">
        <v>2.5000000000000001E-2</v>
      </c>
      <c r="CH8" s="16">
        <v>2.5000000000000001E-2</v>
      </c>
      <c r="CI8" s="16">
        <v>2.5000000000000001E-2</v>
      </c>
      <c r="CJ8" s="16">
        <v>2.5000000000000001E-2</v>
      </c>
      <c r="CK8" s="16">
        <v>2.5000000000000001E-2</v>
      </c>
      <c r="CL8" s="16">
        <v>5.0000000000000001E-3</v>
      </c>
      <c r="CM8" s="16">
        <v>0.15</v>
      </c>
      <c r="CN8" s="16">
        <v>0.5</v>
      </c>
      <c r="CO8" s="16">
        <v>0.5</v>
      </c>
      <c r="CP8" s="16">
        <v>0.5</v>
      </c>
      <c r="CQ8" s="16">
        <v>1.5</v>
      </c>
      <c r="CR8" s="16">
        <v>0.3</v>
      </c>
      <c r="CS8" s="16">
        <v>5</v>
      </c>
      <c r="CT8" s="16">
        <v>0.5</v>
      </c>
      <c r="CU8" s="16">
        <v>0.5</v>
      </c>
      <c r="CV8" s="16">
        <v>0.05</v>
      </c>
      <c r="CW8" s="16">
        <v>0.05</v>
      </c>
      <c r="CX8" s="16">
        <v>0.05</v>
      </c>
      <c r="CY8" s="16">
        <v>1.5E-3</v>
      </c>
      <c r="CZ8" s="16">
        <v>0.05</v>
      </c>
      <c r="DA8" s="16">
        <v>0.05</v>
      </c>
      <c r="DB8" s="16">
        <v>0.05</v>
      </c>
      <c r="DC8" s="16">
        <v>0.05</v>
      </c>
      <c r="DD8" s="16">
        <v>0.05</v>
      </c>
      <c r="DE8" s="16">
        <v>0.05</v>
      </c>
      <c r="DF8" s="16">
        <v>0.05</v>
      </c>
      <c r="DG8" s="36">
        <v>4505</v>
      </c>
      <c r="DH8" s="16">
        <v>0.5</v>
      </c>
      <c r="DI8" s="16">
        <v>0.05</v>
      </c>
      <c r="DJ8" s="16">
        <v>0.25</v>
      </c>
      <c r="DK8" s="16">
        <v>0.25</v>
      </c>
      <c r="DL8" s="16">
        <v>0.05</v>
      </c>
    </row>
    <row r="9" spans="1:124" x14ac:dyDescent="0.3">
      <c r="A9" s="56">
        <v>4</v>
      </c>
      <c r="B9" s="57">
        <v>4</v>
      </c>
      <c r="C9" s="58" t="s">
        <v>464</v>
      </c>
      <c r="D9" s="58" t="s">
        <v>465</v>
      </c>
      <c r="E9" s="58" t="s">
        <v>466</v>
      </c>
      <c r="F9" s="58" t="s">
        <v>467</v>
      </c>
      <c r="G9" s="17">
        <v>8</v>
      </c>
      <c r="H9" s="10">
        <v>247</v>
      </c>
      <c r="I9" s="28">
        <v>14.1</v>
      </c>
      <c r="J9" s="28">
        <v>4.57</v>
      </c>
      <c r="K9" s="28">
        <v>48</v>
      </c>
      <c r="L9" s="29">
        <v>0.376</v>
      </c>
      <c r="M9" s="28">
        <v>5.77</v>
      </c>
      <c r="N9" s="36">
        <v>19.399999999999999</v>
      </c>
      <c r="O9" s="28">
        <v>20.8</v>
      </c>
      <c r="P9" s="31">
        <v>3.1E-2</v>
      </c>
      <c r="Q9" s="36">
        <v>4070</v>
      </c>
      <c r="R9" s="28">
        <v>0.2</v>
      </c>
      <c r="S9" s="36">
        <v>19.3</v>
      </c>
      <c r="T9" s="36">
        <v>10.9</v>
      </c>
      <c r="U9" s="17">
        <v>1</v>
      </c>
      <c r="V9" s="36">
        <v>29.2</v>
      </c>
      <c r="W9" s="36">
        <v>29</v>
      </c>
      <c r="X9" s="36">
        <v>61.1</v>
      </c>
      <c r="Y9" s="10">
        <v>14700</v>
      </c>
      <c r="Z9" s="28">
        <v>1.61</v>
      </c>
      <c r="AA9" s="10">
        <v>15208.4</v>
      </c>
      <c r="AB9" s="17">
        <v>366</v>
      </c>
      <c r="AC9" s="28">
        <v>282</v>
      </c>
      <c r="AD9" s="28">
        <v>819</v>
      </c>
      <c r="AE9" s="28">
        <v>173.81299999999999</v>
      </c>
      <c r="AF9" s="10">
        <v>9132.94</v>
      </c>
      <c r="AG9" s="36">
        <v>2080</v>
      </c>
      <c r="AH9" s="17">
        <v>130</v>
      </c>
      <c r="AI9" s="17">
        <v>25</v>
      </c>
      <c r="AJ9" s="17">
        <v>2.5</v>
      </c>
      <c r="AK9" s="17">
        <v>52</v>
      </c>
      <c r="AL9" s="17">
        <v>13</v>
      </c>
      <c r="AM9" s="17">
        <v>14</v>
      </c>
      <c r="AN9" s="17">
        <v>20</v>
      </c>
      <c r="AO9" s="17">
        <v>7</v>
      </c>
      <c r="AP9" s="17">
        <v>11</v>
      </c>
      <c r="AQ9" s="17">
        <v>1.5</v>
      </c>
      <c r="AR9" s="17">
        <v>2.5</v>
      </c>
      <c r="AS9" s="17">
        <v>2.5</v>
      </c>
      <c r="AT9" s="17">
        <v>44</v>
      </c>
      <c r="AU9" s="17">
        <v>31</v>
      </c>
      <c r="AV9" s="17">
        <v>11</v>
      </c>
      <c r="AW9" s="17">
        <v>20</v>
      </c>
      <c r="AX9" s="17">
        <v>20</v>
      </c>
      <c r="AY9" s="17">
        <v>2.5</v>
      </c>
      <c r="AZ9" s="17">
        <v>2.5</v>
      </c>
      <c r="BA9" s="18">
        <v>349</v>
      </c>
      <c r="BB9" s="16">
        <v>0.5</v>
      </c>
      <c r="BC9" s="16">
        <v>0.5</v>
      </c>
      <c r="BD9" s="16">
        <v>0.5</v>
      </c>
      <c r="BE9" s="16">
        <v>0.5</v>
      </c>
      <c r="BF9" s="16">
        <v>0.5</v>
      </c>
      <c r="BG9" s="16">
        <v>0.5</v>
      </c>
      <c r="BH9" s="16">
        <v>0.5</v>
      </c>
      <c r="BI9" s="16">
        <v>0.5</v>
      </c>
      <c r="BJ9" s="16">
        <v>5.0000000000000001E-3</v>
      </c>
      <c r="BK9" s="16">
        <v>0.5</v>
      </c>
      <c r="BL9" s="16">
        <v>0.05</v>
      </c>
      <c r="BM9" s="16">
        <v>0.05</v>
      </c>
      <c r="BN9" s="16">
        <v>0.05</v>
      </c>
      <c r="BO9" s="16">
        <v>0.05</v>
      </c>
      <c r="BP9" s="16">
        <v>0.05</v>
      </c>
      <c r="BQ9" s="16">
        <v>0.4</v>
      </c>
      <c r="BR9" s="69">
        <v>0.4</v>
      </c>
      <c r="BS9" s="16">
        <v>0.05</v>
      </c>
      <c r="BT9" s="16">
        <v>0.05</v>
      </c>
      <c r="BU9" s="16">
        <v>0.1</v>
      </c>
      <c r="BV9" s="69">
        <v>0.05</v>
      </c>
      <c r="BW9" s="16">
        <v>0.05</v>
      </c>
      <c r="BX9" s="16">
        <v>0.05</v>
      </c>
      <c r="BY9" s="16">
        <f t="shared" si="0"/>
        <v>0.15000000000000002</v>
      </c>
      <c r="BZ9" s="16">
        <v>0.15</v>
      </c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>
        <v>0.05</v>
      </c>
      <c r="DF9" s="16">
        <v>0.05</v>
      </c>
      <c r="DG9" s="36">
        <v>1943</v>
      </c>
      <c r="DH9" s="16"/>
      <c r="DI9" s="16"/>
      <c r="DJ9" s="16"/>
      <c r="DK9" s="16"/>
      <c r="DL9" s="16"/>
    </row>
    <row r="10" spans="1:124" ht="26" x14ac:dyDescent="0.3">
      <c r="A10" s="56">
        <v>5</v>
      </c>
      <c r="B10" s="57">
        <v>5</v>
      </c>
      <c r="C10" s="58" t="s">
        <v>468</v>
      </c>
      <c r="D10" s="58" t="s">
        <v>469</v>
      </c>
      <c r="E10" s="58" t="s">
        <v>470</v>
      </c>
      <c r="F10" s="58" t="s">
        <v>471</v>
      </c>
      <c r="G10" s="17">
        <v>8.1999999999999993</v>
      </c>
      <c r="H10" s="10">
        <v>151.30000000000001</v>
      </c>
      <c r="I10" s="28">
        <v>0.05</v>
      </c>
      <c r="J10" s="28">
        <v>1.5</v>
      </c>
      <c r="K10" s="28">
        <v>19.2</v>
      </c>
      <c r="L10" s="29">
        <v>1.29</v>
      </c>
      <c r="M10" s="28">
        <v>0.68400000000000005</v>
      </c>
      <c r="N10" s="28">
        <v>9.9700000000000006</v>
      </c>
      <c r="O10" s="28">
        <v>4.1900000000000004</v>
      </c>
      <c r="P10" s="31">
        <v>1.0200000000000001E-2</v>
      </c>
      <c r="Q10" s="28">
        <v>260</v>
      </c>
      <c r="R10" s="28">
        <v>0.2</v>
      </c>
      <c r="S10" s="28">
        <v>1.66</v>
      </c>
      <c r="T10" s="28">
        <v>39.5</v>
      </c>
      <c r="U10" s="17">
        <v>1</v>
      </c>
      <c r="V10" s="28">
        <v>3.43</v>
      </c>
      <c r="W10" s="28">
        <v>1.89</v>
      </c>
      <c r="X10" s="28">
        <v>50.3</v>
      </c>
      <c r="Y10" s="10">
        <v>1990</v>
      </c>
      <c r="Z10" s="28">
        <v>3.9</v>
      </c>
      <c r="AA10" s="10">
        <v>1880</v>
      </c>
      <c r="AB10" s="17">
        <v>61.6</v>
      </c>
      <c r="AC10" s="10">
        <v>152</v>
      </c>
      <c r="AD10" s="28">
        <v>214</v>
      </c>
      <c r="AE10" s="28">
        <v>59.4</v>
      </c>
      <c r="AF10" s="10">
        <v>1301.95</v>
      </c>
      <c r="AG10" s="10">
        <v>208</v>
      </c>
      <c r="AH10" s="17">
        <v>22</v>
      </c>
      <c r="AI10" s="17">
        <v>12</v>
      </c>
      <c r="AJ10" s="17">
        <v>2.5</v>
      </c>
      <c r="AK10" s="17">
        <v>17</v>
      </c>
      <c r="AL10" s="17">
        <v>6</v>
      </c>
      <c r="AM10" s="17">
        <v>2.5</v>
      </c>
      <c r="AN10" s="17">
        <v>6</v>
      </c>
      <c r="AO10" s="17">
        <v>2.5</v>
      </c>
      <c r="AP10" s="17">
        <v>2.5</v>
      </c>
      <c r="AQ10" s="17">
        <v>1.5</v>
      </c>
      <c r="AR10" s="17">
        <v>2.5</v>
      </c>
      <c r="AS10" s="17">
        <v>2.5</v>
      </c>
      <c r="AT10" s="17">
        <v>19</v>
      </c>
      <c r="AU10" s="17">
        <v>13</v>
      </c>
      <c r="AV10" s="17">
        <v>6</v>
      </c>
      <c r="AW10" s="17">
        <v>8</v>
      </c>
      <c r="AX10" s="17">
        <v>8</v>
      </c>
      <c r="AY10" s="17">
        <v>2.5</v>
      </c>
      <c r="AZ10" s="17">
        <v>2.5</v>
      </c>
      <c r="BA10" s="18">
        <v>112.5</v>
      </c>
      <c r="BB10" s="16">
        <v>0.5</v>
      </c>
      <c r="BC10" s="16">
        <v>0.5</v>
      </c>
      <c r="BD10" s="16">
        <v>0.5</v>
      </c>
      <c r="BE10" s="16">
        <v>0.5</v>
      </c>
      <c r="BF10" s="16">
        <v>0.5</v>
      </c>
      <c r="BG10" s="16">
        <v>0.5</v>
      </c>
      <c r="BH10" s="16">
        <v>0.5</v>
      </c>
      <c r="BI10" s="16">
        <v>0.5</v>
      </c>
      <c r="BJ10" s="16">
        <v>5.0000000000000001E-3</v>
      </c>
      <c r="BK10" s="16">
        <v>0.5</v>
      </c>
      <c r="BL10" s="16">
        <v>0.05</v>
      </c>
      <c r="BM10" s="16">
        <v>0.05</v>
      </c>
      <c r="BN10" s="16">
        <v>0.05</v>
      </c>
      <c r="BO10" s="16">
        <v>0.05</v>
      </c>
      <c r="BP10" s="16">
        <v>0.05</v>
      </c>
      <c r="BQ10" s="16">
        <v>0.4</v>
      </c>
      <c r="BR10" s="69">
        <v>0.4</v>
      </c>
      <c r="BS10" s="16">
        <v>0.05</v>
      </c>
      <c r="BT10" s="16">
        <v>0.05</v>
      </c>
      <c r="BU10" s="16">
        <v>0.1</v>
      </c>
      <c r="BV10" s="69">
        <v>0.05</v>
      </c>
      <c r="BW10" s="16">
        <v>0.05</v>
      </c>
      <c r="BX10" s="16">
        <v>0.05</v>
      </c>
      <c r="BY10" s="16">
        <f t="shared" si="0"/>
        <v>0.15000000000000002</v>
      </c>
      <c r="BZ10" s="16">
        <v>0.15</v>
      </c>
      <c r="CA10" s="16">
        <v>25</v>
      </c>
      <c r="CB10" s="16">
        <v>50</v>
      </c>
      <c r="CC10" s="16">
        <v>500</v>
      </c>
      <c r="CD10" s="16">
        <v>0.01</v>
      </c>
      <c r="CE10" s="16">
        <v>2.5000000000000001E-2</v>
      </c>
      <c r="CF10" s="16">
        <v>2.5000000000000001E-2</v>
      </c>
      <c r="CG10" s="16">
        <v>2.5000000000000001E-2</v>
      </c>
      <c r="CH10" s="16">
        <v>2.5000000000000001E-2</v>
      </c>
      <c r="CI10" s="16">
        <v>2.5000000000000001E-2</v>
      </c>
      <c r="CJ10" s="16">
        <v>2.5000000000000001E-2</v>
      </c>
      <c r="CK10" s="16">
        <v>2.5000000000000001E-2</v>
      </c>
      <c r="CL10" s="16">
        <v>5.0000000000000001E-3</v>
      </c>
      <c r="CM10" s="16">
        <v>0.15</v>
      </c>
      <c r="CN10" s="16">
        <v>0.5</v>
      </c>
      <c r="CO10" s="16">
        <v>0.5</v>
      </c>
      <c r="CP10" s="16">
        <v>0.5</v>
      </c>
      <c r="CQ10" s="16">
        <v>1.5</v>
      </c>
      <c r="CR10" s="16">
        <v>0.3</v>
      </c>
      <c r="CS10" s="16">
        <v>5</v>
      </c>
      <c r="CT10" s="16">
        <v>0.5</v>
      </c>
      <c r="CU10" s="16">
        <v>0.5</v>
      </c>
      <c r="CV10" s="16">
        <v>0.05</v>
      </c>
      <c r="CW10" s="16">
        <v>0.05</v>
      </c>
      <c r="CX10" s="16">
        <v>0.05</v>
      </c>
      <c r="CY10" s="16">
        <v>3.3E-3</v>
      </c>
      <c r="CZ10" s="16">
        <v>0.05</v>
      </c>
      <c r="DA10" s="16">
        <v>0.05</v>
      </c>
      <c r="DB10" s="16">
        <v>0.05</v>
      </c>
      <c r="DC10" s="16">
        <v>0.05</v>
      </c>
      <c r="DD10" s="16">
        <v>0.05</v>
      </c>
      <c r="DE10" s="16">
        <v>0.05</v>
      </c>
      <c r="DF10" s="16">
        <v>0.05</v>
      </c>
      <c r="DG10" s="36">
        <v>295.3</v>
      </c>
      <c r="DH10" s="16">
        <v>0.5</v>
      </c>
      <c r="DI10" s="16">
        <v>0.05</v>
      </c>
      <c r="DJ10" s="16">
        <v>0.25</v>
      </c>
      <c r="DK10" s="16">
        <v>0.25</v>
      </c>
      <c r="DL10" s="16">
        <v>0.05</v>
      </c>
    </row>
    <row r="11" spans="1:124" x14ac:dyDescent="0.3">
      <c r="A11" s="56">
        <v>6</v>
      </c>
      <c r="B11" s="57">
        <v>6</v>
      </c>
      <c r="C11" s="58" t="s">
        <v>472</v>
      </c>
      <c r="D11" s="58" t="s">
        <v>473</v>
      </c>
      <c r="E11" s="58" t="s">
        <v>474</v>
      </c>
      <c r="F11" s="58" t="s">
        <v>475</v>
      </c>
      <c r="G11" s="17">
        <v>7.6</v>
      </c>
      <c r="H11" s="10">
        <v>159.4</v>
      </c>
      <c r="I11" s="28">
        <v>0.05</v>
      </c>
      <c r="J11" s="28">
        <v>1.5</v>
      </c>
      <c r="K11" s="28">
        <v>37.299999999999997</v>
      </c>
      <c r="L11" s="29">
        <v>0.157</v>
      </c>
      <c r="M11" s="28">
        <v>3.69</v>
      </c>
      <c r="N11" s="28">
        <v>10.9</v>
      </c>
      <c r="O11" s="28">
        <v>8.1</v>
      </c>
      <c r="P11" s="31">
        <v>8.3000000000000001E-3</v>
      </c>
      <c r="Q11" s="28">
        <v>1590</v>
      </c>
      <c r="R11" s="28">
        <v>0.2</v>
      </c>
      <c r="S11" s="28">
        <v>14.1</v>
      </c>
      <c r="T11" s="28">
        <v>6.81</v>
      </c>
      <c r="U11" s="17">
        <v>1</v>
      </c>
      <c r="V11" s="28">
        <v>5.24</v>
      </c>
      <c r="W11" s="28">
        <v>11.9</v>
      </c>
      <c r="X11" s="28">
        <v>39.6</v>
      </c>
      <c r="Y11" s="10">
        <v>774</v>
      </c>
      <c r="Z11" s="28">
        <v>3.1</v>
      </c>
      <c r="AA11" s="10">
        <v>9390</v>
      </c>
      <c r="AB11" s="17">
        <v>130</v>
      </c>
      <c r="AC11" s="10">
        <v>172</v>
      </c>
      <c r="AD11" s="10">
        <v>250</v>
      </c>
      <c r="AE11" s="28">
        <v>73.2</v>
      </c>
      <c r="AF11" s="10">
        <v>6013.42</v>
      </c>
      <c r="AG11" s="10">
        <v>1250</v>
      </c>
      <c r="AH11" s="17">
        <v>18</v>
      </c>
      <c r="AI11" s="17">
        <v>27</v>
      </c>
      <c r="AJ11" s="17">
        <v>2.5</v>
      </c>
      <c r="AK11" s="17">
        <v>45</v>
      </c>
      <c r="AL11" s="17">
        <v>11</v>
      </c>
      <c r="AM11" s="17">
        <v>10</v>
      </c>
      <c r="AN11" s="17">
        <v>11</v>
      </c>
      <c r="AO11" s="17">
        <v>2.5</v>
      </c>
      <c r="AP11" s="17">
        <v>2.5</v>
      </c>
      <c r="AQ11" s="17">
        <v>1.5</v>
      </c>
      <c r="AR11" s="17">
        <v>2.5</v>
      </c>
      <c r="AS11" s="17">
        <v>2.5</v>
      </c>
      <c r="AT11" s="17">
        <v>37</v>
      </c>
      <c r="AU11" s="17">
        <v>18</v>
      </c>
      <c r="AV11" s="17">
        <v>7</v>
      </c>
      <c r="AW11" s="17">
        <v>10</v>
      </c>
      <c r="AX11" s="17">
        <v>13</v>
      </c>
      <c r="AY11" s="17">
        <v>2.5</v>
      </c>
      <c r="AZ11" s="17">
        <v>2.5</v>
      </c>
      <c r="BA11" s="18">
        <v>193</v>
      </c>
      <c r="BB11" s="16">
        <v>0.5</v>
      </c>
      <c r="BC11" s="16">
        <v>0.5</v>
      </c>
      <c r="BD11" s="16">
        <v>0.5</v>
      </c>
      <c r="BE11" s="16">
        <v>0.5</v>
      </c>
      <c r="BF11" s="16">
        <v>0.5</v>
      </c>
      <c r="BG11" s="16">
        <v>0.5</v>
      </c>
      <c r="BH11" s="16">
        <v>0.5</v>
      </c>
      <c r="BI11" s="16">
        <v>0.5</v>
      </c>
      <c r="BJ11" s="16">
        <v>5.0000000000000001E-3</v>
      </c>
      <c r="BK11" s="16">
        <v>0.5</v>
      </c>
      <c r="BL11" s="16">
        <v>0.05</v>
      </c>
      <c r="BM11" s="16">
        <v>0.05</v>
      </c>
      <c r="BN11" s="16">
        <v>0.05</v>
      </c>
      <c r="BO11" s="16">
        <v>0.05</v>
      </c>
      <c r="BP11" s="16">
        <v>0.05</v>
      </c>
      <c r="BQ11" s="16">
        <v>0.4</v>
      </c>
      <c r="BR11" s="69">
        <v>0.4</v>
      </c>
      <c r="BS11" s="16">
        <v>0.05</v>
      </c>
      <c r="BT11" s="16">
        <v>0.05</v>
      </c>
      <c r="BU11" s="16">
        <v>0.1</v>
      </c>
      <c r="BV11" s="69">
        <v>0.05</v>
      </c>
      <c r="BW11" s="16">
        <v>0.05</v>
      </c>
      <c r="BX11" s="16">
        <v>0.05</v>
      </c>
      <c r="BY11" s="16">
        <f t="shared" si="0"/>
        <v>0.15000000000000002</v>
      </c>
      <c r="BZ11" s="16">
        <v>0.15</v>
      </c>
      <c r="CA11" s="16">
        <v>25</v>
      </c>
      <c r="CB11" s="16">
        <v>50</v>
      </c>
      <c r="CC11" s="16">
        <v>1400</v>
      </c>
      <c r="CD11" s="16">
        <v>0.01</v>
      </c>
      <c r="CE11" s="16">
        <v>2.5000000000000001E-2</v>
      </c>
      <c r="CF11" s="16">
        <v>2.5000000000000001E-2</v>
      </c>
      <c r="CG11" s="16">
        <v>2.5000000000000001E-2</v>
      </c>
      <c r="CH11" s="16">
        <v>2.5000000000000001E-2</v>
      </c>
      <c r="CI11" s="16">
        <v>2.5000000000000001E-2</v>
      </c>
      <c r="CJ11" s="16">
        <v>2.5000000000000001E-2</v>
      </c>
      <c r="CK11" s="16">
        <v>2.5000000000000001E-2</v>
      </c>
      <c r="CL11" s="16">
        <v>5.0000000000000001E-3</v>
      </c>
      <c r="CM11" s="16">
        <v>0.15</v>
      </c>
      <c r="CN11" s="16">
        <v>0.5</v>
      </c>
      <c r="CO11" s="16">
        <v>0.5</v>
      </c>
      <c r="CP11" s="16">
        <v>0.5</v>
      </c>
      <c r="CQ11" s="16">
        <v>1.5</v>
      </c>
      <c r="CR11" s="16">
        <v>0.3</v>
      </c>
      <c r="CS11" s="16">
        <v>5</v>
      </c>
      <c r="CT11" s="16">
        <v>0.5</v>
      </c>
      <c r="CU11" s="16">
        <v>0.5</v>
      </c>
      <c r="CV11" s="16">
        <v>0.05</v>
      </c>
      <c r="CW11" s="16">
        <v>0.05</v>
      </c>
      <c r="CX11" s="16">
        <v>0.05</v>
      </c>
      <c r="CY11" s="16">
        <v>2.8E-3</v>
      </c>
      <c r="CZ11" s="16">
        <v>0.05</v>
      </c>
      <c r="DA11" s="16">
        <v>0.05</v>
      </c>
      <c r="DB11" s="16">
        <v>0.05</v>
      </c>
      <c r="DC11" s="16">
        <v>0.05</v>
      </c>
      <c r="DD11" s="16">
        <v>0.05</v>
      </c>
      <c r="DE11" s="16">
        <v>0.05</v>
      </c>
      <c r="DF11" s="16">
        <v>0.05</v>
      </c>
      <c r="DG11" s="36">
        <v>97.47</v>
      </c>
      <c r="DH11" s="16">
        <v>0.5</v>
      </c>
      <c r="DI11" s="16">
        <v>0.05</v>
      </c>
      <c r="DJ11" s="16">
        <v>0.25</v>
      </c>
      <c r="DK11" s="16">
        <v>0.25</v>
      </c>
      <c r="DL11" s="16">
        <v>0.05</v>
      </c>
      <c r="DO11" s="109"/>
    </row>
    <row r="12" spans="1:124" x14ac:dyDescent="0.3">
      <c r="A12" s="56">
        <v>7</v>
      </c>
      <c r="B12" s="57">
        <v>9</v>
      </c>
      <c r="C12" s="58" t="s">
        <v>476</v>
      </c>
      <c r="D12" s="58" t="s">
        <v>477</v>
      </c>
      <c r="E12" s="58" t="s">
        <v>478</v>
      </c>
      <c r="F12" s="58" t="s">
        <v>479</v>
      </c>
      <c r="G12" s="17">
        <v>8</v>
      </c>
      <c r="H12" s="10">
        <v>394</v>
      </c>
      <c r="I12" s="28">
        <v>0.05</v>
      </c>
      <c r="J12" s="28">
        <v>1.5</v>
      </c>
      <c r="K12" s="28">
        <v>37.1</v>
      </c>
      <c r="L12" s="29">
        <v>0.10299999999999999</v>
      </c>
      <c r="M12" s="28">
        <v>1.77</v>
      </c>
      <c r="N12" s="28">
        <v>4.79</v>
      </c>
      <c r="O12" s="28">
        <v>5.67</v>
      </c>
      <c r="P12" s="31">
        <v>3.5999999999999999E-3</v>
      </c>
      <c r="Q12" s="28">
        <v>1350</v>
      </c>
      <c r="R12" s="28">
        <v>0.2</v>
      </c>
      <c r="S12" s="28">
        <v>2.44</v>
      </c>
      <c r="T12" s="28">
        <v>56.6</v>
      </c>
      <c r="U12" s="17">
        <v>1</v>
      </c>
      <c r="V12" s="17">
        <v>34.9</v>
      </c>
      <c r="W12" s="28">
        <v>13</v>
      </c>
      <c r="X12" s="28">
        <v>82.6</v>
      </c>
      <c r="Y12" s="10">
        <v>23000</v>
      </c>
      <c r="Z12" s="28">
        <v>0.54</v>
      </c>
      <c r="AA12" s="10">
        <v>6430</v>
      </c>
      <c r="AB12" s="17">
        <v>146</v>
      </c>
      <c r="AC12" s="10">
        <v>212</v>
      </c>
      <c r="AD12" s="28">
        <v>625</v>
      </c>
      <c r="AE12" s="28">
        <v>181.22300000000001</v>
      </c>
      <c r="AF12" s="10">
        <v>2438.85</v>
      </c>
      <c r="AG12" s="10">
        <v>518</v>
      </c>
      <c r="AH12" s="17">
        <v>9</v>
      </c>
      <c r="AI12" s="17">
        <v>8</v>
      </c>
      <c r="AJ12" s="17">
        <v>2.5</v>
      </c>
      <c r="AK12" s="17">
        <v>36</v>
      </c>
      <c r="AL12" s="17">
        <v>12</v>
      </c>
      <c r="AM12" s="17">
        <v>8</v>
      </c>
      <c r="AN12" s="17">
        <v>13</v>
      </c>
      <c r="AO12" s="17">
        <v>2.5</v>
      </c>
      <c r="AP12" s="17">
        <v>8</v>
      </c>
      <c r="AQ12" s="17">
        <v>1.5</v>
      </c>
      <c r="AR12" s="17">
        <v>8</v>
      </c>
      <c r="AS12" s="17">
        <v>2.5</v>
      </c>
      <c r="AT12" s="17">
        <v>310</v>
      </c>
      <c r="AU12" s="17">
        <v>17</v>
      </c>
      <c r="AV12" s="17">
        <v>6</v>
      </c>
      <c r="AW12" s="17">
        <v>10</v>
      </c>
      <c r="AX12" s="17">
        <v>13</v>
      </c>
      <c r="AY12" s="17">
        <v>2.5</v>
      </c>
      <c r="AZ12" s="17">
        <v>2.5</v>
      </c>
      <c r="BA12" s="18">
        <v>433.5</v>
      </c>
      <c r="BB12" s="16">
        <v>0.5</v>
      </c>
      <c r="BC12" s="16">
        <v>0.5</v>
      </c>
      <c r="BD12" s="16">
        <v>0.5</v>
      </c>
      <c r="BE12" s="16">
        <v>0.5</v>
      </c>
      <c r="BF12" s="16">
        <v>0.5</v>
      </c>
      <c r="BG12" s="16">
        <v>0.5</v>
      </c>
      <c r="BH12" s="16">
        <v>0.5</v>
      </c>
      <c r="BI12" s="16">
        <v>0.5</v>
      </c>
      <c r="BJ12" s="16">
        <v>5.0000000000000001E-3</v>
      </c>
      <c r="BK12" s="16">
        <v>0.5</v>
      </c>
      <c r="BL12" s="16">
        <v>0.05</v>
      </c>
      <c r="BM12" s="16">
        <v>0.05</v>
      </c>
      <c r="BN12" s="16">
        <v>0.05</v>
      </c>
      <c r="BO12" s="16">
        <v>0.05</v>
      </c>
      <c r="BP12" s="16">
        <v>0.05</v>
      </c>
      <c r="BQ12" s="16">
        <v>0.4</v>
      </c>
      <c r="BR12" s="69">
        <v>0.4</v>
      </c>
      <c r="BS12" s="16">
        <v>0.05</v>
      </c>
      <c r="BT12" s="16">
        <v>0.05</v>
      </c>
      <c r="BU12" s="16">
        <v>0.1</v>
      </c>
      <c r="BV12" s="69">
        <v>0.05</v>
      </c>
      <c r="BW12" s="16">
        <v>0.05</v>
      </c>
      <c r="BX12" s="16">
        <v>0.05</v>
      </c>
      <c r="BY12" s="16">
        <f t="shared" si="0"/>
        <v>0.15000000000000002</v>
      </c>
      <c r="BZ12" s="16">
        <v>0.15</v>
      </c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>
        <v>0.05</v>
      </c>
      <c r="DF12" s="16">
        <v>0.05</v>
      </c>
      <c r="DG12" s="36">
        <v>1758</v>
      </c>
      <c r="DH12" s="16"/>
      <c r="DI12" s="16"/>
      <c r="DJ12" s="16"/>
      <c r="DK12" s="16"/>
      <c r="DL12" s="16"/>
    </row>
    <row r="13" spans="1:124" x14ac:dyDescent="0.3">
      <c r="A13" s="56">
        <v>8</v>
      </c>
      <c r="B13" s="57">
        <v>10</v>
      </c>
      <c r="C13" s="58" t="s">
        <v>480</v>
      </c>
      <c r="D13" s="58" t="s">
        <v>481</v>
      </c>
      <c r="E13" s="58" t="s">
        <v>482</v>
      </c>
      <c r="F13" s="58" t="s">
        <v>483</v>
      </c>
      <c r="G13" s="37">
        <v>7.6</v>
      </c>
      <c r="H13" s="10">
        <v>396</v>
      </c>
      <c r="I13" s="28">
        <v>0.05</v>
      </c>
      <c r="J13" s="28">
        <v>1.5</v>
      </c>
      <c r="K13" s="28">
        <v>31.4</v>
      </c>
      <c r="L13" s="29">
        <v>2.5000000000000001E-2</v>
      </c>
      <c r="M13" s="28">
        <v>1.24</v>
      </c>
      <c r="N13" s="28">
        <v>4</v>
      </c>
      <c r="O13" s="28">
        <v>6.35</v>
      </c>
      <c r="P13" s="31">
        <v>2.3999999999999998E-3</v>
      </c>
      <c r="Q13" s="28">
        <v>1300</v>
      </c>
      <c r="R13" s="28">
        <v>0.2</v>
      </c>
      <c r="S13" s="28">
        <v>2.13</v>
      </c>
      <c r="T13" s="28">
        <v>2.2200000000000002</v>
      </c>
      <c r="U13" s="17">
        <v>1</v>
      </c>
      <c r="V13" s="28">
        <v>18</v>
      </c>
      <c r="W13" s="28">
        <v>6.42</v>
      </c>
      <c r="X13" s="28">
        <v>12.1</v>
      </c>
      <c r="Y13" s="10">
        <v>14800</v>
      </c>
      <c r="Z13" s="28">
        <v>2.61</v>
      </c>
      <c r="AA13" s="10">
        <v>7260</v>
      </c>
      <c r="AB13" s="17">
        <v>267</v>
      </c>
      <c r="AC13" s="28">
        <v>883</v>
      </c>
      <c r="AD13" s="28">
        <v>965</v>
      </c>
      <c r="AE13" s="28">
        <v>130.56200000000001</v>
      </c>
      <c r="AF13" s="10">
        <v>2321.54</v>
      </c>
      <c r="AG13" s="10">
        <v>884</v>
      </c>
      <c r="AH13" s="17">
        <v>11</v>
      </c>
      <c r="AI13" s="17">
        <v>149</v>
      </c>
      <c r="AJ13" s="17">
        <v>50</v>
      </c>
      <c r="AK13" s="17">
        <v>204</v>
      </c>
      <c r="AL13" s="17">
        <v>61</v>
      </c>
      <c r="AM13" s="17">
        <v>25</v>
      </c>
      <c r="AN13" s="17">
        <v>18</v>
      </c>
      <c r="AO13" s="17">
        <v>2.5</v>
      </c>
      <c r="AP13" s="17">
        <v>11</v>
      </c>
      <c r="AQ13" s="17">
        <v>1.5</v>
      </c>
      <c r="AR13" s="17">
        <v>64</v>
      </c>
      <c r="AS13" s="17">
        <v>50</v>
      </c>
      <c r="AT13" s="17">
        <v>166</v>
      </c>
      <c r="AU13" s="17">
        <v>44</v>
      </c>
      <c r="AV13" s="17">
        <v>15</v>
      </c>
      <c r="AW13" s="17">
        <v>25</v>
      </c>
      <c r="AX13" s="17">
        <v>25</v>
      </c>
      <c r="AY13" s="17">
        <v>2.5</v>
      </c>
      <c r="AZ13" s="17">
        <v>2.5</v>
      </c>
      <c r="BA13" s="18">
        <v>858.5</v>
      </c>
      <c r="BB13" s="16">
        <v>0.5</v>
      </c>
      <c r="BC13" s="16">
        <v>0.5</v>
      </c>
      <c r="BD13" s="16">
        <v>0.5</v>
      </c>
      <c r="BE13" s="16">
        <v>0.5</v>
      </c>
      <c r="BF13" s="16">
        <v>0.5</v>
      </c>
      <c r="BG13" s="16">
        <v>0.5</v>
      </c>
      <c r="BH13" s="16">
        <v>0.5</v>
      </c>
      <c r="BI13" s="16">
        <v>0.5</v>
      </c>
      <c r="BJ13" s="16">
        <v>5.0000000000000001E-3</v>
      </c>
      <c r="BK13" s="16">
        <v>0.5</v>
      </c>
      <c r="BL13" s="16">
        <v>0.05</v>
      </c>
      <c r="BM13" s="16">
        <v>0.05</v>
      </c>
      <c r="BN13" s="16">
        <v>0.05</v>
      </c>
      <c r="BO13" s="16">
        <v>0.05</v>
      </c>
      <c r="BP13" s="16">
        <v>0.05</v>
      </c>
      <c r="BQ13" s="16">
        <v>0.4</v>
      </c>
      <c r="BR13" s="69">
        <v>0.4</v>
      </c>
      <c r="BS13" s="16">
        <v>0.05</v>
      </c>
      <c r="BT13" s="16">
        <v>0.05</v>
      </c>
      <c r="BU13" s="16">
        <v>0.1</v>
      </c>
      <c r="BV13" s="69">
        <v>0.05</v>
      </c>
      <c r="BW13" s="16">
        <v>0.05</v>
      </c>
      <c r="BX13" s="16">
        <v>0.05</v>
      </c>
      <c r="BY13" s="16">
        <f t="shared" si="0"/>
        <v>0.15000000000000002</v>
      </c>
      <c r="BZ13" s="16">
        <v>0.15</v>
      </c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>
        <v>0.05</v>
      </c>
      <c r="DF13" s="16">
        <v>0.05</v>
      </c>
      <c r="DG13" s="36">
        <v>1793</v>
      </c>
      <c r="DH13" s="63"/>
      <c r="DI13" s="63"/>
      <c r="DJ13" s="63"/>
      <c r="DK13" s="63"/>
      <c r="DL13" s="63"/>
    </row>
    <row r="14" spans="1:124" x14ac:dyDescent="0.3">
      <c r="A14" s="56">
        <v>9</v>
      </c>
      <c r="B14" s="57">
        <v>11</v>
      </c>
      <c r="C14" s="58" t="s">
        <v>266</v>
      </c>
      <c r="D14" s="58" t="s">
        <v>267</v>
      </c>
      <c r="E14" s="58" t="s">
        <v>334</v>
      </c>
      <c r="F14" s="58" t="s">
        <v>272</v>
      </c>
      <c r="G14" s="37">
        <v>7.9</v>
      </c>
      <c r="H14" s="10">
        <v>274</v>
      </c>
      <c r="I14" s="28">
        <v>0.05</v>
      </c>
      <c r="J14" s="28">
        <v>1.5</v>
      </c>
      <c r="K14" s="28">
        <v>24.6</v>
      </c>
      <c r="L14" s="29">
        <v>2.5000000000000001E-2</v>
      </c>
      <c r="M14" s="28">
        <v>0.95399999999999996</v>
      </c>
      <c r="N14" s="28">
        <v>2.81</v>
      </c>
      <c r="O14" s="28">
        <v>4.05</v>
      </c>
      <c r="P14" s="31">
        <v>3.3E-3</v>
      </c>
      <c r="Q14" s="28">
        <v>580</v>
      </c>
      <c r="R14" s="28">
        <v>0.2</v>
      </c>
      <c r="S14" s="28">
        <v>0.999</v>
      </c>
      <c r="T14" s="28">
        <v>0.5</v>
      </c>
      <c r="U14" s="17">
        <v>1</v>
      </c>
      <c r="V14" s="17">
        <v>9.48</v>
      </c>
      <c r="W14" s="28">
        <v>4.6399999999999997</v>
      </c>
      <c r="X14" s="28">
        <v>12.2</v>
      </c>
      <c r="Y14" s="10">
        <v>4350</v>
      </c>
      <c r="Z14" s="28">
        <v>6.16</v>
      </c>
      <c r="AA14" s="10">
        <v>4080</v>
      </c>
      <c r="AB14" s="17">
        <v>262</v>
      </c>
      <c r="AC14" s="10">
        <v>232</v>
      </c>
      <c r="AD14" s="10">
        <v>541</v>
      </c>
      <c r="AE14" s="28">
        <v>176.20699999999999</v>
      </c>
      <c r="AF14" s="10">
        <v>1289.29</v>
      </c>
      <c r="AG14" s="10">
        <v>284</v>
      </c>
      <c r="AH14" s="17">
        <v>10</v>
      </c>
      <c r="AI14" s="17">
        <v>2.5</v>
      </c>
      <c r="AJ14" s="17">
        <v>2.5</v>
      </c>
      <c r="AK14" s="17">
        <v>2.5</v>
      </c>
      <c r="AL14" s="17">
        <v>2.5</v>
      </c>
      <c r="AM14" s="17">
        <v>2.5</v>
      </c>
      <c r="AN14" s="17">
        <v>2.5</v>
      </c>
      <c r="AO14" s="17">
        <v>2.5</v>
      </c>
      <c r="AP14" s="17">
        <v>2.5</v>
      </c>
      <c r="AQ14" s="17">
        <v>1.5</v>
      </c>
      <c r="AR14" s="17">
        <v>2.5</v>
      </c>
      <c r="AS14" s="17">
        <v>2.5</v>
      </c>
      <c r="AT14" s="17">
        <v>2.5</v>
      </c>
      <c r="AU14" s="17">
        <v>2.5</v>
      </c>
      <c r="AV14" s="17">
        <v>2.5</v>
      </c>
      <c r="AW14" s="17">
        <v>2.5</v>
      </c>
      <c r="AX14" s="17">
        <v>9</v>
      </c>
      <c r="AY14" s="17">
        <v>2.5</v>
      </c>
      <c r="AZ14" s="17">
        <v>2.5</v>
      </c>
      <c r="BA14" s="18">
        <v>39</v>
      </c>
      <c r="BB14" s="16">
        <v>0.5</v>
      </c>
      <c r="BC14" s="16">
        <v>0.5</v>
      </c>
      <c r="BD14" s="16">
        <v>0.5</v>
      </c>
      <c r="BE14" s="16">
        <v>0.5</v>
      </c>
      <c r="BF14" s="16">
        <v>0.5</v>
      </c>
      <c r="BG14" s="16">
        <v>0.5</v>
      </c>
      <c r="BH14" s="16">
        <v>0.5</v>
      </c>
      <c r="BI14" s="16">
        <v>0.5</v>
      </c>
      <c r="BJ14" s="16">
        <v>5.0000000000000001E-3</v>
      </c>
      <c r="BK14" s="16">
        <v>0.5</v>
      </c>
      <c r="BL14" s="16">
        <v>0.05</v>
      </c>
      <c r="BM14" s="16">
        <v>0.05</v>
      </c>
      <c r="BN14" s="16">
        <v>0.05</v>
      </c>
      <c r="BO14" s="16">
        <v>0.05</v>
      </c>
      <c r="BP14" s="16">
        <v>0.05</v>
      </c>
      <c r="BQ14" s="16">
        <v>0.4</v>
      </c>
      <c r="BR14" s="69">
        <v>0.4</v>
      </c>
      <c r="BS14" s="16">
        <v>0.05</v>
      </c>
      <c r="BT14" s="16">
        <v>0.05</v>
      </c>
      <c r="BU14" s="16">
        <v>0.1</v>
      </c>
      <c r="BV14" s="69">
        <v>0.05</v>
      </c>
      <c r="BW14" s="16">
        <v>0.05</v>
      </c>
      <c r="BX14" s="16">
        <v>0.05</v>
      </c>
      <c r="BY14" s="16">
        <f t="shared" si="0"/>
        <v>0.15000000000000002</v>
      </c>
      <c r="BZ14" s="16">
        <v>0.15</v>
      </c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>
        <v>0.05</v>
      </c>
      <c r="DF14" s="16">
        <v>0.05</v>
      </c>
      <c r="DG14" s="36">
        <v>1459</v>
      </c>
      <c r="DH14" s="63"/>
      <c r="DI14" s="63"/>
      <c r="DJ14" s="63"/>
      <c r="DK14" s="63"/>
      <c r="DL14" s="63"/>
    </row>
    <row r="15" spans="1:124" x14ac:dyDescent="0.3">
      <c r="A15" s="56">
        <v>10</v>
      </c>
      <c r="B15" s="57">
        <v>12</v>
      </c>
      <c r="C15" s="58" t="s">
        <v>200</v>
      </c>
      <c r="D15" s="58" t="s">
        <v>261</v>
      </c>
      <c r="E15" s="58" t="s">
        <v>335</v>
      </c>
      <c r="F15" s="58" t="s">
        <v>213</v>
      </c>
      <c r="G15" s="37">
        <v>8</v>
      </c>
      <c r="H15" s="10">
        <v>373</v>
      </c>
      <c r="I15" s="28">
        <v>0.05</v>
      </c>
      <c r="J15" s="28">
        <v>1.5</v>
      </c>
      <c r="K15" s="28">
        <v>70.900000000000006</v>
      </c>
      <c r="L15" s="29">
        <v>9.6000000000000002E-2</v>
      </c>
      <c r="M15" s="28">
        <v>7.94</v>
      </c>
      <c r="N15" s="28">
        <v>1.71</v>
      </c>
      <c r="O15" s="28">
        <v>3.49</v>
      </c>
      <c r="P15" s="31">
        <v>5.8999999999999999E-3</v>
      </c>
      <c r="Q15" s="28">
        <v>178</v>
      </c>
      <c r="R15" s="28">
        <v>0.2</v>
      </c>
      <c r="S15" s="28">
        <v>6.05</v>
      </c>
      <c r="T15" s="28">
        <v>2.3199999999999998</v>
      </c>
      <c r="U15" s="17">
        <v>1</v>
      </c>
      <c r="V15" s="17">
        <v>6.29</v>
      </c>
      <c r="W15" s="28">
        <v>1.25</v>
      </c>
      <c r="X15" s="28">
        <v>40.799999999999997</v>
      </c>
      <c r="Y15" s="10">
        <v>435</v>
      </c>
      <c r="Z15" s="28">
        <v>3.8</v>
      </c>
      <c r="AA15" s="10">
        <v>1680</v>
      </c>
      <c r="AB15" s="17">
        <v>1135.8399999999999</v>
      </c>
      <c r="AC15" s="10">
        <v>74.900000000000006</v>
      </c>
      <c r="AD15" s="28">
        <v>178</v>
      </c>
      <c r="AE15" s="28">
        <v>25.4</v>
      </c>
      <c r="AF15" s="10">
        <v>770</v>
      </c>
      <c r="AG15" s="10">
        <v>187</v>
      </c>
      <c r="AH15" s="17">
        <v>79</v>
      </c>
      <c r="AI15" s="17">
        <v>73</v>
      </c>
      <c r="AJ15" s="17">
        <v>12</v>
      </c>
      <c r="AK15" s="17">
        <v>73</v>
      </c>
      <c r="AL15" s="17">
        <v>26</v>
      </c>
      <c r="AM15" s="17">
        <v>25</v>
      </c>
      <c r="AN15" s="17">
        <v>21</v>
      </c>
      <c r="AO15" s="17">
        <v>2.5</v>
      </c>
      <c r="AP15" s="17">
        <v>12</v>
      </c>
      <c r="AQ15" s="17">
        <v>1.5</v>
      </c>
      <c r="AR15" s="17">
        <v>49</v>
      </c>
      <c r="AS15" s="17">
        <v>18</v>
      </c>
      <c r="AT15" s="17">
        <v>56</v>
      </c>
      <c r="AU15" s="17">
        <v>30</v>
      </c>
      <c r="AV15" s="17">
        <v>12</v>
      </c>
      <c r="AW15" s="17">
        <v>15</v>
      </c>
      <c r="AX15" s="17">
        <v>19</v>
      </c>
      <c r="AY15" s="17">
        <v>2.5</v>
      </c>
      <c r="AZ15" s="17">
        <v>2.5</v>
      </c>
      <c r="BA15" s="18">
        <v>475.5</v>
      </c>
      <c r="BB15" s="16">
        <v>0.5</v>
      </c>
      <c r="BC15" s="16">
        <v>0.5</v>
      </c>
      <c r="BD15" s="16">
        <v>0.5</v>
      </c>
      <c r="BE15" s="16">
        <v>0.5</v>
      </c>
      <c r="BF15" s="16">
        <v>0.5</v>
      </c>
      <c r="BG15" s="16">
        <v>0.5</v>
      </c>
      <c r="BH15" s="16">
        <v>0.5</v>
      </c>
      <c r="BI15" s="16">
        <v>0.5</v>
      </c>
      <c r="BJ15" s="16">
        <v>5.0000000000000001E-3</v>
      </c>
      <c r="BK15" s="16">
        <v>0.5</v>
      </c>
      <c r="BL15" s="16">
        <v>0.05</v>
      </c>
      <c r="BM15" s="16">
        <v>0.05</v>
      </c>
      <c r="BN15" s="16">
        <v>0.05</v>
      </c>
      <c r="BO15" s="16">
        <v>0.05</v>
      </c>
      <c r="BP15" s="16">
        <v>0.05</v>
      </c>
      <c r="BQ15" s="16">
        <v>0.4</v>
      </c>
      <c r="BR15" s="69">
        <v>0.4</v>
      </c>
      <c r="BS15" s="16">
        <v>0.05</v>
      </c>
      <c r="BT15" s="16">
        <v>0.05</v>
      </c>
      <c r="BU15" s="16">
        <v>0.1</v>
      </c>
      <c r="BV15" s="69">
        <v>0.05</v>
      </c>
      <c r="BW15" s="16">
        <v>0.05</v>
      </c>
      <c r="BX15" s="16">
        <v>0.05</v>
      </c>
      <c r="BY15" s="16">
        <f t="shared" si="0"/>
        <v>0.15000000000000002</v>
      </c>
      <c r="BZ15" s="16">
        <v>0.15</v>
      </c>
      <c r="CA15" s="16">
        <v>25</v>
      </c>
      <c r="CB15" s="16">
        <v>50</v>
      </c>
      <c r="CC15" s="16">
        <v>2500</v>
      </c>
      <c r="CD15" s="16">
        <v>0.01</v>
      </c>
      <c r="CE15" s="16">
        <v>2.5000000000000001E-2</v>
      </c>
      <c r="CF15" s="16">
        <v>2.5000000000000001E-2</v>
      </c>
      <c r="CG15" s="16">
        <v>2.5000000000000001E-2</v>
      </c>
      <c r="CH15" s="16">
        <v>2.5000000000000001E-2</v>
      </c>
      <c r="CI15" s="16">
        <v>2.5000000000000001E-2</v>
      </c>
      <c r="CJ15" s="16">
        <v>2.5000000000000001E-2</v>
      </c>
      <c r="CK15" s="16">
        <v>2.5000000000000001E-2</v>
      </c>
      <c r="CL15" s="16">
        <v>5.0000000000000001E-3</v>
      </c>
      <c r="CM15" s="16">
        <v>0.15</v>
      </c>
      <c r="CN15" s="16">
        <v>0.5</v>
      </c>
      <c r="CO15" s="16">
        <v>0.5</v>
      </c>
      <c r="CP15" s="16">
        <v>0.5</v>
      </c>
      <c r="CQ15" s="16">
        <v>1.5</v>
      </c>
      <c r="CR15" s="16">
        <v>0.3</v>
      </c>
      <c r="CS15" s="16">
        <v>5</v>
      </c>
      <c r="CT15" s="16">
        <v>0.5</v>
      </c>
      <c r="CU15" s="16">
        <v>0.5</v>
      </c>
      <c r="CV15" s="16">
        <v>0.05</v>
      </c>
      <c r="CW15" s="16">
        <v>0.05</v>
      </c>
      <c r="CX15" s="16">
        <v>0.05</v>
      </c>
      <c r="CY15" s="16">
        <v>1.1000000000000001E-3</v>
      </c>
      <c r="CZ15" s="16">
        <v>0.05</v>
      </c>
      <c r="DA15" s="16">
        <v>0.05</v>
      </c>
      <c r="DB15" s="16">
        <v>0.05</v>
      </c>
      <c r="DC15" s="16">
        <v>0.05</v>
      </c>
      <c r="DD15" s="16">
        <v>0.05</v>
      </c>
      <c r="DE15" s="16">
        <v>0.05</v>
      </c>
      <c r="DF15" s="16">
        <v>0.05</v>
      </c>
      <c r="DG15" s="36">
        <v>5.0000000000000001E-3</v>
      </c>
      <c r="DH15" s="63">
        <v>0.5</v>
      </c>
      <c r="DI15" s="63">
        <v>0.05</v>
      </c>
      <c r="DJ15" s="63">
        <v>0.25</v>
      </c>
      <c r="DK15" s="63">
        <v>0.25</v>
      </c>
      <c r="DL15" s="63">
        <v>0.05</v>
      </c>
    </row>
    <row r="16" spans="1:124" x14ac:dyDescent="0.3">
      <c r="A16" s="56">
        <v>11</v>
      </c>
      <c r="B16" s="57">
        <v>13</v>
      </c>
      <c r="C16" s="58" t="s">
        <v>484</v>
      </c>
      <c r="D16" s="58" t="s">
        <v>485</v>
      </c>
      <c r="E16" s="58" t="s">
        <v>486</v>
      </c>
      <c r="F16" s="58" t="s">
        <v>487</v>
      </c>
      <c r="G16" s="37">
        <v>7.5</v>
      </c>
      <c r="H16" s="10">
        <v>497</v>
      </c>
      <c r="I16" s="28">
        <v>0.05</v>
      </c>
      <c r="J16" s="28">
        <v>1.5</v>
      </c>
      <c r="K16" s="28">
        <v>37.5</v>
      </c>
      <c r="L16" s="29">
        <v>2.5000000000000001E-2</v>
      </c>
      <c r="M16" s="28">
        <v>1.17</v>
      </c>
      <c r="N16" s="28">
        <v>24.1</v>
      </c>
      <c r="O16" s="28">
        <v>13.6</v>
      </c>
      <c r="P16" s="31">
        <v>7.8200000000000006E-2</v>
      </c>
      <c r="Q16" s="28">
        <v>1250</v>
      </c>
      <c r="R16" s="28">
        <v>0.61799999999999999</v>
      </c>
      <c r="S16" s="28">
        <v>8.15</v>
      </c>
      <c r="T16" s="28">
        <v>23.4</v>
      </c>
      <c r="U16" s="17">
        <v>1</v>
      </c>
      <c r="V16" s="17">
        <v>23.7</v>
      </c>
      <c r="W16" s="28">
        <v>4.8499999999999996</v>
      </c>
      <c r="X16" s="28">
        <v>29.4</v>
      </c>
      <c r="Y16" s="10">
        <v>10700</v>
      </c>
      <c r="Z16" s="28">
        <v>21.5</v>
      </c>
      <c r="AA16" s="10">
        <v>3140</v>
      </c>
      <c r="AB16" s="17">
        <v>210</v>
      </c>
      <c r="AC16" s="10">
        <v>283</v>
      </c>
      <c r="AD16" s="10">
        <v>1000</v>
      </c>
      <c r="AE16" s="28">
        <v>158.22800000000001</v>
      </c>
      <c r="AF16" s="10">
        <v>3952.49</v>
      </c>
      <c r="AG16" s="10">
        <v>1090</v>
      </c>
      <c r="AH16" s="17">
        <v>6</v>
      </c>
      <c r="AI16" s="17">
        <v>7</v>
      </c>
      <c r="AJ16" s="17">
        <v>2.5</v>
      </c>
      <c r="AK16" s="17">
        <v>62</v>
      </c>
      <c r="AL16" s="17">
        <v>45</v>
      </c>
      <c r="AM16" s="17">
        <v>43</v>
      </c>
      <c r="AN16" s="17">
        <v>45</v>
      </c>
      <c r="AO16" s="17">
        <v>8</v>
      </c>
      <c r="AP16" s="17">
        <v>21</v>
      </c>
      <c r="AQ16" s="17">
        <v>1.5</v>
      </c>
      <c r="AR16" s="17">
        <v>2.5</v>
      </c>
      <c r="AS16" s="17">
        <v>2.5</v>
      </c>
      <c r="AT16" s="17">
        <v>71</v>
      </c>
      <c r="AU16" s="17">
        <v>60</v>
      </c>
      <c r="AV16" s="17">
        <v>29</v>
      </c>
      <c r="AW16" s="17">
        <v>24</v>
      </c>
      <c r="AX16" s="17">
        <v>32</v>
      </c>
      <c r="AY16" s="17">
        <v>6</v>
      </c>
      <c r="AZ16" s="17">
        <v>2.5</v>
      </c>
      <c r="BA16" s="18">
        <v>377</v>
      </c>
      <c r="BB16" s="16">
        <v>0.5</v>
      </c>
      <c r="BC16" s="16">
        <v>0.5</v>
      </c>
      <c r="BD16" s="16">
        <v>0.5</v>
      </c>
      <c r="BE16" s="16">
        <v>0.5</v>
      </c>
      <c r="BF16" s="16">
        <v>0.5</v>
      </c>
      <c r="BG16" s="16">
        <v>0.5</v>
      </c>
      <c r="BH16" s="16">
        <v>0.5</v>
      </c>
      <c r="BI16" s="16">
        <v>0.5</v>
      </c>
      <c r="BJ16" s="16">
        <v>5.0000000000000001E-3</v>
      </c>
      <c r="BK16" s="16">
        <v>0.5</v>
      </c>
      <c r="BL16" s="16">
        <v>0.05</v>
      </c>
      <c r="BM16" s="16">
        <v>0.05</v>
      </c>
      <c r="BN16" s="16">
        <v>0.05</v>
      </c>
      <c r="BO16" s="16">
        <v>0.05</v>
      </c>
      <c r="BP16" s="16">
        <v>0.05</v>
      </c>
      <c r="BQ16" s="16">
        <v>0.4</v>
      </c>
      <c r="BR16" s="69">
        <v>0.4</v>
      </c>
      <c r="BS16" s="16">
        <v>0.05</v>
      </c>
      <c r="BT16" s="16">
        <v>0.05</v>
      </c>
      <c r="BU16" s="16">
        <v>0.1</v>
      </c>
      <c r="BV16" s="69">
        <v>0.05</v>
      </c>
      <c r="BW16" s="16">
        <v>0.05</v>
      </c>
      <c r="BX16" s="16">
        <v>0.05</v>
      </c>
      <c r="BY16" s="16">
        <f t="shared" si="0"/>
        <v>0.15000000000000002</v>
      </c>
      <c r="BZ16" s="16">
        <v>0.15</v>
      </c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>
        <v>0.05</v>
      </c>
      <c r="DF16" s="16">
        <v>0.05</v>
      </c>
      <c r="DG16" s="36">
        <v>885.9</v>
      </c>
      <c r="DH16" s="63"/>
      <c r="DI16" s="63"/>
      <c r="DJ16" s="63"/>
      <c r="DK16" s="63"/>
      <c r="DL16" s="63"/>
    </row>
    <row r="17" spans="1:116" x14ac:dyDescent="0.3">
      <c r="A17" s="56">
        <v>12</v>
      </c>
      <c r="B17" s="57">
        <v>14</v>
      </c>
      <c r="C17" s="58" t="s">
        <v>488</v>
      </c>
      <c r="D17" s="58" t="s">
        <v>489</v>
      </c>
      <c r="E17" s="58" t="s">
        <v>490</v>
      </c>
      <c r="F17" s="58" t="s">
        <v>491</v>
      </c>
      <c r="G17" s="37">
        <v>7.5</v>
      </c>
      <c r="H17" s="10">
        <v>173.2</v>
      </c>
      <c r="I17" s="28">
        <v>0.05</v>
      </c>
      <c r="J17" s="28">
        <v>1.5</v>
      </c>
      <c r="K17" s="28">
        <v>28.6</v>
      </c>
      <c r="L17" s="29">
        <v>2.5000000000000001E-2</v>
      </c>
      <c r="M17" s="28">
        <v>0.96699999999999997</v>
      </c>
      <c r="N17" s="28">
        <v>2.34</v>
      </c>
      <c r="O17" s="28">
        <v>8.41</v>
      </c>
      <c r="P17" s="31">
        <v>6.7999999999999996E-3</v>
      </c>
      <c r="Q17" s="28">
        <v>183</v>
      </c>
      <c r="R17" s="28">
        <v>0.2</v>
      </c>
      <c r="S17" s="28">
        <v>1.46</v>
      </c>
      <c r="T17" s="28">
        <v>4.96</v>
      </c>
      <c r="U17" s="17">
        <v>1</v>
      </c>
      <c r="V17" s="28">
        <v>3.28</v>
      </c>
      <c r="W17" s="28">
        <v>3.08</v>
      </c>
      <c r="X17" s="28">
        <v>21.6</v>
      </c>
      <c r="Y17" s="10">
        <v>482</v>
      </c>
      <c r="Z17" s="28">
        <v>0.05</v>
      </c>
      <c r="AA17" s="10">
        <v>3580</v>
      </c>
      <c r="AB17" s="17">
        <v>54.8</v>
      </c>
      <c r="AC17" s="10">
        <v>404</v>
      </c>
      <c r="AD17" s="10">
        <v>191</v>
      </c>
      <c r="AE17" s="28">
        <v>66.3</v>
      </c>
      <c r="AF17" s="10">
        <v>919</v>
      </c>
      <c r="AG17" s="10">
        <v>268</v>
      </c>
      <c r="AH17" s="17">
        <v>2.5</v>
      </c>
      <c r="AI17" s="17">
        <v>9</v>
      </c>
      <c r="AJ17" s="17">
        <v>2.5</v>
      </c>
      <c r="AK17" s="17">
        <v>35</v>
      </c>
      <c r="AL17" s="17">
        <v>17</v>
      </c>
      <c r="AM17" s="17">
        <v>18</v>
      </c>
      <c r="AN17" s="17">
        <v>18</v>
      </c>
      <c r="AO17" s="17">
        <v>5</v>
      </c>
      <c r="AP17" s="17">
        <v>12</v>
      </c>
      <c r="AQ17" s="17">
        <v>1.5</v>
      </c>
      <c r="AR17" s="17">
        <v>2.5</v>
      </c>
      <c r="AS17" s="17">
        <v>2.5</v>
      </c>
      <c r="AT17" s="17">
        <v>24</v>
      </c>
      <c r="AU17" s="17">
        <v>25</v>
      </c>
      <c r="AV17" s="17">
        <v>12</v>
      </c>
      <c r="AW17" s="17">
        <v>12</v>
      </c>
      <c r="AX17" s="17">
        <v>15</v>
      </c>
      <c r="AY17" s="17">
        <v>2.5</v>
      </c>
      <c r="AZ17" s="17">
        <v>2.5</v>
      </c>
      <c r="BA17" s="18">
        <v>169.5</v>
      </c>
      <c r="BB17" s="16">
        <v>0.5</v>
      </c>
      <c r="BC17" s="16">
        <v>0.5</v>
      </c>
      <c r="BD17" s="16">
        <v>0.5</v>
      </c>
      <c r="BE17" s="16">
        <v>0.5</v>
      </c>
      <c r="BF17" s="16">
        <v>0.5</v>
      </c>
      <c r="BG17" s="16">
        <v>0.5</v>
      </c>
      <c r="BH17" s="16">
        <v>0.5</v>
      </c>
      <c r="BI17" s="16">
        <v>0.5</v>
      </c>
      <c r="BJ17" s="16">
        <v>5.0000000000000001E-3</v>
      </c>
      <c r="BK17" s="16">
        <v>0.5</v>
      </c>
      <c r="BL17" s="16">
        <v>0.05</v>
      </c>
      <c r="BM17" s="16">
        <v>0.05</v>
      </c>
      <c r="BN17" s="16">
        <v>0.05</v>
      </c>
      <c r="BO17" s="16">
        <v>0.05</v>
      </c>
      <c r="BP17" s="16">
        <v>0.05</v>
      </c>
      <c r="BQ17" s="16">
        <v>0.4</v>
      </c>
      <c r="BR17" s="69">
        <v>0.4</v>
      </c>
      <c r="BS17" s="16">
        <v>0.05</v>
      </c>
      <c r="BT17" s="16">
        <v>0.05</v>
      </c>
      <c r="BU17" s="16">
        <v>0.1</v>
      </c>
      <c r="BV17" s="69">
        <v>0.05</v>
      </c>
      <c r="BW17" s="16">
        <v>0.05</v>
      </c>
      <c r="BX17" s="16">
        <v>0.05</v>
      </c>
      <c r="BY17" s="16">
        <f t="shared" si="0"/>
        <v>0.15000000000000002</v>
      </c>
      <c r="BZ17" s="16">
        <v>0.15</v>
      </c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>
        <v>0.05</v>
      </c>
      <c r="DF17" s="16">
        <v>0.05</v>
      </c>
      <c r="DG17" s="36">
        <v>217.5</v>
      </c>
      <c r="DH17" s="63"/>
      <c r="DI17" s="63"/>
      <c r="DJ17" s="63"/>
      <c r="DK17" s="63"/>
      <c r="DL17" s="63"/>
    </row>
    <row r="18" spans="1:116" x14ac:dyDescent="0.3">
      <c r="A18" s="56">
        <v>13</v>
      </c>
      <c r="B18" s="57">
        <v>15</v>
      </c>
      <c r="C18" s="58" t="s">
        <v>492</v>
      </c>
      <c r="D18" s="58" t="s">
        <v>493</v>
      </c>
      <c r="E18" s="58" t="s">
        <v>494</v>
      </c>
      <c r="F18" s="58" t="s">
        <v>495</v>
      </c>
      <c r="G18" s="37">
        <v>8.8000000000000007</v>
      </c>
      <c r="H18" s="10">
        <v>253</v>
      </c>
      <c r="I18" s="28">
        <v>0.05</v>
      </c>
      <c r="J18" s="28">
        <v>1.5</v>
      </c>
      <c r="K18" s="28">
        <v>11.5</v>
      </c>
      <c r="L18" s="29">
        <v>0.105</v>
      </c>
      <c r="M18" s="28">
        <v>1.25</v>
      </c>
      <c r="N18" s="28">
        <v>2.85</v>
      </c>
      <c r="O18" s="28">
        <v>8.3699999999999992</v>
      </c>
      <c r="P18" s="31">
        <v>1.4E-3</v>
      </c>
      <c r="Q18" s="28">
        <v>469</v>
      </c>
      <c r="R18" s="28">
        <v>0.52100000000000002</v>
      </c>
      <c r="S18" s="28">
        <v>2.75</v>
      </c>
      <c r="T18" s="28">
        <v>8.65</v>
      </c>
      <c r="U18" s="17">
        <v>1</v>
      </c>
      <c r="V18" s="17">
        <v>9.32</v>
      </c>
      <c r="W18" s="28">
        <v>6.45</v>
      </c>
      <c r="X18" s="28">
        <v>15.2</v>
      </c>
      <c r="Y18" s="10">
        <v>5240</v>
      </c>
      <c r="Z18" s="28">
        <v>2.09</v>
      </c>
      <c r="AA18" s="10">
        <v>2430</v>
      </c>
      <c r="AB18" s="17">
        <v>88</v>
      </c>
      <c r="AC18" s="10">
        <v>109</v>
      </c>
      <c r="AD18" s="10">
        <v>299</v>
      </c>
      <c r="AE18" s="28">
        <v>100</v>
      </c>
      <c r="AF18" s="10">
        <v>1175.27</v>
      </c>
      <c r="AG18" s="10">
        <v>264</v>
      </c>
      <c r="AH18" s="17">
        <v>2.5</v>
      </c>
      <c r="AI18" s="17">
        <v>12</v>
      </c>
      <c r="AJ18" s="17">
        <v>2.5</v>
      </c>
      <c r="AK18" s="17">
        <v>31</v>
      </c>
      <c r="AL18" s="17">
        <v>14</v>
      </c>
      <c r="AM18" s="17">
        <v>17</v>
      </c>
      <c r="AN18" s="17">
        <v>27</v>
      </c>
      <c r="AO18" s="17">
        <v>2.5</v>
      </c>
      <c r="AP18" s="17">
        <v>16</v>
      </c>
      <c r="AQ18" s="17">
        <v>1.5</v>
      </c>
      <c r="AR18" s="17">
        <v>2.5</v>
      </c>
      <c r="AS18" s="17">
        <v>2.5</v>
      </c>
      <c r="AT18" s="17">
        <v>31</v>
      </c>
      <c r="AU18" s="17">
        <v>30</v>
      </c>
      <c r="AV18" s="17">
        <v>12</v>
      </c>
      <c r="AW18" s="17">
        <v>21</v>
      </c>
      <c r="AX18" s="17">
        <v>21</v>
      </c>
      <c r="AY18" s="17">
        <v>5</v>
      </c>
      <c r="AZ18" s="17">
        <v>2.5</v>
      </c>
      <c r="BA18" s="18">
        <v>185.5</v>
      </c>
      <c r="BB18" s="16">
        <v>0.5</v>
      </c>
      <c r="BC18" s="16">
        <v>0.5</v>
      </c>
      <c r="BD18" s="16">
        <v>0.5</v>
      </c>
      <c r="BE18" s="16">
        <v>0.5</v>
      </c>
      <c r="BF18" s="16">
        <v>0.5</v>
      </c>
      <c r="BG18" s="16">
        <v>0.5</v>
      </c>
      <c r="BH18" s="16">
        <v>0.5</v>
      </c>
      <c r="BI18" s="16">
        <v>0.5</v>
      </c>
      <c r="BJ18" s="16">
        <v>5.0000000000000001E-3</v>
      </c>
      <c r="BK18" s="16">
        <v>0.5</v>
      </c>
      <c r="BL18" s="16">
        <v>0.05</v>
      </c>
      <c r="BM18" s="16">
        <v>0.05</v>
      </c>
      <c r="BN18" s="16">
        <v>0.05</v>
      </c>
      <c r="BO18" s="16">
        <v>0.05</v>
      </c>
      <c r="BP18" s="16">
        <v>0.05</v>
      </c>
      <c r="BQ18" s="16">
        <v>0.4</v>
      </c>
      <c r="BR18" s="69">
        <v>0.4</v>
      </c>
      <c r="BS18" s="16">
        <v>0.05</v>
      </c>
      <c r="BT18" s="16">
        <v>0.05</v>
      </c>
      <c r="BU18" s="16">
        <v>0.1</v>
      </c>
      <c r="BV18" s="69">
        <v>0.05</v>
      </c>
      <c r="BW18" s="16">
        <v>0.05</v>
      </c>
      <c r="BX18" s="16">
        <v>0.05</v>
      </c>
      <c r="BY18" s="16">
        <f t="shared" si="0"/>
        <v>0.15000000000000002</v>
      </c>
      <c r="BZ18" s="16">
        <v>0.15</v>
      </c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>
        <v>0.05</v>
      </c>
      <c r="DF18" s="16">
        <v>0.05</v>
      </c>
      <c r="DG18" s="36">
        <v>477.4</v>
      </c>
      <c r="DH18" s="63"/>
      <c r="DI18" s="63"/>
      <c r="DJ18" s="63"/>
      <c r="DK18" s="63"/>
      <c r="DL18" s="63"/>
    </row>
    <row r="19" spans="1:116" x14ac:dyDescent="0.3">
      <c r="A19" s="56">
        <v>14</v>
      </c>
      <c r="B19" s="57">
        <v>16</v>
      </c>
      <c r="C19" s="58" t="s">
        <v>496</v>
      </c>
      <c r="D19" s="58" t="s">
        <v>497</v>
      </c>
      <c r="E19" s="58" t="s">
        <v>498</v>
      </c>
      <c r="F19" s="58" t="s">
        <v>499</v>
      </c>
      <c r="G19" s="37">
        <v>8</v>
      </c>
      <c r="H19" s="10">
        <v>96.9</v>
      </c>
      <c r="I19" s="28">
        <v>0.05</v>
      </c>
      <c r="J19" s="28">
        <v>1.5</v>
      </c>
      <c r="K19" s="28">
        <v>4.17</v>
      </c>
      <c r="L19" s="29">
        <v>2.5000000000000001E-2</v>
      </c>
      <c r="M19" s="28">
        <v>0.54400000000000004</v>
      </c>
      <c r="N19" s="28">
        <v>1.85</v>
      </c>
      <c r="O19" s="28">
        <v>2.75</v>
      </c>
      <c r="P19" s="31">
        <v>1.4E-3</v>
      </c>
      <c r="Q19" s="28">
        <v>218</v>
      </c>
      <c r="R19" s="28">
        <v>0.2</v>
      </c>
      <c r="S19" s="28">
        <v>1.1100000000000001</v>
      </c>
      <c r="T19" s="28">
        <v>0.5</v>
      </c>
      <c r="U19" s="17">
        <v>1</v>
      </c>
      <c r="V19" s="28">
        <v>4.1100000000000003</v>
      </c>
      <c r="W19" s="28">
        <v>2.48</v>
      </c>
      <c r="X19" s="28">
        <v>2.97</v>
      </c>
      <c r="Y19" s="10">
        <v>2410</v>
      </c>
      <c r="Z19" s="28">
        <v>0.05</v>
      </c>
      <c r="AA19" s="10">
        <v>1020</v>
      </c>
      <c r="AB19" s="17">
        <v>35.799999999999997</v>
      </c>
      <c r="AC19" s="28">
        <v>182</v>
      </c>
      <c r="AD19" s="10">
        <v>221</v>
      </c>
      <c r="AE19" s="28">
        <v>148.506</v>
      </c>
      <c r="AF19" s="10">
        <v>584</v>
      </c>
      <c r="AG19" s="10">
        <v>163</v>
      </c>
      <c r="AH19" s="17">
        <v>8</v>
      </c>
      <c r="AI19" s="17">
        <v>2.5</v>
      </c>
      <c r="AJ19" s="17">
        <v>2.5</v>
      </c>
      <c r="AK19" s="17">
        <v>2.5</v>
      </c>
      <c r="AL19" s="17">
        <v>2.5</v>
      </c>
      <c r="AM19" s="17">
        <v>2.5</v>
      </c>
      <c r="AN19" s="17">
        <v>2.5</v>
      </c>
      <c r="AO19" s="17">
        <v>2.5</v>
      </c>
      <c r="AP19" s="17">
        <v>2.5</v>
      </c>
      <c r="AQ19" s="17">
        <v>1.5</v>
      </c>
      <c r="AR19" s="17">
        <v>2.5</v>
      </c>
      <c r="AS19" s="17">
        <v>2.5</v>
      </c>
      <c r="AT19" s="17">
        <v>2.5</v>
      </c>
      <c r="AU19" s="17">
        <v>2.5</v>
      </c>
      <c r="AV19" s="17">
        <v>2.5</v>
      </c>
      <c r="AW19" s="17">
        <v>2.5</v>
      </c>
      <c r="AX19" s="17">
        <v>10</v>
      </c>
      <c r="AY19" s="17">
        <v>2.5</v>
      </c>
      <c r="AZ19" s="17">
        <v>2.5</v>
      </c>
      <c r="BA19" s="18">
        <v>37</v>
      </c>
      <c r="BB19" s="16">
        <v>0.5</v>
      </c>
      <c r="BC19" s="16">
        <v>0.5</v>
      </c>
      <c r="BD19" s="16">
        <v>0.5</v>
      </c>
      <c r="BE19" s="16">
        <v>0.5</v>
      </c>
      <c r="BF19" s="16">
        <v>0.5</v>
      </c>
      <c r="BG19" s="16">
        <v>0.5</v>
      </c>
      <c r="BH19" s="16">
        <v>0.5</v>
      </c>
      <c r="BI19" s="16">
        <v>0.5</v>
      </c>
      <c r="BJ19" s="16">
        <v>5.0000000000000001E-3</v>
      </c>
      <c r="BK19" s="16">
        <v>0.5</v>
      </c>
      <c r="BL19" s="16">
        <v>0.05</v>
      </c>
      <c r="BM19" s="16">
        <v>0.05</v>
      </c>
      <c r="BN19" s="16">
        <v>0.05</v>
      </c>
      <c r="BO19" s="16">
        <v>0.05</v>
      </c>
      <c r="BP19" s="16">
        <v>0.05</v>
      </c>
      <c r="BQ19" s="16">
        <v>0.4</v>
      </c>
      <c r="BR19" s="69">
        <v>0.4</v>
      </c>
      <c r="BS19" s="16">
        <v>0.05</v>
      </c>
      <c r="BT19" s="16">
        <v>0.05</v>
      </c>
      <c r="BU19" s="16">
        <v>0.1</v>
      </c>
      <c r="BV19" s="69">
        <v>0.05</v>
      </c>
      <c r="BW19" s="16">
        <v>0.05</v>
      </c>
      <c r="BX19" s="16">
        <v>0.05</v>
      </c>
      <c r="BY19" s="16">
        <f t="shared" si="0"/>
        <v>0.15000000000000002</v>
      </c>
      <c r="BZ19" s="16">
        <v>0.15</v>
      </c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>
        <v>0.05</v>
      </c>
      <c r="DF19" s="16">
        <v>0.05</v>
      </c>
      <c r="DG19" s="36">
        <v>820</v>
      </c>
      <c r="DH19" s="63"/>
      <c r="DI19" s="63"/>
      <c r="DJ19" s="63"/>
      <c r="DK19" s="63"/>
      <c r="DL19" s="63"/>
    </row>
    <row r="20" spans="1:116" x14ac:dyDescent="0.3">
      <c r="A20" s="56">
        <v>15</v>
      </c>
      <c r="B20" s="57">
        <v>17</v>
      </c>
      <c r="C20" s="58" t="s">
        <v>500</v>
      </c>
      <c r="D20" s="58" t="s">
        <v>501</v>
      </c>
      <c r="E20" s="58" t="s">
        <v>502</v>
      </c>
      <c r="F20" s="58" t="s">
        <v>503</v>
      </c>
      <c r="G20" s="37">
        <v>8.4</v>
      </c>
      <c r="H20" s="10">
        <v>205</v>
      </c>
      <c r="I20" s="28">
        <v>4.74</v>
      </c>
      <c r="J20" s="28">
        <v>1.5</v>
      </c>
      <c r="K20" s="28">
        <v>9.8800000000000008</v>
      </c>
      <c r="L20" s="29">
        <v>2.5000000000000001E-2</v>
      </c>
      <c r="M20" s="28">
        <v>1.28</v>
      </c>
      <c r="N20" s="28">
        <v>6.65</v>
      </c>
      <c r="O20" s="28">
        <v>4.04</v>
      </c>
      <c r="P20" s="31">
        <v>4.7000000000000002E-3</v>
      </c>
      <c r="Q20" s="28">
        <v>446</v>
      </c>
      <c r="R20" s="28">
        <v>0.2</v>
      </c>
      <c r="S20" s="28">
        <v>2.36</v>
      </c>
      <c r="T20" s="28">
        <v>2.0499999999999998</v>
      </c>
      <c r="U20" s="17">
        <v>1</v>
      </c>
      <c r="V20" s="28">
        <v>5.81</v>
      </c>
      <c r="W20" s="28">
        <v>3.72</v>
      </c>
      <c r="X20" s="28">
        <v>24.7</v>
      </c>
      <c r="Y20" s="10">
        <v>2970</v>
      </c>
      <c r="Z20" s="28">
        <v>0.16</v>
      </c>
      <c r="AA20" s="10">
        <v>2900</v>
      </c>
      <c r="AB20" s="17">
        <v>83</v>
      </c>
      <c r="AC20" s="28">
        <v>459</v>
      </c>
      <c r="AD20" s="28">
        <v>474</v>
      </c>
      <c r="AE20" s="28">
        <v>327.35599999999999</v>
      </c>
      <c r="AF20" s="10">
        <v>1010.43</v>
      </c>
      <c r="AG20" s="10">
        <v>471</v>
      </c>
      <c r="AH20" s="17">
        <v>13</v>
      </c>
      <c r="AI20" s="17">
        <v>8</v>
      </c>
      <c r="AJ20" s="17">
        <v>2.5</v>
      </c>
      <c r="AK20" s="17">
        <v>20</v>
      </c>
      <c r="AL20" s="17">
        <v>7</v>
      </c>
      <c r="AM20" s="17">
        <v>2.5</v>
      </c>
      <c r="AN20" s="17">
        <v>9</v>
      </c>
      <c r="AO20" s="17">
        <v>2.5</v>
      </c>
      <c r="AP20" s="17">
        <v>7</v>
      </c>
      <c r="AQ20" s="17">
        <v>1.5</v>
      </c>
      <c r="AR20" s="17">
        <v>2.5</v>
      </c>
      <c r="AS20" s="17">
        <v>2.5</v>
      </c>
      <c r="AT20" s="17">
        <v>19</v>
      </c>
      <c r="AU20" s="17">
        <v>13</v>
      </c>
      <c r="AV20" s="17">
        <v>2.5</v>
      </c>
      <c r="AW20" s="17">
        <v>7</v>
      </c>
      <c r="AX20" s="17">
        <v>19</v>
      </c>
      <c r="AY20" s="17">
        <v>2.5</v>
      </c>
      <c r="AZ20" s="17">
        <v>2.5</v>
      </c>
      <c r="BA20" s="18">
        <v>103</v>
      </c>
      <c r="BB20" s="16">
        <v>0.5</v>
      </c>
      <c r="BC20" s="16">
        <v>0.5</v>
      </c>
      <c r="BD20" s="16">
        <v>0.5</v>
      </c>
      <c r="BE20" s="16">
        <v>0.5</v>
      </c>
      <c r="BF20" s="16">
        <v>0.5</v>
      </c>
      <c r="BG20" s="16">
        <v>0.5</v>
      </c>
      <c r="BH20" s="16">
        <v>0.5</v>
      </c>
      <c r="BI20" s="16">
        <v>0.5</v>
      </c>
      <c r="BJ20" s="16">
        <v>5.0000000000000001E-3</v>
      </c>
      <c r="BK20" s="16">
        <v>0.5</v>
      </c>
      <c r="BL20" s="16">
        <v>0.05</v>
      </c>
      <c r="BM20" s="16">
        <v>0.05</v>
      </c>
      <c r="BN20" s="16">
        <v>0.05</v>
      </c>
      <c r="BO20" s="16">
        <v>0.05</v>
      </c>
      <c r="BP20" s="16">
        <v>0.05</v>
      </c>
      <c r="BQ20" s="16">
        <v>0.4</v>
      </c>
      <c r="BR20" s="69">
        <v>0.4</v>
      </c>
      <c r="BS20" s="16">
        <v>0.05</v>
      </c>
      <c r="BT20" s="16">
        <v>0.05</v>
      </c>
      <c r="BU20" s="16">
        <v>0.1</v>
      </c>
      <c r="BV20" s="69">
        <v>0.05</v>
      </c>
      <c r="BW20" s="16">
        <v>0.05</v>
      </c>
      <c r="BX20" s="16">
        <v>0.05</v>
      </c>
      <c r="BY20" s="16">
        <f t="shared" si="0"/>
        <v>0.15000000000000002</v>
      </c>
      <c r="BZ20" s="16">
        <v>0.15</v>
      </c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>
        <v>0.05</v>
      </c>
      <c r="DF20" s="16">
        <v>0.05</v>
      </c>
      <c r="DG20" s="36">
        <v>5.0000000000000001E-3</v>
      </c>
      <c r="DH20" s="63"/>
      <c r="DI20" s="63"/>
      <c r="DJ20" s="63"/>
      <c r="DK20" s="63"/>
      <c r="DL20" s="63"/>
    </row>
    <row r="21" spans="1:116" x14ac:dyDescent="0.3">
      <c r="A21" s="56">
        <v>16</v>
      </c>
      <c r="B21" s="57">
        <v>18</v>
      </c>
      <c r="C21" s="58" t="s">
        <v>504</v>
      </c>
      <c r="D21" s="58" t="s">
        <v>505</v>
      </c>
      <c r="E21" s="58" t="s">
        <v>506</v>
      </c>
      <c r="F21" s="58" t="s">
        <v>507</v>
      </c>
      <c r="G21" s="37">
        <v>8.3000000000000007</v>
      </c>
      <c r="H21" s="10">
        <v>174</v>
      </c>
      <c r="I21" s="28">
        <v>0.439</v>
      </c>
      <c r="J21" s="28">
        <v>1.5</v>
      </c>
      <c r="K21" s="28">
        <v>8.66</v>
      </c>
      <c r="L21" s="29">
        <v>0.23599999999999999</v>
      </c>
      <c r="M21" s="28">
        <v>2.83</v>
      </c>
      <c r="N21" s="28">
        <v>1.83</v>
      </c>
      <c r="O21" s="28">
        <v>5.0599999999999996</v>
      </c>
      <c r="P21" s="31">
        <v>2.3999999999999998E-3</v>
      </c>
      <c r="Q21" s="28">
        <v>257</v>
      </c>
      <c r="R21" s="28">
        <v>0.2</v>
      </c>
      <c r="S21" s="28">
        <v>5.07</v>
      </c>
      <c r="T21" s="28">
        <v>2.39</v>
      </c>
      <c r="U21" s="17">
        <v>1</v>
      </c>
      <c r="V21" s="28">
        <v>2.23</v>
      </c>
      <c r="W21" s="28">
        <v>2.0299999999999998</v>
      </c>
      <c r="X21" s="28">
        <v>11</v>
      </c>
      <c r="Y21" s="10">
        <v>341</v>
      </c>
      <c r="Z21" s="28">
        <v>0.05</v>
      </c>
      <c r="AA21" s="10">
        <v>1770</v>
      </c>
      <c r="AB21" s="17">
        <v>50.2</v>
      </c>
      <c r="AC21" s="10">
        <v>112</v>
      </c>
      <c r="AD21" s="28">
        <v>501</v>
      </c>
      <c r="AE21" s="28">
        <v>27.2</v>
      </c>
      <c r="AF21" s="10">
        <v>1083.96</v>
      </c>
      <c r="AG21" s="10">
        <v>557</v>
      </c>
      <c r="AH21" s="17">
        <v>2.5</v>
      </c>
      <c r="AI21" s="17">
        <v>2.5</v>
      </c>
      <c r="AJ21" s="17">
        <v>2.5</v>
      </c>
      <c r="AK21" s="17">
        <v>2.5</v>
      </c>
      <c r="AL21" s="17">
        <v>2.5</v>
      </c>
      <c r="AM21" s="17">
        <v>2.5</v>
      </c>
      <c r="AN21" s="17">
        <v>2.5</v>
      </c>
      <c r="AO21" s="17">
        <v>2.5</v>
      </c>
      <c r="AP21" s="17">
        <v>2.5</v>
      </c>
      <c r="AQ21" s="17">
        <v>1.5</v>
      </c>
      <c r="AR21" s="17">
        <v>2.5</v>
      </c>
      <c r="AS21" s="17">
        <v>2.5</v>
      </c>
      <c r="AT21" s="17">
        <v>2.5</v>
      </c>
      <c r="AU21" s="17">
        <v>2.5</v>
      </c>
      <c r="AV21" s="17">
        <v>2.5</v>
      </c>
      <c r="AW21" s="17">
        <v>2.5</v>
      </c>
      <c r="AX21" s="17">
        <v>11</v>
      </c>
      <c r="AY21" s="17">
        <v>2.5</v>
      </c>
      <c r="AZ21" s="17">
        <v>2.5</v>
      </c>
      <c r="BA21" s="18">
        <v>31.5</v>
      </c>
      <c r="BB21" s="16">
        <v>0.5</v>
      </c>
      <c r="BC21" s="16">
        <v>0.5</v>
      </c>
      <c r="BD21" s="16">
        <v>0.5</v>
      </c>
      <c r="BE21" s="16">
        <v>0.5</v>
      </c>
      <c r="BF21" s="16">
        <v>0.5</v>
      </c>
      <c r="BG21" s="16">
        <v>0.5</v>
      </c>
      <c r="BH21" s="16">
        <v>0.5</v>
      </c>
      <c r="BI21" s="16">
        <v>0.5</v>
      </c>
      <c r="BJ21" s="16">
        <v>5.0000000000000001E-3</v>
      </c>
      <c r="BK21" s="16">
        <v>0.5</v>
      </c>
      <c r="BL21" s="16">
        <v>0.05</v>
      </c>
      <c r="BM21" s="16">
        <v>0.05</v>
      </c>
      <c r="BN21" s="16">
        <v>0.05</v>
      </c>
      <c r="BO21" s="16">
        <v>0.05</v>
      </c>
      <c r="BP21" s="16">
        <v>0.05</v>
      </c>
      <c r="BQ21" s="16">
        <v>0.4</v>
      </c>
      <c r="BR21" s="69">
        <v>0.4</v>
      </c>
      <c r="BS21" s="16">
        <v>0.05</v>
      </c>
      <c r="BT21" s="16">
        <v>0.05</v>
      </c>
      <c r="BU21" s="16">
        <v>0.1</v>
      </c>
      <c r="BV21" s="69">
        <v>0.05</v>
      </c>
      <c r="BW21" s="16">
        <v>0.05</v>
      </c>
      <c r="BX21" s="16">
        <v>0.05</v>
      </c>
      <c r="BY21" s="16">
        <f t="shared" si="0"/>
        <v>0.15000000000000002</v>
      </c>
      <c r="BZ21" s="16">
        <v>0.15</v>
      </c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>
        <v>0.05</v>
      </c>
      <c r="DF21" s="16">
        <v>0.05</v>
      </c>
      <c r="DG21" s="36">
        <v>355.6</v>
      </c>
      <c r="DH21" s="63"/>
      <c r="DI21" s="63"/>
      <c r="DJ21" s="63"/>
      <c r="DK21" s="63"/>
      <c r="DL21" s="63"/>
    </row>
    <row r="22" spans="1:116" x14ac:dyDescent="0.3">
      <c r="A22" s="56">
        <v>17</v>
      </c>
      <c r="B22" s="57">
        <v>19</v>
      </c>
      <c r="C22" s="58" t="s">
        <v>508</v>
      </c>
      <c r="D22" s="58" t="s">
        <v>509</v>
      </c>
      <c r="E22" s="58" t="s">
        <v>510</v>
      </c>
      <c r="F22" s="58" t="s">
        <v>511</v>
      </c>
      <c r="G22" s="37">
        <v>8</v>
      </c>
      <c r="H22" s="10">
        <v>125.8</v>
      </c>
      <c r="I22" s="28">
        <v>1.42</v>
      </c>
      <c r="J22" s="28">
        <v>1.5</v>
      </c>
      <c r="K22" s="28">
        <v>105</v>
      </c>
      <c r="L22" s="29">
        <v>2.5000000000000001E-2</v>
      </c>
      <c r="M22" s="28">
        <v>12.7</v>
      </c>
      <c r="N22" s="28">
        <v>44.7</v>
      </c>
      <c r="O22" s="28">
        <v>19.5</v>
      </c>
      <c r="P22" s="31">
        <v>9.2999999999999992E-3</v>
      </c>
      <c r="Q22" s="36">
        <v>8180</v>
      </c>
      <c r="R22" s="28">
        <v>0.2</v>
      </c>
      <c r="S22" s="28">
        <v>46.6</v>
      </c>
      <c r="T22" s="28">
        <v>1.33</v>
      </c>
      <c r="U22" s="17">
        <v>1</v>
      </c>
      <c r="V22" s="17">
        <v>109</v>
      </c>
      <c r="W22" s="28">
        <v>44.1</v>
      </c>
      <c r="X22" s="28">
        <v>142</v>
      </c>
      <c r="Y22" s="10">
        <v>6150</v>
      </c>
      <c r="Z22" s="28">
        <v>0.64</v>
      </c>
      <c r="AA22" s="10">
        <v>18758.400000000001</v>
      </c>
      <c r="AB22" s="17">
        <v>304</v>
      </c>
      <c r="AC22" s="10">
        <v>951</v>
      </c>
      <c r="AD22" s="28">
        <v>228</v>
      </c>
      <c r="AE22" s="28">
        <v>1911.89</v>
      </c>
      <c r="AF22" s="10">
        <v>9732.83</v>
      </c>
      <c r="AG22" s="10">
        <v>1480</v>
      </c>
      <c r="AH22" s="17">
        <v>230</v>
      </c>
      <c r="AI22" s="17">
        <v>595</v>
      </c>
      <c r="AJ22" s="17">
        <v>198</v>
      </c>
      <c r="AK22" s="17">
        <v>2100</v>
      </c>
      <c r="AL22" s="17">
        <v>1280</v>
      </c>
      <c r="AM22" s="17">
        <v>1180</v>
      </c>
      <c r="AN22" s="17">
        <v>1380</v>
      </c>
      <c r="AO22" s="17">
        <v>250</v>
      </c>
      <c r="AP22" s="17">
        <v>732</v>
      </c>
      <c r="AQ22" s="17">
        <v>5</v>
      </c>
      <c r="AR22" s="17">
        <v>99</v>
      </c>
      <c r="AS22" s="17">
        <v>159</v>
      </c>
      <c r="AT22" s="17">
        <v>2020</v>
      </c>
      <c r="AU22" s="17">
        <v>1270</v>
      </c>
      <c r="AV22" s="17">
        <v>568</v>
      </c>
      <c r="AW22" s="17">
        <v>754</v>
      </c>
      <c r="AX22" s="17">
        <v>1050</v>
      </c>
      <c r="AY22" s="17">
        <v>228</v>
      </c>
      <c r="AZ22" s="17">
        <v>2.5</v>
      </c>
      <c r="BA22" s="18">
        <v>11084</v>
      </c>
      <c r="BB22" s="16">
        <v>0.5</v>
      </c>
      <c r="BC22" s="16">
        <v>0.5</v>
      </c>
      <c r="BD22" s="16">
        <v>0.5</v>
      </c>
      <c r="BE22" s="16">
        <v>0.5</v>
      </c>
      <c r="BF22" s="16">
        <v>0.5</v>
      </c>
      <c r="BG22" s="16">
        <v>0.5</v>
      </c>
      <c r="BH22" s="16">
        <v>0.5</v>
      </c>
      <c r="BI22" s="16">
        <v>0.5</v>
      </c>
      <c r="BJ22" s="16">
        <v>5.0000000000000001E-3</v>
      </c>
      <c r="BK22" s="16">
        <v>0.5</v>
      </c>
      <c r="BL22" s="16">
        <v>0.05</v>
      </c>
      <c r="BM22" s="16">
        <v>0.05</v>
      </c>
      <c r="BN22" s="16">
        <v>0.05</v>
      </c>
      <c r="BO22" s="16">
        <v>0.05</v>
      </c>
      <c r="BP22" s="16">
        <v>0.05</v>
      </c>
      <c r="BQ22" s="16">
        <v>0.4</v>
      </c>
      <c r="BR22" s="69">
        <v>0.4</v>
      </c>
      <c r="BS22" s="16">
        <v>0.05</v>
      </c>
      <c r="BT22" s="16">
        <v>0.05</v>
      </c>
      <c r="BU22" s="16">
        <v>0.1</v>
      </c>
      <c r="BV22" s="69">
        <v>0.05</v>
      </c>
      <c r="BW22" s="16">
        <v>0.05</v>
      </c>
      <c r="BX22" s="16">
        <v>0.05</v>
      </c>
      <c r="BY22" s="16">
        <f t="shared" si="0"/>
        <v>0.15000000000000002</v>
      </c>
      <c r="BZ22" s="16">
        <v>0.15</v>
      </c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>
        <v>0.05</v>
      </c>
      <c r="DF22" s="16">
        <v>0.05</v>
      </c>
      <c r="DG22" s="36">
        <v>618</v>
      </c>
      <c r="DH22" s="63"/>
      <c r="DI22" s="63"/>
      <c r="DJ22" s="63"/>
      <c r="DK22" s="63"/>
      <c r="DL22" s="63"/>
    </row>
    <row r="23" spans="1:116" x14ac:dyDescent="0.3">
      <c r="A23" s="56">
        <v>18</v>
      </c>
      <c r="B23" s="57">
        <v>20</v>
      </c>
      <c r="C23" s="58" t="s">
        <v>512</v>
      </c>
      <c r="D23" s="58" t="s">
        <v>513</v>
      </c>
      <c r="E23" s="58" t="s">
        <v>514</v>
      </c>
      <c r="F23" s="58" t="s">
        <v>415</v>
      </c>
      <c r="G23" s="37">
        <v>6.3</v>
      </c>
      <c r="H23" s="10">
        <v>318</v>
      </c>
      <c r="I23" s="28">
        <v>0.05</v>
      </c>
      <c r="J23" s="28">
        <v>1.5</v>
      </c>
      <c r="K23" s="28">
        <v>61.4</v>
      </c>
      <c r="L23" s="29">
        <v>0.373</v>
      </c>
      <c r="M23" s="28">
        <v>3.53</v>
      </c>
      <c r="N23" s="28">
        <v>22.4</v>
      </c>
      <c r="O23" s="28">
        <v>18.3</v>
      </c>
      <c r="P23" s="31">
        <v>0.11600000000000001</v>
      </c>
      <c r="Q23" s="36">
        <v>415</v>
      </c>
      <c r="R23" s="36">
        <v>0.2</v>
      </c>
      <c r="S23" s="28">
        <v>7.2</v>
      </c>
      <c r="T23" s="28">
        <v>12.8</v>
      </c>
      <c r="U23" s="17">
        <v>1</v>
      </c>
      <c r="V23" s="17">
        <v>9.9</v>
      </c>
      <c r="W23" s="28">
        <v>7.42</v>
      </c>
      <c r="X23" s="28">
        <v>71.2</v>
      </c>
      <c r="Y23" s="10">
        <v>845</v>
      </c>
      <c r="Z23" s="28">
        <v>1.23</v>
      </c>
      <c r="AA23" s="10">
        <v>4320</v>
      </c>
      <c r="AB23" s="17">
        <v>74.2</v>
      </c>
      <c r="AC23" s="10">
        <v>683</v>
      </c>
      <c r="AD23" s="28">
        <v>703</v>
      </c>
      <c r="AE23" s="28">
        <v>161.995</v>
      </c>
      <c r="AF23" s="10">
        <v>3905.37</v>
      </c>
      <c r="AG23" s="10">
        <v>564</v>
      </c>
      <c r="AH23" s="17">
        <v>31</v>
      </c>
      <c r="AI23" s="17">
        <v>102</v>
      </c>
      <c r="AJ23" s="17">
        <v>6</v>
      </c>
      <c r="AK23" s="17">
        <v>102</v>
      </c>
      <c r="AL23" s="17">
        <v>13</v>
      </c>
      <c r="AM23" s="17">
        <v>11</v>
      </c>
      <c r="AN23" s="17">
        <v>19</v>
      </c>
      <c r="AO23" s="17">
        <v>2.5</v>
      </c>
      <c r="AP23" s="17">
        <v>12</v>
      </c>
      <c r="AQ23" s="17">
        <v>1.5</v>
      </c>
      <c r="AR23" s="17">
        <v>2.5</v>
      </c>
      <c r="AS23" s="17">
        <v>2.5</v>
      </c>
      <c r="AT23" s="17">
        <v>102</v>
      </c>
      <c r="AU23" s="17">
        <v>33</v>
      </c>
      <c r="AV23" s="17">
        <v>18</v>
      </c>
      <c r="AW23" s="17">
        <v>35</v>
      </c>
      <c r="AX23" s="17">
        <v>11</v>
      </c>
      <c r="AY23" s="17">
        <v>2.5</v>
      </c>
      <c r="AZ23" s="17">
        <v>2.5</v>
      </c>
      <c r="BA23" s="18">
        <v>443.5</v>
      </c>
      <c r="BB23" s="16">
        <v>0.5</v>
      </c>
      <c r="BC23" s="16">
        <v>0.5</v>
      </c>
      <c r="BD23" s="16">
        <v>0.5</v>
      </c>
      <c r="BE23" s="16">
        <v>0.5</v>
      </c>
      <c r="BF23" s="16">
        <v>0.5</v>
      </c>
      <c r="BG23" s="16">
        <v>0.5</v>
      </c>
      <c r="BH23" s="16">
        <v>0.5</v>
      </c>
      <c r="BI23" s="16">
        <v>0.5</v>
      </c>
      <c r="BJ23" s="16">
        <v>5.0000000000000001E-3</v>
      </c>
      <c r="BK23" s="16">
        <v>0.5</v>
      </c>
      <c r="BL23" s="16">
        <v>0.05</v>
      </c>
      <c r="BM23" s="16">
        <v>0.05</v>
      </c>
      <c r="BN23" s="16">
        <v>0.05</v>
      </c>
      <c r="BO23" s="16">
        <v>0.05</v>
      </c>
      <c r="BP23" s="16">
        <v>0.05</v>
      </c>
      <c r="BQ23" s="16">
        <v>0.4</v>
      </c>
      <c r="BR23" s="69">
        <v>0.4</v>
      </c>
      <c r="BS23" s="16">
        <v>0.05</v>
      </c>
      <c r="BT23" s="16">
        <v>0.05</v>
      </c>
      <c r="BU23" s="16">
        <v>0.1</v>
      </c>
      <c r="BV23" s="69">
        <v>0.05</v>
      </c>
      <c r="BW23" s="16">
        <v>0.05</v>
      </c>
      <c r="BX23" s="16">
        <v>0.05</v>
      </c>
      <c r="BY23" s="16">
        <f t="shared" si="0"/>
        <v>0.15000000000000002</v>
      </c>
      <c r="BZ23" s="16">
        <v>0.15</v>
      </c>
      <c r="CA23" s="16">
        <v>960</v>
      </c>
      <c r="CB23" s="16">
        <v>50</v>
      </c>
      <c r="CC23" s="16">
        <v>1300</v>
      </c>
      <c r="CD23" s="16">
        <v>0.01</v>
      </c>
      <c r="CE23" s="16">
        <v>2.5000000000000001E-2</v>
      </c>
      <c r="CF23" s="16">
        <v>2.5000000000000001E-2</v>
      </c>
      <c r="CG23" s="16">
        <v>2.5000000000000001E-2</v>
      </c>
      <c r="CH23" s="16">
        <v>2.5000000000000001E-2</v>
      </c>
      <c r="CI23" s="16">
        <v>2.5000000000000001E-2</v>
      </c>
      <c r="CJ23" s="16">
        <v>2.5000000000000001E-2</v>
      </c>
      <c r="CK23" s="16">
        <v>2.5000000000000001E-2</v>
      </c>
      <c r="CL23" s="16">
        <v>3.6</v>
      </c>
      <c r="CM23" s="16">
        <v>0.15</v>
      </c>
      <c r="CN23" s="16">
        <v>0.5</v>
      </c>
      <c r="CO23" s="16">
        <v>0.5</v>
      </c>
      <c r="CP23" s="16">
        <v>0.5</v>
      </c>
      <c r="CQ23" s="16">
        <v>1.5</v>
      </c>
      <c r="CR23" s="16">
        <v>0.3</v>
      </c>
      <c r="CS23" s="16">
        <v>5</v>
      </c>
      <c r="CT23" s="16">
        <v>0.5</v>
      </c>
      <c r="CU23" s="16">
        <v>0.5</v>
      </c>
      <c r="CV23" s="16">
        <v>0.05</v>
      </c>
      <c r="CW23" s="16">
        <v>0.05</v>
      </c>
      <c r="CX23" s="16">
        <v>0.05</v>
      </c>
      <c r="CY23" s="16">
        <v>4.1600000000000005E-3</v>
      </c>
      <c r="CZ23" s="16">
        <v>0.05</v>
      </c>
      <c r="DA23" s="16">
        <v>0.05</v>
      </c>
      <c r="DB23" s="16">
        <v>0.05</v>
      </c>
      <c r="DC23" s="16">
        <v>0.05</v>
      </c>
      <c r="DD23" s="16">
        <v>0.05</v>
      </c>
      <c r="DE23" s="16">
        <v>0.05</v>
      </c>
      <c r="DF23" s="16">
        <v>0.05</v>
      </c>
      <c r="DG23" s="36">
        <v>600.9</v>
      </c>
      <c r="DH23" s="63">
        <v>0.5</v>
      </c>
      <c r="DI23" s="63">
        <v>0.05</v>
      </c>
      <c r="DJ23" s="63">
        <v>0.25</v>
      </c>
      <c r="DK23" s="63">
        <v>0.25</v>
      </c>
      <c r="DL23" s="63">
        <v>0.05</v>
      </c>
    </row>
    <row r="24" spans="1:116" x14ac:dyDescent="0.3">
      <c r="A24" s="56">
        <v>19</v>
      </c>
      <c r="B24" s="57">
        <v>21</v>
      </c>
      <c r="C24" s="58" t="s">
        <v>515</v>
      </c>
      <c r="D24" s="58" t="s">
        <v>218</v>
      </c>
      <c r="E24" s="58" t="s">
        <v>338</v>
      </c>
      <c r="F24" s="58" t="s">
        <v>401</v>
      </c>
      <c r="G24" s="37">
        <v>8.4</v>
      </c>
      <c r="H24" s="10">
        <v>114.5</v>
      </c>
      <c r="I24" s="28">
        <v>0.05</v>
      </c>
      <c r="J24" s="28">
        <v>1.5</v>
      </c>
      <c r="K24" s="28">
        <v>31.2</v>
      </c>
      <c r="L24" s="29">
        <v>2.5000000000000001E-2</v>
      </c>
      <c r="M24" s="28">
        <v>1.31</v>
      </c>
      <c r="N24" s="36">
        <v>4.6100000000000003</v>
      </c>
      <c r="O24" s="36">
        <v>4.87</v>
      </c>
      <c r="P24" s="31">
        <v>8.8000000000000005E-3</v>
      </c>
      <c r="Q24" s="36">
        <v>630</v>
      </c>
      <c r="R24" s="28">
        <v>0.2</v>
      </c>
      <c r="S24" s="36">
        <v>1.94</v>
      </c>
      <c r="T24" s="36">
        <v>0.5</v>
      </c>
      <c r="U24" s="17">
        <v>1</v>
      </c>
      <c r="V24" s="17">
        <v>29.2</v>
      </c>
      <c r="W24" s="36">
        <v>7.3</v>
      </c>
      <c r="X24" s="36">
        <v>13.7</v>
      </c>
      <c r="Y24" s="10">
        <v>8730</v>
      </c>
      <c r="Z24" s="28">
        <v>4.8</v>
      </c>
      <c r="AA24" s="10">
        <v>5990</v>
      </c>
      <c r="AB24" s="17">
        <v>141</v>
      </c>
      <c r="AC24" s="10">
        <v>215</v>
      </c>
      <c r="AD24" s="10">
        <v>760</v>
      </c>
      <c r="AE24" s="28">
        <v>139.13</v>
      </c>
      <c r="AF24" s="10">
        <v>2498.87</v>
      </c>
      <c r="AG24" s="36">
        <v>141</v>
      </c>
      <c r="AH24" s="17">
        <v>2.5</v>
      </c>
      <c r="AI24" s="17">
        <v>2.5</v>
      </c>
      <c r="AJ24" s="17">
        <v>2.5</v>
      </c>
      <c r="AK24" s="17">
        <v>2.5</v>
      </c>
      <c r="AL24" s="17">
        <v>2.5</v>
      </c>
      <c r="AM24" s="17">
        <v>2.5</v>
      </c>
      <c r="AN24" s="17">
        <v>2.5</v>
      </c>
      <c r="AO24" s="17">
        <v>2.5</v>
      </c>
      <c r="AP24" s="17">
        <v>2.5</v>
      </c>
      <c r="AQ24" s="17">
        <v>1.5</v>
      </c>
      <c r="AR24" s="17">
        <v>2.5</v>
      </c>
      <c r="AS24" s="17">
        <v>2.5</v>
      </c>
      <c r="AT24" s="17">
        <v>2.5</v>
      </c>
      <c r="AU24" s="17">
        <v>2.5</v>
      </c>
      <c r="AV24" s="17">
        <v>2.5</v>
      </c>
      <c r="AW24" s="17">
        <v>2.5</v>
      </c>
      <c r="AX24" s="17">
        <v>5</v>
      </c>
      <c r="AY24" s="17">
        <v>2.5</v>
      </c>
      <c r="AZ24" s="17">
        <v>2.5</v>
      </c>
      <c r="BA24" s="18">
        <v>31.5</v>
      </c>
      <c r="BB24" s="16">
        <v>0.5</v>
      </c>
      <c r="BC24" s="16">
        <v>0.5</v>
      </c>
      <c r="BD24" s="16">
        <v>0.5</v>
      </c>
      <c r="BE24" s="16">
        <v>0.5</v>
      </c>
      <c r="BF24" s="16">
        <v>0.5</v>
      </c>
      <c r="BG24" s="16">
        <v>0.5</v>
      </c>
      <c r="BH24" s="16">
        <v>0.5</v>
      </c>
      <c r="BI24" s="16">
        <v>0.5</v>
      </c>
      <c r="BJ24" s="16">
        <v>5.0000000000000001E-3</v>
      </c>
      <c r="BK24" s="16">
        <v>0.5</v>
      </c>
      <c r="BL24" s="16">
        <v>0.05</v>
      </c>
      <c r="BM24" s="16">
        <v>0.05</v>
      </c>
      <c r="BN24" s="16">
        <v>0.05</v>
      </c>
      <c r="BO24" s="16">
        <v>0.05</v>
      </c>
      <c r="BP24" s="16">
        <v>0.05</v>
      </c>
      <c r="BQ24" s="16">
        <v>0.4</v>
      </c>
      <c r="BR24" s="69">
        <v>0.4</v>
      </c>
      <c r="BS24" s="16">
        <v>0.05</v>
      </c>
      <c r="BT24" s="16">
        <v>0.05</v>
      </c>
      <c r="BU24" s="16">
        <v>0.1</v>
      </c>
      <c r="BV24" s="69">
        <v>0.05</v>
      </c>
      <c r="BW24" s="16">
        <v>0.05</v>
      </c>
      <c r="BX24" s="16">
        <v>0.05</v>
      </c>
      <c r="BY24" s="16">
        <f t="shared" si="0"/>
        <v>0.15000000000000002</v>
      </c>
      <c r="BZ24" s="16">
        <v>0.15</v>
      </c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>
        <v>0.05</v>
      </c>
      <c r="DF24" s="16">
        <v>0.05</v>
      </c>
      <c r="DG24" s="36">
        <v>936.3</v>
      </c>
      <c r="DH24" s="63"/>
      <c r="DI24" s="63"/>
      <c r="DJ24" s="63"/>
      <c r="DK24" s="63"/>
      <c r="DL24" s="63"/>
    </row>
    <row r="25" spans="1:116" x14ac:dyDescent="0.3">
      <c r="A25" s="56">
        <v>20</v>
      </c>
      <c r="B25" s="57">
        <v>22</v>
      </c>
      <c r="C25" s="58" t="s">
        <v>179</v>
      </c>
      <c r="D25" s="58" t="s">
        <v>219</v>
      </c>
      <c r="E25" s="58" t="s">
        <v>339</v>
      </c>
      <c r="F25" s="58" t="s">
        <v>402</v>
      </c>
      <c r="G25" s="37">
        <v>8.1999999999999993</v>
      </c>
      <c r="H25" s="10">
        <v>271</v>
      </c>
      <c r="I25" s="28">
        <v>0.05</v>
      </c>
      <c r="J25" s="28">
        <v>1.5</v>
      </c>
      <c r="K25" s="28">
        <v>27.3</v>
      </c>
      <c r="L25" s="29">
        <v>2.5000000000000001E-2</v>
      </c>
      <c r="M25" s="28">
        <v>0.80900000000000005</v>
      </c>
      <c r="N25" s="28">
        <v>2.57</v>
      </c>
      <c r="O25" s="28">
        <v>2.35</v>
      </c>
      <c r="P25" s="31">
        <v>1.6400000000000001E-2</v>
      </c>
      <c r="Q25" s="28">
        <v>509</v>
      </c>
      <c r="R25" s="28">
        <v>0.2</v>
      </c>
      <c r="S25" s="28">
        <v>1.68</v>
      </c>
      <c r="T25" s="28">
        <v>0.5</v>
      </c>
      <c r="U25" s="17">
        <v>3.94</v>
      </c>
      <c r="V25" s="28">
        <v>99.1</v>
      </c>
      <c r="W25" s="28">
        <v>2.41</v>
      </c>
      <c r="X25" s="28">
        <v>11.3</v>
      </c>
      <c r="Y25" s="10">
        <v>52300</v>
      </c>
      <c r="Z25" s="28">
        <v>4.2</v>
      </c>
      <c r="AA25" s="10">
        <v>3120</v>
      </c>
      <c r="AB25" s="17">
        <v>298</v>
      </c>
      <c r="AC25" s="10">
        <v>324</v>
      </c>
      <c r="AD25" s="10">
        <v>1830</v>
      </c>
      <c r="AE25" s="28">
        <v>48.3</v>
      </c>
      <c r="AF25" s="10">
        <v>1214.2</v>
      </c>
      <c r="AG25" s="10">
        <v>256</v>
      </c>
      <c r="AH25" s="17">
        <v>18</v>
      </c>
      <c r="AI25" s="17">
        <v>60</v>
      </c>
      <c r="AJ25" s="17">
        <v>2.5</v>
      </c>
      <c r="AK25" s="17">
        <v>14</v>
      </c>
      <c r="AL25" s="17">
        <v>2.5</v>
      </c>
      <c r="AM25" s="17">
        <v>2.5</v>
      </c>
      <c r="AN25" s="17">
        <v>2.5</v>
      </c>
      <c r="AO25" s="17">
        <v>2.5</v>
      </c>
      <c r="AP25" s="17">
        <v>2.5</v>
      </c>
      <c r="AQ25" s="17">
        <v>1.5</v>
      </c>
      <c r="AR25" s="17">
        <v>34</v>
      </c>
      <c r="AS25" s="17">
        <v>11</v>
      </c>
      <c r="AT25" s="17">
        <v>7</v>
      </c>
      <c r="AU25" s="17">
        <v>6</v>
      </c>
      <c r="AV25" s="17">
        <v>2.5</v>
      </c>
      <c r="AW25" s="17">
        <v>2.5</v>
      </c>
      <c r="AX25" s="17">
        <v>8</v>
      </c>
      <c r="AY25" s="17">
        <v>2.5</v>
      </c>
      <c r="AZ25" s="17">
        <v>2.5</v>
      </c>
      <c r="BA25" s="18">
        <v>164</v>
      </c>
      <c r="BB25" s="16">
        <v>0.5</v>
      </c>
      <c r="BC25" s="16">
        <v>0.5</v>
      </c>
      <c r="BD25" s="16">
        <v>0.5</v>
      </c>
      <c r="BE25" s="16">
        <v>0.5</v>
      </c>
      <c r="BF25" s="16">
        <v>0.5</v>
      </c>
      <c r="BG25" s="16">
        <v>0.5</v>
      </c>
      <c r="BH25" s="16">
        <v>0.5</v>
      </c>
      <c r="BI25" s="16">
        <v>0.5</v>
      </c>
      <c r="BJ25" s="16">
        <v>5.0000000000000001E-3</v>
      </c>
      <c r="BK25" s="16">
        <v>0.5</v>
      </c>
      <c r="BL25" s="16">
        <v>0.05</v>
      </c>
      <c r="BM25" s="16">
        <v>0.05</v>
      </c>
      <c r="BN25" s="16">
        <v>0.05</v>
      </c>
      <c r="BO25" s="16">
        <v>0.05</v>
      </c>
      <c r="BP25" s="16">
        <v>0.05</v>
      </c>
      <c r="BQ25" s="16">
        <v>0.4</v>
      </c>
      <c r="BR25" s="69">
        <v>0.4</v>
      </c>
      <c r="BS25" s="16">
        <v>0.05</v>
      </c>
      <c r="BT25" s="16">
        <v>0.05</v>
      </c>
      <c r="BU25" s="16">
        <v>0.1</v>
      </c>
      <c r="BV25" s="69">
        <v>0.05</v>
      </c>
      <c r="BW25" s="16">
        <v>0.05</v>
      </c>
      <c r="BX25" s="16">
        <v>0.05</v>
      </c>
      <c r="BY25" s="16">
        <f t="shared" si="0"/>
        <v>0.15000000000000002</v>
      </c>
      <c r="BZ25" s="16">
        <v>0.15</v>
      </c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>
        <v>0.05</v>
      </c>
      <c r="DF25" s="16">
        <v>0.05</v>
      </c>
      <c r="DG25" s="36">
        <v>774.3</v>
      </c>
      <c r="DH25" s="63"/>
      <c r="DI25" s="63"/>
      <c r="DJ25" s="63"/>
      <c r="DK25" s="63"/>
      <c r="DL25" s="63"/>
    </row>
    <row r="26" spans="1:116" x14ac:dyDescent="0.3">
      <c r="A26" s="56">
        <v>21</v>
      </c>
      <c r="B26" s="57">
        <v>23</v>
      </c>
      <c r="C26" s="58" t="s">
        <v>516</v>
      </c>
      <c r="D26" s="58" t="s">
        <v>220</v>
      </c>
      <c r="E26" s="58" t="s">
        <v>341</v>
      </c>
      <c r="F26" s="58" t="s">
        <v>404</v>
      </c>
      <c r="G26" s="37">
        <v>7.2</v>
      </c>
      <c r="H26" s="10">
        <v>1182</v>
      </c>
      <c r="I26" s="29">
        <v>0.05</v>
      </c>
      <c r="J26" s="28">
        <v>1.5</v>
      </c>
      <c r="K26" s="28">
        <v>276</v>
      </c>
      <c r="L26" s="29">
        <v>1.31</v>
      </c>
      <c r="M26" s="28">
        <v>16.8</v>
      </c>
      <c r="N26" s="28">
        <v>95.4</v>
      </c>
      <c r="O26" s="28">
        <v>71.5</v>
      </c>
      <c r="P26" s="31">
        <v>0.35499999999999998</v>
      </c>
      <c r="Q26" s="36">
        <v>3060</v>
      </c>
      <c r="R26" s="28">
        <v>0.2</v>
      </c>
      <c r="S26" s="28">
        <v>32.5</v>
      </c>
      <c r="T26" s="28">
        <v>38.4</v>
      </c>
      <c r="U26" s="17">
        <v>3.66</v>
      </c>
      <c r="V26" s="17">
        <v>31.3</v>
      </c>
      <c r="W26" s="28">
        <v>32.5</v>
      </c>
      <c r="X26" s="28">
        <v>324</v>
      </c>
      <c r="Y26" s="10">
        <v>4410</v>
      </c>
      <c r="Z26" s="28">
        <v>8.56</v>
      </c>
      <c r="AA26" s="10">
        <v>29571.5</v>
      </c>
      <c r="AB26" s="17">
        <v>1194.79</v>
      </c>
      <c r="AC26" s="28">
        <v>11000</v>
      </c>
      <c r="AD26" s="28">
        <v>3310</v>
      </c>
      <c r="AE26" s="28">
        <v>411.64</v>
      </c>
      <c r="AF26" s="10">
        <v>15439.8</v>
      </c>
      <c r="AG26" s="10">
        <v>2980</v>
      </c>
      <c r="AH26" s="17">
        <v>1020</v>
      </c>
      <c r="AI26" s="17">
        <v>1100</v>
      </c>
      <c r="AJ26" s="17">
        <v>232</v>
      </c>
      <c r="AK26" s="17">
        <v>1860</v>
      </c>
      <c r="AL26" s="17">
        <v>620</v>
      </c>
      <c r="AM26" s="17">
        <v>676</v>
      </c>
      <c r="AN26" s="17">
        <v>464</v>
      </c>
      <c r="AO26" s="17">
        <v>80</v>
      </c>
      <c r="AP26" s="17">
        <v>262</v>
      </c>
      <c r="AQ26" s="17">
        <v>67</v>
      </c>
      <c r="AR26" s="17">
        <v>362</v>
      </c>
      <c r="AS26" s="17">
        <v>163</v>
      </c>
      <c r="AT26" s="17">
        <v>1420</v>
      </c>
      <c r="AU26" s="17">
        <v>643</v>
      </c>
      <c r="AV26" s="17">
        <v>283</v>
      </c>
      <c r="AW26" s="17">
        <v>256</v>
      </c>
      <c r="AX26" s="17">
        <v>241</v>
      </c>
      <c r="AY26" s="17">
        <v>47</v>
      </c>
      <c r="AZ26" s="17">
        <v>2.5</v>
      </c>
      <c r="BA26" s="18">
        <v>8910</v>
      </c>
      <c r="BB26" s="16">
        <v>0.5</v>
      </c>
      <c r="BC26" s="16">
        <v>0.5</v>
      </c>
      <c r="BD26" s="16">
        <v>0.5</v>
      </c>
      <c r="BE26" s="16">
        <v>0.5</v>
      </c>
      <c r="BF26" s="16">
        <v>0.5</v>
      </c>
      <c r="BG26" s="16">
        <v>0.5</v>
      </c>
      <c r="BH26" s="16">
        <v>0.5</v>
      </c>
      <c r="BI26" s="16">
        <v>0.5</v>
      </c>
      <c r="BJ26" s="16">
        <v>5.0000000000000001E-3</v>
      </c>
      <c r="BK26" s="16">
        <v>0.5</v>
      </c>
      <c r="BL26" s="16">
        <v>0.05</v>
      </c>
      <c r="BM26" s="16">
        <v>0.05</v>
      </c>
      <c r="BN26" s="16">
        <v>0.05</v>
      </c>
      <c r="BO26" s="16">
        <v>0.05</v>
      </c>
      <c r="BP26" s="16">
        <v>0.05</v>
      </c>
      <c r="BQ26" s="16">
        <v>0.4</v>
      </c>
      <c r="BR26" s="69">
        <v>0.4</v>
      </c>
      <c r="BS26" s="16">
        <v>0.05</v>
      </c>
      <c r="BT26" s="16">
        <v>0.05</v>
      </c>
      <c r="BU26" s="16">
        <v>0.1</v>
      </c>
      <c r="BV26" s="69">
        <v>0.05</v>
      </c>
      <c r="BW26" s="16">
        <v>0.05</v>
      </c>
      <c r="BX26" s="16">
        <v>0.05</v>
      </c>
      <c r="BY26" s="16">
        <f t="shared" si="0"/>
        <v>0.15000000000000002</v>
      </c>
      <c r="BZ26" s="16">
        <v>0.15</v>
      </c>
      <c r="CA26" s="16">
        <v>1130</v>
      </c>
      <c r="CB26" s="16">
        <v>50</v>
      </c>
      <c r="CC26" s="16">
        <v>1100</v>
      </c>
      <c r="CD26" s="16">
        <v>0.01</v>
      </c>
      <c r="CE26" s="16">
        <v>2.5000000000000001E-2</v>
      </c>
      <c r="CF26" s="16">
        <v>2.5000000000000001E-2</v>
      </c>
      <c r="CG26" s="16">
        <v>2.5000000000000001E-2</v>
      </c>
      <c r="CH26" s="16">
        <v>2.5000000000000001E-2</v>
      </c>
      <c r="CI26" s="16">
        <v>2.5000000000000001E-2</v>
      </c>
      <c r="CJ26" s="16">
        <v>2.5000000000000001E-2</v>
      </c>
      <c r="CK26" s="16">
        <v>2.5000000000000001E-2</v>
      </c>
      <c r="CL26" s="16">
        <v>5.0000000000000001E-3</v>
      </c>
      <c r="CM26" s="16">
        <v>0.15</v>
      </c>
      <c r="CN26" s="16">
        <v>0.5</v>
      </c>
      <c r="CO26" s="16">
        <v>0.5</v>
      </c>
      <c r="CP26" s="16">
        <v>0.5</v>
      </c>
      <c r="CQ26" s="16">
        <v>1.5</v>
      </c>
      <c r="CR26" s="16">
        <v>0.3</v>
      </c>
      <c r="CS26" s="16">
        <v>5</v>
      </c>
      <c r="CT26" s="16">
        <v>0.5</v>
      </c>
      <c r="CU26" s="16">
        <v>0.5</v>
      </c>
      <c r="CV26" s="16">
        <v>0.05</v>
      </c>
      <c r="CW26" s="16">
        <v>0.05</v>
      </c>
      <c r="CX26" s="16">
        <v>0.05</v>
      </c>
      <c r="CY26" s="16">
        <v>7.1999999999999998E-3</v>
      </c>
      <c r="CZ26" s="16">
        <v>0.05</v>
      </c>
      <c r="DA26" s="16">
        <v>0.05</v>
      </c>
      <c r="DB26" s="16">
        <v>0.05</v>
      </c>
      <c r="DC26" s="16">
        <v>0.05</v>
      </c>
      <c r="DD26" s="16">
        <v>0.05</v>
      </c>
      <c r="DE26" s="16">
        <v>0.05</v>
      </c>
      <c r="DF26" s="16">
        <v>0.05</v>
      </c>
      <c r="DG26" s="36">
        <v>867.9</v>
      </c>
      <c r="DH26" s="63">
        <v>0.5</v>
      </c>
      <c r="DI26" s="63">
        <v>0.05</v>
      </c>
      <c r="DJ26" s="63">
        <v>0.25</v>
      </c>
      <c r="DK26" s="63">
        <v>0.25</v>
      </c>
      <c r="DL26" s="63">
        <v>0.05</v>
      </c>
    </row>
    <row r="27" spans="1:116" x14ac:dyDescent="0.3">
      <c r="A27" s="56">
        <v>22</v>
      </c>
      <c r="B27" s="57">
        <v>24</v>
      </c>
      <c r="C27" s="58" t="s">
        <v>517</v>
      </c>
      <c r="D27" s="58" t="s">
        <v>518</v>
      </c>
      <c r="E27" s="58" t="s">
        <v>519</v>
      </c>
      <c r="F27" s="58" t="s">
        <v>520</v>
      </c>
      <c r="G27" s="37">
        <v>8.6</v>
      </c>
      <c r="H27" s="10">
        <v>121.3</v>
      </c>
      <c r="I27" s="28">
        <v>0.05</v>
      </c>
      <c r="J27" s="28">
        <v>1.5</v>
      </c>
      <c r="K27" s="28">
        <v>14.6</v>
      </c>
      <c r="L27" s="29">
        <v>0.34</v>
      </c>
      <c r="M27" s="28">
        <v>0.57299999999999995</v>
      </c>
      <c r="N27" s="36">
        <v>1.72</v>
      </c>
      <c r="O27" s="28">
        <v>2.58</v>
      </c>
      <c r="P27" s="31">
        <v>2.2700000000000001E-2</v>
      </c>
      <c r="Q27" s="36">
        <v>219</v>
      </c>
      <c r="R27" s="28">
        <v>0.2</v>
      </c>
      <c r="S27" s="36">
        <v>0.46300000000000002</v>
      </c>
      <c r="T27" s="36">
        <v>0.5</v>
      </c>
      <c r="U27" s="17">
        <v>1</v>
      </c>
      <c r="V27" s="17">
        <v>5.78</v>
      </c>
      <c r="W27" s="36">
        <v>0.25</v>
      </c>
      <c r="X27" s="36">
        <v>53.7</v>
      </c>
      <c r="Y27" s="10">
        <v>2390</v>
      </c>
      <c r="Z27" s="28">
        <v>0.7</v>
      </c>
      <c r="AA27" s="10">
        <v>1930</v>
      </c>
      <c r="AB27" s="17">
        <v>193</v>
      </c>
      <c r="AC27" s="28">
        <v>182</v>
      </c>
      <c r="AD27" s="10">
        <v>376</v>
      </c>
      <c r="AE27" s="28">
        <v>30.9</v>
      </c>
      <c r="AF27" s="10">
        <v>481</v>
      </c>
      <c r="AG27" s="36">
        <v>238</v>
      </c>
      <c r="AH27" s="17">
        <v>2.5</v>
      </c>
      <c r="AI27" s="17">
        <v>2.5</v>
      </c>
      <c r="AJ27" s="17">
        <v>2.5</v>
      </c>
      <c r="AK27" s="17">
        <v>2.5</v>
      </c>
      <c r="AL27" s="17">
        <v>2.5</v>
      </c>
      <c r="AM27" s="17">
        <v>2.5</v>
      </c>
      <c r="AN27" s="17">
        <v>2.5</v>
      </c>
      <c r="AO27" s="17">
        <v>5</v>
      </c>
      <c r="AP27" s="17">
        <v>2.5</v>
      </c>
      <c r="AQ27" s="17">
        <v>1.5</v>
      </c>
      <c r="AR27" s="17">
        <v>2.5</v>
      </c>
      <c r="AS27" s="17">
        <v>2.5</v>
      </c>
      <c r="AT27" s="17">
        <v>2.5</v>
      </c>
      <c r="AU27" s="17">
        <v>2.5</v>
      </c>
      <c r="AV27" s="17">
        <v>2.5</v>
      </c>
      <c r="AW27" s="17">
        <v>2.5</v>
      </c>
      <c r="AX27" s="17">
        <v>9</v>
      </c>
      <c r="AY27" s="17">
        <v>2.5</v>
      </c>
      <c r="AZ27" s="17">
        <v>2.5</v>
      </c>
      <c r="BA27" s="18">
        <v>31.5</v>
      </c>
      <c r="BB27" s="16">
        <v>0.5</v>
      </c>
      <c r="BC27" s="16">
        <v>0.5</v>
      </c>
      <c r="BD27" s="16">
        <v>0.5</v>
      </c>
      <c r="BE27" s="16">
        <v>0.5</v>
      </c>
      <c r="BF27" s="16">
        <v>0.5</v>
      </c>
      <c r="BG27" s="16">
        <v>0.5</v>
      </c>
      <c r="BH27" s="16">
        <v>0.5</v>
      </c>
      <c r="BI27" s="16">
        <v>0.5</v>
      </c>
      <c r="BJ27" s="16">
        <v>5.0000000000000001E-3</v>
      </c>
      <c r="BK27" s="16">
        <v>0.5</v>
      </c>
      <c r="BL27" s="16">
        <v>0.05</v>
      </c>
      <c r="BM27" s="16">
        <v>0.05</v>
      </c>
      <c r="BN27" s="16">
        <v>0.05</v>
      </c>
      <c r="BO27" s="16">
        <v>0.05</v>
      </c>
      <c r="BP27" s="16">
        <v>0.05</v>
      </c>
      <c r="BQ27" s="16">
        <v>0.4</v>
      </c>
      <c r="BR27" s="69">
        <v>0.4</v>
      </c>
      <c r="BS27" s="16">
        <v>0.05</v>
      </c>
      <c r="BT27" s="16">
        <v>0.05</v>
      </c>
      <c r="BU27" s="16">
        <v>0.1</v>
      </c>
      <c r="BV27" s="69">
        <v>0.05</v>
      </c>
      <c r="BW27" s="16">
        <v>0.05</v>
      </c>
      <c r="BX27" s="16">
        <v>0.05</v>
      </c>
      <c r="BY27" s="16">
        <f t="shared" si="0"/>
        <v>0.15000000000000002</v>
      </c>
      <c r="BZ27" s="16">
        <v>0.15</v>
      </c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>
        <v>0.05</v>
      </c>
      <c r="DF27" s="16">
        <v>0.05</v>
      </c>
      <c r="DG27" s="36">
        <v>560.9</v>
      </c>
      <c r="DH27" s="63"/>
      <c r="DI27" s="63"/>
      <c r="DJ27" s="63"/>
      <c r="DK27" s="63"/>
      <c r="DL27" s="63"/>
    </row>
    <row r="28" spans="1:116" x14ac:dyDescent="0.3">
      <c r="A28" s="56">
        <v>23</v>
      </c>
      <c r="B28" s="57">
        <v>25</v>
      </c>
      <c r="C28" s="58" t="s">
        <v>180</v>
      </c>
      <c r="D28" s="58" t="s">
        <v>221</v>
      </c>
      <c r="E28" s="58" t="s">
        <v>342</v>
      </c>
      <c r="F28" s="58" t="s">
        <v>204</v>
      </c>
      <c r="G28" s="37">
        <v>8.6</v>
      </c>
      <c r="H28" s="10">
        <v>167.1</v>
      </c>
      <c r="I28" s="28">
        <v>0.05</v>
      </c>
      <c r="J28" s="28">
        <v>1.5</v>
      </c>
      <c r="K28" s="28">
        <v>17.5</v>
      </c>
      <c r="L28" s="29">
        <v>0.22800000000000001</v>
      </c>
      <c r="M28" s="28">
        <v>0.84</v>
      </c>
      <c r="N28" s="28">
        <v>4</v>
      </c>
      <c r="O28" s="28">
        <v>4.4400000000000004</v>
      </c>
      <c r="P28" s="31">
        <v>2.4E-2</v>
      </c>
      <c r="Q28" s="28">
        <v>417</v>
      </c>
      <c r="R28" s="28">
        <v>0.2</v>
      </c>
      <c r="S28" s="28">
        <v>1.43</v>
      </c>
      <c r="T28" s="28">
        <v>3.35</v>
      </c>
      <c r="U28" s="17">
        <v>1</v>
      </c>
      <c r="V28" s="28">
        <v>6.6</v>
      </c>
      <c r="W28" s="28">
        <v>1.97</v>
      </c>
      <c r="X28" s="28">
        <v>42.7</v>
      </c>
      <c r="Y28" s="10">
        <v>3550</v>
      </c>
      <c r="Z28" s="28">
        <v>0.18</v>
      </c>
      <c r="AA28" s="10">
        <v>2570</v>
      </c>
      <c r="AB28" s="17">
        <v>103</v>
      </c>
      <c r="AC28" s="10">
        <v>360</v>
      </c>
      <c r="AD28" s="28">
        <v>286</v>
      </c>
      <c r="AE28" s="28">
        <v>100.794</v>
      </c>
      <c r="AF28" s="10">
        <v>937</v>
      </c>
      <c r="AG28" s="10">
        <v>252</v>
      </c>
      <c r="AH28" s="17">
        <v>2.5</v>
      </c>
      <c r="AI28" s="17">
        <v>7</v>
      </c>
      <c r="AJ28" s="17">
        <v>2.5</v>
      </c>
      <c r="AK28" s="17">
        <v>20</v>
      </c>
      <c r="AL28" s="17">
        <v>6</v>
      </c>
      <c r="AM28" s="17">
        <v>5</v>
      </c>
      <c r="AN28" s="17">
        <v>12</v>
      </c>
      <c r="AO28" s="17">
        <v>2.5</v>
      </c>
      <c r="AP28" s="17">
        <v>9</v>
      </c>
      <c r="AQ28" s="17">
        <v>1.5</v>
      </c>
      <c r="AR28" s="17">
        <v>2.5</v>
      </c>
      <c r="AS28" s="17">
        <v>2.5</v>
      </c>
      <c r="AT28" s="17">
        <v>19</v>
      </c>
      <c r="AU28" s="17">
        <v>14</v>
      </c>
      <c r="AV28" s="17">
        <v>5</v>
      </c>
      <c r="AW28" s="17">
        <v>8</v>
      </c>
      <c r="AX28" s="17">
        <v>13</v>
      </c>
      <c r="AY28" s="17">
        <v>2.5</v>
      </c>
      <c r="AZ28" s="17">
        <v>2.5</v>
      </c>
      <c r="BA28" s="18">
        <v>99.5</v>
      </c>
      <c r="BB28" s="16">
        <v>0.5</v>
      </c>
      <c r="BC28" s="16">
        <v>0.5</v>
      </c>
      <c r="BD28" s="16">
        <v>0.5</v>
      </c>
      <c r="BE28" s="16">
        <v>0.5</v>
      </c>
      <c r="BF28" s="16">
        <v>0.5</v>
      </c>
      <c r="BG28" s="16">
        <v>0.5</v>
      </c>
      <c r="BH28" s="16">
        <v>0.5</v>
      </c>
      <c r="BI28" s="16">
        <v>0.5</v>
      </c>
      <c r="BJ28" s="16">
        <v>5.0000000000000001E-3</v>
      </c>
      <c r="BK28" s="16">
        <v>0.5</v>
      </c>
      <c r="BL28" s="16">
        <v>0.05</v>
      </c>
      <c r="BM28" s="16">
        <v>0.05</v>
      </c>
      <c r="BN28" s="16">
        <v>0.05</v>
      </c>
      <c r="BO28" s="16">
        <v>0.05</v>
      </c>
      <c r="BP28" s="16">
        <v>0.05</v>
      </c>
      <c r="BQ28" s="16">
        <v>0.4</v>
      </c>
      <c r="BR28" s="69">
        <v>0.4</v>
      </c>
      <c r="BS28" s="16">
        <v>0.05</v>
      </c>
      <c r="BT28" s="16">
        <v>0.05</v>
      </c>
      <c r="BU28" s="16">
        <v>0.1</v>
      </c>
      <c r="BV28" s="69">
        <v>0.05</v>
      </c>
      <c r="BW28" s="16">
        <v>0.05</v>
      </c>
      <c r="BX28" s="16">
        <v>0.05</v>
      </c>
      <c r="BY28" s="16">
        <f t="shared" si="0"/>
        <v>0.15000000000000002</v>
      </c>
      <c r="BZ28" s="16">
        <v>0.15</v>
      </c>
      <c r="CA28" s="16">
        <v>25</v>
      </c>
      <c r="CB28" s="16">
        <v>50</v>
      </c>
      <c r="CC28" s="16">
        <v>1300</v>
      </c>
      <c r="CD28" s="16">
        <v>0.01</v>
      </c>
      <c r="CE28" s="16">
        <v>2.5000000000000001E-2</v>
      </c>
      <c r="CF28" s="16">
        <v>2.5000000000000001E-2</v>
      </c>
      <c r="CG28" s="16">
        <v>2.5000000000000001E-2</v>
      </c>
      <c r="CH28" s="16">
        <v>2.5000000000000001E-2</v>
      </c>
      <c r="CI28" s="16">
        <v>2.5000000000000001E-2</v>
      </c>
      <c r="CJ28" s="16">
        <v>2.5000000000000001E-2</v>
      </c>
      <c r="CK28" s="16">
        <v>2.5000000000000001E-2</v>
      </c>
      <c r="CL28" s="16">
        <v>5.0000000000000001E-3</v>
      </c>
      <c r="CM28" s="16">
        <v>0.15</v>
      </c>
      <c r="CN28" s="16">
        <v>0.5</v>
      </c>
      <c r="CO28" s="16">
        <v>0.5</v>
      </c>
      <c r="CP28" s="16">
        <v>0.5</v>
      </c>
      <c r="CQ28" s="16">
        <v>1.5</v>
      </c>
      <c r="CR28" s="16">
        <v>0.3</v>
      </c>
      <c r="CS28" s="16">
        <v>5</v>
      </c>
      <c r="CT28" s="16">
        <v>0.5</v>
      </c>
      <c r="CU28" s="16">
        <v>0.5</v>
      </c>
      <c r="CV28" s="16">
        <v>0.05</v>
      </c>
      <c r="CW28" s="16">
        <v>0.05</v>
      </c>
      <c r="CX28" s="16">
        <v>0.05</v>
      </c>
      <c r="CY28" s="16">
        <v>1E-3</v>
      </c>
      <c r="CZ28" s="16">
        <v>0.05</v>
      </c>
      <c r="DA28" s="16">
        <v>0.05</v>
      </c>
      <c r="DB28" s="16">
        <v>0.05</v>
      </c>
      <c r="DC28" s="16">
        <v>0.05</v>
      </c>
      <c r="DD28" s="16">
        <v>0.05</v>
      </c>
      <c r="DE28" s="16">
        <v>0.05</v>
      </c>
      <c r="DF28" s="16">
        <v>0.05</v>
      </c>
      <c r="DG28" s="36">
        <v>150.69999999999999</v>
      </c>
      <c r="DH28" s="63">
        <v>0.5</v>
      </c>
      <c r="DI28" s="63">
        <v>0.05</v>
      </c>
      <c r="DJ28" s="63">
        <v>0.25</v>
      </c>
      <c r="DK28" s="63">
        <v>0.25</v>
      </c>
      <c r="DL28" s="63">
        <v>0.05</v>
      </c>
    </row>
    <row r="29" spans="1:116" x14ac:dyDescent="0.3">
      <c r="A29" s="56">
        <v>24</v>
      </c>
      <c r="B29" s="57">
        <v>26</v>
      </c>
      <c r="C29" s="58" t="s">
        <v>521</v>
      </c>
      <c r="D29" s="58" t="s">
        <v>522</v>
      </c>
      <c r="E29" s="58" t="s">
        <v>523</v>
      </c>
      <c r="F29" s="58" t="s">
        <v>524</v>
      </c>
      <c r="G29" s="37">
        <v>7.4</v>
      </c>
      <c r="H29" s="10">
        <v>132</v>
      </c>
      <c r="I29" s="28">
        <v>0.05</v>
      </c>
      <c r="J29" s="28">
        <v>3.31</v>
      </c>
      <c r="K29" s="28">
        <v>83.9</v>
      </c>
      <c r="L29" s="29">
        <v>0.28199999999999997</v>
      </c>
      <c r="M29" s="28">
        <v>0.78300000000000003</v>
      </c>
      <c r="N29" s="28">
        <v>7.24</v>
      </c>
      <c r="O29" s="28">
        <v>4.66</v>
      </c>
      <c r="P29" s="31">
        <v>1.6799999999999999E-2</v>
      </c>
      <c r="Q29" s="28">
        <v>299</v>
      </c>
      <c r="R29" s="28">
        <v>0.2</v>
      </c>
      <c r="S29" s="28">
        <v>3.3</v>
      </c>
      <c r="T29" s="28">
        <v>1.36</v>
      </c>
      <c r="U29" s="17">
        <v>1</v>
      </c>
      <c r="V29" s="28">
        <v>11.6</v>
      </c>
      <c r="W29" s="28">
        <v>3.09</v>
      </c>
      <c r="X29" s="28">
        <v>21</v>
      </c>
      <c r="Y29" s="10">
        <v>2590</v>
      </c>
      <c r="Z29" s="28">
        <v>0.3</v>
      </c>
      <c r="AA29" s="10">
        <v>8380</v>
      </c>
      <c r="AB29" s="17">
        <v>232</v>
      </c>
      <c r="AC29" s="10">
        <v>651</v>
      </c>
      <c r="AD29" s="10">
        <v>566</v>
      </c>
      <c r="AE29" s="28">
        <v>68.900000000000006</v>
      </c>
      <c r="AF29" s="10">
        <v>1552.22</v>
      </c>
      <c r="AG29" s="10">
        <v>263</v>
      </c>
      <c r="AH29" s="17">
        <v>2.5</v>
      </c>
      <c r="AI29" s="17">
        <v>2.5</v>
      </c>
      <c r="AJ29" s="17">
        <v>2.5</v>
      </c>
      <c r="AK29" s="17">
        <v>2.5</v>
      </c>
      <c r="AL29" s="17">
        <v>2.5</v>
      </c>
      <c r="AM29" s="17">
        <v>2.5</v>
      </c>
      <c r="AN29" s="17">
        <v>2.5</v>
      </c>
      <c r="AO29" s="17">
        <v>2.5</v>
      </c>
      <c r="AP29" s="17">
        <v>2.5</v>
      </c>
      <c r="AQ29" s="17">
        <v>1.5</v>
      </c>
      <c r="AR29" s="17">
        <v>2.5</v>
      </c>
      <c r="AS29" s="17">
        <v>2.5</v>
      </c>
      <c r="AT29" s="17">
        <v>2.5</v>
      </c>
      <c r="AU29" s="17">
        <v>2.5</v>
      </c>
      <c r="AV29" s="17">
        <v>2.5</v>
      </c>
      <c r="AW29" s="17">
        <v>2.5</v>
      </c>
      <c r="AX29" s="17">
        <v>5</v>
      </c>
      <c r="AY29" s="17">
        <v>2.5</v>
      </c>
      <c r="AZ29" s="17">
        <v>2.5</v>
      </c>
      <c r="BA29" s="18">
        <v>31.5</v>
      </c>
      <c r="BB29" s="16">
        <v>0.5</v>
      </c>
      <c r="BC29" s="16">
        <v>0.5</v>
      </c>
      <c r="BD29" s="16">
        <v>0.5</v>
      </c>
      <c r="BE29" s="16">
        <v>0.5</v>
      </c>
      <c r="BF29" s="16">
        <v>0.5</v>
      </c>
      <c r="BG29" s="16">
        <v>0.5</v>
      </c>
      <c r="BH29" s="16">
        <v>0.5</v>
      </c>
      <c r="BI29" s="16">
        <v>0.5</v>
      </c>
      <c r="BJ29" s="16">
        <v>5.0000000000000001E-3</v>
      </c>
      <c r="BK29" s="16">
        <v>0.5</v>
      </c>
      <c r="BL29" s="16">
        <v>0.05</v>
      </c>
      <c r="BM29" s="16">
        <v>0.05</v>
      </c>
      <c r="BN29" s="16">
        <v>0.05</v>
      </c>
      <c r="BO29" s="16">
        <v>0.05</v>
      </c>
      <c r="BP29" s="16">
        <v>0.05</v>
      </c>
      <c r="BQ29" s="16">
        <v>0.4</v>
      </c>
      <c r="BR29" s="69">
        <v>0.4</v>
      </c>
      <c r="BS29" s="16">
        <v>0.05</v>
      </c>
      <c r="BT29" s="16">
        <v>0.05</v>
      </c>
      <c r="BU29" s="16">
        <v>0.1</v>
      </c>
      <c r="BV29" s="69">
        <v>0.05</v>
      </c>
      <c r="BW29" s="16">
        <v>0.05</v>
      </c>
      <c r="BX29" s="16">
        <v>0.05</v>
      </c>
      <c r="BY29" s="16">
        <f t="shared" si="0"/>
        <v>0.15000000000000002</v>
      </c>
      <c r="BZ29" s="16">
        <v>0.15</v>
      </c>
      <c r="CA29" s="16">
        <v>25</v>
      </c>
      <c r="CB29" s="16">
        <v>50</v>
      </c>
      <c r="CC29" s="16">
        <v>500</v>
      </c>
      <c r="CD29" s="16">
        <v>0.01</v>
      </c>
      <c r="CE29" s="16">
        <v>2.5000000000000001E-2</v>
      </c>
      <c r="CF29" s="16">
        <v>2.5000000000000001E-2</v>
      </c>
      <c r="CG29" s="16">
        <v>2.5000000000000001E-2</v>
      </c>
      <c r="CH29" s="16">
        <v>2.5000000000000001E-2</v>
      </c>
      <c r="CI29" s="16">
        <v>2.5000000000000001E-2</v>
      </c>
      <c r="CJ29" s="16">
        <v>2.5000000000000001E-2</v>
      </c>
      <c r="CK29" s="16">
        <v>2.5000000000000001E-2</v>
      </c>
      <c r="CL29" s="16">
        <v>5.0000000000000001E-3</v>
      </c>
      <c r="CM29" s="16">
        <v>0.15</v>
      </c>
      <c r="CN29" s="16">
        <v>0.5</v>
      </c>
      <c r="CO29" s="16">
        <v>0.5</v>
      </c>
      <c r="CP29" s="16">
        <v>0.5</v>
      </c>
      <c r="CQ29" s="16">
        <v>1.5</v>
      </c>
      <c r="CR29" s="16">
        <v>0.3</v>
      </c>
      <c r="CS29" s="16">
        <v>5</v>
      </c>
      <c r="CT29" s="16">
        <v>0.5</v>
      </c>
      <c r="CU29" s="16">
        <v>0.5</v>
      </c>
      <c r="CV29" s="16">
        <v>0.05</v>
      </c>
      <c r="CW29" s="16">
        <v>0.05</v>
      </c>
      <c r="CX29" s="16">
        <v>0.05</v>
      </c>
      <c r="CY29" s="16">
        <v>8.8000000000000003E-4</v>
      </c>
      <c r="CZ29" s="16">
        <v>0.05</v>
      </c>
      <c r="DA29" s="16">
        <v>0.05</v>
      </c>
      <c r="DB29" s="16">
        <v>0.05</v>
      </c>
      <c r="DC29" s="16">
        <v>0.05</v>
      </c>
      <c r="DD29" s="16">
        <v>0.05</v>
      </c>
      <c r="DE29" s="16">
        <v>0.05</v>
      </c>
      <c r="DF29" s="16">
        <v>0.05</v>
      </c>
      <c r="DG29" s="36">
        <v>558.29999999999995</v>
      </c>
      <c r="DH29" s="63">
        <v>0.5</v>
      </c>
      <c r="DI29" s="63">
        <v>0.05</v>
      </c>
      <c r="DJ29" s="63">
        <v>0.25</v>
      </c>
      <c r="DK29" s="63">
        <v>0.25</v>
      </c>
      <c r="DL29" s="63">
        <v>0.05</v>
      </c>
    </row>
    <row r="30" spans="1:116" x14ac:dyDescent="0.3">
      <c r="A30" s="56">
        <v>25</v>
      </c>
      <c r="B30" s="57">
        <v>27</v>
      </c>
      <c r="C30" s="58" t="s">
        <v>525</v>
      </c>
      <c r="D30" s="58" t="s">
        <v>526</v>
      </c>
      <c r="E30" s="58" t="s">
        <v>527</v>
      </c>
      <c r="F30" s="58" t="s">
        <v>528</v>
      </c>
      <c r="G30" s="37">
        <v>7.9</v>
      </c>
      <c r="H30" s="10">
        <v>104.6</v>
      </c>
      <c r="I30" s="29">
        <v>0.05</v>
      </c>
      <c r="J30" s="28">
        <v>1.5</v>
      </c>
      <c r="K30" s="28">
        <v>16.899999999999999</v>
      </c>
      <c r="L30" s="29">
        <v>5.12</v>
      </c>
      <c r="M30" s="28">
        <v>0.40799999999999997</v>
      </c>
      <c r="N30" s="28">
        <v>2.29</v>
      </c>
      <c r="O30" s="28">
        <v>10.9</v>
      </c>
      <c r="P30" s="31">
        <v>5.8999999999999999E-3</v>
      </c>
      <c r="Q30" s="36">
        <v>269</v>
      </c>
      <c r="R30" s="28">
        <v>0.2</v>
      </c>
      <c r="S30" s="28">
        <v>1.21</v>
      </c>
      <c r="T30" s="28">
        <v>34.299999999999997</v>
      </c>
      <c r="U30" s="17">
        <v>1</v>
      </c>
      <c r="V30" s="17">
        <v>2.2799999999999998</v>
      </c>
      <c r="W30" s="28">
        <v>0.65100000000000002</v>
      </c>
      <c r="X30" s="28">
        <v>221</v>
      </c>
      <c r="Y30" s="10">
        <v>614</v>
      </c>
      <c r="Z30" s="28">
        <v>4.0999999999999996</v>
      </c>
      <c r="AA30" s="10">
        <v>1040</v>
      </c>
      <c r="AB30" s="17">
        <v>22.2</v>
      </c>
      <c r="AC30" s="28">
        <v>94.1</v>
      </c>
      <c r="AD30" s="28">
        <v>250</v>
      </c>
      <c r="AE30" s="28">
        <v>56.5</v>
      </c>
      <c r="AF30" s="10">
        <v>688</v>
      </c>
      <c r="AG30" s="10">
        <v>177</v>
      </c>
      <c r="AH30" s="17">
        <v>8</v>
      </c>
      <c r="AI30" s="17">
        <v>2.5</v>
      </c>
      <c r="AJ30" s="17">
        <v>2.5</v>
      </c>
      <c r="AK30" s="17">
        <v>12</v>
      </c>
      <c r="AL30" s="17">
        <v>6</v>
      </c>
      <c r="AM30" s="17">
        <v>2.5</v>
      </c>
      <c r="AN30" s="17">
        <v>2.5</v>
      </c>
      <c r="AO30" s="17">
        <v>2.5</v>
      </c>
      <c r="AP30" s="17">
        <v>2.5</v>
      </c>
      <c r="AQ30" s="17">
        <v>1.5</v>
      </c>
      <c r="AR30" s="17">
        <v>2.5</v>
      </c>
      <c r="AS30" s="17">
        <v>2.5</v>
      </c>
      <c r="AT30" s="17">
        <v>2.5</v>
      </c>
      <c r="AU30" s="17">
        <v>13</v>
      </c>
      <c r="AV30" s="17">
        <v>2.5</v>
      </c>
      <c r="AW30" s="17">
        <v>22</v>
      </c>
      <c r="AX30" s="17">
        <v>9</v>
      </c>
      <c r="AY30" s="17">
        <v>2.5</v>
      </c>
      <c r="AZ30" s="17">
        <v>2.5</v>
      </c>
      <c r="BA30" s="18">
        <v>60.5</v>
      </c>
      <c r="BB30" s="16">
        <v>0.5</v>
      </c>
      <c r="BC30" s="16">
        <v>0.5</v>
      </c>
      <c r="BD30" s="16">
        <v>0.5</v>
      </c>
      <c r="BE30" s="16">
        <v>0.5</v>
      </c>
      <c r="BF30" s="16">
        <v>0.5</v>
      </c>
      <c r="BG30" s="16">
        <v>0.5</v>
      </c>
      <c r="BH30" s="16">
        <v>0.5</v>
      </c>
      <c r="BI30" s="16">
        <v>0.5</v>
      </c>
      <c r="BJ30" s="16">
        <v>5.0000000000000001E-3</v>
      </c>
      <c r="BK30" s="16">
        <v>0.5</v>
      </c>
      <c r="BL30" s="16">
        <v>0.05</v>
      </c>
      <c r="BM30" s="16">
        <v>0.05</v>
      </c>
      <c r="BN30" s="16">
        <v>0.05</v>
      </c>
      <c r="BO30" s="16">
        <v>0.05</v>
      </c>
      <c r="BP30" s="16">
        <v>0.05</v>
      </c>
      <c r="BQ30" s="16">
        <v>0.4</v>
      </c>
      <c r="BR30" s="69">
        <v>0.4</v>
      </c>
      <c r="BS30" s="16">
        <v>0.05</v>
      </c>
      <c r="BT30" s="16">
        <v>0.05</v>
      </c>
      <c r="BU30" s="16">
        <v>0.1</v>
      </c>
      <c r="BV30" s="69">
        <v>0.05</v>
      </c>
      <c r="BW30" s="16">
        <v>0.05</v>
      </c>
      <c r="BX30" s="16">
        <v>0.05</v>
      </c>
      <c r="BY30" s="16">
        <f t="shared" si="0"/>
        <v>0.15000000000000002</v>
      </c>
      <c r="BZ30" s="16">
        <v>0.15</v>
      </c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>
        <v>0.05</v>
      </c>
      <c r="DF30" s="16">
        <v>0.05</v>
      </c>
      <c r="DG30" s="36">
        <v>640</v>
      </c>
      <c r="DH30" s="63"/>
      <c r="DI30" s="63"/>
      <c r="DJ30" s="63"/>
      <c r="DK30" s="63"/>
      <c r="DL30" s="63"/>
    </row>
    <row r="31" spans="1:116" x14ac:dyDescent="0.3">
      <c r="A31" s="56">
        <v>26</v>
      </c>
      <c r="B31" s="57">
        <v>28</v>
      </c>
      <c r="C31" s="58" t="s">
        <v>529</v>
      </c>
      <c r="D31" s="58" t="s">
        <v>530</v>
      </c>
      <c r="E31" s="58" t="s">
        <v>531</v>
      </c>
      <c r="F31" s="58" t="s">
        <v>532</v>
      </c>
      <c r="G31" s="37">
        <v>8.6</v>
      </c>
      <c r="H31" s="10">
        <v>161</v>
      </c>
      <c r="I31" s="28">
        <v>0.05</v>
      </c>
      <c r="J31" s="28">
        <v>1.5</v>
      </c>
      <c r="K31" s="28">
        <v>10.1</v>
      </c>
      <c r="L31" s="29">
        <v>2.5000000000000001E-2</v>
      </c>
      <c r="M31" s="28">
        <v>0.748</v>
      </c>
      <c r="N31" s="28">
        <v>1.74</v>
      </c>
      <c r="O31" s="28">
        <v>3.28</v>
      </c>
      <c r="P31" s="31">
        <v>2.3999999999999998E-3</v>
      </c>
      <c r="Q31" s="28">
        <v>241</v>
      </c>
      <c r="R31" s="28">
        <v>0.2</v>
      </c>
      <c r="S31" s="28">
        <v>0.98299999999999998</v>
      </c>
      <c r="T31" s="28">
        <v>1.22</v>
      </c>
      <c r="U31" s="17">
        <v>1</v>
      </c>
      <c r="V31" s="17">
        <v>79.8</v>
      </c>
      <c r="W31" s="28">
        <v>2.7</v>
      </c>
      <c r="X31" s="28">
        <v>10.6</v>
      </c>
      <c r="Y31" s="10">
        <v>15200</v>
      </c>
      <c r="Z31" s="28">
        <v>6.1</v>
      </c>
      <c r="AA31" s="10">
        <v>2040</v>
      </c>
      <c r="AB31" s="17">
        <v>68.2</v>
      </c>
      <c r="AC31" s="10">
        <v>71.7</v>
      </c>
      <c r="AD31" s="10">
        <v>192</v>
      </c>
      <c r="AE31" s="28">
        <v>93.5</v>
      </c>
      <c r="AF31" s="10">
        <v>1281.1300000000001</v>
      </c>
      <c r="AG31" s="10">
        <v>204</v>
      </c>
      <c r="AH31" s="17">
        <v>2.5</v>
      </c>
      <c r="AI31" s="17">
        <v>7</v>
      </c>
      <c r="AJ31" s="17">
        <v>2.5</v>
      </c>
      <c r="AK31" s="17">
        <v>35</v>
      </c>
      <c r="AL31" s="17">
        <v>31</v>
      </c>
      <c r="AM31" s="17">
        <v>23</v>
      </c>
      <c r="AN31" s="17">
        <v>46</v>
      </c>
      <c r="AO31" s="17">
        <v>9</v>
      </c>
      <c r="AP31" s="17">
        <v>25</v>
      </c>
      <c r="AQ31" s="17">
        <v>1.5</v>
      </c>
      <c r="AR31" s="17">
        <v>2.5</v>
      </c>
      <c r="AS31" s="17">
        <v>2.5</v>
      </c>
      <c r="AT31" s="17">
        <v>59</v>
      </c>
      <c r="AU31" s="17">
        <v>49</v>
      </c>
      <c r="AV31" s="17">
        <v>19</v>
      </c>
      <c r="AW31" s="17">
        <v>28</v>
      </c>
      <c r="AX31" s="17">
        <v>28</v>
      </c>
      <c r="AY31" s="17">
        <v>8</v>
      </c>
      <c r="AZ31" s="17">
        <v>2.5</v>
      </c>
      <c r="BA31" s="18">
        <v>280.5</v>
      </c>
      <c r="BB31" s="16">
        <v>0.5</v>
      </c>
      <c r="BC31" s="16">
        <v>0.5</v>
      </c>
      <c r="BD31" s="16">
        <v>0.5</v>
      </c>
      <c r="BE31" s="16">
        <v>0.5</v>
      </c>
      <c r="BF31" s="16">
        <v>0.5</v>
      </c>
      <c r="BG31" s="16">
        <v>0.5</v>
      </c>
      <c r="BH31" s="16">
        <v>0.5</v>
      </c>
      <c r="BI31" s="16">
        <v>0.5</v>
      </c>
      <c r="BJ31" s="16">
        <v>5.0000000000000001E-3</v>
      </c>
      <c r="BK31" s="16">
        <v>0.5</v>
      </c>
      <c r="BL31" s="16">
        <v>0.05</v>
      </c>
      <c r="BM31" s="16">
        <v>0.05</v>
      </c>
      <c r="BN31" s="16">
        <v>0.05</v>
      </c>
      <c r="BO31" s="16">
        <v>0.05</v>
      </c>
      <c r="BP31" s="16">
        <v>0.05</v>
      </c>
      <c r="BQ31" s="16">
        <v>0.4</v>
      </c>
      <c r="BR31" s="69">
        <v>0.4</v>
      </c>
      <c r="BS31" s="16">
        <v>0.05</v>
      </c>
      <c r="BT31" s="16">
        <v>0.05</v>
      </c>
      <c r="BU31" s="16">
        <v>0.1</v>
      </c>
      <c r="BV31" s="69">
        <v>0.05</v>
      </c>
      <c r="BW31" s="16">
        <v>0.05</v>
      </c>
      <c r="BX31" s="16">
        <v>0.05</v>
      </c>
      <c r="BY31" s="16">
        <f t="shared" si="0"/>
        <v>0.15000000000000002</v>
      </c>
      <c r="BZ31" s="16">
        <v>0.15</v>
      </c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>
        <v>0.05</v>
      </c>
      <c r="DF31" s="16">
        <v>0.05</v>
      </c>
      <c r="DG31" s="36">
        <v>984</v>
      </c>
      <c r="DH31" s="63"/>
      <c r="DI31" s="63"/>
      <c r="DJ31" s="63"/>
      <c r="DK31" s="63"/>
      <c r="DL31" s="63"/>
    </row>
    <row r="32" spans="1:116" x14ac:dyDescent="0.3">
      <c r="A32" s="56">
        <v>27</v>
      </c>
      <c r="B32" s="57">
        <v>29</v>
      </c>
      <c r="C32" s="58" t="s">
        <v>533</v>
      </c>
      <c r="D32" s="58" t="s">
        <v>534</v>
      </c>
      <c r="E32" s="58" t="s">
        <v>535</v>
      </c>
      <c r="F32" s="58" t="s">
        <v>536</v>
      </c>
      <c r="G32" s="37">
        <v>7</v>
      </c>
      <c r="H32" s="10">
        <v>720</v>
      </c>
      <c r="I32" s="28">
        <v>0.67800000000000005</v>
      </c>
      <c r="J32" s="28">
        <v>4.75</v>
      </c>
      <c r="K32" s="28">
        <v>196</v>
      </c>
      <c r="L32" s="29">
        <v>0.26300000000000001</v>
      </c>
      <c r="M32" s="28">
        <v>15</v>
      </c>
      <c r="N32" s="36">
        <v>24.3</v>
      </c>
      <c r="O32" s="28">
        <v>44.8</v>
      </c>
      <c r="P32" s="31">
        <v>4.1000000000000003E-3</v>
      </c>
      <c r="Q32" s="36">
        <v>2350</v>
      </c>
      <c r="R32" s="28">
        <v>0.2</v>
      </c>
      <c r="S32" s="36">
        <v>16.7</v>
      </c>
      <c r="T32" s="28">
        <v>21.2</v>
      </c>
      <c r="U32" s="17">
        <v>3.26</v>
      </c>
      <c r="V32" s="36">
        <v>32.799999999999997</v>
      </c>
      <c r="W32" s="36">
        <v>27</v>
      </c>
      <c r="X32" s="36">
        <v>169</v>
      </c>
      <c r="Y32" s="10">
        <v>7680</v>
      </c>
      <c r="Z32" s="28">
        <v>1.86</v>
      </c>
      <c r="AA32" s="10">
        <v>15174.2</v>
      </c>
      <c r="AB32" s="17">
        <v>490</v>
      </c>
      <c r="AC32" s="28">
        <v>2990</v>
      </c>
      <c r="AD32" s="28">
        <v>1680</v>
      </c>
      <c r="AE32" s="28">
        <v>614.54700000000003</v>
      </c>
      <c r="AF32" s="10">
        <v>13349</v>
      </c>
      <c r="AG32" s="36">
        <v>2730</v>
      </c>
      <c r="AH32" s="17">
        <v>150</v>
      </c>
      <c r="AI32" s="17">
        <v>103</v>
      </c>
      <c r="AJ32" s="17">
        <v>21</v>
      </c>
      <c r="AK32" s="17">
        <v>358</v>
      </c>
      <c r="AL32" s="17">
        <v>210</v>
      </c>
      <c r="AM32" s="17">
        <v>225</v>
      </c>
      <c r="AN32" s="17">
        <v>309</v>
      </c>
      <c r="AO32" s="17">
        <v>40</v>
      </c>
      <c r="AP32" s="17">
        <v>249</v>
      </c>
      <c r="AQ32" s="17">
        <v>19</v>
      </c>
      <c r="AR32" s="17">
        <v>16</v>
      </c>
      <c r="AS32" s="17">
        <v>13</v>
      </c>
      <c r="AT32" s="17">
        <v>311</v>
      </c>
      <c r="AU32" s="17">
        <v>481</v>
      </c>
      <c r="AV32" s="17">
        <v>209</v>
      </c>
      <c r="AW32" s="17">
        <v>190</v>
      </c>
      <c r="AX32" s="17">
        <v>338</v>
      </c>
      <c r="AY32" s="17">
        <v>45</v>
      </c>
      <c r="AZ32" s="17">
        <v>2.5</v>
      </c>
      <c r="BA32" s="18">
        <v>2425</v>
      </c>
      <c r="BB32" s="16">
        <v>0.5</v>
      </c>
      <c r="BC32" s="16">
        <v>0.5</v>
      </c>
      <c r="BD32" s="16">
        <v>0.5</v>
      </c>
      <c r="BE32" s="16">
        <v>0.5</v>
      </c>
      <c r="BF32" s="16">
        <v>0.5</v>
      </c>
      <c r="BG32" s="16">
        <v>0.5</v>
      </c>
      <c r="BH32" s="16">
        <v>0.5</v>
      </c>
      <c r="BI32" s="16">
        <v>0.5</v>
      </c>
      <c r="BJ32" s="16">
        <v>5.0000000000000001E-3</v>
      </c>
      <c r="BK32" s="16">
        <v>0.5</v>
      </c>
      <c r="BL32" s="16">
        <v>0.05</v>
      </c>
      <c r="BM32" s="16">
        <v>0.05</v>
      </c>
      <c r="BN32" s="16">
        <v>0.05</v>
      </c>
      <c r="BO32" s="16">
        <v>0.05</v>
      </c>
      <c r="BP32" s="16">
        <v>0.05</v>
      </c>
      <c r="BQ32" s="16">
        <v>0.4</v>
      </c>
      <c r="BR32" s="69">
        <v>0.4</v>
      </c>
      <c r="BS32" s="16">
        <v>0.05</v>
      </c>
      <c r="BT32" s="16">
        <v>0.05</v>
      </c>
      <c r="BU32" s="16">
        <v>0.1</v>
      </c>
      <c r="BV32" s="69">
        <v>0.05</v>
      </c>
      <c r="BW32" s="16">
        <v>0.05</v>
      </c>
      <c r="BX32" s="16">
        <v>0.05</v>
      </c>
      <c r="BY32" s="16">
        <f t="shared" si="0"/>
        <v>0.15000000000000002</v>
      </c>
      <c r="BZ32" s="16">
        <v>0.15</v>
      </c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>
        <v>0.05</v>
      </c>
      <c r="DF32" s="16">
        <v>0.05</v>
      </c>
      <c r="DG32" s="36">
        <v>1795</v>
      </c>
      <c r="DH32" s="63"/>
      <c r="DI32" s="63"/>
      <c r="DJ32" s="63"/>
      <c r="DK32" s="63"/>
      <c r="DL32" s="63"/>
    </row>
    <row r="33" spans="1:116" x14ac:dyDescent="0.3">
      <c r="A33" s="56">
        <v>28</v>
      </c>
      <c r="B33" s="57">
        <v>30</v>
      </c>
      <c r="C33" s="58" t="s">
        <v>537</v>
      </c>
      <c r="D33" s="58" t="s">
        <v>538</v>
      </c>
      <c r="E33" s="58" t="s">
        <v>539</v>
      </c>
      <c r="F33" s="58" t="s">
        <v>540</v>
      </c>
      <c r="G33" s="37">
        <v>7.8</v>
      </c>
      <c r="H33" s="10">
        <v>463</v>
      </c>
      <c r="I33" s="28">
        <v>0.05</v>
      </c>
      <c r="J33" s="28">
        <v>3.59</v>
      </c>
      <c r="K33" s="28">
        <v>64.3</v>
      </c>
      <c r="L33" s="29">
        <v>0.38200000000000001</v>
      </c>
      <c r="M33" s="28">
        <v>1.1399999999999999</v>
      </c>
      <c r="N33" s="28">
        <v>5.0199999999999996</v>
      </c>
      <c r="O33" s="28">
        <v>5.32</v>
      </c>
      <c r="P33" s="31">
        <v>7.9299999999999995E-2</v>
      </c>
      <c r="Q33" s="36">
        <v>576</v>
      </c>
      <c r="R33" s="28">
        <v>0.2</v>
      </c>
      <c r="S33" s="28">
        <v>2.62</v>
      </c>
      <c r="T33" s="28">
        <v>5.36</v>
      </c>
      <c r="U33" s="17">
        <v>1</v>
      </c>
      <c r="V33" s="17">
        <v>11.2</v>
      </c>
      <c r="W33" s="28">
        <v>5.79</v>
      </c>
      <c r="X33" s="28">
        <v>27.9</v>
      </c>
      <c r="Y33" s="10">
        <v>3060</v>
      </c>
      <c r="Z33" s="28">
        <v>3.5</v>
      </c>
      <c r="AA33" s="10">
        <v>14100</v>
      </c>
      <c r="AB33" s="17">
        <v>153</v>
      </c>
      <c r="AC33" s="10">
        <v>962</v>
      </c>
      <c r="AD33" s="28">
        <v>865</v>
      </c>
      <c r="AE33" s="28">
        <v>75.099999999999994</v>
      </c>
      <c r="AF33" s="10">
        <v>2446.34</v>
      </c>
      <c r="AG33" s="10">
        <v>389</v>
      </c>
      <c r="AH33" s="17">
        <v>38</v>
      </c>
      <c r="AI33" s="17">
        <v>23</v>
      </c>
      <c r="AJ33" s="17">
        <v>2.5</v>
      </c>
      <c r="AK33" s="17">
        <v>29</v>
      </c>
      <c r="AL33" s="17">
        <v>9</v>
      </c>
      <c r="AM33" s="17">
        <v>2.5</v>
      </c>
      <c r="AN33" s="17">
        <v>12</v>
      </c>
      <c r="AO33" s="17">
        <v>2.5</v>
      </c>
      <c r="AP33" s="17">
        <v>10</v>
      </c>
      <c r="AQ33" s="17">
        <v>1.5</v>
      </c>
      <c r="AR33" s="17">
        <v>2.5</v>
      </c>
      <c r="AS33" s="17">
        <v>2.5</v>
      </c>
      <c r="AT33" s="17">
        <v>23</v>
      </c>
      <c r="AU33" s="17">
        <v>22</v>
      </c>
      <c r="AV33" s="17">
        <v>9</v>
      </c>
      <c r="AW33" s="17">
        <v>19</v>
      </c>
      <c r="AX33" s="17">
        <v>22</v>
      </c>
      <c r="AY33" s="17">
        <v>2.5</v>
      </c>
      <c r="AZ33" s="17">
        <v>2.5</v>
      </c>
      <c r="BA33" s="18">
        <v>176.5</v>
      </c>
      <c r="BB33" s="16">
        <v>0.5</v>
      </c>
      <c r="BC33" s="16">
        <v>0.5</v>
      </c>
      <c r="BD33" s="16">
        <v>0.5</v>
      </c>
      <c r="BE33" s="16">
        <v>0.5</v>
      </c>
      <c r="BF33" s="16">
        <v>0.5</v>
      </c>
      <c r="BG33" s="16">
        <v>0.5</v>
      </c>
      <c r="BH33" s="16">
        <v>0.5</v>
      </c>
      <c r="BI33" s="16">
        <v>0.5</v>
      </c>
      <c r="BJ33" s="16">
        <v>5.0000000000000001E-3</v>
      </c>
      <c r="BK33" s="16">
        <v>0.5</v>
      </c>
      <c r="BL33" s="16">
        <v>0.05</v>
      </c>
      <c r="BM33" s="16">
        <v>0.05</v>
      </c>
      <c r="BN33" s="16">
        <v>0.05</v>
      </c>
      <c r="BO33" s="16">
        <v>0.05</v>
      </c>
      <c r="BP33" s="16">
        <v>0.05</v>
      </c>
      <c r="BQ33" s="16">
        <v>0.4</v>
      </c>
      <c r="BR33" s="69">
        <v>0.4</v>
      </c>
      <c r="BS33" s="16">
        <v>0.05</v>
      </c>
      <c r="BT33" s="16">
        <v>0.05</v>
      </c>
      <c r="BU33" s="16">
        <v>0.1</v>
      </c>
      <c r="BV33" s="69">
        <v>0.05</v>
      </c>
      <c r="BW33" s="16">
        <v>0.05</v>
      </c>
      <c r="BX33" s="16">
        <v>0.05</v>
      </c>
      <c r="BY33" s="16">
        <f t="shared" si="0"/>
        <v>0.15000000000000002</v>
      </c>
      <c r="BZ33" s="16">
        <v>0.15</v>
      </c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>
        <v>0.05</v>
      </c>
      <c r="DF33" s="16">
        <v>0.05</v>
      </c>
      <c r="DG33" s="36">
        <v>3090</v>
      </c>
      <c r="DH33" s="63"/>
      <c r="DI33" s="63"/>
      <c r="DJ33" s="63"/>
      <c r="DK33" s="63"/>
      <c r="DL33" s="63"/>
    </row>
    <row r="34" spans="1:116" x14ac:dyDescent="0.3">
      <c r="A34" s="56">
        <v>29</v>
      </c>
      <c r="B34" s="57">
        <v>31</v>
      </c>
      <c r="C34" s="58" t="s">
        <v>541</v>
      </c>
      <c r="D34" s="58" t="s">
        <v>222</v>
      </c>
      <c r="E34" s="58" t="s">
        <v>542</v>
      </c>
      <c r="F34" s="58" t="s">
        <v>543</v>
      </c>
      <c r="G34" s="37">
        <v>8.1</v>
      </c>
      <c r="H34" s="10">
        <v>203</v>
      </c>
      <c r="I34" s="28">
        <v>0.05</v>
      </c>
      <c r="J34" s="28">
        <v>1.5</v>
      </c>
      <c r="K34" s="28">
        <v>6.96</v>
      </c>
      <c r="L34" s="29">
        <v>0.105</v>
      </c>
      <c r="M34" s="28">
        <v>0.39400000000000002</v>
      </c>
      <c r="N34" s="36">
        <v>1.17</v>
      </c>
      <c r="O34" s="36">
        <v>3.48</v>
      </c>
      <c r="P34" s="31">
        <v>5.0000000000000001E-4</v>
      </c>
      <c r="Q34" s="36">
        <v>84.6</v>
      </c>
      <c r="R34" s="28">
        <v>6.18</v>
      </c>
      <c r="S34" s="36">
        <v>1.48</v>
      </c>
      <c r="T34" s="36">
        <v>3.21</v>
      </c>
      <c r="U34" s="17">
        <v>1</v>
      </c>
      <c r="V34" s="17">
        <v>1.9</v>
      </c>
      <c r="W34" s="36">
        <v>2.38</v>
      </c>
      <c r="X34" s="36">
        <v>10.5</v>
      </c>
      <c r="Y34" s="10">
        <v>318</v>
      </c>
      <c r="Z34" s="28">
        <v>4.82</v>
      </c>
      <c r="AA34" s="10">
        <v>1080</v>
      </c>
      <c r="AB34" s="17">
        <v>42.7</v>
      </c>
      <c r="AC34" s="28">
        <v>38.1</v>
      </c>
      <c r="AD34" s="10">
        <v>186</v>
      </c>
      <c r="AE34" s="28">
        <v>22.6</v>
      </c>
      <c r="AF34" s="10">
        <v>514</v>
      </c>
      <c r="AG34" s="36">
        <v>0.5</v>
      </c>
      <c r="AH34" s="17">
        <v>2.5</v>
      </c>
      <c r="AI34" s="17">
        <v>2.5</v>
      </c>
      <c r="AJ34" s="17">
        <v>2.5</v>
      </c>
      <c r="AK34" s="17">
        <v>2.5</v>
      </c>
      <c r="AL34" s="17">
        <v>2.5</v>
      </c>
      <c r="AM34" s="17">
        <v>2.5</v>
      </c>
      <c r="AN34" s="17">
        <v>2.5</v>
      </c>
      <c r="AO34" s="17">
        <v>2.5</v>
      </c>
      <c r="AP34" s="17">
        <v>2.5</v>
      </c>
      <c r="AQ34" s="17">
        <v>1.5</v>
      </c>
      <c r="AR34" s="17">
        <v>2.5</v>
      </c>
      <c r="AS34" s="17">
        <v>2.5</v>
      </c>
      <c r="AT34" s="17">
        <v>2.5</v>
      </c>
      <c r="AU34" s="17">
        <v>2.5</v>
      </c>
      <c r="AV34" s="17">
        <v>2.5</v>
      </c>
      <c r="AW34" s="17">
        <v>2.5</v>
      </c>
      <c r="AX34" s="17">
        <v>9</v>
      </c>
      <c r="AY34" s="17">
        <v>2.5</v>
      </c>
      <c r="AZ34" s="17">
        <v>2.5</v>
      </c>
      <c r="BA34" s="18">
        <v>31.5</v>
      </c>
      <c r="BB34" s="16">
        <v>0.5</v>
      </c>
      <c r="BC34" s="16">
        <v>0.5</v>
      </c>
      <c r="BD34" s="16">
        <v>0.5</v>
      </c>
      <c r="BE34" s="16">
        <v>0.5</v>
      </c>
      <c r="BF34" s="16">
        <v>0.5</v>
      </c>
      <c r="BG34" s="16">
        <v>0.5</v>
      </c>
      <c r="BH34" s="16">
        <v>0.5</v>
      </c>
      <c r="BI34" s="16">
        <v>0.5</v>
      </c>
      <c r="BJ34" s="16">
        <v>5.0000000000000001E-3</v>
      </c>
      <c r="BK34" s="16">
        <v>0.5</v>
      </c>
      <c r="BL34" s="16">
        <v>0.05</v>
      </c>
      <c r="BM34" s="16">
        <v>0.05</v>
      </c>
      <c r="BN34" s="16">
        <v>0.05</v>
      </c>
      <c r="BO34" s="16">
        <v>0.05</v>
      </c>
      <c r="BP34" s="16">
        <v>0.05</v>
      </c>
      <c r="BQ34" s="16">
        <v>0.4</v>
      </c>
      <c r="BR34" s="69">
        <v>0.4</v>
      </c>
      <c r="BS34" s="16">
        <v>0.05</v>
      </c>
      <c r="BT34" s="16">
        <v>0.05</v>
      </c>
      <c r="BU34" s="16">
        <v>0.1</v>
      </c>
      <c r="BV34" s="69">
        <v>0.05</v>
      </c>
      <c r="BW34" s="16">
        <v>0.05</v>
      </c>
      <c r="BX34" s="16">
        <v>0.05</v>
      </c>
      <c r="BY34" s="16">
        <f t="shared" si="0"/>
        <v>0.15000000000000002</v>
      </c>
      <c r="BZ34" s="16">
        <v>0.15</v>
      </c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>
        <v>0.05</v>
      </c>
      <c r="DF34" s="16">
        <v>0.05</v>
      </c>
      <c r="DG34" s="36">
        <v>56.23</v>
      </c>
      <c r="DH34" s="63"/>
      <c r="DI34" s="63"/>
      <c r="DJ34" s="63"/>
      <c r="DK34" s="63"/>
      <c r="DL34" s="63"/>
    </row>
    <row r="35" spans="1:116" x14ac:dyDescent="0.3">
      <c r="A35" s="56">
        <v>30</v>
      </c>
      <c r="B35" s="57">
        <v>32</v>
      </c>
      <c r="C35" s="58" t="s">
        <v>544</v>
      </c>
      <c r="D35" s="58" t="s">
        <v>545</v>
      </c>
      <c r="E35" s="58" t="s">
        <v>546</v>
      </c>
      <c r="F35" s="58" t="s">
        <v>547</v>
      </c>
      <c r="G35" s="37">
        <v>8.4</v>
      </c>
      <c r="H35" s="10">
        <v>131.1</v>
      </c>
      <c r="I35" s="28">
        <v>0.05</v>
      </c>
      <c r="J35" s="28">
        <v>37.6</v>
      </c>
      <c r="K35" s="28">
        <v>66</v>
      </c>
      <c r="L35" s="29">
        <v>0.51</v>
      </c>
      <c r="M35" s="28">
        <v>4.18</v>
      </c>
      <c r="N35" s="28">
        <v>14.8</v>
      </c>
      <c r="O35" s="28">
        <v>15.5</v>
      </c>
      <c r="P35" s="31">
        <v>5.0000000000000001E-4</v>
      </c>
      <c r="Q35" s="36">
        <v>2240</v>
      </c>
      <c r="R35" s="36">
        <v>0.2</v>
      </c>
      <c r="S35" s="28">
        <v>13.4</v>
      </c>
      <c r="T35" s="28">
        <v>65.2</v>
      </c>
      <c r="U35" s="17">
        <v>2.89</v>
      </c>
      <c r="V35" s="17">
        <v>22.6</v>
      </c>
      <c r="W35" s="28">
        <v>17.3</v>
      </c>
      <c r="X35" s="28">
        <v>73.099999999999994</v>
      </c>
      <c r="Y35" s="10">
        <v>3800</v>
      </c>
      <c r="Z35" s="28">
        <v>0.28999999999999998</v>
      </c>
      <c r="AA35" s="10">
        <v>11400</v>
      </c>
      <c r="AB35" s="17">
        <v>168</v>
      </c>
      <c r="AC35" s="10">
        <v>302</v>
      </c>
      <c r="AD35" s="28">
        <v>260</v>
      </c>
      <c r="AE35" s="28">
        <v>224.97900000000001</v>
      </c>
      <c r="AF35" s="10">
        <v>4359.42</v>
      </c>
      <c r="AG35" s="10">
        <v>1220</v>
      </c>
      <c r="AH35" s="17">
        <v>26</v>
      </c>
      <c r="AI35" s="17">
        <v>73</v>
      </c>
      <c r="AJ35" s="17">
        <v>44</v>
      </c>
      <c r="AK35" s="17">
        <v>420</v>
      </c>
      <c r="AL35" s="17">
        <v>410</v>
      </c>
      <c r="AM35" s="17">
        <v>301</v>
      </c>
      <c r="AN35" s="17">
        <v>489</v>
      </c>
      <c r="AO35" s="17">
        <v>81</v>
      </c>
      <c r="AP35" s="17">
        <v>304</v>
      </c>
      <c r="AQ35" s="17">
        <v>9</v>
      </c>
      <c r="AR35" s="17">
        <v>10</v>
      </c>
      <c r="AS35" s="17">
        <v>24</v>
      </c>
      <c r="AT35" s="17">
        <v>605</v>
      </c>
      <c r="AU35" s="17">
        <v>517</v>
      </c>
      <c r="AV35" s="17">
        <v>217</v>
      </c>
      <c r="AW35" s="17">
        <v>301</v>
      </c>
      <c r="AX35" s="17">
        <v>604</v>
      </c>
      <c r="AY35" s="17">
        <v>89</v>
      </c>
      <c r="AZ35" s="17">
        <v>2.5</v>
      </c>
      <c r="BA35" s="18">
        <v>3145</v>
      </c>
      <c r="BB35" s="16">
        <v>0.5</v>
      </c>
      <c r="BC35" s="16">
        <v>0.5</v>
      </c>
      <c r="BD35" s="16">
        <v>0.5</v>
      </c>
      <c r="BE35" s="16">
        <v>0.5</v>
      </c>
      <c r="BF35" s="16">
        <v>0.5</v>
      </c>
      <c r="BG35" s="16">
        <v>0.5</v>
      </c>
      <c r="BH35" s="16">
        <v>0.5</v>
      </c>
      <c r="BI35" s="16">
        <v>0.5</v>
      </c>
      <c r="BJ35" s="16">
        <v>5.0000000000000001E-3</v>
      </c>
      <c r="BK35" s="16">
        <v>0.5</v>
      </c>
      <c r="BL35" s="16">
        <v>0.05</v>
      </c>
      <c r="BM35" s="16">
        <v>0.05</v>
      </c>
      <c r="BN35" s="16">
        <v>0.05</v>
      </c>
      <c r="BO35" s="16">
        <v>0.05</v>
      </c>
      <c r="BP35" s="16">
        <v>0.05</v>
      </c>
      <c r="BQ35" s="16">
        <v>0.4</v>
      </c>
      <c r="BR35" s="69">
        <v>0.4</v>
      </c>
      <c r="BS35" s="16">
        <v>0.05</v>
      </c>
      <c r="BT35" s="16">
        <v>0.05</v>
      </c>
      <c r="BU35" s="16">
        <v>0.1</v>
      </c>
      <c r="BV35" s="69">
        <v>0.05</v>
      </c>
      <c r="BW35" s="16">
        <v>0.05</v>
      </c>
      <c r="BX35" s="16">
        <v>0.05</v>
      </c>
      <c r="BY35" s="16">
        <f t="shared" si="0"/>
        <v>0.15000000000000002</v>
      </c>
      <c r="BZ35" s="16">
        <v>0.15</v>
      </c>
      <c r="CA35" s="16"/>
      <c r="CB35" s="16">
        <v>50</v>
      </c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>
        <v>0.05</v>
      </c>
      <c r="DF35" s="16">
        <v>0.05</v>
      </c>
      <c r="DG35" s="36">
        <v>744.9</v>
      </c>
      <c r="DH35" s="63"/>
      <c r="DI35" s="63"/>
      <c r="DJ35" s="63"/>
      <c r="DK35" s="63"/>
      <c r="DL35" s="63"/>
    </row>
    <row r="36" spans="1:116" x14ac:dyDescent="0.3">
      <c r="A36" s="56">
        <v>31</v>
      </c>
      <c r="B36" s="57">
        <v>33</v>
      </c>
      <c r="C36" s="58" t="s">
        <v>548</v>
      </c>
      <c r="D36" s="58" t="s">
        <v>235</v>
      </c>
      <c r="E36" s="58" t="s">
        <v>549</v>
      </c>
      <c r="F36" s="58" t="s">
        <v>550</v>
      </c>
      <c r="G36" s="37">
        <v>7.8</v>
      </c>
      <c r="H36" s="10">
        <v>325</v>
      </c>
      <c r="I36" s="28">
        <v>0.05</v>
      </c>
      <c r="J36" s="28">
        <v>1.5</v>
      </c>
      <c r="K36" s="28">
        <v>36.5</v>
      </c>
      <c r="L36" s="29">
        <v>2.5000000000000001E-2</v>
      </c>
      <c r="M36" s="28">
        <v>2.1</v>
      </c>
      <c r="N36" s="36">
        <v>5.18</v>
      </c>
      <c r="O36" s="28">
        <v>6.77</v>
      </c>
      <c r="P36" s="31">
        <v>4.6100000000000002E-2</v>
      </c>
      <c r="Q36" s="36">
        <v>484</v>
      </c>
      <c r="R36" s="28">
        <v>0.2</v>
      </c>
      <c r="S36" s="36">
        <v>5.3</v>
      </c>
      <c r="T36" s="28">
        <v>7.1</v>
      </c>
      <c r="U36" s="17">
        <v>1</v>
      </c>
      <c r="V36" s="17">
        <v>6.26</v>
      </c>
      <c r="W36" s="36">
        <v>5.13</v>
      </c>
      <c r="X36" s="36">
        <v>30.5</v>
      </c>
      <c r="Y36" s="10">
        <v>639</v>
      </c>
      <c r="Z36" s="28">
        <v>0.23</v>
      </c>
      <c r="AA36" s="10">
        <v>4010</v>
      </c>
      <c r="AB36" s="17">
        <v>106</v>
      </c>
      <c r="AC36" s="28">
        <v>213</v>
      </c>
      <c r="AD36" s="10">
        <v>214</v>
      </c>
      <c r="AE36" s="28">
        <v>127.43300000000001</v>
      </c>
      <c r="AF36" s="10">
        <v>2312.02</v>
      </c>
      <c r="AG36" s="36">
        <v>565</v>
      </c>
      <c r="AH36" s="17">
        <v>43</v>
      </c>
      <c r="AI36" s="17">
        <v>49</v>
      </c>
      <c r="AJ36" s="17">
        <v>7</v>
      </c>
      <c r="AK36" s="17">
        <v>70</v>
      </c>
      <c r="AL36" s="17">
        <v>35</v>
      </c>
      <c r="AM36" s="17">
        <v>35</v>
      </c>
      <c r="AN36" s="17">
        <v>29</v>
      </c>
      <c r="AO36" s="17">
        <v>2.5</v>
      </c>
      <c r="AP36" s="17">
        <v>19</v>
      </c>
      <c r="AQ36" s="17">
        <v>1.5</v>
      </c>
      <c r="AR36" s="17">
        <v>23</v>
      </c>
      <c r="AS36" s="17">
        <v>7</v>
      </c>
      <c r="AT36" s="17">
        <v>54</v>
      </c>
      <c r="AU36" s="17">
        <v>40</v>
      </c>
      <c r="AV36" s="17">
        <v>19</v>
      </c>
      <c r="AW36" s="17">
        <v>14</v>
      </c>
      <c r="AX36" s="17">
        <v>16</v>
      </c>
      <c r="AY36" s="17">
        <v>2.5</v>
      </c>
      <c r="AZ36" s="17">
        <v>2.5</v>
      </c>
      <c r="BA36" s="18">
        <v>412.5</v>
      </c>
      <c r="BB36" s="16">
        <v>0.5</v>
      </c>
      <c r="BC36" s="16">
        <v>0.5</v>
      </c>
      <c r="BD36" s="16">
        <v>0.5</v>
      </c>
      <c r="BE36" s="16">
        <v>0.5</v>
      </c>
      <c r="BF36" s="16">
        <v>0.5</v>
      </c>
      <c r="BG36" s="16">
        <v>0.5</v>
      </c>
      <c r="BH36" s="16">
        <v>0.5</v>
      </c>
      <c r="BI36" s="16">
        <v>0.5</v>
      </c>
      <c r="BJ36" s="16">
        <v>5.0000000000000001E-3</v>
      </c>
      <c r="BK36" s="16">
        <v>0.5</v>
      </c>
      <c r="BL36" s="16">
        <v>0.05</v>
      </c>
      <c r="BM36" s="16">
        <v>0.05</v>
      </c>
      <c r="BN36" s="16">
        <v>0.05</v>
      </c>
      <c r="BO36" s="16">
        <v>0.05</v>
      </c>
      <c r="BP36" s="16">
        <v>0.05</v>
      </c>
      <c r="BQ36" s="16">
        <v>0.4</v>
      </c>
      <c r="BR36" s="69">
        <v>0.4</v>
      </c>
      <c r="BS36" s="16">
        <v>0.05</v>
      </c>
      <c r="BT36" s="16">
        <v>0.05</v>
      </c>
      <c r="BU36" s="16">
        <v>0.1</v>
      </c>
      <c r="BV36" s="69">
        <v>0.05</v>
      </c>
      <c r="BW36" s="16">
        <v>0.05</v>
      </c>
      <c r="BX36" s="16">
        <v>0.05</v>
      </c>
      <c r="BY36" s="16">
        <f t="shared" si="0"/>
        <v>0.15000000000000002</v>
      </c>
      <c r="BZ36" s="16">
        <v>0.15</v>
      </c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>
        <v>0.05</v>
      </c>
      <c r="DF36" s="16">
        <v>0.05</v>
      </c>
      <c r="DG36" s="36">
        <v>358.1</v>
      </c>
      <c r="DH36" s="63"/>
      <c r="DI36" s="63"/>
      <c r="DJ36" s="63"/>
      <c r="DK36" s="63"/>
      <c r="DL36" s="63"/>
    </row>
    <row r="37" spans="1:116" x14ac:dyDescent="0.3">
      <c r="A37" s="56">
        <v>32</v>
      </c>
      <c r="B37" s="57">
        <v>34</v>
      </c>
      <c r="C37" s="58" t="s">
        <v>551</v>
      </c>
      <c r="D37" s="58" t="s">
        <v>552</v>
      </c>
      <c r="E37" s="58" t="s">
        <v>553</v>
      </c>
      <c r="F37" s="58" t="s">
        <v>554</v>
      </c>
      <c r="G37" s="37">
        <v>8.1999999999999993</v>
      </c>
      <c r="H37" s="10">
        <v>391</v>
      </c>
      <c r="I37" s="28">
        <v>0.05</v>
      </c>
      <c r="J37" s="28">
        <v>3.23</v>
      </c>
      <c r="K37" s="28">
        <v>66</v>
      </c>
      <c r="L37" s="29">
        <v>0.28499999999999998</v>
      </c>
      <c r="M37" s="28">
        <v>4.87</v>
      </c>
      <c r="N37" s="28">
        <v>18.600000000000001</v>
      </c>
      <c r="O37" s="28">
        <v>22.1</v>
      </c>
      <c r="P37" s="31">
        <v>8.8000000000000005E-3</v>
      </c>
      <c r="Q37" s="36">
        <v>2610</v>
      </c>
      <c r="R37" s="28">
        <v>0.2</v>
      </c>
      <c r="S37" s="28">
        <v>12.1</v>
      </c>
      <c r="T37" s="28">
        <v>22.3</v>
      </c>
      <c r="U37" s="17">
        <v>1</v>
      </c>
      <c r="V37" s="17">
        <v>44.4</v>
      </c>
      <c r="W37" s="28">
        <v>20.2</v>
      </c>
      <c r="X37" s="28">
        <v>109</v>
      </c>
      <c r="Y37" s="10">
        <v>26200</v>
      </c>
      <c r="Z37" s="28">
        <v>3.4</v>
      </c>
      <c r="AA37" s="10">
        <v>14600</v>
      </c>
      <c r="AB37" s="17">
        <v>272</v>
      </c>
      <c r="AC37" s="10">
        <v>609</v>
      </c>
      <c r="AD37" s="28">
        <v>1150</v>
      </c>
      <c r="AE37" s="28">
        <v>454.80500000000001</v>
      </c>
      <c r="AF37" s="10">
        <v>8651.73</v>
      </c>
      <c r="AG37" s="10">
        <v>1540</v>
      </c>
      <c r="AH37" s="17">
        <v>42</v>
      </c>
      <c r="AI37" s="17">
        <v>36</v>
      </c>
      <c r="AJ37" s="17">
        <v>6</v>
      </c>
      <c r="AK37" s="17">
        <v>85</v>
      </c>
      <c r="AL37" s="17">
        <v>27</v>
      </c>
      <c r="AM37" s="17">
        <v>28</v>
      </c>
      <c r="AN37" s="17">
        <v>23</v>
      </c>
      <c r="AO37" s="17">
        <v>7</v>
      </c>
      <c r="AP37" s="17">
        <v>16</v>
      </c>
      <c r="AQ37" s="17">
        <v>1.5</v>
      </c>
      <c r="AR37" s="17">
        <v>31</v>
      </c>
      <c r="AS37" s="17">
        <v>14</v>
      </c>
      <c r="AT37" s="17">
        <v>86</v>
      </c>
      <c r="AU37" s="17">
        <v>41</v>
      </c>
      <c r="AV37" s="17">
        <v>15</v>
      </c>
      <c r="AW37" s="17">
        <v>25</v>
      </c>
      <c r="AX37" s="17">
        <v>20</v>
      </c>
      <c r="AY37" s="17">
        <v>2.5</v>
      </c>
      <c r="AZ37" s="17">
        <v>2.5</v>
      </c>
      <c r="BA37" s="18">
        <v>435.5</v>
      </c>
      <c r="BB37" s="16">
        <v>0.5</v>
      </c>
      <c r="BC37" s="16">
        <v>0.5</v>
      </c>
      <c r="BD37" s="16">
        <v>0.5</v>
      </c>
      <c r="BE37" s="16">
        <v>0.5</v>
      </c>
      <c r="BF37" s="16">
        <v>0.5</v>
      </c>
      <c r="BG37" s="16">
        <v>0.5</v>
      </c>
      <c r="BH37" s="16">
        <v>0.5</v>
      </c>
      <c r="BI37" s="16">
        <v>0.5</v>
      </c>
      <c r="BJ37" s="16">
        <v>5.0000000000000001E-3</v>
      </c>
      <c r="BK37" s="16">
        <v>0.5</v>
      </c>
      <c r="BL37" s="16">
        <v>0.05</v>
      </c>
      <c r="BM37" s="16">
        <v>0.05</v>
      </c>
      <c r="BN37" s="16">
        <v>0.05</v>
      </c>
      <c r="BO37" s="16">
        <v>0.05</v>
      </c>
      <c r="BP37" s="16">
        <v>0.05</v>
      </c>
      <c r="BQ37" s="16">
        <v>0.4</v>
      </c>
      <c r="BR37" s="69">
        <v>0.4</v>
      </c>
      <c r="BS37" s="16">
        <v>0.05</v>
      </c>
      <c r="BT37" s="16">
        <v>0.05</v>
      </c>
      <c r="BU37" s="16">
        <v>0.1</v>
      </c>
      <c r="BV37" s="69">
        <v>0.05</v>
      </c>
      <c r="BW37" s="16">
        <v>0.05</v>
      </c>
      <c r="BX37" s="16">
        <v>0.05</v>
      </c>
      <c r="BY37" s="16">
        <f t="shared" si="0"/>
        <v>0.15000000000000002</v>
      </c>
      <c r="BZ37" s="16">
        <v>0.15</v>
      </c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>
        <v>0.05</v>
      </c>
      <c r="DF37" s="16">
        <v>0.05</v>
      </c>
      <c r="DG37" s="36">
        <v>635.70000000000005</v>
      </c>
      <c r="DH37" s="63"/>
      <c r="DI37" s="63"/>
      <c r="DJ37" s="63"/>
      <c r="DK37" s="63"/>
      <c r="DL37" s="63"/>
    </row>
    <row r="38" spans="1:116" x14ac:dyDescent="0.3">
      <c r="A38" s="56">
        <v>33</v>
      </c>
      <c r="B38" s="57">
        <v>35</v>
      </c>
      <c r="C38" s="58" t="s">
        <v>555</v>
      </c>
      <c r="D38" s="58" t="s">
        <v>556</v>
      </c>
      <c r="E38" s="58" t="s">
        <v>368</v>
      </c>
      <c r="F38" s="58" t="s">
        <v>427</v>
      </c>
      <c r="G38" s="37">
        <v>7.5</v>
      </c>
      <c r="H38" s="10">
        <v>145</v>
      </c>
      <c r="I38" s="28">
        <v>0.80500000000000005</v>
      </c>
      <c r="J38" s="28">
        <v>6.91</v>
      </c>
      <c r="K38" s="28">
        <v>27.1</v>
      </c>
      <c r="L38" s="29">
        <v>1.24</v>
      </c>
      <c r="M38" s="28">
        <v>1.36</v>
      </c>
      <c r="N38" s="28">
        <v>3</v>
      </c>
      <c r="O38" s="28">
        <v>5.64</v>
      </c>
      <c r="P38" s="31">
        <v>2.5000000000000001E-3</v>
      </c>
      <c r="Q38" s="28">
        <v>233</v>
      </c>
      <c r="R38" s="28">
        <v>0.2</v>
      </c>
      <c r="S38" s="28">
        <v>1.76</v>
      </c>
      <c r="T38" s="28">
        <v>7.83</v>
      </c>
      <c r="U38" s="17">
        <v>1</v>
      </c>
      <c r="V38" s="17">
        <v>25.4</v>
      </c>
      <c r="W38" s="28">
        <v>7.29</v>
      </c>
      <c r="X38" s="28">
        <v>77.599999999999994</v>
      </c>
      <c r="Y38" s="10">
        <v>4000</v>
      </c>
      <c r="Z38" s="28">
        <v>2.93</v>
      </c>
      <c r="AA38" s="10">
        <v>9910</v>
      </c>
      <c r="AB38" s="17">
        <v>75.099999999999994</v>
      </c>
      <c r="AC38" s="10">
        <v>414</v>
      </c>
      <c r="AD38" s="28">
        <v>835</v>
      </c>
      <c r="AE38" s="28">
        <v>66.400000000000006</v>
      </c>
      <c r="AF38" s="10">
        <v>2090.63</v>
      </c>
      <c r="AG38" s="10">
        <v>232</v>
      </c>
      <c r="AH38" s="17">
        <v>32</v>
      </c>
      <c r="AI38" s="17">
        <v>16</v>
      </c>
      <c r="AJ38" s="17">
        <v>2.5</v>
      </c>
      <c r="AK38" s="17">
        <v>2.5</v>
      </c>
      <c r="AL38" s="17">
        <v>2.5</v>
      </c>
      <c r="AM38" s="17">
        <v>2.5</v>
      </c>
      <c r="AN38" s="17">
        <v>2.5</v>
      </c>
      <c r="AO38" s="17">
        <v>2.5</v>
      </c>
      <c r="AP38" s="17">
        <v>2.5</v>
      </c>
      <c r="AQ38" s="17">
        <v>1.5</v>
      </c>
      <c r="AR38" s="17">
        <v>2.5</v>
      </c>
      <c r="AS38" s="17">
        <v>2.5</v>
      </c>
      <c r="AT38" s="17">
        <v>29</v>
      </c>
      <c r="AU38" s="17">
        <v>2.5</v>
      </c>
      <c r="AV38" s="17">
        <v>2.5</v>
      </c>
      <c r="AW38" s="17">
        <v>17</v>
      </c>
      <c r="AX38" s="17">
        <v>18</v>
      </c>
      <c r="AY38" s="17">
        <v>2.5</v>
      </c>
      <c r="AZ38" s="17">
        <v>2.5</v>
      </c>
      <c r="BA38" s="18">
        <v>101</v>
      </c>
      <c r="BB38" s="16">
        <v>0.5</v>
      </c>
      <c r="BC38" s="16">
        <v>0.5</v>
      </c>
      <c r="BD38" s="16">
        <v>0.5</v>
      </c>
      <c r="BE38" s="16">
        <v>0.5</v>
      </c>
      <c r="BF38" s="16">
        <v>0.5</v>
      </c>
      <c r="BG38" s="16">
        <v>0.5</v>
      </c>
      <c r="BH38" s="16">
        <v>0.5</v>
      </c>
      <c r="BI38" s="16">
        <v>0.5</v>
      </c>
      <c r="BJ38" s="16">
        <v>5.0000000000000001E-3</v>
      </c>
      <c r="BK38" s="16">
        <v>0.5</v>
      </c>
      <c r="BL38" s="16">
        <v>0.05</v>
      </c>
      <c r="BM38" s="16">
        <v>0.05</v>
      </c>
      <c r="BN38" s="16">
        <v>0.05</v>
      </c>
      <c r="BO38" s="16">
        <v>0.05</v>
      </c>
      <c r="BP38" s="16">
        <v>0.05</v>
      </c>
      <c r="BQ38" s="16">
        <v>0.4</v>
      </c>
      <c r="BR38" s="69">
        <v>0.4</v>
      </c>
      <c r="BS38" s="16">
        <v>0.05</v>
      </c>
      <c r="BT38" s="16">
        <v>0.05</v>
      </c>
      <c r="BU38" s="16">
        <v>0.1</v>
      </c>
      <c r="BV38" s="69">
        <v>0.05</v>
      </c>
      <c r="BW38" s="16">
        <v>0.05</v>
      </c>
      <c r="BX38" s="16">
        <v>0.05</v>
      </c>
      <c r="BY38" s="16">
        <f t="shared" si="0"/>
        <v>0.15000000000000002</v>
      </c>
      <c r="BZ38" s="16">
        <v>0.15</v>
      </c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>
        <v>0.05</v>
      </c>
      <c r="DF38" s="16">
        <v>0.05</v>
      </c>
      <c r="DG38" s="36">
        <v>5014.17</v>
      </c>
      <c r="DH38" s="63"/>
      <c r="DI38" s="63"/>
      <c r="DJ38" s="63"/>
      <c r="DK38" s="63"/>
      <c r="DL38" s="63"/>
    </row>
    <row r="39" spans="1:116" x14ac:dyDescent="0.3">
      <c r="A39" s="56">
        <v>34</v>
      </c>
      <c r="B39" s="57">
        <v>36</v>
      </c>
      <c r="C39" s="58" t="s">
        <v>557</v>
      </c>
      <c r="D39" s="58" t="s">
        <v>558</v>
      </c>
      <c r="E39" s="58" t="s">
        <v>368</v>
      </c>
      <c r="F39" s="58" t="s">
        <v>427</v>
      </c>
      <c r="G39" s="37">
        <v>7.2</v>
      </c>
      <c r="H39" s="10">
        <v>178</v>
      </c>
      <c r="I39" s="28">
        <v>0.05</v>
      </c>
      <c r="J39" s="28">
        <v>1.5</v>
      </c>
      <c r="K39" s="28">
        <v>58.1</v>
      </c>
      <c r="L39" s="29">
        <v>0.46899999999999997</v>
      </c>
      <c r="M39" s="28">
        <v>1.81</v>
      </c>
      <c r="N39" s="28">
        <v>3.24</v>
      </c>
      <c r="O39" s="28">
        <v>5.52</v>
      </c>
      <c r="P39" s="31">
        <v>4.1000000000000003E-3</v>
      </c>
      <c r="Q39" s="28">
        <v>361</v>
      </c>
      <c r="R39" s="28">
        <v>0.2</v>
      </c>
      <c r="S39" s="28">
        <v>3.29</v>
      </c>
      <c r="T39" s="28">
        <v>5.55</v>
      </c>
      <c r="U39" s="17">
        <v>1</v>
      </c>
      <c r="V39" s="28">
        <v>8.01</v>
      </c>
      <c r="W39" s="28">
        <v>4.7300000000000004</v>
      </c>
      <c r="X39" s="28">
        <v>36.200000000000003</v>
      </c>
      <c r="Y39" s="10">
        <v>2380</v>
      </c>
      <c r="Z39" s="28">
        <v>4.0999999999999996</v>
      </c>
      <c r="AA39" s="10">
        <v>8780</v>
      </c>
      <c r="AB39" s="17">
        <v>254</v>
      </c>
      <c r="AC39" s="10">
        <v>1040</v>
      </c>
      <c r="AD39" s="28">
        <v>452</v>
      </c>
      <c r="AE39" s="28">
        <v>106.122</v>
      </c>
      <c r="AF39" s="10">
        <v>2520.04</v>
      </c>
      <c r="AG39" s="10">
        <v>432</v>
      </c>
      <c r="AH39" s="17">
        <v>26</v>
      </c>
      <c r="AI39" s="17">
        <v>15</v>
      </c>
      <c r="AJ39" s="17">
        <v>2.5</v>
      </c>
      <c r="AK39" s="17">
        <v>22</v>
      </c>
      <c r="AL39" s="17">
        <v>22</v>
      </c>
      <c r="AM39" s="17">
        <v>6</v>
      </c>
      <c r="AN39" s="17">
        <v>15</v>
      </c>
      <c r="AO39" s="17">
        <v>2.5</v>
      </c>
      <c r="AP39" s="17">
        <v>13</v>
      </c>
      <c r="AQ39" s="17">
        <v>1.5</v>
      </c>
      <c r="AR39" s="17">
        <v>2.5</v>
      </c>
      <c r="AS39" s="17">
        <v>2.5</v>
      </c>
      <c r="AT39" s="17">
        <v>27</v>
      </c>
      <c r="AU39" s="17">
        <v>22</v>
      </c>
      <c r="AV39" s="17">
        <v>9</v>
      </c>
      <c r="AW39" s="17">
        <v>15</v>
      </c>
      <c r="AX39" s="17">
        <v>16</v>
      </c>
      <c r="AY39" s="17">
        <v>2.5</v>
      </c>
      <c r="AZ39" s="17">
        <v>2.5</v>
      </c>
      <c r="BA39" s="18">
        <v>173</v>
      </c>
      <c r="BB39" s="16">
        <v>0.5</v>
      </c>
      <c r="BC39" s="16">
        <v>0.5</v>
      </c>
      <c r="BD39" s="16">
        <v>0.5</v>
      </c>
      <c r="BE39" s="16">
        <v>0.5</v>
      </c>
      <c r="BF39" s="16">
        <v>0.5</v>
      </c>
      <c r="BG39" s="16">
        <v>0.5</v>
      </c>
      <c r="BH39" s="16">
        <v>0.5</v>
      </c>
      <c r="BI39" s="16">
        <v>0.5</v>
      </c>
      <c r="BJ39" s="16">
        <v>5.0000000000000001E-3</v>
      </c>
      <c r="BK39" s="16">
        <v>0.5</v>
      </c>
      <c r="BL39" s="16">
        <v>0.05</v>
      </c>
      <c r="BM39" s="16">
        <v>0.05</v>
      </c>
      <c r="BN39" s="16">
        <v>0.05</v>
      </c>
      <c r="BO39" s="16">
        <v>0.05</v>
      </c>
      <c r="BP39" s="16">
        <v>0.05</v>
      </c>
      <c r="BQ39" s="16">
        <v>0.4</v>
      </c>
      <c r="BR39" s="69">
        <v>0.4</v>
      </c>
      <c r="BS39" s="16">
        <v>0.05</v>
      </c>
      <c r="BT39" s="16">
        <v>0.05</v>
      </c>
      <c r="BU39" s="16">
        <v>0.1</v>
      </c>
      <c r="BV39" s="69">
        <v>0.05</v>
      </c>
      <c r="BW39" s="16">
        <v>0.05</v>
      </c>
      <c r="BX39" s="16">
        <v>0.05</v>
      </c>
      <c r="BY39" s="16">
        <f t="shared" si="0"/>
        <v>0.15000000000000002</v>
      </c>
      <c r="BZ39" s="16">
        <v>0.15</v>
      </c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>
        <v>0.05</v>
      </c>
      <c r="DF39" s="16">
        <v>0.05</v>
      </c>
      <c r="DG39" s="36">
        <v>386.9</v>
      </c>
      <c r="DH39" s="63"/>
      <c r="DI39" s="63"/>
      <c r="DJ39" s="63"/>
      <c r="DK39" s="63"/>
      <c r="DL39" s="63"/>
    </row>
    <row r="40" spans="1:116" x14ac:dyDescent="0.3">
      <c r="A40" s="56">
        <v>35</v>
      </c>
      <c r="B40" s="57">
        <v>37</v>
      </c>
      <c r="C40" s="58" t="s">
        <v>559</v>
      </c>
      <c r="D40" s="58" t="s">
        <v>269</v>
      </c>
      <c r="E40" s="58" t="s">
        <v>560</v>
      </c>
      <c r="F40" s="58" t="s">
        <v>561</v>
      </c>
      <c r="G40" s="37">
        <v>8</v>
      </c>
      <c r="H40" s="10">
        <v>356</v>
      </c>
      <c r="I40" s="28">
        <v>0.05</v>
      </c>
      <c r="J40" s="28">
        <v>1.5</v>
      </c>
      <c r="K40" s="28">
        <v>39</v>
      </c>
      <c r="L40" s="29">
        <v>2.5000000000000001E-2</v>
      </c>
      <c r="M40" s="28">
        <v>1.5</v>
      </c>
      <c r="N40" s="28">
        <v>5.45</v>
      </c>
      <c r="O40" s="28">
        <v>11.5</v>
      </c>
      <c r="P40" s="31">
        <v>1.2999999999999999E-2</v>
      </c>
      <c r="Q40" s="28">
        <v>719</v>
      </c>
      <c r="R40" s="28">
        <v>0.2</v>
      </c>
      <c r="S40" s="28">
        <v>2.4500000000000002</v>
      </c>
      <c r="T40" s="28">
        <v>3.47</v>
      </c>
      <c r="U40" s="28">
        <v>1</v>
      </c>
      <c r="V40" s="28">
        <v>9.36</v>
      </c>
      <c r="W40" s="28">
        <v>6.1</v>
      </c>
      <c r="X40" s="28">
        <v>24.8</v>
      </c>
      <c r="Y40" s="10">
        <v>4500</v>
      </c>
      <c r="Z40" s="28">
        <v>37.799999999999997</v>
      </c>
      <c r="AA40" s="10">
        <v>3370</v>
      </c>
      <c r="AB40" s="17">
        <v>59.6</v>
      </c>
      <c r="AC40" s="10">
        <v>173</v>
      </c>
      <c r="AD40" s="10">
        <v>531</v>
      </c>
      <c r="AE40" s="28">
        <v>277.55500000000001</v>
      </c>
      <c r="AF40" s="10">
        <v>2425.8000000000002</v>
      </c>
      <c r="AG40" s="10">
        <v>779</v>
      </c>
      <c r="AH40" s="17">
        <v>26</v>
      </c>
      <c r="AI40" s="17">
        <v>19</v>
      </c>
      <c r="AJ40" s="17">
        <v>7</v>
      </c>
      <c r="AK40" s="17">
        <v>101</v>
      </c>
      <c r="AL40" s="17">
        <v>47</v>
      </c>
      <c r="AM40" s="17">
        <v>50</v>
      </c>
      <c r="AN40" s="17">
        <v>63</v>
      </c>
      <c r="AO40" s="17">
        <v>16</v>
      </c>
      <c r="AP40" s="17">
        <v>37</v>
      </c>
      <c r="AQ40" s="17">
        <v>1.5</v>
      </c>
      <c r="AR40" s="17">
        <v>2.5</v>
      </c>
      <c r="AS40" s="17">
        <v>7</v>
      </c>
      <c r="AT40" s="17">
        <v>100</v>
      </c>
      <c r="AU40" s="17">
        <v>72</v>
      </c>
      <c r="AV40" s="17">
        <v>33</v>
      </c>
      <c r="AW40" s="17">
        <v>32</v>
      </c>
      <c r="AX40" s="17">
        <v>54</v>
      </c>
      <c r="AY40" s="17">
        <v>9</v>
      </c>
      <c r="AZ40" s="17">
        <v>2.5</v>
      </c>
      <c r="BA40" s="18">
        <v>529</v>
      </c>
      <c r="BB40" s="16">
        <v>0.5</v>
      </c>
      <c r="BC40" s="16">
        <v>0.5</v>
      </c>
      <c r="BD40" s="16">
        <v>0.5</v>
      </c>
      <c r="BE40" s="16">
        <v>0.5</v>
      </c>
      <c r="BF40" s="16">
        <v>0.5</v>
      </c>
      <c r="BG40" s="16">
        <v>0.5</v>
      </c>
      <c r="BH40" s="16">
        <v>0.5</v>
      </c>
      <c r="BI40" s="16">
        <v>0.5</v>
      </c>
      <c r="BJ40" s="16">
        <v>5.0000000000000001E-3</v>
      </c>
      <c r="BK40" s="16">
        <v>0.5</v>
      </c>
      <c r="BL40" s="16">
        <v>0.05</v>
      </c>
      <c r="BM40" s="16">
        <v>0.05</v>
      </c>
      <c r="BN40" s="16">
        <v>0.05</v>
      </c>
      <c r="BO40" s="16">
        <v>0.05</v>
      </c>
      <c r="BP40" s="16">
        <v>0.05</v>
      </c>
      <c r="BQ40" s="16">
        <v>0.4</v>
      </c>
      <c r="BR40" s="69">
        <v>0.4</v>
      </c>
      <c r="BS40" s="16">
        <v>0.05</v>
      </c>
      <c r="BT40" s="16">
        <v>0.05</v>
      </c>
      <c r="BU40" s="16">
        <v>0.1</v>
      </c>
      <c r="BV40" s="69">
        <v>0.05</v>
      </c>
      <c r="BW40" s="16">
        <v>0.05</v>
      </c>
      <c r="BX40" s="16">
        <v>0.05</v>
      </c>
      <c r="BY40" s="16">
        <f t="shared" si="0"/>
        <v>0.15000000000000002</v>
      </c>
      <c r="BZ40" s="16">
        <v>0.15</v>
      </c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>
        <v>0.05</v>
      </c>
      <c r="DF40" s="16">
        <v>0.05</v>
      </c>
      <c r="DG40" s="36">
        <v>1444</v>
      </c>
      <c r="DH40" s="63"/>
      <c r="DI40" s="63"/>
      <c r="DJ40" s="63"/>
      <c r="DK40" s="63"/>
      <c r="DL40" s="63"/>
    </row>
    <row r="41" spans="1:116" x14ac:dyDescent="0.3">
      <c r="A41" s="56">
        <v>36</v>
      </c>
      <c r="B41" s="57">
        <v>38</v>
      </c>
      <c r="C41" s="58" t="s">
        <v>562</v>
      </c>
      <c r="D41" s="58" t="s">
        <v>563</v>
      </c>
      <c r="E41" s="58" t="s">
        <v>564</v>
      </c>
      <c r="F41" s="58" t="s">
        <v>565</v>
      </c>
      <c r="G41" s="37">
        <v>7.1</v>
      </c>
      <c r="H41" s="10">
        <v>716</v>
      </c>
      <c r="I41" s="28">
        <v>0.05</v>
      </c>
      <c r="J41" s="28">
        <v>1.5</v>
      </c>
      <c r="K41" s="28">
        <v>44.9</v>
      </c>
      <c r="L41" s="29">
        <v>2.5000000000000001E-2</v>
      </c>
      <c r="M41" s="28">
        <v>0.96499999999999997</v>
      </c>
      <c r="N41" s="28">
        <v>4.46</v>
      </c>
      <c r="O41" s="28">
        <v>6.5</v>
      </c>
      <c r="P41" s="31">
        <v>1.0999999999999999E-2</v>
      </c>
      <c r="Q41" s="28">
        <v>726</v>
      </c>
      <c r="R41" s="28">
        <v>0.2</v>
      </c>
      <c r="S41" s="28">
        <v>1.62</v>
      </c>
      <c r="T41" s="28">
        <v>4.43</v>
      </c>
      <c r="U41" s="17">
        <v>1</v>
      </c>
      <c r="V41" s="17">
        <v>28.9</v>
      </c>
      <c r="W41" s="28">
        <v>5.25</v>
      </c>
      <c r="X41" s="28">
        <v>17.600000000000001</v>
      </c>
      <c r="Y41" s="10">
        <v>17800</v>
      </c>
      <c r="Z41" s="28">
        <v>13.3</v>
      </c>
      <c r="AA41" s="10">
        <v>6750</v>
      </c>
      <c r="AB41" s="17">
        <v>280</v>
      </c>
      <c r="AC41" s="10">
        <v>841</v>
      </c>
      <c r="AD41" s="10">
        <v>5600</v>
      </c>
      <c r="AE41" s="28">
        <v>82.6</v>
      </c>
      <c r="AF41" s="10">
        <v>1894.77</v>
      </c>
      <c r="AG41" s="10">
        <v>1040</v>
      </c>
      <c r="AH41" s="17">
        <v>32</v>
      </c>
      <c r="AI41" s="17">
        <v>18</v>
      </c>
      <c r="AJ41" s="17">
        <v>2.5</v>
      </c>
      <c r="AK41" s="17">
        <v>2.5</v>
      </c>
      <c r="AL41" s="17">
        <v>2.5</v>
      </c>
      <c r="AM41" s="17">
        <v>19</v>
      </c>
      <c r="AN41" s="17">
        <v>2.5</v>
      </c>
      <c r="AO41" s="17">
        <v>2.5</v>
      </c>
      <c r="AP41" s="17">
        <v>2.5</v>
      </c>
      <c r="AQ41" s="17">
        <v>1.5</v>
      </c>
      <c r="AR41" s="17">
        <v>2.5</v>
      </c>
      <c r="AS41" s="17">
        <v>12</v>
      </c>
      <c r="AT41" s="17">
        <v>20</v>
      </c>
      <c r="AU41" s="17">
        <v>11</v>
      </c>
      <c r="AV41" s="17">
        <v>2.5</v>
      </c>
      <c r="AW41" s="17">
        <v>21</v>
      </c>
      <c r="AX41" s="17">
        <v>25</v>
      </c>
      <c r="AY41" s="17">
        <v>2.5</v>
      </c>
      <c r="AZ41" s="17">
        <v>2.5</v>
      </c>
      <c r="BA41" s="18">
        <v>128.5</v>
      </c>
      <c r="BB41" s="16">
        <v>0.5</v>
      </c>
      <c r="BC41" s="16">
        <v>0.5</v>
      </c>
      <c r="BD41" s="16">
        <v>0.5</v>
      </c>
      <c r="BE41" s="16">
        <v>0.5</v>
      </c>
      <c r="BF41" s="16">
        <v>0.5</v>
      </c>
      <c r="BG41" s="16">
        <v>0.5</v>
      </c>
      <c r="BH41" s="16">
        <v>0.5</v>
      </c>
      <c r="BI41" s="16">
        <v>0.5</v>
      </c>
      <c r="BJ41" s="16">
        <v>5.0000000000000001E-3</v>
      </c>
      <c r="BK41" s="16">
        <v>0.5</v>
      </c>
      <c r="BL41" s="16">
        <v>0.05</v>
      </c>
      <c r="BM41" s="16">
        <v>0.05</v>
      </c>
      <c r="BN41" s="16">
        <v>0.05</v>
      </c>
      <c r="BO41" s="16">
        <v>0.05</v>
      </c>
      <c r="BP41" s="16">
        <v>0.05</v>
      </c>
      <c r="BQ41" s="16">
        <v>0.4</v>
      </c>
      <c r="BR41" s="69">
        <v>0.4</v>
      </c>
      <c r="BS41" s="16">
        <v>0.05</v>
      </c>
      <c r="BT41" s="16">
        <v>0.05</v>
      </c>
      <c r="BU41" s="16">
        <v>0.1</v>
      </c>
      <c r="BV41" s="69">
        <v>0.05</v>
      </c>
      <c r="BW41" s="16">
        <v>0.05</v>
      </c>
      <c r="BX41" s="16">
        <v>0.05</v>
      </c>
      <c r="BY41" s="16">
        <f t="shared" si="0"/>
        <v>0.15000000000000002</v>
      </c>
      <c r="BZ41" s="16">
        <v>0.15</v>
      </c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>
        <v>0.05</v>
      </c>
      <c r="DF41" s="16">
        <v>0.05</v>
      </c>
      <c r="DG41" s="36">
        <v>8147.93</v>
      </c>
      <c r="DH41" s="63"/>
      <c r="DI41" s="63"/>
      <c r="DJ41" s="63"/>
      <c r="DK41" s="63"/>
      <c r="DL41" s="63"/>
    </row>
    <row r="42" spans="1:116" x14ac:dyDescent="0.3">
      <c r="A42" s="56">
        <v>37</v>
      </c>
      <c r="B42" s="57">
        <v>39</v>
      </c>
      <c r="C42" s="58" t="s">
        <v>566</v>
      </c>
      <c r="D42" s="58" t="s">
        <v>567</v>
      </c>
      <c r="E42" s="58" t="s">
        <v>568</v>
      </c>
      <c r="F42" s="58" t="s">
        <v>569</v>
      </c>
      <c r="G42" s="37">
        <v>8.1</v>
      </c>
      <c r="H42" s="10">
        <v>261</v>
      </c>
      <c r="I42" s="28">
        <v>2.12</v>
      </c>
      <c r="J42" s="28">
        <v>1.5</v>
      </c>
      <c r="K42" s="28">
        <v>70.099999999999994</v>
      </c>
      <c r="L42" s="29">
        <v>2.5000000000000001E-2</v>
      </c>
      <c r="M42" s="28">
        <v>4.9800000000000004</v>
      </c>
      <c r="N42" s="28">
        <v>3.45</v>
      </c>
      <c r="O42" s="28">
        <v>26.2</v>
      </c>
      <c r="P42" s="31">
        <v>6.6E-3</v>
      </c>
      <c r="Q42" s="28">
        <v>1600</v>
      </c>
      <c r="R42" s="28">
        <v>0.2</v>
      </c>
      <c r="S42" s="28">
        <v>5.19</v>
      </c>
      <c r="T42" s="28">
        <v>7.58</v>
      </c>
      <c r="U42" s="17">
        <v>5.96</v>
      </c>
      <c r="V42" s="28">
        <v>13.5</v>
      </c>
      <c r="W42" s="28">
        <v>12.8</v>
      </c>
      <c r="X42" s="28">
        <v>56</v>
      </c>
      <c r="Y42" s="10">
        <v>3660</v>
      </c>
      <c r="Z42" s="28">
        <v>0.36</v>
      </c>
      <c r="AA42" s="10">
        <v>12200</v>
      </c>
      <c r="AB42" s="17">
        <v>280</v>
      </c>
      <c r="AC42" s="10">
        <v>566</v>
      </c>
      <c r="AD42" s="10">
        <v>315</v>
      </c>
      <c r="AE42" s="28">
        <v>1107.01</v>
      </c>
      <c r="AF42" s="10">
        <v>8213.06</v>
      </c>
      <c r="AG42" s="10">
        <v>4570</v>
      </c>
      <c r="AH42" s="17">
        <v>29</v>
      </c>
      <c r="AI42" s="17">
        <v>14</v>
      </c>
      <c r="AJ42" s="17">
        <v>2.5</v>
      </c>
      <c r="AK42" s="17">
        <v>68</v>
      </c>
      <c r="AL42" s="17">
        <v>33</v>
      </c>
      <c r="AM42" s="17">
        <v>29</v>
      </c>
      <c r="AN42" s="17">
        <v>44</v>
      </c>
      <c r="AO42" s="17">
        <v>2.5</v>
      </c>
      <c r="AP42" s="17">
        <v>42</v>
      </c>
      <c r="AQ42" s="17">
        <v>1.5</v>
      </c>
      <c r="AR42" s="17">
        <v>2.5</v>
      </c>
      <c r="AS42" s="17">
        <v>2.5</v>
      </c>
      <c r="AT42" s="17">
        <v>71</v>
      </c>
      <c r="AU42" s="17">
        <v>54</v>
      </c>
      <c r="AV42" s="17">
        <v>34</v>
      </c>
      <c r="AW42" s="17">
        <v>19</v>
      </c>
      <c r="AX42" s="17">
        <v>65</v>
      </c>
      <c r="AY42" s="17">
        <v>7</v>
      </c>
      <c r="AZ42" s="17">
        <v>2.5</v>
      </c>
      <c r="BA42" s="18">
        <v>385</v>
      </c>
      <c r="BB42" s="16">
        <v>0.5</v>
      </c>
      <c r="BC42" s="16">
        <v>0.5</v>
      </c>
      <c r="BD42" s="16">
        <v>0.5</v>
      </c>
      <c r="BE42" s="16">
        <v>0.5</v>
      </c>
      <c r="BF42" s="16">
        <v>0.5</v>
      </c>
      <c r="BG42" s="16">
        <v>0.5</v>
      </c>
      <c r="BH42" s="16">
        <v>0.5</v>
      </c>
      <c r="BI42" s="16">
        <v>0.5</v>
      </c>
      <c r="BJ42" s="16">
        <v>5.0000000000000001E-3</v>
      </c>
      <c r="BK42" s="16">
        <v>0.5</v>
      </c>
      <c r="BL42" s="16">
        <v>0.05</v>
      </c>
      <c r="BM42" s="16">
        <v>0.05</v>
      </c>
      <c r="BN42" s="16">
        <v>0.05</v>
      </c>
      <c r="BO42" s="16">
        <v>0.05</v>
      </c>
      <c r="BP42" s="16">
        <v>0.05</v>
      </c>
      <c r="BQ42" s="16">
        <v>0.4</v>
      </c>
      <c r="BR42" s="69">
        <v>0.4</v>
      </c>
      <c r="BS42" s="16">
        <v>0.05</v>
      </c>
      <c r="BT42" s="16">
        <v>0.05</v>
      </c>
      <c r="BU42" s="16">
        <v>0.1</v>
      </c>
      <c r="BV42" s="69">
        <v>0.05</v>
      </c>
      <c r="BW42" s="16">
        <v>0.05</v>
      </c>
      <c r="BX42" s="16">
        <v>0.05</v>
      </c>
      <c r="BY42" s="16">
        <f t="shared" si="0"/>
        <v>0.15000000000000002</v>
      </c>
      <c r="BZ42" s="16">
        <v>0.15</v>
      </c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>
        <v>0.05</v>
      </c>
      <c r="DF42" s="16">
        <v>0.05</v>
      </c>
      <c r="DG42" s="36">
        <v>433.4</v>
      </c>
      <c r="DH42" s="63"/>
      <c r="DI42" s="63"/>
      <c r="DJ42" s="63"/>
      <c r="DK42" s="63"/>
      <c r="DL42" s="63"/>
    </row>
    <row r="43" spans="1:116" x14ac:dyDescent="0.3">
      <c r="A43" s="56">
        <v>38</v>
      </c>
      <c r="B43" s="57">
        <v>40</v>
      </c>
      <c r="C43" s="58" t="s">
        <v>570</v>
      </c>
      <c r="D43" s="58" t="s">
        <v>571</v>
      </c>
      <c r="E43" s="58" t="s">
        <v>572</v>
      </c>
      <c r="F43" s="58" t="s">
        <v>573</v>
      </c>
      <c r="G43" s="37">
        <v>7.6</v>
      </c>
      <c r="H43" s="10">
        <v>367</v>
      </c>
      <c r="I43" s="28">
        <v>0.05</v>
      </c>
      <c r="J43" s="28">
        <v>1.5</v>
      </c>
      <c r="K43" s="28">
        <v>26.6</v>
      </c>
      <c r="L43" s="29">
        <v>0.443</v>
      </c>
      <c r="M43" s="28">
        <v>1.46</v>
      </c>
      <c r="N43" s="28">
        <v>3.05</v>
      </c>
      <c r="O43" s="28">
        <v>6.38</v>
      </c>
      <c r="P43" s="31">
        <v>1.6999999999999999E-3</v>
      </c>
      <c r="Q43" s="28">
        <v>342</v>
      </c>
      <c r="R43" s="28">
        <v>0.2</v>
      </c>
      <c r="S43" s="28">
        <v>2.2999999999999998</v>
      </c>
      <c r="T43" s="28">
        <v>6.3</v>
      </c>
      <c r="U43" s="17">
        <v>1</v>
      </c>
      <c r="V43" s="28">
        <v>9.49</v>
      </c>
      <c r="W43" s="28">
        <v>6.94</v>
      </c>
      <c r="X43" s="28">
        <v>12.3</v>
      </c>
      <c r="Y43" s="10">
        <v>3450</v>
      </c>
      <c r="Z43" s="28">
        <v>0.28999999999999998</v>
      </c>
      <c r="AA43" s="10">
        <v>3780</v>
      </c>
      <c r="AB43" s="17">
        <v>73.400000000000006</v>
      </c>
      <c r="AC43" s="10">
        <v>274</v>
      </c>
      <c r="AD43" s="28">
        <v>596</v>
      </c>
      <c r="AE43" s="28">
        <v>161.1</v>
      </c>
      <c r="AF43" s="10">
        <v>927</v>
      </c>
      <c r="AG43" s="10">
        <v>251</v>
      </c>
      <c r="AH43" s="17">
        <v>2.5</v>
      </c>
      <c r="AI43" s="17">
        <v>2.5</v>
      </c>
      <c r="AJ43" s="17">
        <v>2.5</v>
      </c>
      <c r="AK43" s="17">
        <v>2.5</v>
      </c>
      <c r="AL43" s="17">
        <v>2.5</v>
      </c>
      <c r="AM43" s="17">
        <v>2.5</v>
      </c>
      <c r="AN43" s="17">
        <v>2.5</v>
      </c>
      <c r="AO43" s="17">
        <v>2.5</v>
      </c>
      <c r="AP43" s="17">
        <v>2.5</v>
      </c>
      <c r="AQ43" s="17">
        <v>1.5</v>
      </c>
      <c r="AR43" s="17">
        <v>2.5</v>
      </c>
      <c r="AS43" s="17">
        <v>2.5</v>
      </c>
      <c r="AT43" s="17">
        <v>2.5</v>
      </c>
      <c r="AU43" s="17">
        <v>59</v>
      </c>
      <c r="AV43" s="17">
        <v>2.5</v>
      </c>
      <c r="AW43" s="17">
        <v>2.5</v>
      </c>
      <c r="AX43" s="17">
        <v>6</v>
      </c>
      <c r="AY43" s="17">
        <v>2.5</v>
      </c>
      <c r="AZ43" s="17">
        <v>2.5</v>
      </c>
      <c r="BA43" s="18">
        <v>88</v>
      </c>
      <c r="BB43" s="16">
        <v>0.5</v>
      </c>
      <c r="BC43" s="16">
        <v>0.5</v>
      </c>
      <c r="BD43" s="16">
        <v>0.5</v>
      </c>
      <c r="BE43" s="16">
        <v>0.5</v>
      </c>
      <c r="BF43" s="16">
        <v>0.5</v>
      </c>
      <c r="BG43" s="16">
        <v>0.5</v>
      </c>
      <c r="BH43" s="16">
        <v>0.5</v>
      </c>
      <c r="BI43" s="16">
        <v>0.5</v>
      </c>
      <c r="BJ43" s="16">
        <v>5.0000000000000001E-3</v>
      </c>
      <c r="BK43" s="16">
        <v>0.5</v>
      </c>
      <c r="BL43" s="16">
        <v>0.05</v>
      </c>
      <c r="BM43" s="16">
        <v>0.05</v>
      </c>
      <c r="BN43" s="16">
        <v>0.05</v>
      </c>
      <c r="BO43" s="16">
        <v>0.05</v>
      </c>
      <c r="BP43" s="16">
        <v>0.05</v>
      </c>
      <c r="BQ43" s="16">
        <v>0.4</v>
      </c>
      <c r="BR43" s="69">
        <v>0.4</v>
      </c>
      <c r="BS43" s="16">
        <v>0.05</v>
      </c>
      <c r="BT43" s="16">
        <v>0.05</v>
      </c>
      <c r="BU43" s="16">
        <v>0.1</v>
      </c>
      <c r="BV43" s="69">
        <v>0.05</v>
      </c>
      <c r="BW43" s="16">
        <v>0.05</v>
      </c>
      <c r="BX43" s="16">
        <v>0.05</v>
      </c>
      <c r="BY43" s="16">
        <f t="shared" si="0"/>
        <v>0.15000000000000002</v>
      </c>
      <c r="BZ43" s="16">
        <v>0.15</v>
      </c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>
        <v>0.05</v>
      </c>
      <c r="DF43" s="16">
        <v>0.05</v>
      </c>
      <c r="DG43" s="36">
        <v>652.9</v>
      </c>
      <c r="DH43" s="63"/>
      <c r="DI43" s="63"/>
      <c r="DJ43" s="63"/>
      <c r="DK43" s="63"/>
      <c r="DL43" s="63"/>
    </row>
    <row r="44" spans="1:116" x14ac:dyDescent="0.3">
      <c r="A44" s="56">
        <v>39</v>
      </c>
      <c r="B44" s="57">
        <v>41</v>
      </c>
      <c r="C44" s="58" t="s">
        <v>574</v>
      </c>
      <c r="D44" s="58" t="s">
        <v>575</v>
      </c>
      <c r="E44" s="58" t="s">
        <v>576</v>
      </c>
      <c r="F44" s="58" t="s">
        <v>577</v>
      </c>
      <c r="G44" s="37">
        <v>7.8</v>
      </c>
      <c r="H44" s="10">
        <v>300</v>
      </c>
      <c r="I44" s="28">
        <v>0.05</v>
      </c>
      <c r="J44" s="28">
        <v>1.5</v>
      </c>
      <c r="K44" s="28">
        <v>34.4</v>
      </c>
      <c r="L44" s="29">
        <v>2.5000000000000001E-2</v>
      </c>
      <c r="M44" s="28">
        <v>1.1200000000000001</v>
      </c>
      <c r="N44" s="28">
        <v>3.66</v>
      </c>
      <c r="O44" s="28">
        <v>4.0199999999999996</v>
      </c>
      <c r="P44" s="31">
        <v>2.5000000000000001E-3</v>
      </c>
      <c r="Q44" s="36">
        <v>300</v>
      </c>
      <c r="R44" s="28">
        <v>0.2</v>
      </c>
      <c r="S44" s="28">
        <v>1.69</v>
      </c>
      <c r="T44" s="28">
        <v>2.4700000000000002</v>
      </c>
      <c r="U44" s="17">
        <v>1</v>
      </c>
      <c r="V44" s="17">
        <v>6.98</v>
      </c>
      <c r="W44" s="28">
        <v>3.74</v>
      </c>
      <c r="X44" s="28">
        <v>13.1</v>
      </c>
      <c r="Y44" s="10">
        <v>1920</v>
      </c>
      <c r="Z44" s="28">
        <v>0.44</v>
      </c>
      <c r="AA44" s="10">
        <v>2610</v>
      </c>
      <c r="AB44" s="17">
        <v>399</v>
      </c>
      <c r="AC44" s="10">
        <v>278</v>
      </c>
      <c r="AD44" s="10">
        <v>242</v>
      </c>
      <c r="AE44" s="28">
        <v>101.508</v>
      </c>
      <c r="AF44" s="10">
        <v>1060.06</v>
      </c>
      <c r="AG44" s="10">
        <v>236</v>
      </c>
      <c r="AH44" s="17">
        <v>66</v>
      </c>
      <c r="AI44" s="17">
        <v>177</v>
      </c>
      <c r="AJ44" s="17">
        <v>33</v>
      </c>
      <c r="AK44" s="17">
        <v>1050</v>
      </c>
      <c r="AL44" s="17">
        <v>610</v>
      </c>
      <c r="AM44" s="17">
        <v>469</v>
      </c>
      <c r="AN44" s="17">
        <v>628</v>
      </c>
      <c r="AO44" s="17">
        <v>75</v>
      </c>
      <c r="AP44" s="17">
        <v>603</v>
      </c>
      <c r="AQ44" s="17">
        <v>4</v>
      </c>
      <c r="AR44" s="17">
        <v>17</v>
      </c>
      <c r="AS44" s="17">
        <v>41</v>
      </c>
      <c r="AT44" s="17">
        <v>1070</v>
      </c>
      <c r="AU44" s="17">
        <v>804</v>
      </c>
      <c r="AV44" s="17">
        <v>331</v>
      </c>
      <c r="AW44" s="17">
        <v>257</v>
      </c>
      <c r="AX44" s="17">
        <v>769</v>
      </c>
      <c r="AY44" s="17">
        <v>98</v>
      </c>
      <c r="AZ44" s="17">
        <v>2.5</v>
      </c>
      <c r="BA44" s="18">
        <v>5300</v>
      </c>
      <c r="BB44" s="16">
        <v>0.5</v>
      </c>
      <c r="BC44" s="16">
        <v>0.5</v>
      </c>
      <c r="BD44" s="16">
        <v>0.5</v>
      </c>
      <c r="BE44" s="16">
        <v>0.5</v>
      </c>
      <c r="BF44" s="16">
        <v>0.5</v>
      </c>
      <c r="BG44" s="16">
        <v>0.5</v>
      </c>
      <c r="BH44" s="16">
        <v>0.5</v>
      </c>
      <c r="BI44" s="16">
        <v>0.5</v>
      </c>
      <c r="BJ44" s="16">
        <v>5.0000000000000001E-3</v>
      </c>
      <c r="BK44" s="16">
        <v>0.5</v>
      </c>
      <c r="BL44" s="16">
        <v>0.05</v>
      </c>
      <c r="BM44" s="16">
        <v>0.05</v>
      </c>
      <c r="BN44" s="16">
        <v>0.05</v>
      </c>
      <c r="BO44" s="16">
        <v>0.05</v>
      </c>
      <c r="BP44" s="16">
        <v>0.05</v>
      </c>
      <c r="BQ44" s="16">
        <v>0.4</v>
      </c>
      <c r="BR44" s="69">
        <v>0.4</v>
      </c>
      <c r="BS44" s="16">
        <v>0.05</v>
      </c>
      <c r="BT44" s="16">
        <v>0.05</v>
      </c>
      <c r="BU44" s="16">
        <v>0.1</v>
      </c>
      <c r="BV44" s="69">
        <v>0.05</v>
      </c>
      <c r="BW44" s="16">
        <v>0.05</v>
      </c>
      <c r="BX44" s="16">
        <v>0.05</v>
      </c>
      <c r="BY44" s="16">
        <f t="shared" si="0"/>
        <v>0.15000000000000002</v>
      </c>
      <c r="BZ44" s="16">
        <v>0.15</v>
      </c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>
        <v>0.05</v>
      </c>
      <c r="DF44" s="16">
        <v>0.05</v>
      </c>
      <c r="DG44" s="36">
        <v>45.73</v>
      </c>
      <c r="DH44" s="63"/>
      <c r="DI44" s="63"/>
      <c r="DJ44" s="63"/>
      <c r="DK44" s="63"/>
      <c r="DL44" s="63"/>
    </row>
    <row r="45" spans="1:116" x14ac:dyDescent="0.3">
      <c r="A45" s="56">
        <v>40</v>
      </c>
      <c r="B45" s="57">
        <v>42</v>
      </c>
      <c r="C45" s="58" t="s">
        <v>578</v>
      </c>
      <c r="D45" s="58" t="s">
        <v>579</v>
      </c>
      <c r="E45" s="58" t="s">
        <v>580</v>
      </c>
      <c r="F45" s="58" t="s">
        <v>581</v>
      </c>
      <c r="G45" s="37">
        <v>7.4</v>
      </c>
      <c r="H45" s="10">
        <v>220</v>
      </c>
      <c r="I45" s="28">
        <v>0.05</v>
      </c>
      <c r="J45" s="28">
        <v>1.5</v>
      </c>
      <c r="K45" s="28">
        <v>5.71</v>
      </c>
      <c r="L45" s="29">
        <v>2.5000000000000001E-2</v>
      </c>
      <c r="M45" s="28">
        <v>0.4</v>
      </c>
      <c r="N45" s="28">
        <v>1.71</v>
      </c>
      <c r="O45" s="28">
        <v>3.16</v>
      </c>
      <c r="P45" s="31">
        <v>5.0000000000000001E-4</v>
      </c>
      <c r="Q45" s="28">
        <v>115</v>
      </c>
      <c r="R45" s="28">
        <v>0.2</v>
      </c>
      <c r="S45" s="28">
        <v>0.64400000000000002</v>
      </c>
      <c r="T45" s="28">
        <v>0.5</v>
      </c>
      <c r="U45" s="17">
        <v>1</v>
      </c>
      <c r="V45" s="28">
        <v>3.6</v>
      </c>
      <c r="W45" s="28">
        <v>1.57</v>
      </c>
      <c r="X45" s="28">
        <v>8.56</v>
      </c>
      <c r="Y45" s="10">
        <v>686</v>
      </c>
      <c r="Z45" s="28">
        <v>3.86</v>
      </c>
      <c r="AA45" s="10">
        <v>1090</v>
      </c>
      <c r="AB45" s="17">
        <v>15.2</v>
      </c>
      <c r="AC45" s="10">
        <v>77.7</v>
      </c>
      <c r="AD45" s="28">
        <v>455</v>
      </c>
      <c r="AE45" s="28">
        <v>74.900000000000006</v>
      </c>
      <c r="AF45" s="10">
        <v>546</v>
      </c>
      <c r="AG45" s="10">
        <v>157</v>
      </c>
      <c r="AH45" s="17">
        <v>2.5</v>
      </c>
      <c r="AI45" s="17">
        <v>2.5</v>
      </c>
      <c r="AJ45" s="17">
        <v>2.5</v>
      </c>
      <c r="AK45" s="17">
        <v>2.5</v>
      </c>
      <c r="AL45" s="17">
        <v>2.5</v>
      </c>
      <c r="AM45" s="17">
        <v>2.5</v>
      </c>
      <c r="AN45" s="17">
        <v>2.5</v>
      </c>
      <c r="AO45" s="17">
        <v>2.5</v>
      </c>
      <c r="AP45" s="17">
        <v>2.5</v>
      </c>
      <c r="AQ45" s="17">
        <v>1.5</v>
      </c>
      <c r="AR45" s="17">
        <v>2.5</v>
      </c>
      <c r="AS45" s="17">
        <v>2.5</v>
      </c>
      <c r="AT45" s="17">
        <v>2.5</v>
      </c>
      <c r="AU45" s="17">
        <v>2.5</v>
      </c>
      <c r="AV45" s="17">
        <v>2.5</v>
      </c>
      <c r="AW45" s="17">
        <v>2.5</v>
      </c>
      <c r="AX45" s="17">
        <v>6</v>
      </c>
      <c r="AY45" s="17">
        <v>2.5</v>
      </c>
      <c r="AZ45" s="17">
        <v>2.5</v>
      </c>
      <c r="BA45" s="18">
        <v>31.5</v>
      </c>
      <c r="BB45" s="16">
        <v>0.5</v>
      </c>
      <c r="BC45" s="16">
        <v>0.5</v>
      </c>
      <c r="BD45" s="16">
        <v>0.5</v>
      </c>
      <c r="BE45" s="16">
        <v>0.5</v>
      </c>
      <c r="BF45" s="16">
        <v>0.5</v>
      </c>
      <c r="BG45" s="16">
        <v>0.5</v>
      </c>
      <c r="BH45" s="16">
        <v>0.5</v>
      </c>
      <c r="BI45" s="16">
        <v>0.5</v>
      </c>
      <c r="BJ45" s="16">
        <v>5.0000000000000001E-3</v>
      </c>
      <c r="BK45" s="16">
        <v>0.5</v>
      </c>
      <c r="BL45" s="16">
        <v>0.05</v>
      </c>
      <c r="BM45" s="16">
        <v>0.05</v>
      </c>
      <c r="BN45" s="16">
        <v>0.05</v>
      </c>
      <c r="BO45" s="16">
        <v>0.05</v>
      </c>
      <c r="BP45" s="16">
        <v>0.05</v>
      </c>
      <c r="BQ45" s="16">
        <v>0.4</v>
      </c>
      <c r="BR45" s="69">
        <v>0.4</v>
      </c>
      <c r="BS45" s="16">
        <v>0.05</v>
      </c>
      <c r="BT45" s="16">
        <v>0.05</v>
      </c>
      <c r="BU45" s="16">
        <v>0.1</v>
      </c>
      <c r="BV45" s="69">
        <v>0.05</v>
      </c>
      <c r="BW45" s="16">
        <v>0.05</v>
      </c>
      <c r="BX45" s="16">
        <v>0.05</v>
      </c>
      <c r="BY45" s="16">
        <f t="shared" si="0"/>
        <v>0.15000000000000002</v>
      </c>
      <c r="BZ45" s="16">
        <v>0.15</v>
      </c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>
        <v>0.05</v>
      </c>
      <c r="DF45" s="16">
        <v>0.05</v>
      </c>
      <c r="DG45" s="36">
        <v>801.8</v>
      </c>
      <c r="DH45" s="63"/>
      <c r="DI45" s="63"/>
      <c r="DJ45" s="63"/>
      <c r="DK45" s="63"/>
      <c r="DL45" s="63"/>
    </row>
    <row r="46" spans="1:116" x14ac:dyDescent="0.3">
      <c r="A46" s="56">
        <v>41</v>
      </c>
      <c r="B46" s="57">
        <v>43</v>
      </c>
      <c r="C46" s="58" t="s">
        <v>582</v>
      </c>
      <c r="D46" s="58" t="s">
        <v>583</v>
      </c>
      <c r="E46" s="58" t="s">
        <v>584</v>
      </c>
      <c r="F46" s="58" t="s">
        <v>585</v>
      </c>
      <c r="G46" s="37">
        <v>8.6999999999999993</v>
      </c>
      <c r="H46" s="10">
        <v>198.1</v>
      </c>
      <c r="I46" s="28">
        <v>0.05</v>
      </c>
      <c r="J46" s="28">
        <v>1.5</v>
      </c>
      <c r="K46" s="28">
        <v>5.48</v>
      </c>
      <c r="L46" s="29">
        <v>2.5000000000000001E-2</v>
      </c>
      <c r="M46" s="28">
        <v>0.46100000000000002</v>
      </c>
      <c r="N46" s="28">
        <v>2.4300000000000002</v>
      </c>
      <c r="O46" s="28">
        <v>4.0199999999999996</v>
      </c>
      <c r="P46" s="31">
        <v>5.0000000000000001E-4</v>
      </c>
      <c r="Q46" s="28">
        <v>2180</v>
      </c>
      <c r="R46" s="28">
        <v>0.2</v>
      </c>
      <c r="S46" s="28">
        <v>0.90500000000000003</v>
      </c>
      <c r="T46" s="28">
        <v>1.1399999999999999</v>
      </c>
      <c r="U46" s="17">
        <v>1</v>
      </c>
      <c r="V46" s="28">
        <v>26.6</v>
      </c>
      <c r="W46" s="28">
        <v>3.88</v>
      </c>
      <c r="X46" s="28">
        <v>7.06</v>
      </c>
      <c r="Y46" s="10">
        <v>28500</v>
      </c>
      <c r="Z46" s="28">
        <v>0.1</v>
      </c>
      <c r="AA46" s="10">
        <v>1780</v>
      </c>
      <c r="AB46" s="17">
        <v>63.2</v>
      </c>
      <c r="AC46" s="10">
        <v>322</v>
      </c>
      <c r="AD46" s="28">
        <v>361</v>
      </c>
      <c r="AE46" s="28">
        <v>112.523</v>
      </c>
      <c r="AF46" s="10">
        <v>1144.6400000000001</v>
      </c>
      <c r="AG46" s="10">
        <v>692</v>
      </c>
      <c r="AH46" s="17">
        <v>17</v>
      </c>
      <c r="AI46" s="17">
        <v>6</v>
      </c>
      <c r="AJ46" s="17">
        <v>2.5</v>
      </c>
      <c r="AK46" s="17">
        <v>10</v>
      </c>
      <c r="AL46" s="17">
        <v>2.5</v>
      </c>
      <c r="AM46" s="17">
        <v>2.5</v>
      </c>
      <c r="AN46" s="17">
        <v>2.5</v>
      </c>
      <c r="AO46" s="17">
        <v>2.5</v>
      </c>
      <c r="AP46" s="17">
        <v>2.5</v>
      </c>
      <c r="AQ46" s="17">
        <v>1.5</v>
      </c>
      <c r="AR46" s="17">
        <v>2.5</v>
      </c>
      <c r="AS46" s="17">
        <v>2.5</v>
      </c>
      <c r="AT46" s="17">
        <v>9</v>
      </c>
      <c r="AU46" s="17">
        <v>7</v>
      </c>
      <c r="AV46" s="17">
        <v>2.5</v>
      </c>
      <c r="AW46" s="17">
        <v>7</v>
      </c>
      <c r="AX46" s="17">
        <v>9</v>
      </c>
      <c r="AY46" s="17">
        <v>2.5</v>
      </c>
      <c r="AZ46" s="17">
        <v>2.5</v>
      </c>
      <c r="BA46" s="18">
        <v>68</v>
      </c>
      <c r="BB46" s="16">
        <v>0.5</v>
      </c>
      <c r="BC46" s="16">
        <v>0.5</v>
      </c>
      <c r="BD46" s="16">
        <v>0.5</v>
      </c>
      <c r="BE46" s="16">
        <v>0.5</v>
      </c>
      <c r="BF46" s="16">
        <v>0.5</v>
      </c>
      <c r="BG46" s="16">
        <v>0.5</v>
      </c>
      <c r="BH46" s="16">
        <v>0.5</v>
      </c>
      <c r="BI46" s="16">
        <v>0.5</v>
      </c>
      <c r="BJ46" s="16">
        <v>5.0000000000000001E-3</v>
      </c>
      <c r="BK46" s="16">
        <v>0.5</v>
      </c>
      <c r="BL46" s="16">
        <v>0.05</v>
      </c>
      <c r="BM46" s="16">
        <v>0.05</v>
      </c>
      <c r="BN46" s="16">
        <v>0.05</v>
      </c>
      <c r="BO46" s="16">
        <v>0.05</v>
      </c>
      <c r="BP46" s="16">
        <v>0.05</v>
      </c>
      <c r="BQ46" s="16">
        <v>0.4</v>
      </c>
      <c r="BR46" s="69">
        <v>0.4</v>
      </c>
      <c r="BS46" s="16">
        <v>0.05</v>
      </c>
      <c r="BT46" s="16">
        <v>0.05</v>
      </c>
      <c r="BU46" s="16">
        <v>0.1</v>
      </c>
      <c r="BV46" s="69">
        <v>0.05</v>
      </c>
      <c r="BW46" s="16">
        <v>0.05</v>
      </c>
      <c r="BX46" s="16">
        <v>0.05</v>
      </c>
      <c r="BY46" s="16">
        <f t="shared" si="0"/>
        <v>0.15000000000000002</v>
      </c>
      <c r="BZ46" s="16">
        <v>0.15</v>
      </c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>
        <v>0.05</v>
      </c>
      <c r="DF46" s="16">
        <v>0.05</v>
      </c>
      <c r="DG46" s="36">
        <v>514.79999999999995</v>
      </c>
      <c r="DH46" s="63"/>
      <c r="DI46" s="63"/>
      <c r="DJ46" s="63"/>
      <c r="DK46" s="63"/>
      <c r="DL46" s="63"/>
    </row>
    <row r="47" spans="1:116" x14ac:dyDescent="0.3">
      <c r="A47" s="56">
        <v>42</v>
      </c>
      <c r="B47" s="57">
        <v>44</v>
      </c>
      <c r="C47" s="58" t="s">
        <v>586</v>
      </c>
      <c r="D47" s="58" t="s">
        <v>587</v>
      </c>
      <c r="E47" s="58" t="s">
        <v>588</v>
      </c>
      <c r="F47" s="58" t="s">
        <v>589</v>
      </c>
      <c r="G47" s="37">
        <v>8.1</v>
      </c>
      <c r="H47" s="10">
        <v>354</v>
      </c>
      <c r="I47" s="28">
        <v>10.199999999999999</v>
      </c>
      <c r="J47" s="28">
        <v>1.5</v>
      </c>
      <c r="K47" s="28">
        <v>34</v>
      </c>
      <c r="L47" s="29">
        <v>2.5000000000000001E-2</v>
      </c>
      <c r="M47" s="28">
        <v>1.26</v>
      </c>
      <c r="N47" s="36">
        <v>5.13</v>
      </c>
      <c r="O47" s="36">
        <v>8.85</v>
      </c>
      <c r="P47" s="31">
        <v>7.3000000000000001E-3</v>
      </c>
      <c r="Q47" s="36">
        <v>1260</v>
      </c>
      <c r="R47" s="28">
        <v>0.2</v>
      </c>
      <c r="S47" s="36">
        <v>2.81</v>
      </c>
      <c r="T47" s="36">
        <v>3.69</v>
      </c>
      <c r="U47" s="17">
        <v>1</v>
      </c>
      <c r="V47" s="17">
        <v>31.9</v>
      </c>
      <c r="W47" s="36">
        <v>6.82</v>
      </c>
      <c r="X47" s="36">
        <v>26.1</v>
      </c>
      <c r="Y47" s="10">
        <v>37300</v>
      </c>
      <c r="Z47" s="28">
        <v>5.81</v>
      </c>
      <c r="AA47" s="10">
        <v>4260</v>
      </c>
      <c r="AB47" s="17">
        <v>122</v>
      </c>
      <c r="AC47" s="28">
        <v>738</v>
      </c>
      <c r="AD47" s="28">
        <v>3460</v>
      </c>
      <c r="AE47" s="28">
        <v>119.062</v>
      </c>
      <c r="AF47" s="10">
        <v>2990.24</v>
      </c>
      <c r="AG47" s="36">
        <v>1390</v>
      </c>
      <c r="AH47" s="17">
        <v>46</v>
      </c>
      <c r="AI47" s="17">
        <v>61</v>
      </c>
      <c r="AJ47" s="17">
        <v>7</v>
      </c>
      <c r="AK47" s="17">
        <v>81</v>
      </c>
      <c r="AL47" s="17">
        <v>24</v>
      </c>
      <c r="AM47" s="17">
        <v>22</v>
      </c>
      <c r="AN47" s="17">
        <v>21</v>
      </c>
      <c r="AO47" s="17">
        <v>2.5</v>
      </c>
      <c r="AP47" s="17">
        <v>11</v>
      </c>
      <c r="AQ47" s="17">
        <v>1.5</v>
      </c>
      <c r="AR47" s="17">
        <v>16</v>
      </c>
      <c r="AS47" s="17">
        <v>31</v>
      </c>
      <c r="AT47" s="17">
        <v>71</v>
      </c>
      <c r="AU47" s="17">
        <v>27</v>
      </c>
      <c r="AV47" s="17">
        <v>10</v>
      </c>
      <c r="AW47" s="17">
        <v>15</v>
      </c>
      <c r="AX47" s="17">
        <v>13</v>
      </c>
      <c r="AY47" s="17">
        <v>2.5</v>
      </c>
      <c r="AZ47" s="17">
        <v>2.5</v>
      </c>
      <c r="BA47" s="18">
        <v>418.5</v>
      </c>
      <c r="BB47" s="16">
        <v>0.5</v>
      </c>
      <c r="BC47" s="16">
        <v>0.5</v>
      </c>
      <c r="BD47" s="16">
        <v>0.5</v>
      </c>
      <c r="BE47" s="16">
        <v>0.5</v>
      </c>
      <c r="BF47" s="16">
        <v>0.5</v>
      </c>
      <c r="BG47" s="16">
        <v>0.5</v>
      </c>
      <c r="BH47" s="16">
        <v>0.5</v>
      </c>
      <c r="BI47" s="16">
        <v>0.5</v>
      </c>
      <c r="BJ47" s="16">
        <v>5.0000000000000001E-3</v>
      </c>
      <c r="BK47" s="16">
        <v>0.5</v>
      </c>
      <c r="BL47" s="16">
        <v>0.05</v>
      </c>
      <c r="BM47" s="16">
        <v>0.05</v>
      </c>
      <c r="BN47" s="16">
        <v>0.05</v>
      </c>
      <c r="BO47" s="16">
        <v>0.05</v>
      </c>
      <c r="BP47" s="16">
        <v>0.05</v>
      </c>
      <c r="BQ47" s="16">
        <v>0.4</v>
      </c>
      <c r="BR47" s="69">
        <v>0.4</v>
      </c>
      <c r="BS47" s="16">
        <v>0.05</v>
      </c>
      <c r="BT47" s="16">
        <v>0.05</v>
      </c>
      <c r="BU47" s="16">
        <v>0.1</v>
      </c>
      <c r="BV47" s="69">
        <v>0.05</v>
      </c>
      <c r="BW47" s="16">
        <v>0.05</v>
      </c>
      <c r="BX47" s="16">
        <v>0.05</v>
      </c>
      <c r="BY47" s="16">
        <f t="shared" si="0"/>
        <v>0.15000000000000002</v>
      </c>
      <c r="BZ47" s="16">
        <v>0.15</v>
      </c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>
        <v>0.05</v>
      </c>
      <c r="DF47" s="16">
        <v>0.05</v>
      </c>
      <c r="DG47" s="36">
        <v>4000</v>
      </c>
      <c r="DH47" s="63"/>
      <c r="DI47" s="63"/>
      <c r="DJ47" s="63"/>
      <c r="DK47" s="63"/>
      <c r="DL47" s="63"/>
    </row>
    <row r="48" spans="1:116" x14ac:dyDescent="0.3">
      <c r="A48" s="56">
        <v>43</v>
      </c>
      <c r="B48" s="57">
        <v>45</v>
      </c>
      <c r="C48" s="58" t="s">
        <v>590</v>
      </c>
      <c r="D48" s="58" t="s">
        <v>591</v>
      </c>
      <c r="E48" s="58" t="s">
        <v>592</v>
      </c>
      <c r="F48" s="58" t="s">
        <v>593</v>
      </c>
      <c r="G48" s="37">
        <v>7</v>
      </c>
      <c r="H48" s="10">
        <v>373</v>
      </c>
      <c r="I48" s="28">
        <v>0.05</v>
      </c>
      <c r="J48" s="28">
        <v>3.73</v>
      </c>
      <c r="K48" s="28">
        <v>82</v>
      </c>
      <c r="L48" s="29">
        <v>2.5000000000000001E-2</v>
      </c>
      <c r="M48" s="28">
        <v>4.13</v>
      </c>
      <c r="N48" s="28">
        <v>11.9</v>
      </c>
      <c r="O48" s="28">
        <v>15.5</v>
      </c>
      <c r="P48" s="31">
        <v>7.4000000000000003E-3</v>
      </c>
      <c r="Q48" s="28">
        <v>1340</v>
      </c>
      <c r="R48" s="28">
        <v>0.2</v>
      </c>
      <c r="S48" s="28">
        <v>8.26</v>
      </c>
      <c r="T48" s="28">
        <v>6.91</v>
      </c>
      <c r="U48" s="17">
        <v>1</v>
      </c>
      <c r="V48" s="17">
        <v>11.8</v>
      </c>
      <c r="W48" s="28">
        <v>16.7</v>
      </c>
      <c r="X48" s="28">
        <v>56.5</v>
      </c>
      <c r="Y48" s="10">
        <v>2060</v>
      </c>
      <c r="Z48" s="28">
        <v>1.1499999999999999</v>
      </c>
      <c r="AA48" s="10">
        <v>10900</v>
      </c>
      <c r="AB48" s="17">
        <v>226</v>
      </c>
      <c r="AC48" s="10">
        <v>1410</v>
      </c>
      <c r="AD48" s="28">
        <v>485</v>
      </c>
      <c r="AE48" s="28">
        <v>283.49299999999999</v>
      </c>
      <c r="AF48" s="10">
        <v>5768.34</v>
      </c>
      <c r="AG48" s="10">
        <v>1190</v>
      </c>
      <c r="AH48" s="17">
        <v>95</v>
      </c>
      <c r="AI48" s="17">
        <v>233</v>
      </c>
      <c r="AJ48" s="17">
        <v>40</v>
      </c>
      <c r="AK48" s="17">
        <v>1320</v>
      </c>
      <c r="AL48" s="17">
        <v>800</v>
      </c>
      <c r="AM48" s="17">
        <v>621</v>
      </c>
      <c r="AN48" s="17">
        <v>800</v>
      </c>
      <c r="AO48" s="17">
        <v>89</v>
      </c>
      <c r="AP48" s="17">
        <v>741</v>
      </c>
      <c r="AQ48" s="17">
        <v>5</v>
      </c>
      <c r="AR48" s="17">
        <v>33</v>
      </c>
      <c r="AS48" s="17">
        <v>27</v>
      </c>
      <c r="AT48" s="17">
        <v>1380</v>
      </c>
      <c r="AU48" s="17">
        <v>1070</v>
      </c>
      <c r="AV48" s="17">
        <v>461</v>
      </c>
      <c r="AW48" s="17">
        <v>276</v>
      </c>
      <c r="AX48" s="17">
        <v>850</v>
      </c>
      <c r="AY48" s="17">
        <v>99</v>
      </c>
      <c r="AZ48" s="17">
        <v>2.5</v>
      </c>
      <c r="BA48" s="18">
        <v>6885</v>
      </c>
      <c r="BB48" s="16">
        <v>0.5</v>
      </c>
      <c r="BC48" s="16">
        <v>0.5</v>
      </c>
      <c r="BD48" s="16">
        <v>0.5</v>
      </c>
      <c r="BE48" s="16">
        <v>0.5</v>
      </c>
      <c r="BF48" s="16">
        <v>0.5</v>
      </c>
      <c r="BG48" s="16">
        <v>0.5</v>
      </c>
      <c r="BH48" s="16">
        <v>0.5</v>
      </c>
      <c r="BI48" s="16">
        <v>0.5</v>
      </c>
      <c r="BJ48" s="16">
        <v>5.0000000000000001E-3</v>
      </c>
      <c r="BK48" s="16">
        <v>0.5</v>
      </c>
      <c r="BL48" s="16">
        <v>0.05</v>
      </c>
      <c r="BM48" s="16">
        <v>0.05</v>
      </c>
      <c r="BN48" s="16">
        <v>0.05</v>
      </c>
      <c r="BO48" s="16">
        <v>0.05</v>
      </c>
      <c r="BP48" s="16">
        <v>0.05</v>
      </c>
      <c r="BQ48" s="16">
        <v>0.4</v>
      </c>
      <c r="BR48" s="69">
        <v>0.4</v>
      </c>
      <c r="BS48" s="16">
        <v>0.05</v>
      </c>
      <c r="BT48" s="16">
        <v>0.05</v>
      </c>
      <c r="BU48" s="16">
        <v>0.1</v>
      </c>
      <c r="BV48" s="69">
        <v>0.05</v>
      </c>
      <c r="BW48" s="16">
        <v>0.05</v>
      </c>
      <c r="BX48" s="16">
        <v>0.05</v>
      </c>
      <c r="BY48" s="16">
        <f t="shared" si="0"/>
        <v>0.15000000000000002</v>
      </c>
      <c r="BZ48" s="16">
        <v>0.15</v>
      </c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>
        <v>0.05</v>
      </c>
      <c r="DF48" s="16">
        <v>0.05</v>
      </c>
      <c r="DG48" s="36">
        <v>284.89999999999998</v>
      </c>
      <c r="DH48" s="63"/>
      <c r="DI48" s="63"/>
      <c r="DJ48" s="63"/>
      <c r="DK48" s="63"/>
      <c r="DL48" s="63"/>
    </row>
    <row r="49" spans="1:116" ht="26" x14ac:dyDescent="0.3">
      <c r="A49" s="56">
        <v>44</v>
      </c>
      <c r="B49" s="57">
        <v>46</v>
      </c>
      <c r="C49" s="58" t="s">
        <v>594</v>
      </c>
      <c r="D49" s="58" t="s">
        <v>595</v>
      </c>
      <c r="E49" s="58" t="s">
        <v>596</v>
      </c>
      <c r="F49" s="58" t="s">
        <v>597</v>
      </c>
      <c r="G49" s="37">
        <v>7.5</v>
      </c>
      <c r="H49" s="10">
        <v>206</v>
      </c>
      <c r="I49" s="28">
        <v>0.05</v>
      </c>
      <c r="J49" s="28">
        <v>1.5</v>
      </c>
      <c r="K49" s="28">
        <v>33.6</v>
      </c>
      <c r="L49" s="29">
        <v>2.5000000000000001E-2</v>
      </c>
      <c r="M49" s="28">
        <v>3.02</v>
      </c>
      <c r="N49" s="28">
        <v>13.6</v>
      </c>
      <c r="O49" s="28">
        <v>5.05</v>
      </c>
      <c r="P49" s="31">
        <v>1.2699999999999999E-2</v>
      </c>
      <c r="Q49" s="28">
        <v>591</v>
      </c>
      <c r="R49" s="28">
        <v>0.2</v>
      </c>
      <c r="S49" s="28">
        <v>4.16</v>
      </c>
      <c r="T49" s="28">
        <v>3.21</v>
      </c>
      <c r="U49" s="17">
        <v>1</v>
      </c>
      <c r="V49" s="28">
        <v>7.54</v>
      </c>
      <c r="W49" s="28">
        <v>5.21</v>
      </c>
      <c r="X49" s="28">
        <v>28.7</v>
      </c>
      <c r="Y49" s="10">
        <v>941</v>
      </c>
      <c r="Z49" s="28">
        <v>0.05</v>
      </c>
      <c r="AA49" s="10">
        <v>3460</v>
      </c>
      <c r="AB49" s="17">
        <v>259</v>
      </c>
      <c r="AC49" s="28">
        <v>227</v>
      </c>
      <c r="AD49" s="10">
        <v>234</v>
      </c>
      <c r="AE49" s="28">
        <v>125.215</v>
      </c>
      <c r="AF49" s="10">
        <v>1738.32</v>
      </c>
      <c r="AG49" s="10">
        <v>521</v>
      </c>
      <c r="AH49" s="17">
        <v>62</v>
      </c>
      <c r="AI49" s="17">
        <v>37</v>
      </c>
      <c r="AJ49" s="17">
        <v>7</v>
      </c>
      <c r="AK49" s="17">
        <v>35</v>
      </c>
      <c r="AL49" s="17">
        <v>13</v>
      </c>
      <c r="AM49" s="17">
        <v>12</v>
      </c>
      <c r="AN49" s="17">
        <v>9</v>
      </c>
      <c r="AO49" s="17">
        <v>2.5</v>
      </c>
      <c r="AP49" s="17">
        <v>6</v>
      </c>
      <c r="AQ49" s="17">
        <v>1.5</v>
      </c>
      <c r="AR49" s="17">
        <v>25</v>
      </c>
      <c r="AS49" s="17">
        <v>9</v>
      </c>
      <c r="AT49" s="17">
        <v>77</v>
      </c>
      <c r="AU49" s="17">
        <v>14</v>
      </c>
      <c r="AV49" s="17">
        <v>9</v>
      </c>
      <c r="AW49" s="17">
        <v>6</v>
      </c>
      <c r="AX49" s="17">
        <v>6</v>
      </c>
      <c r="AY49" s="17">
        <v>2.5</v>
      </c>
      <c r="AZ49" s="17">
        <v>2.5</v>
      </c>
      <c r="BA49" s="18">
        <v>310.5</v>
      </c>
      <c r="BB49" s="16">
        <v>0.5</v>
      </c>
      <c r="BC49" s="16">
        <v>0.5</v>
      </c>
      <c r="BD49" s="16">
        <v>0.5</v>
      </c>
      <c r="BE49" s="16">
        <v>0.5</v>
      </c>
      <c r="BF49" s="16">
        <v>0.5</v>
      </c>
      <c r="BG49" s="16">
        <v>0.5</v>
      </c>
      <c r="BH49" s="16">
        <v>0.5</v>
      </c>
      <c r="BI49" s="16">
        <v>0.5</v>
      </c>
      <c r="BJ49" s="16">
        <v>5.0000000000000001E-3</v>
      </c>
      <c r="BK49" s="16">
        <v>0.5</v>
      </c>
      <c r="BL49" s="16">
        <v>0.05</v>
      </c>
      <c r="BM49" s="16">
        <v>0.05</v>
      </c>
      <c r="BN49" s="16">
        <v>0.05</v>
      </c>
      <c r="BO49" s="16">
        <v>0.05</v>
      </c>
      <c r="BP49" s="16">
        <v>0.05</v>
      </c>
      <c r="BQ49" s="16">
        <v>0.4</v>
      </c>
      <c r="BR49" s="69">
        <v>0.4</v>
      </c>
      <c r="BS49" s="16">
        <v>0.05</v>
      </c>
      <c r="BT49" s="16">
        <v>0.05</v>
      </c>
      <c r="BU49" s="16">
        <v>0.1</v>
      </c>
      <c r="BV49" s="69">
        <v>0.05</v>
      </c>
      <c r="BW49" s="16">
        <v>0.05</v>
      </c>
      <c r="BX49" s="16">
        <v>0.05</v>
      </c>
      <c r="BY49" s="16">
        <f t="shared" si="0"/>
        <v>0.15000000000000002</v>
      </c>
      <c r="BZ49" s="16">
        <v>0.15</v>
      </c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>
        <v>0.05</v>
      </c>
      <c r="DF49" s="16">
        <v>0.05</v>
      </c>
      <c r="DG49" s="36">
        <v>429.7</v>
      </c>
      <c r="DH49" s="63"/>
      <c r="DI49" s="63"/>
      <c r="DJ49" s="63"/>
      <c r="DK49" s="63"/>
      <c r="DL49" s="63"/>
    </row>
    <row r="50" spans="1:116" x14ac:dyDescent="0.3">
      <c r="A50" s="56">
        <v>45</v>
      </c>
      <c r="B50" s="57">
        <v>47</v>
      </c>
      <c r="C50" s="58" t="s">
        <v>598</v>
      </c>
      <c r="D50" s="58" t="s">
        <v>599</v>
      </c>
      <c r="E50" s="58" t="s">
        <v>600</v>
      </c>
      <c r="F50" s="58" t="s">
        <v>601</v>
      </c>
      <c r="G50" s="37">
        <v>7.5</v>
      </c>
      <c r="H50" s="10">
        <v>320</v>
      </c>
      <c r="I50" s="28">
        <v>0.05</v>
      </c>
      <c r="J50" s="28">
        <v>1.5</v>
      </c>
      <c r="K50" s="28">
        <v>18.5</v>
      </c>
      <c r="L50" s="29">
        <v>2.5000000000000001E-2</v>
      </c>
      <c r="M50" s="28">
        <v>0.69</v>
      </c>
      <c r="N50" s="28">
        <v>2.14</v>
      </c>
      <c r="O50" s="28">
        <v>3.49</v>
      </c>
      <c r="P50" s="31">
        <v>2.5000000000000001E-3</v>
      </c>
      <c r="Q50" s="36">
        <v>276</v>
      </c>
      <c r="R50" s="28">
        <v>0.2</v>
      </c>
      <c r="S50" s="28">
        <v>0.97899999999999998</v>
      </c>
      <c r="T50" s="28">
        <v>1.92</v>
      </c>
      <c r="U50" s="17">
        <v>1</v>
      </c>
      <c r="V50" s="17">
        <v>5.18</v>
      </c>
      <c r="W50" s="28">
        <v>3.05</v>
      </c>
      <c r="X50" s="28">
        <v>8.4600000000000009</v>
      </c>
      <c r="Y50" s="10">
        <v>1800</v>
      </c>
      <c r="Z50" s="28">
        <v>0.44</v>
      </c>
      <c r="AA50" s="10">
        <v>2170</v>
      </c>
      <c r="AB50" s="17">
        <v>80.8</v>
      </c>
      <c r="AC50" s="10">
        <v>282</v>
      </c>
      <c r="AD50" s="10">
        <v>263</v>
      </c>
      <c r="AE50" s="28">
        <v>105.166</v>
      </c>
      <c r="AF50" s="10">
        <v>1047.42</v>
      </c>
      <c r="AG50" s="10">
        <v>264</v>
      </c>
      <c r="AH50" s="17">
        <v>11</v>
      </c>
      <c r="AI50" s="17">
        <v>13</v>
      </c>
      <c r="AJ50" s="17">
        <v>2.5</v>
      </c>
      <c r="AK50" s="17">
        <v>33</v>
      </c>
      <c r="AL50" s="17">
        <v>35</v>
      </c>
      <c r="AM50" s="17">
        <v>17</v>
      </c>
      <c r="AN50" s="17">
        <v>31</v>
      </c>
      <c r="AO50" s="17">
        <v>6</v>
      </c>
      <c r="AP50" s="17">
        <v>27</v>
      </c>
      <c r="AQ50" s="17">
        <v>1.5</v>
      </c>
      <c r="AR50" s="17">
        <v>2.5</v>
      </c>
      <c r="AS50" s="17">
        <v>2.5</v>
      </c>
      <c r="AT50" s="17">
        <v>40</v>
      </c>
      <c r="AU50" s="17">
        <v>35</v>
      </c>
      <c r="AV50" s="17">
        <v>31</v>
      </c>
      <c r="AW50" s="17">
        <v>27</v>
      </c>
      <c r="AX50" s="17">
        <v>40</v>
      </c>
      <c r="AY50" s="17">
        <v>6</v>
      </c>
      <c r="AZ50" s="17">
        <v>2.5</v>
      </c>
      <c r="BA50" s="18">
        <v>255</v>
      </c>
      <c r="BB50" s="16">
        <v>0.5</v>
      </c>
      <c r="BC50" s="16">
        <v>0.5</v>
      </c>
      <c r="BD50" s="16">
        <v>0.5</v>
      </c>
      <c r="BE50" s="16">
        <v>0.5</v>
      </c>
      <c r="BF50" s="16">
        <v>0.5</v>
      </c>
      <c r="BG50" s="16">
        <v>0.5</v>
      </c>
      <c r="BH50" s="16">
        <v>0.5</v>
      </c>
      <c r="BI50" s="16">
        <v>0.5</v>
      </c>
      <c r="BJ50" s="16">
        <v>5.0000000000000001E-3</v>
      </c>
      <c r="BK50" s="16">
        <v>0.5</v>
      </c>
      <c r="BL50" s="16">
        <v>0.05</v>
      </c>
      <c r="BM50" s="16">
        <v>0.05</v>
      </c>
      <c r="BN50" s="16">
        <v>0.05</v>
      </c>
      <c r="BO50" s="16">
        <v>0.05</v>
      </c>
      <c r="BP50" s="16">
        <v>0.05</v>
      </c>
      <c r="BQ50" s="16">
        <v>0.4</v>
      </c>
      <c r="BR50" s="69">
        <v>0.4</v>
      </c>
      <c r="BS50" s="16">
        <v>0.05</v>
      </c>
      <c r="BT50" s="16">
        <v>0.05</v>
      </c>
      <c r="BU50" s="16">
        <v>0.1</v>
      </c>
      <c r="BV50" s="69">
        <v>0.05</v>
      </c>
      <c r="BW50" s="16">
        <v>0.05</v>
      </c>
      <c r="BX50" s="16">
        <v>0.05</v>
      </c>
      <c r="BY50" s="16">
        <f t="shared" si="0"/>
        <v>0.15000000000000002</v>
      </c>
      <c r="BZ50" s="16">
        <v>0.15</v>
      </c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>
        <v>0.05</v>
      </c>
      <c r="DF50" s="16">
        <v>0.05</v>
      </c>
      <c r="DG50" s="36">
        <v>987</v>
      </c>
      <c r="DH50" s="63"/>
      <c r="DI50" s="63"/>
      <c r="DJ50" s="63"/>
      <c r="DK50" s="63"/>
      <c r="DL50" s="63"/>
    </row>
    <row r="51" spans="1:116" x14ac:dyDescent="0.3">
      <c r="A51" s="56">
        <v>46</v>
      </c>
      <c r="B51" s="57">
        <v>48</v>
      </c>
      <c r="C51" s="58" t="s">
        <v>602</v>
      </c>
      <c r="D51" s="58" t="s">
        <v>603</v>
      </c>
      <c r="E51" s="58" t="s">
        <v>604</v>
      </c>
      <c r="F51" s="58" t="s">
        <v>605</v>
      </c>
      <c r="G51" s="37">
        <v>7.1</v>
      </c>
      <c r="H51" s="10">
        <v>614</v>
      </c>
      <c r="I51" s="28">
        <v>0.46200000000000002</v>
      </c>
      <c r="J51" s="28">
        <v>1.5</v>
      </c>
      <c r="K51" s="28">
        <v>72.900000000000006</v>
      </c>
      <c r="L51" s="29">
        <v>9.1999999999999998E-2</v>
      </c>
      <c r="M51" s="28">
        <v>6.09</v>
      </c>
      <c r="N51" s="28">
        <v>21.5</v>
      </c>
      <c r="O51" s="28">
        <v>14.4</v>
      </c>
      <c r="P51" s="31">
        <v>6.4999999999999997E-3</v>
      </c>
      <c r="Q51" s="28">
        <v>1970</v>
      </c>
      <c r="R51" s="28">
        <v>0.2</v>
      </c>
      <c r="S51" s="28">
        <v>16.899999999999999</v>
      </c>
      <c r="T51" s="28">
        <v>12.4</v>
      </c>
      <c r="U51" s="17">
        <v>1</v>
      </c>
      <c r="V51" s="17">
        <v>14.1</v>
      </c>
      <c r="W51" s="28">
        <v>17.5</v>
      </c>
      <c r="X51" s="28">
        <v>54.9</v>
      </c>
      <c r="Y51" s="10">
        <v>2510</v>
      </c>
      <c r="Z51" s="28">
        <v>0.28000000000000003</v>
      </c>
      <c r="AA51" s="10">
        <v>8730</v>
      </c>
      <c r="AB51" s="17">
        <v>113</v>
      </c>
      <c r="AC51" s="28">
        <v>1100</v>
      </c>
      <c r="AD51" s="10">
        <v>1880</v>
      </c>
      <c r="AE51" s="28">
        <v>338.48899999999998</v>
      </c>
      <c r="AF51" s="10">
        <v>7573.24</v>
      </c>
      <c r="AG51" s="10">
        <v>1670</v>
      </c>
      <c r="AH51" s="17">
        <v>67</v>
      </c>
      <c r="AI51" s="17">
        <v>92</v>
      </c>
      <c r="AJ51" s="17">
        <v>21</v>
      </c>
      <c r="AK51" s="17">
        <v>176</v>
      </c>
      <c r="AL51" s="17">
        <v>140</v>
      </c>
      <c r="AM51" s="17">
        <v>143</v>
      </c>
      <c r="AN51" s="17">
        <v>131</v>
      </c>
      <c r="AO51" s="17">
        <v>18</v>
      </c>
      <c r="AP51" s="17">
        <v>72</v>
      </c>
      <c r="AQ51" s="17">
        <v>1.5</v>
      </c>
      <c r="AR51" s="17">
        <v>6</v>
      </c>
      <c r="AS51" s="17">
        <v>6</v>
      </c>
      <c r="AT51" s="17">
        <v>212</v>
      </c>
      <c r="AU51" s="17">
        <v>137</v>
      </c>
      <c r="AV51" s="17">
        <v>102</v>
      </c>
      <c r="AW51" s="17">
        <v>34</v>
      </c>
      <c r="AX51" s="17">
        <v>105</v>
      </c>
      <c r="AY51" s="17">
        <v>14</v>
      </c>
      <c r="AZ51" s="17">
        <v>2.5</v>
      </c>
      <c r="BA51" s="18">
        <v>1234.5</v>
      </c>
      <c r="BB51" s="16">
        <v>0.5</v>
      </c>
      <c r="BC51" s="16">
        <v>0.5</v>
      </c>
      <c r="BD51" s="16">
        <v>0.5</v>
      </c>
      <c r="BE51" s="16">
        <v>0.5</v>
      </c>
      <c r="BF51" s="16">
        <v>0.5</v>
      </c>
      <c r="BG51" s="16">
        <v>0.5</v>
      </c>
      <c r="BH51" s="16">
        <v>0.5</v>
      </c>
      <c r="BI51" s="16">
        <v>0.5</v>
      </c>
      <c r="BJ51" s="16">
        <v>5.0000000000000001E-3</v>
      </c>
      <c r="BK51" s="16">
        <v>0.5</v>
      </c>
      <c r="BL51" s="16">
        <v>0.05</v>
      </c>
      <c r="BM51" s="16">
        <v>0.05</v>
      </c>
      <c r="BN51" s="16">
        <v>0.05</v>
      </c>
      <c r="BO51" s="16">
        <v>0.05</v>
      </c>
      <c r="BP51" s="16">
        <v>0.05</v>
      </c>
      <c r="BQ51" s="16">
        <v>0.4</v>
      </c>
      <c r="BR51" s="69">
        <v>0.4</v>
      </c>
      <c r="BS51" s="16">
        <v>0.05</v>
      </c>
      <c r="BT51" s="16">
        <v>0.05</v>
      </c>
      <c r="BU51" s="16">
        <v>0.1</v>
      </c>
      <c r="BV51" s="69">
        <v>0.05</v>
      </c>
      <c r="BW51" s="16">
        <v>0.05</v>
      </c>
      <c r="BX51" s="16">
        <v>0.05</v>
      </c>
      <c r="BY51" s="16">
        <f t="shared" si="0"/>
        <v>0.15000000000000002</v>
      </c>
      <c r="BZ51" s="16">
        <v>0.15</v>
      </c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>
        <v>0.05</v>
      </c>
      <c r="DF51" s="16">
        <v>0.05</v>
      </c>
      <c r="DG51" s="36">
        <v>1537</v>
      </c>
      <c r="DH51" s="63"/>
      <c r="DI51" s="63"/>
      <c r="DJ51" s="63"/>
      <c r="DK51" s="63"/>
      <c r="DL51" s="63"/>
    </row>
    <row r="52" spans="1:116" x14ac:dyDescent="0.3">
      <c r="A52" s="56">
        <v>47</v>
      </c>
      <c r="B52" s="57">
        <v>49</v>
      </c>
      <c r="C52" s="58" t="s">
        <v>606</v>
      </c>
      <c r="D52" s="58" t="s">
        <v>607</v>
      </c>
      <c r="E52" s="58" t="s">
        <v>608</v>
      </c>
      <c r="F52" s="58" t="s">
        <v>607</v>
      </c>
      <c r="G52" s="37">
        <v>5.5</v>
      </c>
      <c r="H52" s="10">
        <v>634</v>
      </c>
      <c r="I52" s="28">
        <v>0.05</v>
      </c>
      <c r="J52" s="28">
        <v>40.799999999999997</v>
      </c>
      <c r="K52" s="28">
        <v>197</v>
      </c>
      <c r="L52" s="29">
        <v>1.1200000000000001</v>
      </c>
      <c r="M52" s="28">
        <v>24.5</v>
      </c>
      <c r="N52" s="28">
        <v>56.2</v>
      </c>
      <c r="O52" s="28">
        <v>58.8</v>
      </c>
      <c r="P52" s="31">
        <v>6.0999999999999999E-2</v>
      </c>
      <c r="Q52" s="28">
        <v>1210</v>
      </c>
      <c r="R52" s="28">
        <v>0.2</v>
      </c>
      <c r="S52" s="28">
        <v>44.7</v>
      </c>
      <c r="T52" s="28">
        <v>35.6</v>
      </c>
      <c r="U52" s="17">
        <v>6.12</v>
      </c>
      <c r="V52" s="28">
        <v>38.1</v>
      </c>
      <c r="W52" s="28">
        <v>34</v>
      </c>
      <c r="X52" s="28">
        <v>236</v>
      </c>
      <c r="Y52" s="10">
        <v>1450</v>
      </c>
      <c r="Z52" s="28">
        <v>17.3</v>
      </c>
      <c r="AA52" s="10">
        <v>57555.199999999997</v>
      </c>
      <c r="AB52" s="17">
        <v>283</v>
      </c>
      <c r="AC52" s="28">
        <v>768</v>
      </c>
      <c r="AD52" s="28">
        <v>1230</v>
      </c>
      <c r="AE52" s="28">
        <v>533.05200000000002</v>
      </c>
      <c r="AF52" s="10">
        <v>21047.200000000001</v>
      </c>
      <c r="AG52" s="10">
        <v>1370</v>
      </c>
      <c r="AH52" s="17">
        <v>40</v>
      </c>
      <c r="AI52" s="17">
        <v>378</v>
      </c>
      <c r="AJ52" s="17">
        <v>14</v>
      </c>
      <c r="AK52" s="17">
        <v>337</v>
      </c>
      <c r="AL52" s="17">
        <v>75</v>
      </c>
      <c r="AM52" s="17">
        <v>71</v>
      </c>
      <c r="AN52" s="17">
        <v>60</v>
      </c>
      <c r="AO52" s="17">
        <v>15</v>
      </c>
      <c r="AP52" s="17">
        <v>32</v>
      </c>
      <c r="AQ52" s="17">
        <v>1.5</v>
      </c>
      <c r="AR52" s="17">
        <v>2.5</v>
      </c>
      <c r="AS52" s="17">
        <v>27</v>
      </c>
      <c r="AT52" s="17">
        <v>252</v>
      </c>
      <c r="AU52" s="17">
        <v>96</v>
      </c>
      <c r="AV52" s="17">
        <v>41</v>
      </c>
      <c r="AW52" s="17">
        <v>63</v>
      </c>
      <c r="AX52" s="17">
        <v>59</v>
      </c>
      <c r="AY52" s="17">
        <v>2.5</v>
      </c>
      <c r="AZ52" s="17">
        <v>2.5</v>
      </c>
      <c r="BA52" s="18">
        <v>1395</v>
      </c>
      <c r="BB52" s="16">
        <v>0.5</v>
      </c>
      <c r="BC52" s="16">
        <v>0.5</v>
      </c>
      <c r="BD52" s="16">
        <v>0.5</v>
      </c>
      <c r="BE52" s="16">
        <v>0.5</v>
      </c>
      <c r="BF52" s="16">
        <v>0.5</v>
      </c>
      <c r="BG52" s="16">
        <v>0.5</v>
      </c>
      <c r="BH52" s="16">
        <v>0.5</v>
      </c>
      <c r="BI52" s="16">
        <v>0.5</v>
      </c>
      <c r="BJ52" s="16">
        <v>5.0000000000000001E-3</v>
      </c>
      <c r="BK52" s="16">
        <v>0.5</v>
      </c>
      <c r="BL52" s="16">
        <v>0.05</v>
      </c>
      <c r="BM52" s="16">
        <v>0.05</v>
      </c>
      <c r="BN52" s="16">
        <v>0.05</v>
      </c>
      <c r="BO52" s="16">
        <v>0.05</v>
      </c>
      <c r="BP52" s="16">
        <v>0.05</v>
      </c>
      <c r="BQ52" s="16">
        <v>0.4</v>
      </c>
      <c r="BR52" s="69">
        <v>0.4</v>
      </c>
      <c r="BS52" s="16">
        <v>0.05</v>
      </c>
      <c r="BT52" s="16">
        <v>0.05</v>
      </c>
      <c r="BU52" s="16">
        <v>0.1</v>
      </c>
      <c r="BV52" s="69">
        <v>0.05</v>
      </c>
      <c r="BW52" s="16">
        <v>0.05</v>
      </c>
      <c r="BX52" s="16">
        <v>0.05</v>
      </c>
      <c r="BY52" s="16">
        <f t="shared" si="0"/>
        <v>0.15000000000000002</v>
      </c>
      <c r="BZ52" s="16">
        <v>0.15</v>
      </c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>
        <v>0.05</v>
      </c>
      <c r="DF52" s="16">
        <v>0.05</v>
      </c>
      <c r="DG52" s="36">
        <v>3179</v>
      </c>
      <c r="DH52" s="63"/>
      <c r="DI52" s="63"/>
      <c r="DJ52" s="63"/>
      <c r="DK52" s="63"/>
      <c r="DL52" s="63"/>
    </row>
    <row r="53" spans="1:116" x14ac:dyDescent="0.3">
      <c r="A53" s="56">
        <v>48</v>
      </c>
      <c r="B53" s="57">
        <v>50</v>
      </c>
      <c r="C53" s="58" t="s">
        <v>609</v>
      </c>
      <c r="D53" s="58" t="s">
        <v>610</v>
      </c>
      <c r="E53" s="58" t="s">
        <v>611</v>
      </c>
      <c r="F53" s="58" t="s">
        <v>612</v>
      </c>
      <c r="G53" s="37">
        <v>8.1999999999999993</v>
      </c>
      <c r="H53" s="10">
        <v>225</v>
      </c>
      <c r="I53" s="28">
        <v>0.05</v>
      </c>
      <c r="J53" s="28">
        <v>1.5</v>
      </c>
      <c r="K53" s="28">
        <v>24</v>
      </c>
      <c r="L53" s="29">
        <v>2.5000000000000001E-2</v>
      </c>
      <c r="M53" s="28">
        <v>1.23</v>
      </c>
      <c r="N53" s="36">
        <v>4.29</v>
      </c>
      <c r="O53" s="36">
        <v>6.26</v>
      </c>
      <c r="P53" s="31">
        <v>1.1000000000000001E-3</v>
      </c>
      <c r="Q53" s="36">
        <v>2380</v>
      </c>
      <c r="R53" s="28">
        <v>0.2</v>
      </c>
      <c r="S53" s="36">
        <v>2.0099999999999998</v>
      </c>
      <c r="T53" s="28">
        <v>1.88</v>
      </c>
      <c r="U53" s="17">
        <v>1</v>
      </c>
      <c r="V53" s="17">
        <v>22.2</v>
      </c>
      <c r="W53" s="36">
        <v>6.36</v>
      </c>
      <c r="X53" s="36">
        <v>11.3</v>
      </c>
      <c r="Y53" s="10">
        <v>19200</v>
      </c>
      <c r="Z53" s="28">
        <v>0.05</v>
      </c>
      <c r="AA53" s="10">
        <v>3120</v>
      </c>
      <c r="AB53" s="17">
        <v>511.69099999999997</v>
      </c>
      <c r="AC53" s="28">
        <v>402</v>
      </c>
      <c r="AD53" s="10">
        <v>404</v>
      </c>
      <c r="AE53" s="28">
        <v>134.37700000000001</v>
      </c>
      <c r="AF53" s="10">
        <v>2606.35</v>
      </c>
      <c r="AG53" s="36">
        <v>752</v>
      </c>
      <c r="AH53" s="17">
        <v>28</v>
      </c>
      <c r="AI53" s="17">
        <v>2.5</v>
      </c>
      <c r="AJ53" s="17">
        <v>2.5</v>
      </c>
      <c r="AK53" s="17">
        <v>11</v>
      </c>
      <c r="AL53" s="17">
        <v>2.5</v>
      </c>
      <c r="AM53" s="17">
        <v>2.5</v>
      </c>
      <c r="AN53" s="17">
        <v>2.5</v>
      </c>
      <c r="AO53" s="17">
        <v>2.5</v>
      </c>
      <c r="AP53" s="17">
        <v>2.5</v>
      </c>
      <c r="AQ53" s="17">
        <v>1.5</v>
      </c>
      <c r="AR53" s="17">
        <v>2.5</v>
      </c>
      <c r="AS53" s="17">
        <v>2.5</v>
      </c>
      <c r="AT53" s="17">
        <v>2.5</v>
      </c>
      <c r="AU53" s="17">
        <v>2.5</v>
      </c>
      <c r="AV53" s="17">
        <v>2.5</v>
      </c>
      <c r="AW53" s="17">
        <v>2.5</v>
      </c>
      <c r="AX53" s="17">
        <v>20</v>
      </c>
      <c r="AY53" s="17">
        <v>2.5</v>
      </c>
      <c r="AZ53" s="17">
        <v>2.5</v>
      </c>
      <c r="BA53" s="18">
        <v>65.5</v>
      </c>
      <c r="BB53" s="16">
        <v>0.5</v>
      </c>
      <c r="BC53" s="16">
        <v>0.5</v>
      </c>
      <c r="BD53" s="16">
        <v>0.5</v>
      </c>
      <c r="BE53" s="16">
        <v>0.5</v>
      </c>
      <c r="BF53" s="16">
        <v>0.5</v>
      </c>
      <c r="BG53" s="16">
        <v>0.5</v>
      </c>
      <c r="BH53" s="16">
        <v>0.5</v>
      </c>
      <c r="BI53" s="16">
        <v>0.5</v>
      </c>
      <c r="BJ53" s="16">
        <v>5.0000000000000001E-3</v>
      </c>
      <c r="BK53" s="16">
        <v>0.5</v>
      </c>
      <c r="BL53" s="16">
        <v>0.05</v>
      </c>
      <c r="BM53" s="16">
        <v>0.05</v>
      </c>
      <c r="BN53" s="16">
        <v>0.05</v>
      </c>
      <c r="BO53" s="16">
        <v>0.05</v>
      </c>
      <c r="BP53" s="16">
        <v>0.05</v>
      </c>
      <c r="BQ53" s="16">
        <v>0.4</v>
      </c>
      <c r="BR53" s="69">
        <v>0.4</v>
      </c>
      <c r="BS53" s="16">
        <v>0.05</v>
      </c>
      <c r="BT53" s="16">
        <v>0.05</v>
      </c>
      <c r="BU53" s="16">
        <v>0.1</v>
      </c>
      <c r="BV53" s="69">
        <v>0.05</v>
      </c>
      <c r="BW53" s="16">
        <v>0.05</v>
      </c>
      <c r="BX53" s="16">
        <v>0.05</v>
      </c>
      <c r="BY53" s="16">
        <f t="shared" si="0"/>
        <v>0.15000000000000002</v>
      </c>
      <c r="BZ53" s="16">
        <v>0.15</v>
      </c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>
        <v>0.05</v>
      </c>
      <c r="DF53" s="16">
        <v>0.05</v>
      </c>
      <c r="DG53" s="36">
        <v>1109</v>
      </c>
      <c r="DH53" s="63"/>
      <c r="DI53" s="63"/>
      <c r="DJ53" s="63"/>
      <c r="DK53" s="63"/>
      <c r="DL53" s="63"/>
    </row>
    <row r="54" spans="1:116" x14ac:dyDescent="0.3">
      <c r="A54" s="56">
        <v>49</v>
      </c>
      <c r="B54" s="57">
        <v>51</v>
      </c>
      <c r="C54" s="58" t="s">
        <v>613</v>
      </c>
      <c r="D54" s="58" t="s">
        <v>614</v>
      </c>
      <c r="E54" s="58" t="s">
        <v>615</v>
      </c>
      <c r="F54" s="58" t="s">
        <v>616</v>
      </c>
      <c r="G54" s="37">
        <v>7.7</v>
      </c>
      <c r="H54" s="10">
        <v>474</v>
      </c>
      <c r="I54" s="28">
        <v>0.05</v>
      </c>
      <c r="J54" s="28">
        <v>1.5</v>
      </c>
      <c r="K54" s="28">
        <v>15.1</v>
      </c>
      <c r="L54" s="29">
        <v>0.11799999999999999</v>
      </c>
      <c r="M54" s="28">
        <v>1.75</v>
      </c>
      <c r="N54" s="28">
        <v>10.1</v>
      </c>
      <c r="O54" s="28">
        <v>6.29</v>
      </c>
      <c r="P54" s="31">
        <v>3.0999999999999999E-3</v>
      </c>
      <c r="Q54" s="28">
        <v>1770</v>
      </c>
      <c r="R54" s="28">
        <v>0.2</v>
      </c>
      <c r="S54" s="28">
        <v>3.86</v>
      </c>
      <c r="T54" s="28">
        <v>4.0199999999999996</v>
      </c>
      <c r="U54" s="17">
        <v>1</v>
      </c>
      <c r="V54" s="28">
        <v>17.8</v>
      </c>
      <c r="W54" s="28">
        <v>15.2</v>
      </c>
      <c r="X54" s="28">
        <v>15.1</v>
      </c>
      <c r="Y54" s="10">
        <v>8520</v>
      </c>
      <c r="Z54" s="28">
        <v>1.19</v>
      </c>
      <c r="AA54" s="10">
        <v>5530</v>
      </c>
      <c r="AB54" s="17">
        <v>89</v>
      </c>
      <c r="AC54" s="28">
        <v>301</v>
      </c>
      <c r="AD54" s="10">
        <v>1770</v>
      </c>
      <c r="AE54" s="28">
        <v>173.62</v>
      </c>
      <c r="AF54" s="10">
        <v>3091.81</v>
      </c>
      <c r="AG54" s="10">
        <v>1510</v>
      </c>
      <c r="AH54" s="17">
        <v>8</v>
      </c>
      <c r="AI54" s="17">
        <v>2.5</v>
      </c>
      <c r="AJ54" s="17">
        <v>2.5</v>
      </c>
      <c r="AK54" s="17">
        <v>7</v>
      </c>
      <c r="AL54" s="17">
        <v>2.5</v>
      </c>
      <c r="AM54" s="17">
        <v>2.5</v>
      </c>
      <c r="AN54" s="17">
        <v>2.5</v>
      </c>
      <c r="AO54" s="17">
        <v>2.5</v>
      </c>
      <c r="AP54" s="17">
        <v>2.5</v>
      </c>
      <c r="AQ54" s="17">
        <v>1.5</v>
      </c>
      <c r="AR54" s="17">
        <v>2.5</v>
      </c>
      <c r="AS54" s="17">
        <v>2.5</v>
      </c>
      <c r="AT54" s="17">
        <v>2.5</v>
      </c>
      <c r="AU54" s="17">
        <v>2.5</v>
      </c>
      <c r="AV54" s="17">
        <v>2.5</v>
      </c>
      <c r="AW54" s="17">
        <v>7</v>
      </c>
      <c r="AX54" s="17">
        <v>8</v>
      </c>
      <c r="AY54" s="17">
        <v>2.5</v>
      </c>
      <c r="AZ54" s="17">
        <v>2.5</v>
      </c>
      <c r="BA54" s="18">
        <v>41.5</v>
      </c>
      <c r="BB54" s="16">
        <v>0.5</v>
      </c>
      <c r="BC54" s="16">
        <v>0.5</v>
      </c>
      <c r="BD54" s="16">
        <v>0.5</v>
      </c>
      <c r="BE54" s="16">
        <v>0.5</v>
      </c>
      <c r="BF54" s="16">
        <v>0.5</v>
      </c>
      <c r="BG54" s="16">
        <v>0.5</v>
      </c>
      <c r="BH54" s="16">
        <v>0.5</v>
      </c>
      <c r="BI54" s="16">
        <v>0.5</v>
      </c>
      <c r="BJ54" s="16">
        <v>5.0000000000000001E-3</v>
      </c>
      <c r="BK54" s="16">
        <v>0.5</v>
      </c>
      <c r="BL54" s="16">
        <v>0.05</v>
      </c>
      <c r="BM54" s="16">
        <v>0.05</v>
      </c>
      <c r="BN54" s="16">
        <v>0.05</v>
      </c>
      <c r="BO54" s="16">
        <v>0.05</v>
      </c>
      <c r="BP54" s="16">
        <v>0.05</v>
      </c>
      <c r="BQ54" s="16">
        <v>0.4</v>
      </c>
      <c r="BR54" s="69">
        <v>0.4</v>
      </c>
      <c r="BS54" s="16">
        <v>0.05</v>
      </c>
      <c r="BT54" s="16">
        <v>0.05</v>
      </c>
      <c r="BU54" s="16">
        <v>0.1</v>
      </c>
      <c r="BV54" s="69">
        <v>0.05</v>
      </c>
      <c r="BW54" s="16">
        <v>0.05</v>
      </c>
      <c r="BX54" s="16">
        <v>0.05</v>
      </c>
      <c r="BY54" s="16">
        <f t="shared" si="0"/>
        <v>0.15000000000000002</v>
      </c>
      <c r="BZ54" s="16">
        <v>0.15</v>
      </c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>
        <v>0.05</v>
      </c>
      <c r="DF54" s="16">
        <v>0.05</v>
      </c>
      <c r="DG54" s="36">
        <v>2518</v>
      </c>
      <c r="DH54" s="63"/>
      <c r="DI54" s="63"/>
      <c r="DJ54" s="63"/>
      <c r="DK54" s="63"/>
      <c r="DL54" s="63"/>
    </row>
    <row r="55" spans="1:116" x14ac:dyDescent="0.3">
      <c r="A55" s="56">
        <v>50</v>
      </c>
      <c r="B55" s="57">
        <v>52</v>
      </c>
      <c r="C55" s="58" t="s">
        <v>617</v>
      </c>
      <c r="D55" s="58" t="s">
        <v>618</v>
      </c>
      <c r="E55" s="58" t="s">
        <v>619</v>
      </c>
      <c r="F55" s="58" t="s">
        <v>620</v>
      </c>
      <c r="G55" s="37">
        <v>7.7</v>
      </c>
      <c r="H55" s="10">
        <v>724</v>
      </c>
      <c r="I55" s="28">
        <v>0.05</v>
      </c>
      <c r="J55" s="28">
        <v>1.5</v>
      </c>
      <c r="K55" s="28">
        <v>53.4</v>
      </c>
      <c r="L55" s="29">
        <v>2.5000000000000001E-2</v>
      </c>
      <c r="M55" s="28">
        <v>1.64</v>
      </c>
      <c r="N55" s="28">
        <v>5.48</v>
      </c>
      <c r="O55" s="28">
        <v>11.7</v>
      </c>
      <c r="P55" s="31">
        <v>8.0999999999999996E-3</v>
      </c>
      <c r="Q55" s="28">
        <v>459</v>
      </c>
      <c r="R55" s="36">
        <v>0.42699999999999999</v>
      </c>
      <c r="S55" s="28">
        <v>2.2999999999999998</v>
      </c>
      <c r="T55" s="28">
        <v>7.01</v>
      </c>
      <c r="U55" s="17">
        <v>1</v>
      </c>
      <c r="V55" s="17">
        <v>17.2</v>
      </c>
      <c r="W55" s="28">
        <v>8.2899999999999991</v>
      </c>
      <c r="X55" s="28">
        <v>30.7</v>
      </c>
      <c r="Y55" s="10">
        <v>6180</v>
      </c>
      <c r="Z55" s="28">
        <v>11.9</v>
      </c>
      <c r="AA55" s="10">
        <v>8070</v>
      </c>
      <c r="AB55" s="17">
        <v>286</v>
      </c>
      <c r="AC55" s="10">
        <v>159</v>
      </c>
      <c r="AD55" s="10">
        <v>9460</v>
      </c>
      <c r="AE55" s="28">
        <v>117.97199999999999</v>
      </c>
      <c r="AF55" s="10">
        <v>2683.42</v>
      </c>
      <c r="AG55" s="10">
        <v>609</v>
      </c>
      <c r="AH55" s="17">
        <v>240</v>
      </c>
      <c r="AI55" s="17">
        <v>137</v>
      </c>
      <c r="AJ55" s="17">
        <v>34</v>
      </c>
      <c r="AK55" s="17">
        <v>594</v>
      </c>
      <c r="AL55" s="17">
        <v>140</v>
      </c>
      <c r="AM55" s="17">
        <v>167</v>
      </c>
      <c r="AN55" s="17">
        <v>267</v>
      </c>
      <c r="AO55" s="17">
        <v>46</v>
      </c>
      <c r="AP55" s="17">
        <v>147</v>
      </c>
      <c r="AQ55" s="17">
        <v>17</v>
      </c>
      <c r="AR55" s="17">
        <v>46</v>
      </c>
      <c r="AS55" s="17">
        <v>2.5</v>
      </c>
      <c r="AT55" s="17">
        <v>567</v>
      </c>
      <c r="AU55" s="17">
        <v>308</v>
      </c>
      <c r="AV55" s="17">
        <v>131</v>
      </c>
      <c r="AW55" s="17">
        <v>161</v>
      </c>
      <c r="AX55" s="17">
        <v>201</v>
      </c>
      <c r="AY55" s="17">
        <v>33</v>
      </c>
      <c r="AZ55" s="17">
        <v>2.5</v>
      </c>
      <c r="BA55" s="18">
        <v>2650.5</v>
      </c>
      <c r="BB55" s="16">
        <v>0.5</v>
      </c>
      <c r="BC55" s="16">
        <v>0.5</v>
      </c>
      <c r="BD55" s="16">
        <v>0.5</v>
      </c>
      <c r="BE55" s="16">
        <v>0.5</v>
      </c>
      <c r="BF55" s="16">
        <v>0.5</v>
      </c>
      <c r="BG55" s="16">
        <v>0.5</v>
      </c>
      <c r="BH55" s="16">
        <v>0.5</v>
      </c>
      <c r="BI55" s="16">
        <v>0.5</v>
      </c>
      <c r="BJ55" s="16">
        <v>5.0000000000000001E-3</v>
      </c>
      <c r="BK55" s="16">
        <v>0.5</v>
      </c>
      <c r="BL55" s="16">
        <v>0.05</v>
      </c>
      <c r="BM55" s="16">
        <v>0.05</v>
      </c>
      <c r="BN55" s="16">
        <v>0.05</v>
      </c>
      <c r="BO55" s="16">
        <v>0.05</v>
      </c>
      <c r="BP55" s="16">
        <v>0.05</v>
      </c>
      <c r="BQ55" s="16">
        <v>0.4</v>
      </c>
      <c r="BR55" s="69">
        <v>0.4</v>
      </c>
      <c r="BS55" s="16">
        <v>0.05</v>
      </c>
      <c r="BT55" s="16">
        <v>0.05</v>
      </c>
      <c r="BU55" s="16">
        <v>0.1</v>
      </c>
      <c r="BV55" s="69">
        <v>0.05</v>
      </c>
      <c r="BW55" s="16">
        <v>0.05</v>
      </c>
      <c r="BX55" s="16">
        <v>0.05</v>
      </c>
      <c r="BY55" s="16">
        <f t="shared" si="0"/>
        <v>0.15000000000000002</v>
      </c>
      <c r="BZ55" s="16">
        <v>0.15</v>
      </c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>
        <v>0.05</v>
      </c>
      <c r="DF55" s="16">
        <v>0.05</v>
      </c>
      <c r="DG55" s="36">
        <v>2848</v>
      </c>
      <c r="DH55" s="63"/>
      <c r="DI55" s="63"/>
      <c r="DJ55" s="63"/>
      <c r="DK55" s="63"/>
      <c r="DL55" s="63"/>
    </row>
    <row r="56" spans="1:116" x14ac:dyDescent="0.3">
      <c r="A56" s="56">
        <v>51</v>
      </c>
      <c r="B56" s="57">
        <v>53</v>
      </c>
      <c r="C56" s="58" t="s">
        <v>621</v>
      </c>
      <c r="D56" s="58" t="s">
        <v>622</v>
      </c>
      <c r="E56" s="58" t="s">
        <v>623</v>
      </c>
      <c r="F56" s="58" t="s">
        <v>624</v>
      </c>
      <c r="G56" s="37">
        <v>8.3000000000000007</v>
      </c>
      <c r="H56" s="10">
        <v>352</v>
      </c>
      <c r="I56" s="28">
        <v>0.71699999999999997</v>
      </c>
      <c r="J56" s="28">
        <v>1.5</v>
      </c>
      <c r="K56" s="28">
        <v>11.3</v>
      </c>
      <c r="L56" s="29">
        <v>2.5000000000000001E-2</v>
      </c>
      <c r="M56" s="28">
        <v>0.89900000000000002</v>
      </c>
      <c r="N56" s="28">
        <v>2.11</v>
      </c>
      <c r="O56" s="28">
        <v>9.94</v>
      </c>
      <c r="P56" s="31">
        <v>6.1000000000000004E-3</v>
      </c>
      <c r="Q56" s="28">
        <v>511</v>
      </c>
      <c r="R56" s="28">
        <v>0.2</v>
      </c>
      <c r="S56" s="28">
        <v>1.17</v>
      </c>
      <c r="T56" s="28">
        <v>1.32</v>
      </c>
      <c r="U56" s="17">
        <v>1</v>
      </c>
      <c r="V56" s="28">
        <v>14.4</v>
      </c>
      <c r="W56" s="28">
        <v>3.38</v>
      </c>
      <c r="X56" s="28">
        <v>17.600000000000001</v>
      </c>
      <c r="Y56" s="10">
        <v>11600</v>
      </c>
      <c r="Z56" s="28">
        <v>0.755</v>
      </c>
      <c r="AA56" s="10">
        <v>2160</v>
      </c>
      <c r="AB56" s="17">
        <v>53.2</v>
      </c>
      <c r="AC56" s="10">
        <v>245</v>
      </c>
      <c r="AD56" s="10">
        <v>1300</v>
      </c>
      <c r="AE56" s="28">
        <v>125.093</v>
      </c>
      <c r="AF56" s="10">
        <v>1114.76</v>
      </c>
      <c r="AG56" s="10">
        <v>356</v>
      </c>
      <c r="AH56" s="17">
        <v>19</v>
      </c>
      <c r="AI56" s="17">
        <v>20</v>
      </c>
      <c r="AJ56" s="17">
        <v>2.5</v>
      </c>
      <c r="AK56" s="17">
        <v>33</v>
      </c>
      <c r="AL56" s="17">
        <v>6</v>
      </c>
      <c r="AM56" s="17">
        <v>6</v>
      </c>
      <c r="AN56" s="17">
        <v>10</v>
      </c>
      <c r="AO56" s="17">
        <v>2.5</v>
      </c>
      <c r="AP56" s="17">
        <v>8</v>
      </c>
      <c r="AQ56" s="17">
        <v>1.5</v>
      </c>
      <c r="AR56" s="17">
        <v>2.5</v>
      </c>
      <c r="AS56" s="17">
        <v>2.5</v>
      </c>
      <c r="AT56" s="17">
        <v>28</v>
      </c>
      <c r="AU56" s="17">
        <v>14</v>
      </c>
      <c r="AV56" s="17">
        <v>2.5</v>
      </c>
      <c r="AW56" s="17">
        <v>12</v>
      </c>
      <c r="AX56" s="17">
        <v>13</v>
      </c>
      <c r="AY56" s="17">
        <v>2.5</v>
      </c>
      <c r="AZ56" s="17">
        <v>2.5</v>
      </c>
      <c r="BA56" s="18">
        <v>147.5</v>
      </c>
      <c r="BB56" s="16">
        <v>0.5</v>
      </c>
      <c r="BC56" s="16">
        <v>0.5</v>
      </c>
      <c r="BD56" s="16">
        <v>0.5</v>
      </c>
      <c r="BE56" s="16">
        <v>0.5</v>
      </c>
      <c r="BF56" s="16">
        <v>0.5</v>
      </c>
      <c r="BG56" s="16">
        <v>0.5</v>
      </c>
      <c r="BH56" s="16">
        <v>0.5</v>
      </c>
      <c r="BI56" s="16">
        <v>0.5</v>
      </c>
      <c r="BJ56" s="16">
        <v>5.0000000000000001E-3</v>
      </c>
      <c r="BK56" s="16">
        <v>0.5</v>
      </c>
      <c r="BL56" s="16">
        <v>0.05</v>
      </c>
      <c r="BM56" s="16">
        <v>0.05</v>
      </c>
      <c r="BN56" s="16">
        <v>0.05</v>
      </c>
      <c r="BO56" s="16">
        <v>0.05</v>
      </c>
      <c r="BP56" s="16">
        <v>0.05</v>
      </c>
      <c r="BQ56" s="16">
        <v>0.4</v>
      </c>
      <c r="BR56" s="69">
        <v>0.4</v>
      </c>
      <c r="BS56" s="16">
        <v>0.05</v>
      </c>
      <c r="BT56" s="16">
        <v>0.05</v>
      </c>
      <c r="BU56" s="16">
        <v>0.1</v>
      </c>
      <c r="BV56" s="69">
        <v>0.05</v>
      </c>
      <c r="BW56" s="16">
        <v>0.05</v>
      </c>
      <c r="BX56" s="16">
        <v>0.05</v>
      </c>
      <c r="BY56" s="16">
        <f t="shared" si="0"/>
        <v>0.15000000000000002</v>
      </c>
      <c r="BZ56" s="16">
        <v>0.15</v>
      </c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>
        <v>0.05</v>
      </c>
      <c r="DF56" s="16">
        <v>0.05</v>
      </c>
      <c r="DG56" s="36">
        <v>528.20000000000005</v>
      </c>
      <c r="DH56" s="63"/>
      <c r="DI56" s="63"/>
      <c r="DJ56" s="63"/>
      <c r="DK56" s="63"/>
      <c r="DL56" s="63"/>
    </row>
    <row r="57" spans="1:116" x14ac:dyDescent="0.3">
      <c r="A57" s="56">
        <v>52</v>
      </c>
      <c r="B57" s="57">
        <v>54</v>
      </c>
      <c r="C57" s="59" t="s">
        <v>625</v>
      </c>
      <c r="D57" s="60" t="s">
        <v>626</v>
      </c>
      <c r="E57" s="59" t="s">
        <v>627</v>
      </c>
      <c r="F57" s="59" t="s">
        <v>628</v>
      </c>
      <c r="G57" s="37">
        <v>6.5</v>
      </c>
      <c r="H57" s="10">
        <v>442</v>
      </c>
      <c r="I57" s="28">
        <v>0.76900000000000002</v>
      </c>
      <c r="J57" s="28">
        <v>6.35</v>
      </c>
      <c r="K57" s="28">
        <v>144</v>
      </c>
      <c r="L57" s="29">
        <v>0.19400000000000001</v>
      </c>
      <c r="M57" s="28">
        <v>10.199999999999999</v>
      </c>
      <c r="N57" s="28">
        <v>22.4</v>
      </c>
      <c r="O57" s="28">
        <v>16.5</v>
      </c>
      <c r="P57" s="31">
        <v>8.8000000000000005E-3</v>
      </c>
      <c r="Q57" s="28">
        <v>2360</v>
      </c>
      <c r="R57" s="28">
        <v>0.2</v>
      </c>
      <c r="S57" s="28">
        <v>16.100000000000001</v>
      </c>
      <c r="T57" s="28">
        <v>18</v>
      </c>
      <c r="U57" s="17">
        <v>1</v>
      </c>
      <c r="V57" s="28">
        <v>17.399999999999999</v>
      </c>
      <c r="W57" s="28">
        <v>30.4</v>
      </c>
      <c r="X57" s="28">
        <v>63.7</v>
      </c>
      <c r="Y57" s="10">
        <v>2740</v>
      </c>
      <c r="Z57" s="28">
        <v>1.63</v>
      </c>
      <c r="AA57" s="10">
        <v>14700</v>
      </c>
      <c r="AB57" s="17">
        <v>508.56200000000001</v>
      </c>
      <c r="AC57" s="10">
        <v>1680</v>
      </c>
      <c r="AD57" s="10">
        <v>590</v>
      </c>
      <c r="AE57" s="28">
        <v>502.81799999999998</v>
      </c>
      <c r="AF57" s="10">
        <v>12644.6</v>
      </c>
      <c r="AG57" s="10">
        <v>2630</v>
      </c>
      <c r="AH57" s="17">
        <v>28</v>
      </c>
      <c r="AI57" s="17">
        <v>51</v>
      </c>
      <c r="AJ57" s="17">
        <v>9</v>
      </c>
      <c r="AK57" s="17">
        <v>217</v>
      </c>
      <c r="AL57" s="17">
        <v>140</v>
      </c>
      <c r="AM57" s="17">
        <v>130</v>
      </c>
      <c r="AN57" s="17">
        <v>191</v>
      </c>
      <c r="AO57" s="17">
        <v>23</v>
      </c>
      <c r="AP57" s="17">
        <v>132</v>
      </c>
      <c r="AQ57" s="17">
        <v>1.5</v>
      </c>
      <c r="AR57" s="17">
        <v>2.5</v>
      </c>
      <c r="AS57" s="17">
        <v>2.5</v>
      </c>
      <c r="AT57" s="17">
        <v>220</v>
      </c>
      <c r="AU57" s="17">
        <v>251</v>
      </c>
      <c r="AV57" s="17">
        <v>113</v>
      </c>
      <c r="AW57" s="17">
        <v>107</v>
      </c>
      <c r="AX57" s="17">
        <v>204</v>
      </c>
      <c r="AY57" s="17">
        <v>27</v>
      </c>
      <c r="AZ57" s="17">
        <v>2.5</v>
      </c>
      <c r="BA57" s="18">
        <v>1356.5</v>
      </c>
      <c r="BB57" s="16">
        <v>0.5</v>
      </c>
      <c r="BC57" s="16">
        <v>0.5</v>
      </c>
      <c r="BD57" s="16">
        <v>0.5</v>
      </c>
      <c r="BE57" s="16">
        <v>0.5</v>
      </c>
      <c r="BF57" s="16">
        <v>0.5</v>
      </c>
      <c r="BG57" s="16">
        <v>0.5</v>
      </c>
      <c r="BH57" s="16">
        <v>0.5</v>
      </c>
      <c r="BI57" s="16">
        <v>0.5</v>
      </c>
      <c r="BJ57" s="16">
        <v>5.0000000000000001E-3</v>
      </c>
      <c r="BK57" s="16">
        <v>0.5</v>
      </c>
      <c r="BL57" s="16">
        <v>0.05</v>
      </c>
      <c r="BM57" s="16">
        <v>0.05</v>
      </c>
      <c r="BN57" s="16">
        <v>0.05</v>
      </c>
      <c r="BO57" s="16">
        <v>0.05</v>
      </c>
      <c r="BP57" s="16">
        <v>0.05</v>
      </c>
      <c r="BQ57" s="16">
        <v>0.4</v>
      </c>
      <c r="BR57" s="69">
        <v>0.4</v>
      </c>
      <c r="BS57" s="16">
        <v>0.05</v>
      </c>
      <c r="BT57" s="16">
        <v>0.05</v>
      </c>
      <c r="BU57" s="16">
        <v>0.1</v>
      </c>
      <c r="BV57" s="69">
        <v>0.05</v>
      </c>
      <c r="BW57" s="16">
        <v>0.05</v>
      </c>
      <c r="BX57" s="16">
        <v>0.05</v>
      </c>
      <c r="BY57" s="16">
        <f t="shared" si="0"/>
        <v>0.15000000000000002</v>
      </c>
      <c r="BZ57" s="16">
        <v>0.15</v>
      </c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>
        <v>0.05</v>
      </c>
      <c r="DF57" s="16">
        <v>0.05</v>
      </c>
      <c r="DG57" s="36">
        <v>2040</v>
      </c>
      <c r="DH57" s="63"/>
      <c r="DI57" s="63"/>
      <c r="DJ57" s="63"/>
      <c r="DK57" s="63"/>
      <c r="DL57" s="63"/>
    </row>
    <row r="58" spans="1:116" x14ac:dyDescent="0.3">
      <c r="A58" s="56">
        <v>53</v>
      </c>
      <c r="B58" s="57">
        <v>55</v>
      </c>
      <c r="C58" s="58" t="s">
        <v>629</v>
      </c>
      <c r="D58" s="58" t="s">
        <v>630</v>
      </c>
      <c r="E58" s="58" t="s">
        <v>631</v>
      </c>
      <c r="F58" s="58" t="s">
        <v>632</v>
      </c>
      <c r="G58" s="37">
        <v>8</v>
      </c>
      <c r="H58" s="10">
        <v>349</v>
      </c>
      <c r="I58" s="28">
        <v>0.05</v>
      </c>
      <c r="J58" s="28">
        <v>1.5</v>
      </c>
      <c r="K58" s="28">
        <v>48.3</v>
      </c>
      <c r="L58" s="29">
        <v>0.92800000000000005</v>
      </c>
      <c r="M58" s="28">
        <v>4.3600000000000003</v>
      </c>
      <c r="N58" s="36">
        <v>15.4</v>
      </c>
      <c r="O58" s="28">
        <v>12.2</v>
      </c>
      <c r="P58" s="31">
        <v>1.4E-2</v>
      </c>
      <c r="Q58" s="36">
        <v>3910</v>
      </c>
      <c r="R58" s="28">
        <v>0.2</v>
      </c>
      <c r="S58" s="36">
        <v>15.5</v>
      </c>
      <c r="T58" s="28">
        <v>5.6</v>
      </c>
      <c r="U58" s="17">
        <v>1</v>
      </c>
      <c r="V58" s="17">
        <v>38.299999999999997</v>
      </c>
      <c r="W58" s="36">
        <v>24.4</v>
      </c>
      <c r="X58" s="36">
        <v>46.2</v>
      </c>
      <c r="Y58" s="10">
        <v>17000</v>
      </c>
      <c r="Z58" s="28">
        <v>0.69</v>
      </c>
      <c r="AA58" s="10">
        <v>103</v>
      </c>
      <c r="AB58" s="17">
        <v>211</v>
      </c>
      <c r="AC58" s="28">
        <v>167</v>
      </c>
      <c r="AD58" s="10">
        <v>617</v>
      </c>
      <c r="AE58" s="28">
        <v>79.900000000000006</v>
      </c>
      <c r="AF58" s="10">
        <v>7387</v>
      </c>
      <c r="AG58" s="36">
        <v>1580</v>
      </c>
      <c r="AH58" s="17">
        <v>49</v>
      </c>
      <c r="AI58" s="17">
        <v>20</v>
      </c>
      <c r="AJ58" s="17">
        <v>8</v>
      </c>
      <c r="AK58" s="17">
        <v>51</v>
      </c>
      <c r="AL58" s="17">
        <v>21</v>
      </c>
      <c r="AM58" s="17">
        <v>16</v>
      </c>
      <c r="AN58" s="17">
        <v>15</v>
      </c>
      <c r="AO58" s="17">
        <v>2.5</v>
      </c>
      <c r="AP58" s="17">
        <v>7</v>
      </c>
      <c r="AQ58" s="17">
        <v>1.5</v>
      </c>
      <c r="AR58" s="17">
        <v>2.5</v>
      </c>
      <c r="AS58" s="17">
        <v>2.5</v>
      </c>
      <c r="AT58" s="17">
        <v>38</v>
      </c>
      <c r="AU58" s="17">
        <v>20</v>
      </c>
      <c r="AV58" s="17">
        <v>7</v>
      </c>
      <c r="AW58" s="17">
        <v>11</v>
      </c>
      <c r="AX58" s="17">
        <v>10</v>
      </c>
      <c r="AY58" s="17">
        <v>2.5</v>
      </c>
      <c r="AZ58" s="17">
        <v>2.5</v>
      </c>
      <c r="BA58" s="18">
        <v>251.5</v>
      </c>
      <c r="BB58" s="16">
        <v>0.5</v>
      </c>
      <c r="BC58" s="16">
        <v>0.5</v>
      </c>
      <c r="BD58" s="16">
        <v>0.5</v>
      </c>
      <c r="BE58" s="16">
        <v>0.5</v>
      </c>
      <c r="BF58" s="16">
        <v>0.5</v>
      </c>
      <c r="BG58" s="16">
        <v>0.5</v>
      </c>
      <c r="BH58" s="16">
        <v>0.5</v>
      </c>
      <c r="BI58" s="16">
        <v>0.5</v>
      </c>
      <c r="BJ58" s="16">
        <v>5.0000000000000001E-3</v>
      </c>
      <c r="BK58" s="16">
        <v>0.5</v>
      </c>
      <c r="BL58" s="16">
        <v>0.05</v>
      </c>
      <c r="BM58" s="16">
        <v>0.05</v>
      </c>
      <c r="BN58" s="16">
        <v>0.05</v>
      </c>
      <c r="BO58" s="16">
        <v>0.05</v>
      </c>
      <c r="BP58" s="16">
        <v>0.05</v>
      </c>
      <c r="BQ58" s="16">
        <v>0.4</v>
      </c>
      <c r="BR58" s="69">
        <v>0.4</v>
      </c>
      <c r="BS58" s="16">
        <v>0.05</v>
      </c>
      <c r="BT58" s="16">
        <v>0.05</v>
      </c>
      <c r="BU58" s="16">
        <v>0.1</v>
      </c>
      <c r="BV58" s="69">
        <v>0.05</v>
      </c>
      <c r="BW58" s="16">
        <v>0.05</v>
      </c>
      <c r="BX58" s="16">
        <v>0.05</v>
      </c>
      <c r="BY58" s="16">
        <f t="shared" si="0"/>
        <v>0.15000000000000002</v>
      </c>
      <c r="BZ58" s="16">
        <v>0.15</v>
      </c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>
        <v>0.05</v>
      </c>
      <c r="DF58" s="16">
        <v>0.05</v>
      </c>
      <c r="DG58" s="36">
        <v>2541</v>
      </c>
      <c r="DH58" s="63"/>
      <c r="DI58" s="63"/>
      <c r="DJ58" s="63"/>
      <c r="DK58" s="63"/>
      <c r="DL58" s="63"/>
    </row>
    <row r="59" spans="1:116" x14ac:dyDescent="0.3">
      <c r="A59" s="56">
        <v>54</v>
      </c>
      <c r="B59" s="57">
        <v>56</v>
      </c>
      <c r="C59" s="58" t="s">
        <v>633</v>
      </c>
      <c r="D59" s="58" t="s">
        <v>223</v>
      </c>
      <c r="E59" s="58" t="s">
        <v>634</v>
      </c>
      <c r="F59" s="58" t="s">
        <v>635</v>
      </c>
      <c r="G59" s="37">
        <v>8.4</v>
      </c>
      <c r="H59" s="10">
        <v>209</v>
      </c>
      <c r="I59" s="28">
        <v>0.05</v>
      </c>
      <c r="J59" s="28">
        <v>1.5</v>
      </c>
      <c r="K59" s="28">
        <v>22.1</v>
      </c>
      <c r="L59" s="29">
        <v>2.5000000000000001E-2</v>
      </c>
      <c r="M59" s="28">
        <v>2.8</v>
      </c>
      <c r="N59" s="36">
        <v>7.04</v>
      </c>
      <c r="O59" s="28">
        <v>6.88</v>
      </c>
      <c r="P59" s="31">
        <v>8.0000000000000002E-3</v>
      </c>
      <c r="Q59" s="36">
        <v>1200</v>
      </c>
      <c r="R59" s="28">
        <v>0.2</v>
      </c>
      <c r="S59" s="36">
        <v>8.26</v>
      </c>
      <c r="T59" s="28">
        <v>2.65</v>
      </c>
      <c r="U59" s="17">
        <v>1</v>
      </c>
      <c r="V59" s="36">
        <v>15.2</v>
      </c>
      <c r="W59" s="36">
        <v>11</v>
      </c>
      <c r="X59" s="36">
        <v>24.1</v>
      </c>
      <c r="Y59" s="10">
        <v>3460</v>
      </c>
      <c r="Z59" s="28">
        <v>0.12</v>
      </c>
      <c r="AA59" s="10">
        <v>5990</v>
      </c>
      <c r="AB59" s="17">
        <v>176</v>
      </c>
      <c r="AC59" s="28">
        <v>110</v>
      </c>
      <c r="AD59" s="10">
        <v>256</v>
      </c>
      <c r="AE59" s="28">
        <v>132.56899999999999</v>
      </c>
      <c r="AF59" s="10">
        <v>3736.96</v>
      </c>
      <c r="AG59" s="36">
        <v>629</v>
      </c>
      <c r="AH59" s="17">
        <v>11</v>
      </c>
      <c r="AI59" s="17">
        <v>7</v>
      </c>
      <c r="AJ59" s="17">
        <v>2.5</v>
      </c>
      <c r="AK59" s="17">
        <v>11</v>
      </c>
      <c r="AL59" s="17">
        <v>2.5</v>
      </c>
      <c r="AM59" s="17">
        <v>2.5</v>
      </c>
      <c r="AN59" s="17">
        <v>2.5</v>
      </c>
      <c r="AO59" s="17">
        <v>2.5</v>
      </c>
      <c r="AP59" s="17">
        <v>2.5</v>
      </c>
      <c r="AQ59" s="17">
        <v>1.5</v>
      </c>
      <c r="AR59" s="17">
        <v>2.5</v>
      </c>
      <c r="AS59" s="17">
        <v>2.5</v>
      </c>
      <c r="AT59" s="17">
        <v>6</v>
      </c>
      <c r="AU59" s="17">
        <v>9</v>
      </c>
      <c r="AV59" s="17">
        <v>2.5</v>
      </c>
      <c r="AW59" s="17">
        <v>11</v>
      </c>
      <c r="AX59" s="17">
        <v>12</v>
      </c>
      <c r="AY59" s="17">
        <v>2.5</v>
      </c>
      <c r="AZ59" s="17">
        <v>2.5</v>
      </c>
      <c r="BA59" s="18">
        <v>63</v>
      </c>
      <c r="BB59" s="16">
        <v>0.5</v>
      </c>
      <c r="BC59" s="16">
        <v>0.5</v>
      </c>
      <c r="BD59" s="16">
        <v>0.5</v>
      </c>
      <c r="BE59" s="16">
        <v>0.5</v>
      </c>
      <c r="BF59" s="16">
        <v>0.5</v>
      </c>
      <c r="BG59" s="16">
        <v>0.5</v>
      </c>
      <c r="BH59" s="16">
        <v>0.5</v>
      </c>
      <c r="BI59" s="16">
        <v>0.5</v>
      </c>
      <c r="BJ59" s="16">
        <v>5.0000000000000001E-3</v>
      </c>
      <c r="BK59" s="16">
        <v>0.5</v>
      </c>
      <c r="BL59" s="16">
        <v>0.05</v>
      </c>
      <c r="BM59" s="16">
        <v>0.05</v>
      </c>
      <c r="BN59" s="16">
        <v>0.05</v>
      </c>
      <c r="BO59" s="16">
        <v>0.05</v>
      </c>
      <c r="BP59" s="16">
        <v>0.05</v>
      </c>
      <c r="BQ59" s="16">
        <v>0.4</v>
      </c>
      <c r="BR59" s="69">
        <v>0.4</v>
      </c>
      <c r="BS59" s="16">
        <v>0.05</v>
      </c>
      <c r="BT59" s="16">
        <v>0.05</v>
      </c>
      <c r="BU59" s="16">
        <v>0.1</v>
      </c>
      <c r="BV59" s="69">
        <v>0.05</v>
      </c>
      <c r="BW59" s="16">
        <v>0.05</v>
      </c>
      <c r="BX59" s="16">
        <v>0.05</v>
      </c>
      <c r="BY59" s="16">
        <f t="shared" si="0"/>
        <v>0.15000000000000002</v>
      </c>
      <c r="BZ59" s="16">
        <v>0.15</v>
      </c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>
        <v>0.05</v>
      </c>
      <c r="DF59" s="16">
        <v>0.05</v>
      </c>
      <c r="DG59" s="36">
        <v>1583</v>
      </c>
      <c r="DH59" s="63"/>
      <c r="DI59" s="63"/>
      <c r="DJ59" s="63"/>
      <c r="DK59" s="63"/>
      <c r="DL59" s="63"/>
    </row>
    <row r="60" spans="1:116" x14ac:dyDescent="0.3">
      <c r="A60" s="56">
        <v>55</v>
      </c>
      <c r="B60" s="57">
        <v>57</v>
      </c>
      <c r="C60" s="58" t="s">
        <v>282</v>
      </c>
      <c r="D60" s="58" t="s">
        <v>283</v>
      </c>
      <c r="E60" s="58" t="s">
        <v>343</v>
      </c>
      <c r="F60" s="58" t="s">
        <v>405</v>
      </c>
      <c r="G60" s="37">
        <v>7.2</v>
      </c>
      <c r="H60" s="10">
        <v>824</v>
      </c>
      <c r="I60" s="28">
        <v>0.05</v>
      </c>
      <c r="J60" s="28">
        <v>1.5</v>
      </c>
      <c r="K60" s="28">
        <v>43.9</v>
      </c>
      <c r="L60" s="29">
        <v>2.5000000000000001E-2</v>
      </c>
      <c r="M60" s="28">
        <v>2.5299999999999998</v>
      </c>
      <c r="N60" s="36">
        <v>13.8</v>
      </c>
      <c r="O60" s="36">
        <v>19.5</v>
      </c>
      <c r="P60" s="31">
        <v>8.6999999999999994E-2</v>
      </c>
      <c r="Q60" s="36">
        <v>583</v>
      </c>
      <c r="R60" s="28">
        <v>0.2</v>
      </c>
      <c r="S60" s="36">
        <v>5.37</v>
      </c>
      <c r="T60" s="36">
        <v>9.2100000000000009</v>
      </c>
      <c r="U60" s="17">
        <v>1</v>
      </c>
      <c r="V60" s="17">
        <v>16.399999999999999</v>
      </c>
      <c r="W60" s="36">
        <v>8.91</v>
      </c>
      <c r="X60" s="36">
        <v>81.3</v>
      </c>
      <c r="Y60" s="10">
        <v>3780</v>
      </c>
      <c r="Z60" s="28">
        <v>1.49</v>
      </c>
      <c r="AA60" s="10">
        <v>5860</v>
      </c>
      <c r="AB60" s="17">
        <v>254</v>
      </c>
      <c r="AC60" s="10">
        <v>379</v>
      </c>
      <c r="AD60" s="10">
        <v>794</v>
      </c>
      <c r="AE60" s="28">
        <v>338.43099999999998</v>
      </c>
      <c r="AF60" s="10">
        <v>2973.75</v>
      </c>
      <c r="AG60" s="10">
        <v>639</v>
      </c>
      <c r="AH60" s="17">
        <v>180</v>
      </c>
      <c r="AI60" s="17">
        <v>287</v>
      </c>
      <c r="AJ60" s="17">
        <v>48</v>
      </c>
      <c r="AK60" s="17">
        <v>531</v>
      </c>
      <c r="AL60" s="17">
        <v>200</v>
      </c>
      <c r="AM60" s="17">
        <v>173</v>
      </c>
      <c r="AN60" s="17">
        <v>177</v>
      </c>
      <c r="AO60" s="17">
        <v>31</v>
      </c>
      <c r="AP60" s="17">
        <v>103</v>
      </c>
      <c r="AQ60" s="17">
        <v>1.5</v>
      </c>
      <c r="AR60" s="17">
        <v>31</v>
      </c>
      <c r="AS60" s="17">
        <v>45</v>
      </c>
      <c r="AT60" s="17">
        <v>493</v>
      </c>
      <c r="AU60" s="17">
        <v>219</v>
      </c>
      <c r="AV60" s="17">
        <v>89</v>
      </c>
      <c r="AW60" s="17">
        <v>139</v>
      </c>
      <c r="AX60" s="17">
        <v>115</v>
      </c>
      <c r="AY60" s="17">
        <v>20</v>
      </c>
      <c r="AZ60" s="17">
        <v>2.5</v>
      </c>
      <c r="BA60" s="18">
        <v>2474.5</v>
      </c>
      <c r="BB60" s="16">
        <v>0.5</v>
      </c>
      <c r="BC60" s="16">
        <v>0.5</v>
      </c>
      <c r="BD60" s="16">
        <v>0.5</v>
      </c>
      <c r="BE60" s="16">
        <v>0.5</v>
      </c>
      <c r="BF60" s="16">
        <v>0.5</v>
      </c>
      <c r="BG60" s="16">
        <v>0.5</v>
      </c>
      <c r="BH60" s="16">
        <v>0.5</v>
      </c>
      <c r="BI60" s="16">
        <v>0.5</v>
      </c>
      <c r="BJ60" s="16">
        <v>5.0000000000000001E-3</v>
      </c>
      <c r="BK60" s="16">
        <v>0.5</v>
      </c>
      <c r="BL60" s="16">
        <v>0.05</v>
      </c>
      <c r="BM60" s="16">
        <v>0.05</v>
      </c>
      <c r="BN60" s="16">
        <v>0.05</v>
      </c>
      <c r="BO60" s="16">
        <v>0.05</v>
      </c>
      <c r="BP60" s="16">
        <v>0.05</v>
      </c>
      <c r="BQ60" s="16">
        <v>0.4</v>
      </c>
      <c r="BR60" s="69">
        <v>0.4</v>
      </c>
      <c r="BS60" s="16">
        <v>0.05</v>
      </c>
      <c r="BT60" s="16">
        <v>0.05</v>
      </c>
      <c r="BU60" s="16">
        <v>0.1</v>
      </c>
      <c r="BV60" s="69">
        <v>0.05</v>
      </c>
      <c r="BW60" s="16">
        <v>0.05</v>
      </c>
      <c r="BX60" s="16">
        <v>0.05</v>
      </c>
      <c r="BY60" s="16">
        <f t="shared" si="0"/>
        <v>0.15000000000000002</v>
      </c>
      <c r="BZ60" s="16">
        <v>0.15</v>
      </c>
      <c r="CA60" s="16">
        <v>1000</v>
      </c>
      <c r="CB60" s="16">
        <v>50</v>
      </c>
      <c r="CC60" s="16">
        <v>1500</v>
      </c>
      <c r="CD60" s="16">
        <v>0.01</v>
      </c>
      <c r="CE60" s="16">
        <v>2.5000000000000001E-2</v>
      </c>
      <c r="CF60" s="16">
        <v>2.5000000000000001E-2</v>
      </c>
      <c r="CG60" s="16">
        <v>2.5000000000000001E-2</v>
      </c>
      <c r="CH60" s="16">
        <v>2.5000000000000001E-2</v>
      </c>
      <c r="CI60" s="16">
        <v>2.5000000000000001E-2</v>
      </c>
      <c r="CJ60" s="16">
        <v>2.5000000000000001E-2</v>
      </c>
      <c r="CK60" s="16">
        <v>2.5000000000000001E-2</v>
      </c>
      <c r="CL60" s="16">
        <v>5.0000000000000001E-3</v>
      </c>
      <c r="CM60" s="16">
        <v>0.15</v>
      </c>
      <c r="CN60" s="16">
        <v>0.5</v>
      </c>
      <c r="CO60" s="16">
        <v>0.5</v>
      </c>
      <c r="CP60" s="16">
        <v>0.5</v>
      </c>
      <c r="CQ60" s="16">
        <v>1.5</v>
      </c>
      <c r="CR60" s="16">
        <v>0.3</v>
      </c>
      <c r="CS60" s="16">
        <v>5</v>
      </c>
      <c r="CT60" s="16">
        <v>0.5</v>
      </c>
      <c r="CU60" s="16">
        <v>0.5</v>
      </c>
      <c r="CV60" s="16">
        <v>0.05</v>
      </c>
      <c r="CW60" s="16">
        <v>0.05</v>
      </c>
      <c r="CX60" s="16">
        <v>0.05</v>
      </c>
      <c r="CY60" s="16">
        <v>5.8600000000000006E-3</v>
      </c>
      <c r="CZ60" s="16">
        <v>0.05</v>
      </c>
      <c r="DA60" s="16">
        <v>0.05</v>
      </c>
      <c r="DB60" s="16">
        <v>0.05</v>
      </c>
      <c r="DC60" s="16">
        <v>0.05</v>
      </c>
      <c r="DD60" s="16">
        <v>0.05</v>
      </c>
      <c r="DE60" s="16">
        <v>0.05</v>
      </c>
      <c r="DF60" s="16">
        <v>0.05</v>
      </c>
      <c r="DG60" s="36">
        <v>4678</v>
      </c>
      <c r="DH60" s="63">
        <v>0.5</v>
      </c>
      <c r="DI60" s="63">
        <v>0.05</v>
      </c>
      <c r="DJ60" s="63">
        <v>0.25</v>
      </c>
      <c r="DK60" s="63">
        <v>0.25</v>
      </c>
      <c r="DL60" s="63">
        <v>0.05</v>
      </c>
    </row>
    <row r="61" spans="1:116" x14ac:dyDescent="0.3">
      <c r="A61" s="56">
        <v>56</v>
      </c>
      <c r="B61" s="57">
        <v>59</v>
      </c>
      <c r="C61" s="58" t="s">
        <v>636</v>
      </c>
      <c r="D61" s="58" t="s">
        <v>637</v>
      </c>
      <c r="E61" s="58" t="s">
        <v>638</v>
      </c>
      <c r="F61" s="58" t="s">
        <v>639</v>
      </c>
      <c r="G61" s="37">
        <v>7.5</v>
      </c>
      <c r="H61" s="10">
        <v>175.6</v>
      </c>
      <c r="I61" s="28">
        <v>0.05</v>
      </c>
      <c r="J61" s="28">
        <v>4.22</v>
      </c>
      <c r="K61" s="28">
        <v>46.5</v>
      </c>
      <c r="L61" s="29">
        <v>2.5000000000000001E-2</v>
      </c>
      <c r="M61" s="28">
        <v>6.18</v>
      </c>
      <c r="N61" s="36">
        <v>12.9</v>
      </c>
      <c r="O61" s="36">
        <v>10.199999999999999</v>
      </c>
      <c r="P61" s="31">
        <v>5.8999999999999999E-3</v>
      </c>
      <c r="Q61" s="36">
        <v>1640</v>
      </c>
      <c r="R61" s="28">
        <v>0.2</v>
      </c>
      <c r="S61" s="36">
        <v>11.5</v>
      </c>
      <c r="T61" s="36">
        <v>4.76</v>
      </c>
      <c r="U61" s="17">
        <v>1</v>
      </c>
      <c r="V61" s="17">
        <v>13.8</v>
      </c>
      <c r="W61" s="36">
        <v>16.399999999999999</v>
      </c>
      <c r="X61" s="36">
        <v>33</v>
      </c>
      <c r="Y61" s="10">
        <v>1420</v>
      </c>
      <c r="Z61" s="28">
        <v>0.37</v>
      </c>
      <c r="AA61" s="10">
        <v>9670</v>
      </c>
      <c r="AB61" s="17">
        <v>243</v>
      </c>
      <c r="AC61" s="28">
        <v>286</v>
      </c>
      <c r="AD61" s="10">
        <v>143</v>
      </c>
      <c r="AE61" s="28">
        <v>592.07899999999995</v>
      </c>
      <c r="AF61" s="10">
        <v>4910.09</v>
      </c>
      <c r="AG61" s="36">
        <v>1690</v>
      </c>
      <c r="AH61" s="17">
        <v>28</v>
      </c>
      <c r="AI61" s="17">
        <v>84</v>
      </c>
      <c r="AJ61" s="17">
        <v>28</v>
      </c>
      <c r="AK61" s="17">
        <v>341</v>
      </c>
      <c r="AL61" s="17">
        <v>190</v>
      </c>
      <c r="AM61" s="17">
        <v>185</v>
      </c>
      <c r="AN61" s="17">
        <v>201</v>
      </c>
      <c r="AO61" s="17">
        <v>43</v>
      </c>
      <c r="AP61" s="17">
        <v>113</v>
      </c>
      <c r="AQ61" s="17">
        <v>1.5</v>
      </c>
      <c r="AR61" s="17">
        <v>2.5</v>
      </c>
      <c r="AS61" s="17">
        <v>9</v>
      </c>
      <c r="AT61" s="17">
        <v>382</v>
      </c>
      <c r="AU61" s="17">
        <v>201</v>
      </c>
      <c r="AV61" s="17">
        <v>86</v>
      </c>
      <c r="AW61" s="17">
        <v>105</v>
      </c>
      <c r="AX61" s="17">
        <v>161</v>
      </c>
      <c r="AY61" s="17">
        <v>29</v>
      </c>
      <c r="AZ61" s="17">
        <v>2.5</v>
      </c>
      <c r="BA61" s="18">
        <v>1739</v>
      </c>
      <c r="BB61" s="16">
        <v>0.5</v>
      </c>
      <c r="BC61" s="16">
        <v>0.5</v>
      </c>
      <c r="BD61" s="16">
        <v>0.5</v>
      </c>
      <c r="BE61" s="16">
        <v>0.5</v>
      </c>
      <c r="BF61" s="16">
        <v>0.5</v>
      </c>
      <c r="BG61" s="16">
        <v>0.5</v>
      </c>
      <c r="BH61" s="16">
        <v>0.5</v>
      </c>
      <c r="BI61" s="16">
        <v>0.5</v>
      </c>
      <c r="BJ61" s="16">
        <v>5.0000000000000001E-3</v>
      </c>
      <c r="BK61" s="16">
        <v>0.5</v>
      </c>
      <c r="BL61" s="16">
        <v>0.05</v>
      </c>
      <c r="BM61" s="16">
        <v>0.05</v>
      </c>
      <c r="BN61" s="16">
        <v>0.05</v>
      </c>
      <c r="BO61" s="16">
        <v>0.05</v>
      </c>
      <c r="BP61" s="16">
        <v>0.05</v>
      </c>
      <c r="BQ61" s="16">
        <v>0.4</v>
      </c>
      <c r="BR61" s="69">
        <v>0.4</v>
      </c>
      <c r="BS61" s="16">
        <v>0.05</v>
      </c>
      <c r="BT61" s="16">
        <v>0.05</v>
      </c>
      <c r="BU61" s="16">
        <v>0.1</v>
      </c>
      <c r="BV61" s="69">
        <v>0.05</v>
      </c>
      <c r="BW61" s="16">
        <v>0.05</v>
      </c>
      <c r="BX61" s="16">
        <v>0.05</v>
      </c>
      <c r="BY61" s="16">
        <f t="shared" si="0"/>
        <v>0.15000000000000002</v>
      </c>
      <c r="BZ61" s="16">
        <v>0.15</v>
      </c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>
        <v>0.05</v>
      </c>
      <c r="DF61" s="16">
        <v>0.05</v>
      </c>
      <c r="DG61" s="36">
        <v>678.5</v>
      </c>
      <c r="DH61" s="63"/>
      <c r="DI61" s="63"/>
      <c r="DJ61" s="63"/>
      <c r="DK61" s="63"/>
      <c r="DL61" s="63"/>
    </row>
    <row r="62" spans="1:116" ht="26" x14ac:dyDescent="0.3">
      <c r="A62" s="56">
        <v>57</v>
      </c>
      <c r="B62" s="57">
        <v>60</v>
      </c>
      <c r="C62" s="58" t="s">
        <v>640</v>
      </c>
      <c r="D62" s="58" t="s">
        <v>224</v>
      </c>
      <c r="E62" s="58" t="s">
        <v>641</v>
      </c>
      <c r="F62" s="58" t="s">
        <v>642</v>
      </c>
      <c r="G62" s="37">
        <v>7</v>
      </c>
      <c r="H62" s="10">
        <v>614</v>
      </c>
      <c r="I62" s="28">
        <v>0.05</v>
      </c>
      <c r="J62" s="28">
        <v>4.03</v>
      </c>
      <c r="K62" s="28">
        <v>46.4</v>
      </c>
      <c r="L62" s="29">
        <v>0.32500000000000001</v>
      </c>
      <c r="M62" s="28">
        <v>2.27</v>
      </c>
      <c r="N62" s="28">
        <v>6.03</v>
      </c>
      <c r="O62" s="28">
        <v>20.8</v>
      </c>
      <c r="P62" s="31">
        <v>4.3E-3</v>
      </c>
      <c r="Q62" s="28">
        <v>986</v>
      </c>
      <c r="R62" s="28">
        <v>0.92500000000000004</v>
      </c>
      <c r="S62" s="28">
        <v>4.75</v>
      </c>
      <c r="T62" s="28">
        <v>5.48</v>
      </c>
      <c r="U62" s="17">
        <v>2.42</v>
      </c>
      <c r="V62" s="28">
        <v>40.1</v>
      </c>
      <c r="W62" s="28">
        <v>13</v>
      </c>
      <c r="X62" s="28">
        <v>30.7</v>
      </c>
      <c r="Y62" s="10">
        <v>13600</v>
      </c>
      <c r="Z62" s="28">
        <v>19.899999999999999</v>
      </c>
      <c r="AA62" s="10">
        <v>9160</v>
      </c>
      <c r="AB62" s="17">
        <v>1194</v>
      </c>
      <c r="AC62" s="28">
        <v>684</v>
      </c>
      <c r="AD62" s="28">
        <v>5890</v>
      </c>
      <c r="AE62" s="28">
        <v>186.3</v>
      </c>
      <c r="AF62" s="10">
        <v>3176</v>
      </c>
      <c r="AG62" s="10">
        <v>570</v>
      </c>
      <c r="AH62" s="17">
        <v>110</v>
      </c>
      <c r="AI62" s="17">
        <v>55</v>
      </c>
      <c r="AJ62" s="17">
        <v>2.5</v>
      </c>
      <c r="AK62" s="17">
        <v>74</v>
      </c>
      <c r="AL62" s="17">
        <v>2.5</v>
      </c>
      <c r="AM62" s="17">
        <v>2.5</v>
      </c>
      <c r="AN62" s="17">
        <v>2.5</v>
      </c>
      <c r="AO62" s="17">
        <v>2.5</v>
      </c>
      <c r="AP62" s="17">
        <v>2.5</v>
      </c>
      <c r="AQ62" s="17">
        <v>1.5</v>
      </c>
      <c r="AR62" s="17">
        <v>214</v>
      </c>
      <c r="AS62" s="17">
        <v>2.5</v>
      </c>
      <c r="AT62" s="17">
        <v>67</v>
      </c>
      <c r="AU62" s="17">
        <v>38</v>
      </c>
      <c r="AV62" s="17">
        <v>2.5</v>
      </c>
      <c r="AW62" s="17">
        <v>2.5</v>
      </c>
      <c r="AX62" s="17">
        <v>74</v>
      </c>
      <c r="AY62" s="17">
        <v>2.5</v>
      </c>
      <c r="AZ62" s="17">
        <v>2.5</v>
      </c>
      <c r="BA62" s="18">
        <v>574.5</v>
      </c>
      <c r="BB62" s="16">
        <v>0.5</v>
      </c>
      <c r="BC62" s="16">
        <v>0.5</v>
      </c>
      <c r="BD62" s="16">
        <v>0.5</v>
      </c>
      <c r="BE62" s="16">
        <v>0.5</v>
      </c>
      <c r="BF62" s="16">
        <v>0.5</v>
      </c>
      <c r="BG62" s="16">
        <v>0.5</v>
      </c>
      <c r="BH62" s="16">
        <v>0.5</v>
      </c>
      <c r="BI62" s="16">
        <v>0.5</v>
      </c>
      <c r="BJ62" s="16">
        <v>5.0000000000000001E-3</v>
      </c>
      <c r="BK62" s="16">
        <v>0.5</v>
      </c>
      <c r="BL62" s="16">
        <v>0.05</v>
      </c>
      <c r="BM62" s="16">
        <v>0.05</v>
      </c>
      <c r="BN62" s="16">
        <v>0.05</v>
      </c>
      <c r="BO62" s="16">
        <v>0.05</v>
      </c>
      <c r="BP62" s="16">
        <v>0.05</v>
      </c>
      <c r="BQ62" s="16">
        <v>0.4</v>
      </c>
      <c r="BR62" s="69">
        <v>0.4</v>
      </c>
      <c r="BS62" s="16">
        <v>0.05</v>
      </c>
      <c r="BT62" s="16">
        <v>0.05</v>
      </c>
      <c r="BU62" s="16">
        <v>0.1</v>
      </c>
      <c r="BV62" s="69">
        <v>0.05</v>
      </c>
      <c r="BW62" s="16">
        <v>0.05</v>
      </c>
      <c r="BX62" s="16">
        <v>0.05</v>
      </c>
      <c r="BY62" s="16">
        <f t="shared" si="0"/>
        <v>0.15000000000000002</v>
      </c>
      <c r="BZ62" s="16">
        <v>0.15</v>
      </c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>
        <v>0.05</v>
      </c>
      <c r="DF62" s="16">
        <v>0.05</v>
      </c>
      <c r="DG62" s="36">
        <v>15565.89</v>
      </c>
      <c r="DH62" s="63"/>
      <c r="DI62" s="63"/>
      <c r="DJ62" s="63"/>
      <c r="DK62" s="63"/>
      <c r="DL62" s="63"/>
    </row>
    <row r="63" spans="1:116" x14ac:dyDescent="0.3">
      <c r="A63" s="56">
        <v>58</v>
      </c>
      <c r="B63" s="57">
        <v>61</v>
      </c>
      <c r="C63" s="58" t="s">
        <v>643</v>
      </c>
      <c r="D63" s="58" t="s">
        <v>644</v>
      </c>
      <c r="E63" s="58" t="s">
        <v>645</v>
      </c>
      <c r="F63" s="58" t="s">
        <v>646</v>
      </c>
      <c r="G63" s="37">
        <v>7.7</v>
      </c>
      <c r="H63" s="10">
        <v>460</v>
      </c>
      <c r="I63" s="28">
        <v>0.23</v>
      </c>
      <c r="J63" s="28">
        <v>1.5</v>
      </c>
      <c r="K63" s="28">
        <v>40.299999999999997</v>
      </c>
      <c r="L63" s="29">
        <v>0.109</v>
      </c>
      <c r="M63" s="28">
        <v>4.78</v>
      </c>
      <c r="N63" s="28">
        <v>40.6</v>
      </c>
      <c r="O63" s="28">
        <v>21.4</v>
      </c>
      <c r="P63" s="31">
        <v>5.4999999999999997E-3</v>
      </c>
      <c r="Q63" s="28">
        <v>1700</v>
      </c>
      <c r="R63" s="28">
        <v>0.2</v>
      </c>
      <c r="S63" s="28">
        <v>20.100000000000001</v>
      </c>
      <c r="T63" s="28">
        <v>10.199999999999999</v>
      </c>
      <c r="U63" s="17">
        <v>1</v>
      </c>
      <c r="V63" s="28">
        <v>23.2</v>
      </c>
      <c r="W63" s="28">
        <v>12.7</v>
      </c>
      <c r="X63" s="28">
        <v>64.5</v>
      </c>
      <c r="Y63" s="10">
        <v>4900</v>
      </c>
      <c r="Z63" s="28">
        <v>1.21</v>
      </c>
      <c r="AA63" s="10">
        <v>7060</v>
      </c>
      <c r="AB63" s="17">
        <v>193</v>
      </c>
      <c r="AC63" s="10">
        <v>1500</v>
      </c>
      <c r="AD63" s="28">
        <v>1040</v>
      </c>
      <c r="AE63" s="28">
        <v>294.01600000000002</v>
      </c>
      <c r="AF63" s="10">
        <v>4586.3500000000004</v>
      </c>
      <c r="AG63" s="10">
        <v>800</v>
      </c>
      <c r="AH63" s="17">
        <v>94</v>
      </c>
      <c r="AI63" s="17">
        <v>18</v>
      </c>
      <c r="AJ63" s="17">
        <v>2.5</v>
      </c>
      <c r="AK63" s="17">
        <v>72</v>
      </c>
      <c r="AL63" s="17">
        <v>28</v>
      </c>
      <c r="AM63" s="17">
        <v>33</v>
      </c>
      <c r="AN63" s="17">
        <v>33</v>
      </c>
      <c r="AO63" s="17">
        <v>9</v>
      </c>
      <c r="AP63" s="17">
        <v>49</v>
      </c>
      <c r="AQ63" s="17">
        <v>1.5</v>
      </c>
      <c r="AR63" s="17">
        <v>2.5</v>
      </c>
      <c r="AS63" s="17">
        <v>2.5</v>
      </c>
      <c r="AT63" s="17">
        <v>70</v>
      </c>
      <c r="AU63" s="17">
        <v>51</v>
      </c>
      <c r="AV63" s="17">
        <v>21</v>
      </c>
      <c r="AW63" s="17">
        <v>24</v>
      </c>
      <c r="AX63" s="17">
        <v>50</v>
      </c>
      <c r="AY63" s="17">
        <v>2.5</v>
      </c>
      <c r="AZ63" s="17">
        <v>2.5</v>
      </c>
      <c r="BA63" s="18">
        <v>429</v>
      </c>
      <c r="BB63" s="16">
        <v>0.5</v>
      </c>
      <c r="BC63" s="16">
        <v>0.5</v>
      </c>
      <c r="BD63" s="16">
        <v>0.5</v>
      </c>
      <c r="BE63" s="16">
        <v>0.5</v>
      </c>
      <c r="BF63" s="16">
        <v>0.5</v>
      </c>
      <c r="BG63" s="16">
        <v>0.5</v>
      </c>
      <c r="BH63" s="16">
        <v>0.5</v>
      </c>
      <c r="BI63" s="16">
        <v>0.5</v>
      </c>
      <c r="BJ63" s="16">
        <v>5.0000000000000001E-3</v>
      </c>
      <c r="BK63" s="16">
        <v>0.5</v>
      </c>
      <c r="BL63" s="16">
        <v>0.05</v>
      </c>
      <c r="BM63" s="16">
        <v>0.05</v>
      </c>
      <c r="BN63" s="16">
        <v>0.05</v>
      </c>
      <c r="BO63" s="16">
        <v>0.05</v>
      </c>
      <c r="BP63" s="16">
        <v>0.05</v>
      </c>
      <c r="BQ63" s="16">
        <v>0.4</v>
      </c>
      <c r="BR63" s="69">
        <v>0.4</v>
      </c>
      <c r="BS63" s="16">
        <v>0.05</v>
      </c>
      <c r="BT63" s="16">
        <v>0.05</v>
      </c>
      <c r="BU63" s="16">
        <v>0.1</v>
      </c>
      <c r="BV63" s="69">
        <v>0.05</v>
      </c>
      <c r="BW63" s="16">
        <v>0.05</v>
      </c>
      <c r="BX63" s="16">
        <v>0.05</v>
      </c>
      <c r="BY63" s="16">
        <f t="shared" si="0"/>
        <v>0.15000000000000002</v>
      </c>
      <c r="BZ63" s="16">
        <v>0.15</v>
      </c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>
        <v>0.05</v>
      </c>
      <c r="DF63" s="16">
        <v>0.05</v>
      </c>
      <c r="DG63" s="36">
        <v>2368</v>
      </c>
      <c r="DH63" s="63"/>
      <c r="DI63" s="63"/>
      <c r="DJ63" s="63"/>
      <c r="DK63" s="63"/>
      <c r="DL63" s="63"/>
    </row>
    <row r="64" spans="1:116" x14ac:dyDescent="0.3">
      <c r="A64" s="56">
        <v>59</v>
      </c>
      <c r="B64" s="57">
        <v>62</v>
      </c>
      <c r="C64" s="58" t="s">
        <v>310</v>
      </c>
      <c r="D64" s="58" t="s">
        <v>311</v>
      </c>
      <c r="E64" s="58" t="s">
        <v>374</v>
      </c>
      <c r="F64" s="58" t="s">
        <v>432</v>
      </c>
      <c r="G64" s="37">
        <v>5.7</v>
      </c>
      <c r="H64" s="10">
        <v>373</v>
      </c>
      <c r="I64" s="28">
        <v>0.55500000000000005</v>
      </c>
      <c r="J64" s="28">
        <v>1.5</v>
      </c>
      <c r="K64" s="28">
        <v>90.7</v>
      </c>
      <c r="L64" s="29">
        <v>2.5000000000000001E-2</v>
      </c>
      <c r="M64" s="28">
        <v>3.77</v>
      </c>
      <c r="N64" s="28">
        <v>12.8</v>
      </c>
      <c r="O64" s="28">
        <v>9.85</v>
      </c>
      <c r="P64" s="31">
        <v>4.3700000000000003E-2</v>
      </c>
      <c r="Q64" s="36">
        <v>1440</v>
      </c>
      <c r="R64" s="28">
        <v>0.2</v>
      </c>
      <c r="S64" s="28">
        <v>7.78</v>
      </c>
      <c r="T64" s="28">
        <v>6.23</v>
      </c>
      <c r="U64" s="17">
        <v>1</v>
      </c>
      <c r="V64" s="17">
        <v>7.87</v>
      </c>
      <c r="W64" s="28">
        <v>16.899999999999999</v>
      </c>
      <c r="X64" s="28">
        <v>31.3</v>
      </c>
      <c r="Y64" s="10">
        <v>1100</v>
      </c>
      <c r="Z64" s="28">
        <v>1.88</v>
      </c>
      <c r="AA64" s="10">
        <v>7450</v>
      </c>
      <c r="AB64" s="17">
        <v>116</v>
      </c>
      <c r="AC64" s="10">
        <v>341</v>
      </c>
      <c r="AD64" s="28">
        <v>790</v>
      </c>
      <c r="AE64" s="28">
        <v>356.90899999999999</v>
      </c>
      <c r="AF64" s="10">
        <v>7392.25</v>
      </c>
      <c r="AG64" s="10">
        <v>1500</v>
      </c>
      <c r="AH64" s="17">
        <v>30</v>
      </c>
      <c r="AI64" s="17">
        <v>26</v>
      </c>
      <c r="AJ64" s="17">
        <v>2.5</v>
      </c>
      <c r="AK64" s="17">
        <v>14</v>
      </c>
      <c r="AL64" s="17">
        <v>31</v>
      </c>
      <c r="AM64" s="17">
        <v>8</v>
      </c>
      <c r="AN64" s="17">
        <v>12</v>
      </c>
      <c r="AO64" s="17">
        <v>2.5</v>
      </c>
      <c r="AP64" s="17">
        <v>11</v>
      </c>
      <c r="AQ64" s="17">
        <v>1.5</v>
      </c>
      <c r="AR64" s="17">
        <v>2.5</v>
      </c>
      <c r="AS64" s="17">
        <v>2.5</v>
      </c>
      <c r="AT64" s="17">
        <v>18</v>
      </c>
      <c r="AU64" s="17">
        <v>18</v>
      </c>
      <c r="AV64" s="17">
        <v>8</v>
      </c>
      <c r="AW64" s="17">
        <v>2.5</v>
      </c>
      <c r="AX64" s="17">
        <v>16</v>
      </c>
      <c r="AY64" s="17">
        <v>2.5</v>
      </c>
      <c r="AZ64" s="17">
        <v>2.5</v>
      </c>
      <c r="BA64" s="18">
        <v>174</v>
      </c>
      <c r="BB64" s="16">
        <v>0.5</v>
      </c>
      <c r="BC64" s="16">
        <v>0.5</v>
      </c>
      <c r="BD64" s="16">
        <v>0.5</v>
      </c>
      <c r="BE64" s="16">
        <v>0.5</v>
      </c>
      <c r="BF64" s="16">
        <v>0.5</v>
      </c>
      <c r="BG64" s="16">
        <v>0.5</v>
      </c>
      <c r="BH64" s="16">
        <v>0.5</v>
      </c>
      <c r="BI64" s="16">
        <v>0.5</v>
      </c>
      <c r="BJ64" s="16">
        <v>5.0000000000000001E-3</v>
      </c>
      <c r="BK64" s="16">
        <v>0.5</v>
      </c>
      <c r="BL64" s="16">
        <v>0.05</v>
      </c>
      <c r="BM64" s="16">
        <v>0.05</v>
      </c>
      <c r="BN64" s="16">
        <v>0.05</v>
      </c>
      <c r="BO64" s="16">
        <v>0.05</v>
      </c>
      <c r="BP64" s="16">
        <v>0.05</v>
      </c>
      <c r="BQ64" s="16">
        <v>0.4</v>
      </c>
      <c r="BR64" s="69">
        <v>0.4</v>
      </c>
      <c r="BS64" s="16">
        <v>0.05</v>
      </c>
      <c r="BT64" s="16">
        <v>0.05</v>
      </c>
      <c r="BU64" s="16">
        <v>0.1</v>
      </c>
      <c r="BV64" s="69">
        <v>0.05</v>
      </c>
      <c r="BW64" s="16">
        <v>0.05</v>
      </c>
      <c r="BX64" s="16">
        <v>0.05</v>
      </c>
      <c r="BY64" s="16">
        <f t="shared" si="0"/>
        <v>0.15000000000000002</v>
      </c>
      <c r="BZ64" s="16">
        <v>0.15</v>
      </c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>
        <v>0.05</v>
      </c>
      <c r="DF64" s="16">
        <v>0.05</v>
      </c>
      <c r="DG64" s="36">
        <v>1174</v>
      </c>
      <c r="DH64" s="63"/>
      <c r="DI64" s="63"/>
      <c r="DJ64" s="63"/>
      <c r="DK64" s="63"/>
      <c r="DL64" s="63"/>
    </row>
    <row r="65" spans="1:116" x14ac:dyDescent="0.3">
      <c r="A65" s="56">
        <v>60</v>
      </c>
      <c r="B65" s="57">
        <v>63</v>
      </c>
      <c r="C65" s="58" t="s">
        <v>175</v>
      </c>
      <c r="D65" s="58" t="s">
        <v>225</v>
      </c>
      <c r="E65" s="58" t="s">
        <v>344</v>
      </c>
      <c r="F65" s="58" t="s">
        <v>205</v>
      </c>
      <c r="G65" s="37">
        <v>8</v>
      </c>
      <c r="H65" s="10">
        <v>254</v>
      </c>
      <c r="I65" s="28">
        <v>0.05</v>
      </c>
      <c r="J65" s="28">
        <v>1.5</v>
      </c>
      <c r="K65" s="28">
        <v>31.3</v>
      </c>
      <c r="L65" s="29">
        <v>2.5000000000000001E-2</v>
      </c>
      <c r="M65" s="28">
        <v>1.25</v>
      </c>
      <c r="N65" s="28">
        <v>3.3</v>
      </c>
      <c r="O65" s="28">
        <v>5.65</v>
      </c>
      <c r="P65" s="31">
        <v>1.3100000000000001E-2</v>
      </c>
      <c r="Q65" s="28">
        <v>518</v>
      </c>
      <c r="R65" s="28">
        <v>0.2</v>
      </c>
      <c r="S65" s="28">
        <v>2.39</v>
      </c>
      <c r="T65" s="28">
        <v>3.28</v>
      </c>
      <c r="U65" s="17">
        <v>1</v>
      </c>
      <c r="V65" s="28">
        <v>18.399999999999999</v>
      </c>
      <c r="W65" s="28">
        <v>4.1100000000000003</v>
      </c>
      <c r="X65" s="28">
        <v>21.5</v>
      </c>
      <c r="Y65" s="10">
        <v>4790</v>
      </c>
      <c r="Z65" s="28">
        <v>0.97</v>
      </c>
      <c r="AA65" s="10">
        <v>3000</v>
      </c>
      <c r="AB65" s="17">
        <v>90</v>
      </c>
      <c r="AC65" s="10">
        <v>348</v>
      </c>
      <c r="AD65" s="28">
        <v>410</v>
      </c>
      <c r="AE65" s="28">
        <v>129.703</v>
      </c>
      <c r="AF65" s="10">
        <v>1726.02</v>
      </c>
      <c r="AG65" s="10">
        <v>400</v>
      </c>
      <c r="AH65" s="17">
        <v>39</v>
      </c>
      <c r="AI65" s="17">
        <v>60</v>
      </c>
      <c r="AJ65" s="17">
        <v>13</v>
      </c>
      <c r="AK65" s="17">
        <v>171</v>
      </c>
      <c r="AL65" s="17">
        <v>60</v>
      </c>
      <c r="AM65" s="17">
        <v>60</v>
      </c>
      <c r="AN65" s="17">
        <v>61</v>
      </c>
      <c r="AO65" s="17">
        <v>2.5</v>
      </c>
      <c r="AP65" s="17">
        <v>40</v>
      </c>
      <c r="AQ65" s="17">
        <v>1.5</v>
      </c>
      <c r="AR65" s="17">
        <v>9</v>
      </c>
      <c r="AS65" s="17">
        <v>8</v>
      </c>
      <c r="AT65" s="17">
        <v>151</v>
      </c>
      <c r="AU65" s="17">
        <v>82</v>
      </c>
      <c r="AV65" s="17">
        <v>37</v>
      </c>
      <c r="AW65" s="17">
        <v>29</v>
      </c>
      <c r="AX65" s="17">
        <v>25</v>
      </c>
      <c r="AY65" s="17">
        <v>10</v>
      </c>
      <c r="AZ65" s="17">
        <v>2.5</v>
      </c>
      <c r="BA65" s="18">
        <v>752.5</v>
      </c>
      <c r="BB65" s="16">
        <v>0.5</v>
      </c>
      <c r="BC65" s="16">
        <v>0.5</v>
      </c>
      <c r="BD65" s="16">
        <v>0.5</v>
      </c>
      <c r="BE65" s="16">
        <v>0.5</v>
      </c>
      <c r="BF65" s="16">
        <v>0.5</v>
      </c>
      <c r="BG65" s="16">
        <v>0.5</v>
      </c>
      <c r="BH65" s="16">
        <v>0.5</v>
      </c>
      <c r="BI65" s="16">
        <v>0.5</v>
      </c>
      <c r="BJ65" s="16">
        <v>5.0000000000000001E-3</v>
      </c>
      <c r="BK65" s="16">
        <v>0.5</v>
      </c>
      <c r="BL65" s="16">
        <v>0.05</v>
      </c>
      <c r="BM65" s="16">
        <v>0.05</v>
      </c>
      <c r="BN65" s="16">
        <v>0.05</v>
      </c>
      <c r="BO65" s="16">
        <v>0.05</v>
      </c>
      <c r="BP65" s="16">
        <v>0.05</v>
      </c>
      <c r="BQ65" s="16">
        <v>0.4</v>
      </c>
      <c r="BR65" s="69">
        <v>0.4</v>
      </c>
      <c r="BS65" s="16">
        <v>0.05</v>
      </c>
      <c r="BT65" s="16">
        <v>0.05</v>
      </c>
      <c r="BU65" s="16">
        <v>0.1</v>
      </c>
      <c r="BV65" s="69">
        <v>0.05</v>
      </c>
      <c r="BW65" s="16">
        <v>0.05</v>
      </c>
      <c r="BX65" s="16">
        <v>0.05</v>
      </c>
      <c r="BY65" s="16">
        <f t="shared" si="0"/>
        <v>0.15000000000000002</v>
      </c>
      <c r="BZ65" s="16">
        <v>0.15</v>
      </c>
      <c r="CA65" s="16">
        <v>94</v>
      </c>
      <c r="CB65" s="16">
        <v>50</v>
      </c>
      <c r="CC65" s="16">
        <v>1200</v>
      </c>
      <c r="CD65" s="16">
        <v>0.01</v>
      </c>
      <c r="CE65" s="16">
        <v>2.5000000000000001E-2</v>
      </c>
      <c r="CF65" s="16">
        <v>2.5000000000000001E-2</v>
      </c>
      <c r="CG65" s="16">
        <v>2.5000000000000001E-2</v>
      </c>
      <c r="CH65" s="16">
        <v>2.5000000000000001E-2</v>
      </c>
      <c r="CI65" s="16">
        <v>2.5000000000000001E-2</v>
      </c>
      <c r="CJ65" s="16">
        <v>2.5000000000000001E-2</v>
      </c>
      <c r="CK65" s="16">
        <v>2.5000000000000001E-2</v>
      </c>
      <c r="CL65" s="16">
        <v>5.0000000000000001E-3</v>
      </c>
      <c r="CM65" s="16">
        <v>0.15</v>
      </c>
      <c r="CN65" s="16">
        <v>0.5</v>
      </c>
      <c r="CO65" s="16">
        <v>0.5</v>
      </c>
      <c r="CP65" s="16">
        <v>0.5</v>
      </c>
      <c r="CQ65" s="16">
        <v>1.5</v>
      </c>
      <c r="CR65" s="16">
        <v>0.3</v>
      </c>
      <c r="CS65" s="16">
        <v>5</v>
      </c>
      <c r="CT65" s="16">
        <v>0.5</v>
      </c>
      <c r="CU65" s="16">
        <v>0.5</v>
      </c>
      <c r="CV65" s="16">
        <v>0.05</v>
      </c>
      <c r="CW65" s="16">
        <v>0.05</v>
      </c>
      <c r="CX65" s="16">
        <v>0.05</v>
      </c>
      <c r="CY65" s="16">
        <v>1.1000000000000001E-3</v>
      </c>
      <c r="CZ65" s="16">
        <v>0.05</v>
      </c>
      <c r="DA65" s="16">
        <v>0.05</v>
      </c>
      <c r="DB65" s="16">
        <v>0.05</v>
      </c>
      <c r="DC65" s="16">
        <v>0.05</v>
      </c>
      <c r="DD65" s="16">
        <v>0.05</v>
      </c>
      <c r="DE65" s="16">
        <v>0.05</v>
      </c>
      <c r="DF65" s="16">
        <v>0.05</v>
      </c>
      <c r="DG65" s="36">
        <v>409.4</v>
      </c>
      <c r="DH65" s="63">
        <v>0.5</v>
      </c>
      <c r="DI65" s="63">
        <v>0.05</v>
      </c>
      <c r="DJ65" s="63">
        <v>0.25</v>
      </c>
      <c r="DK65" s="63">
        <v>0.25</v>
      </c>
      <c r="DL65" s="63">
        <v>0.05</v>
      </c>
    </row>
    <row r="66" spans="1:116" x14ac:dyDescent="0.3">
      <c r="A66" s="56">
        <v>61</v>
      </c>
      <c r="B66" s="57">
        <v>64</v>
      </c>
      <c r="C66" s="58" t="s">
        <v>647</v>
      </c>
      <c r="D66" s="58" t="s">
        <v>226</v>
      </c>
      <c r="E66" s="58" t="s">
        <v>648</v>
      </c>
      <c r="F66" s="58" t="s">
        <v>649</v>
      </c>
      <c r="G66" s="37">
        <v>7.1</v>
      </c>
      <c r="H66" s="10">
        <v>899</v>
      </c>
      <c r="I66" s="28">
        <v>22.6</v>
      </c>
      <c r="J66" s="28">
        <v>1.5</v>
      </c>
      <c r="K66" s="28">
        <v>51.1</v>
      </c>
      <c r="L66" s="29">
        <v>2.5000000000000001E-2</v>
      </c>
      <c r="M66" s="28">
        <v>1.4</v>
      </c>
      <c r="N66" s="36">
        <v>4.33</v>
      </c>
      <c r="O66" s="28">
        <v>12.7</v>
      </c>
      <c r="P66" s="31">
        <v>1.6E-2</v>
      </c>
      <c r="Q66" s="36">
        <v>362</v>
      </c>
      <c r="R66" s="28">
        <v>0.2</v>
      </c>
      <c r="S66" s="36">
        <v>1.81</v>
      </c>
      <c r="T66" s="36">
        <v>6.5</v>
      </c>
      <c r="U66" s="17">
        <v>1</v>
      </c>
      <c r="V66" s="36">
        <v>15.7</v>
      </c>
      <c r="W66" s="36">
        <v>6.06</v>
      </c>
      <c r="X66" s="36">
        <v>48.5</v>
      </c>
      <c r="Y66" s="10">
        <v>3610</v>
      </c>
      <c r="Z66" s="28">
        <v>2.35</v>
      </c>
      <c r="AA66" s="10">
        <v>7300</v>
      </c>
      <c r="AB66" s="17">
        <v>292</v>
      </c>
      <c r="AC66" s="10">
        <v>369</v>
      </c>
      <c r="AD66" s="28">
        <v>2610</v>
      </c>
      <c r="AE66" s="28">
        <v>171.88900000000001</v>
      </c>
      <c r="AF66" s="10">
        <v>1946.06</v>
      </c>
      <c r="AG66" s="36">
        <v>394</v>
      </c>
      <c r="AH66" s="17">
        <v>130</v>
      </c>
      <c r="AI66" s="17">
        <v>53</v>
      </c>
      <c r="AJ66" s="17">
        <v>2.5</v>
      </c>
      <c r="AK66" s="17">
        <v>124</v>
      </c>
      <c r="AL66" s="17">
        <v>45</v>
      </c>
      <c r="AM66" s="17">
        <v>35</v>
      </c>
      <c r="AN66" s="17">
        <v>48</v>
      </c>
      <c r="AO66" s="17">
        <v>13</v>
      </c>
      <c r="AP66" s="17">
        <v>38</v>
      </c>
      <c r="AQ66" s="17">
        <v>1.5</v>
      </c>
      <c r="AR66" s="17">
        <v>9</v>
      </c>
      <c r="AS66" s="17">
        <v>14</v>
      </c>
      <c r="AT66" s="17">
        <v>116</v>
      </c>
      <c r="AU66" s="17">
        <v>72</v>
      </c>
      <c r="AV66" s="17">
        <v>30</v>
      </c>
      <c r="AW66" s="17">
        <v>58</v>
      </c>
      <c r="AX66" s="17">
        <v>56</v>
      </c>
      <c r="AY66" s="17">
        <v>7</v>
      </c>
      <c r="AZ66" s="17">
        <v>2.5</v>
      </c>
      <c r="BA66" s="18">
        <v>680</v>
      </c>
      <c r="BB66" s="16">
        <v>0.5</v>
      </c>
      <c r="BC66" s="16">
        <v>0.5</v>
      </c>
      <c r="BD66" s="16">
        <v>0.5</v>
      </c>
      <c r="BE66" s="16">
        <v>0.5</v>
      </c>
      <c r="BF66" s="16">
        <v>0.5</v>
      </c>
      <c r="BG66" s="16">
        <v>0.5</v>
      </c>
      <c r="BH66" s="16">
        <v>0.5</v>
      </c>
      <c r="BI66" s="16">
        <v>0.5</v>
      </c>
      <c r="BJ66" s="16">
        <v>5.0000000000000001E-3</v>
      </c>
      <c r="BK66" s="16">
        <v>0.5</v>
      </c>
      <c r="BL66" s="16">
        <v>0.05</v>
      </c>
      <c r="BM66" s="16">
        <v>0.05</v>
      </c>
      <c r="BN66" s="16">
        <v>0.05</v>
      </c>
      <c r="BO66" s="16">
        <v>0.05</v>
      </c>
      <c r="BP66" s="16">
        <v>0.05</v>
      </c>
      <c r="BQ66" s="16">
        <v>0.4</v>
      </c>
      <c r="BR66" s="69">
        <v>0.4</v>
      </c>
      <c r="BS66" s="16">
        <v>0.05</v>
      </c>
      <c r="BT66" s="16">
        <v>0.05</v>
      </c>
      <c r="BU66" s="16">
        <v>0.1</v>
      </c>
      <c r="BV66" s="69">
        <v>0.05</v>
      </c>
      <c r="BW66" s="16">
        <v>0.05</v>
      </c>
      <c r="BX66" s="16">
        <v>0.05</v>
      </c>
      <c r="BY66" s="16">
        <f t="shared" si="0"/>
        <v>0.15000000000000002</v>
      </c>
      <c r="BZ66" s="16">
        <v>0.15</v>
      </c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>
        <v>0.05</v>
      </c>
      <c r="DF66" s="16">
        <v>0.05</v>
      </c>
      <c r="DG66" s="36">
        <v>2864</v>
      </c>
      <c r="DH66" s="63"/>
      <c r="DI66" s="63"/>
      <c r="DJ66" s="63"/>
      <c r="DK66" s="63"/>
      <c r="DL66" s="63"/>
    </row>
    <row r="67" spans="1:116" x14ac:dyDescent="0.3">
      <c r="A67" s="56">
        <v>62</v>
      </c>
      <c r="B67" s="57">
        <v>65</v>
      </c>
      <c r="C67" s="58" t="s">
        <v>650</v>
      </c>
      <c r="D67" s="58" t="s">
        <v>651</v>
      </c>
      <c r="E67" s="58" t="s">
        <v>336</v>
      </c>
      <c r="F67" s="58" t="s">
        <v>399</v>
      </c>
      <c r="G67" s="37">
        <v>7.8</v>
      </c>
      <c r="H67" s="10">
        <v>119.5</v>
      </c>
      <c r="I67" s="28">
        <v>0.05</v>
      </c>
      <c r="J67" s="28">
        <v>5.84</v>
      </c>
      <c r="K67" s="28">
        <v>13.2</v>
      </c>
      <c r="L67" s="29">
        <v>9.8000000000000004E-2</v>
      </c>
      <c r="M67" s="28">
        <v>4.72</v>
      </c>
      <c r="N67" s="28">
        <v>2.0099999999999998</v>
      </c>
      <c r="O67" s="28">
        <v>69.2</v>
      </c>
      <c r="P67" s="31">
        <v>2.5999999999999999E-3</v>
      </c>
      <c r="Q67" s="28">
        <v>591</v>
      </c>
      <c r="R67" s="28">
        <v>0.2</v>
      </c>
      <c r="S67" s="28">
        <v>1.73</v>
      </c>
      <c r="T67" s="28">
        <v>11.5</v>
      </c>
      <c r="U67" s="17">
        <v>1</v>
      </c>
      <c r="V67" s="28">
        <v>1.93</v>
      </c>
      <c r="W67" s="28">
        <v>5.56</v>
      </c>
      <c r="X67" s="28">
        <v>79.8</v>
      </c>
      <c r="Y67" s="10">
        <v>423</v>
      </c>
      <c r="Z67" s="28">
        <v>0.1</v>
      </c>
      <c r="AA67" s="10">
        <v>7430</v>
      </c>
      <c r="AB67" s="17">
        <v>175</v>
      </c>
      <c r="AC67" s="28">
        <v>119</v>
      </c>
      <c r="AD67" s="28">
        <v>201</v>
      </c>
      <c r="AE67" s="28">
        <v>196.917</v>
      </c>
      <c r="AF67" s="10">
        <v>2639.23</v>
      </c>
      <c r="AG67" s="10">
        <v>614</v>
      </c>
      <c r="AH67" s="17">
        <v>2.5</v>
      </c>
      <c r="AI67" s="17">
        <v>8</v>
      </c>
      <c r="AJ67" s="17">
        <v>2.5</v>
      </c>
      <c r="AK67" s="17">
        <v>26</v>
      </c>
      <c r="AL67" s="17">
        <v>13</v>
      </c>
      <c r="AM67" s="17">
        <v>14</v>
      </c>
      <c r="AN67" s="17">
        <v>20</v>
      </c>
      <c r="AO67" s="17">
        <v>8</v>
      </c>
      <c r="AP67" s="17">
        <v>18</v>
      </c>
      <c r="AQ67" s="17">
        <v>1.5</v>
      </c>
      <c r="AR67" s="17">
        <v>2.5</v>
      </c>
      <c r="AS67" s="17">
        <v>2.5</v>
      </c>
      <c r="AT67" s="17">
        <v>24</v>
      </c>
      <c r="AU67" s="17">
        <v>26</v>
      </c>
      <c r="AV67" s="17">
        <v>11</v>
      </c>
      <c r="AW67" s="17">
        <v>12</v>
      </c>
      <c r="AX67" s="17">
        <v>27</v>
      </c>
      <c r="AY67" s="17">
        <v>2.5</v>
      </c>
      <c r="AZ67" s="17">
        <v>2.5</v>
      </c>
      <c r="BA67" s="18">
        <v>153.5</v>
      </c>
      <c r="BB67" s="16">
        <v>0.5</v>
      </c>
      <c r="BC67" s="16">
        <v>0.5</v>
      </c>
      <c r="BD67" s="16">
        <v>0.5</v>
      </c>
      <c r="BE67" s="16">
        <v>0.5</v>
      </c>
      <c r="BF67" s="16">
        <v>0.5</v>
      </c>
      <c r="BG67" s="16">
        <v>0.5</v>
      </c>
      <c r="BH67" s="16">
        <v>0.5</v>
      </c>
      <c r="BI67" s="16">
        <v>0.5</v>
      </c>
      <c r="BJ67" s="16">
        <v>5.0000000000000001E-3</v>
      </c>
      <c r="BK67" s="16">
        <v>0.5</v>
      </c>
      <c r="BL67" s="16">
        <v>0.05</v>
      </c>
      <c r="BM67" s="16">
        <v>0.05</v>
      </c>
      <c r="BN67" s="16">
        <v>0.05</v>
      </c>
      <c r="BO67" s="16">
        <v>0.05</v>
      </c>
      <c r="BP67" s="16">
        <v>0.05</v>
      </c>
      <c r="BQ67" s="16">
        <v>0.4</v>
      </c>
      <c r="BR67" s="69">
        <v>0.4</v>
      </c>
      <c r="BS67" s="16">
        <v>0.05</v>
      </c>
      <c r="BT67" s="16">
        <v>0.05</v>
      </c>
      <c r="BU67" s="16">
        <v>0.1</v>
      </c>
      <c r="BV67" s="69">
        <v>0.05</v>
      </c>
      <c r="BW67" s="16">
        <v>0.05</v>
      </c>
      <c r="BX67" s="16">
        <v>0.05</v>
      </c>
      <c r="BY67" s="16">
        <f t="shared" si="0"/>
        <v>0.15000000000000002</v>
      </c>
      <c r="BZ67" s="16">
        <v>0.15</v>
      </c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>
        <v>0.05</v>
      </c>
      <c r="DF67" s="16">
        <v>0.05</v>
      </c>
      <c r="DG67" s="36">
        <v>380</v>
      </c>
      <c r="DH67" s="63"/>
      <c r="DI67" s="63"/>
      <c r="DJ67" s="63"/>
      <c r="DK67" s="63"/>
      <c r="DL67" s="63"/>
    </row>
    <row r="68" spans="1:116" x14ac:dyDescent="0.3">
      <c r="A68" s="56">
        <v>63</v>
      </c>
      <c r="B68" s="57">
        <v>66</v>
      </c>
      <c r="C68" s="58" t="s">
        <v>652</v>
      </c>
      <c r="D68" s="58" t="s">
        <v>653</v>
      </c>
      <c r="E68" s="58" t="s">
        <v>654</v>
      </c>
      <c r="F68" s="58" t="s">
        <v>655</v>
      </c>
      <c r="G68" s="37">
        <v>7.8</v>
      </c>
      <c r="H68" s="10">
        <v>515</v>
      </c>
      <c r="I68" s="28">
        <v>0.05</v>
      </c>
      <c r="J68" s="28">
        <v>1.5</v>
      </c>
      <c r="K68" s="28">
        <v>53.7</v>
      </c>
      <c r="L68" s="29">
        <v>2.5000000000000001E-2</v>
      </c>
      <c r="M68" s="28">
        <v>1.68</v>
      </c>
      <c r="N68" s="28">
        <v>8.1199999999999992</v>
      </c>
      <c r="O68" s="28">
        <v>34.5</v>
      </c>
      <c r="P68" s="31">
        <v>1.9E-2</v>
      </c>
      <c r="Q68" s="28">
        <v>1120</v>
      </c>
      <c r="R68" s="28">
        <v>0.94</v>
      </c>
      <c r="S68" s="28">
        <v>8.02</v>
      </c>
      <c r="T68" s="28">
        <v>17.100000000000001</v>
      </c>
      <c r="U68" s="17">
        <v>14.2</v>
      </c>
      <c r="V68" s="28">
        <v>35.200000000000003</v>
      </c>
      <c r="W68" s="28">
        <v>6.23</v>
      </c>
      <c r="X68" s="28">
        <v>103</v>
      </c>
      <c r="Y68" s="10">
        <v>9880</v>
      </c>
      <c r="Z68" s="28">
        <v>12</v>
      </c>
      <c r="AA68" s="10">
        <v>4970</v>
      </c>
      <c r="AB68" s="17">
        <v>87</v>
      </c>
      <c r="AC68" s="10">
        <v>422</v>
      </c>
      <c r="AD68" s="28">
        <v>1500</v>
      </c>
      <c r="AE68" s="28">
        <v>150.09700000000001</v>
      </c>
      <c r="AF68" s="10">
        <v>2005.54</v>
      </c>
      <c r="AG68" s="10">
        <v>465</v>
      </c>
      <c r="AH68" s="17">
        <v>180</v>
      </c>
      <c r="AI68" s="17">
        <v>146</v>
      </c>
      <c r="AJ68" s="17">
        <v>23</v>
      </c>
      <c r="AK68" s="17">
        <v>515</v>
      </c>
      <c r="AL68" s="17">
        <v>100</v>
      </c>
      <c r="AM68" s="17">
        <v>116</v>
      </c>
      <c r="AN68" s="17">
        <v>166</v>
      </c>
      <c r="AO68" s="17">
        <v>28</v>
      </c>
      <c r="AP68" s="17">
        <v>125</v>
      </c>
      <c r="AQ68" s="17">
        <v>11</v>
      </c>
      <c r="AR68" s="17">
        <v>58</v>
      </c>
      <c r="AS68" s="17">
        <v>2.5</v>
      </c>
      <c r="AT68" s="17">
        <v>350</v>
      </c>
      <c r="AU68" s="17">
        <v>220</v>
      </c>
      <c r="AV68" s="17">
        <v>91</v>
      </c>
      <c r="AW68" s="17">
        <v>130</v>
      </c>
      <c r="AX68" s="17">
        <v>144</v>
      </c>
      <c r="AY68" s="17">
        <v>23</v>
      </c>
      <c r="AZ68" s="17">
        <v>2.5</v>
      </c>
      <c r="BA68" s="18">
        <v>1978.5</v>
      </c>
      <c r="BB68" s="16">
        <v>0.5</v>
      </c>
      <c r="BC68" s="16">
        <v>0.5</v>
      </c>
      <c r="BD68" s="16">
        <v>0.5</v>
      </c>
      <c r="BE68" s="16">
        <v>0.5</v>
      </c>
      <c r="BF68" s="16">
        <v>0.5</v>
      </c>
      <c r="BG68" s="16">
        <v>0.5</v>
      </c>
      <c r="BH68" s="16">
        <v>0.5</v>
      </c>
      <c r="BI68" s="16">
        <v>0.5</v>
      </c>
      <c r="BJ68" s="16">
        <v>5.0000000000000001E-3</v>
      </c>
      <c r="BK68" s="16">
        <v>0.5</v>
      </c>
      <c r="BL68" s="16">
        <v>0.05</v>
      </c>
      <c r="BM68" s="16">
        <v>0.05</v>
      </c>
      <c r="BN68" s="16">
        <v>0.05</v>
      </c>
      <c r="BO68" s="16">
        <v>0.05</v>
      </c>
      <c r="BP68" s="16">
        <v>0.05</v>
      </c>
      <c r="BQ68" s="16">
        <v>0.4</v>
      </c>
      <c r="BR68" s="69">
        <v>0.4</v>
      </c>
      <c r="BS68" s="16">
        <v>0.05</v>
      </c>
      <c r="BT68" s="16">
        <v>0.05</v>
      </c>
      <c r="BU68" s="16">
        <v>0.1</v>
      </c>
      <c r="BV68" s="69">
        <v>0.05</v>
      </c>
      <c r="BW68" s="16">
        <v>0.05</v>
      </c>
      <c r="BX68" s="16">
        <v>0.05</v>
      </c>
      <c r="BY68" s="16">
        <f t="shared" si="0"/>
        <v>0.15000000000000002</v>
      </c>
      <c r="BZ68" s="16">
        <v>0.15</v>
      </c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>
        <v>0.05</v>
      </c>
      <c r="DF68" s="16">
        <v>0.05</v>
      </c>
      <c r="DG68" s="36">
        <v>1444</v>
      </c>
      <c r="DH68" s="63"/>
      <c r="DI68" s="63"/>
      <c r="DJ68" s="63"/>
      <c r="DK68" s="63"/>
      <c r="DL68" s="63"/>
    </row>
    <row r="69" spans="1:116" x14ac:dyDescent="0.3">
      <c r="A69" s="56">
        <v>64</v>
      </c>
      <c r="B69" s="57">
        <v>67</v>
      </c>
      <c r="C69" s="58" t="s">
        <v>656</v>
      </c>
      <c r="D69" s="58" t="s">
        <v>657</v>
      </c>
      <c r="E69" s="58" t="s">
        <v>658</v>
      </c>
      <c r="F69" s="58" t="s">
        <v>659</v>
      </c>
      <c r="G69" s="37">
        <v>8.1</v>
      </c>
      <c r="H69" s="10">
        <v>303</v>
      </c>
      <c r="I69" s="28">
        <v>0.05</v>
      </c>
      <c r="J69" s="28">
        <v>1.5</v>
      </c>
      <c r="K69" s="28">
        <v>34.299999999999997</v>
      </c>
      <c r="L69" s="29">
        <v>2.5000000000000001E-2</v>
      </c>
      <c r="M69" s="28">
        <v>1.52</v>
      </c>
      <c r="N69" s="28">
        <v>5.68</v>
      </c>
      <c r="O69" s="28">
        <v>8.89</v>
      </c>
      <c r="P69" s="31">
        <v>3.5000000000000001E-3</v>
      </c>
      <c r="Q69" s="28">
        <v>2050</v>
      </c>
      <c r="R69" s="28">
        <v>0.2</v>
      </c>
      <c r="S69" s="28">
        <v>2.67</v>
      </c>
      <c r="T69" s="28">
        <v>3.11</v>
      </c>
      <c r="U69" s="17">
        <v>1</v>
      </c>
      <c r="V69" s="28">
        <v>14.1</v>
      </c>
      <c r="W69" s="28">
        <v>7.87</v>
      </c>
      <c r="X69" s="28">
        <v>20</v>
      </c>
      <c r="Y69" s="10">
        <v>11000</v>
      </c>
      <c r="Z69" s="28">
        <v>0.56999999999999995</v>
      </c>
      <c r="AA69" s="10">
        <v>5870</v>
      </c>
      <c r="AB69" s="17">
        <v>178</v>
      </c>
      <c r="AC69" s="10">
        <v>995</v>
      </c>
      <c r="AD69" s="28">
        <v>745</v>
      </c>
      <c r="AE69" s="28">
        <v>176.44300000000001</v>
      </c>
      <c r="AF69" s="10">
        <v>3348.73</v>
      </c>
      <c r="AG69" s="10">
        <v>1850</v>
      </c>
      <c r="AH69" s="17">
        <v>27</v>
      </c>
      <c r="AI69" s="17">
        <v>28</v>
      </c>
      <c r="AJ69" s="17">
        <v>2.5</v>
      </c>
      <c r="AK69" s="17">
        <v>68</v>
      </c>
      <c r="AL69" s="17">
        <v>20</v>
      </c>
      <c r="AM69" s="17">
        <v>20</v>
      </c>
      <c r="AN69" s="17">
        <v>38</v>
      </c>
      <c r="AO69" s="17">
        <v>2.5</v>
      </c>
      <c r="AP69" s="17">
        <v>32</v>
      </c>
      <c r="AQ69" s="17">
        <v>1.5</v>
      </c>
      <c r="AR69" s="17">
        <v>2.5</v>
      </c>
      <c r="AS69" s="17">
        <v>2.5</v>
      </c>
      <c r="AT69" s="17">
        <v>72</v>
      </c>
      <c r="AU69" s="17">
        <v>50</v>
      </c>
      <c r="AV69" s="17">
        <v>20</v>
      </c>
      <c r="AW69" s="17">
        <v>33</v>
      </c>
      <c r="AX69" s="17">
        <v>48</v>
      </c>
      <c r="AY69" s="17">
        <v>9</v>
      </c>
      <c r="AZ69" s="17">
        <v>2.5</v>
      </c>
      <c r="BA69" s="18">
        <v>352</v>
      </c>
      <c r="BB69" s="16">
        <v>0.5</v>
      </c>
      <c r="BC69" s="16">
        <v>0.5</v>
      </c>
      <c r="BD69" s="16">
        <v>0.5</v>
      </c>
      <c r="BE69" s="16">
        <v>0.5</v>
      </c>
      <c r="BF69" s="16">
        <v>0.5</v>
      </c>
      <c r="BG69" s="16">
        <v>0.5</v>
      </c>
      <c r="BH69" s="16">
        <v>0.5</v>
      </c>
      <c r="BI69" s="16">
        <v>0.5</v>
      </c>
      <c r="BJ69" s="16">
        <v>5.0000000000000001E-3</v>
      </c>
      <c r="BK69" s="16">
        <v>0.5</v>
      </c>
      <c r="BL69" s="16">
        <v>0.05</v>
      </c>
      <c r="BM69" s="16">
        <v>0.05</v>
      </c>
      <c r="BN69" s="16">
        <v>0.05</v>
      </c>
      <c r="BO69" s="16">
        <v>0.05</v>
      </c>
      <c r="BP69" s="16">
        <v>0.05</v>
      </c>
      <c r="BQ69" s="16">
        <v>0.4</v>
      </c>
      <c r="BR69" s="69">
        <v>0.4</v>
      </c>
      <c r="BS69" s="16">
        <v>0.05</v>
      </c>
      <c r="BT69" s="16">
        <v>0.05</v>
      </c>
      <c r="BU69" s="16">
        <v>0.1</v>
      </c>
      <c r="BV69" s="69">
        <v>0.05</v>
      </c>
      <c r="BW69" s="16">
        <v>0.05</v>
      </c>
      <c r="BX69" s="16">
        <v>0.05</v>
      </c>
      <c r="BY69" s="16">
        <f t="shared" si="0"/>
        <v>0.15000000000000002</v>
      </c>
      <c r="BZ69" s="16">
        <v>0.15</v>
      </c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>
        <v>0.05</v>
      </c>
      <c r="DF69" s="16">
        <v>0.05</v>
      </c>
      <c r="DG69" s="36">
        <v>3725</v>
      </c>
      <c r="DH69" s="63"/>
      <c r="DI69" s="63"/>
      <c r="DJ69" s="63"/>
      <c r="DK69" s="63"/>
      <c r="DL69" s="63"/>
    </row>
    <row r="70" spans="1:116" x14ac:dyDescent="0.3">
      <c r="A70" s="56">
        <v>65</v>
      </c>
      <c r="B70" s="57">
        <v>68</v>
      </c>
      <c r="C70" s="58" t="s">
        <v>660</v>
      </c>
      <c r="D70" s="58" t="s">
        <v>661</v>
      </c>
      <c r="E70" s="58" t="s">
        <v>662</v>
      </c>
      <c r="F70" s="58" t="s">
        <v>663</v>
      </c>
      <c r="G70" s="37">
        <v>8.6</v>
      </c>
      <c r="H70" s="10">
        <v>290</v>
      </c>
      <c r="I70" s="28">
        <v>0.17499999999999999</v>
      </c>
      <c r="J70" s="28">
        <v>1.5</v>
      </c>
      <c r="K70" s="28">
        <v>9.9600000000000009</v>
      </c>
      <c r="L70" s="29">
        <v>2.5000000000000001E-2</v>
      </c>
      <c r="M70" s="28">
        <v>0.80400000000000005</v>
      </c>
      <c r="N70" s="28">
        <v>2.8</v>
      </c>
      <c r="O70" s="28">
        <v>5</v>
      </c>
      <c r="P70" s="31">
        <v>2.0999999999999999E-3</v>
      </c>
      <c r="Q70" s="28">
        <v>524</v>
      </c>
      <c r="R70" s="28">
        <v>0.2</v>
      </c>
      <c r="S70" s="28">
        <v>0.91200000000000003</v>
      </c>
      <c r="T70" s="28">
        <v>1.2</v>
      </c>
      <c r="U70" s="17">
        <v>1</v>
      </c>
      <c r="V70" s="28">
        <v>5.47</v>
      </c>
      <c r="W70" s="28">
        <v>3.03</v>
      </c>
      <c r="X70" s="28">
        <v>8.76</v>
      </c>
      <c r="Y70" s="10">
        <v>3260</v>
      </c>
      <c r="Z70" s="28">
        <v>0.27</v>
      </c>
      <c r="AA70" s="10">
        <v>2710</v>
      </c>
      <c r="AB70" s="17">
        <v>95.5</v>
      </c>
      <c r="AC70" s="10">
        <v>173</v>
      </c>
      <c r="AD70" s="28">
        <v>512</v>
      </c>
      <c r="AE70" s="28">
        <v>136.095</v>
      </c>
      <c r="AF70" s="10">
        <v>926</v>
      </c>
      <c r="AG70" s="10">
        <v>282</v>
      </c>
      <c r="AH70" s="17">
        <v>8</v>
      </c>
      <c r="AI70" s="17">
        <v>2.5</v>
      </c>
      <c r="AJ70" s="17">
        <v>2.5</v>
      </c>
      <c r="AK70" s="17">
        <v>2.5</v>
      </c>
      <c r="AL70" s="17">
        <v>2.5</v>
      </c>
      <c r="AM70" s="17">
        <v>2.5</v>
      </c>
      <c r="AN70" s="17">
        <v>2.5</v>
      </c>
      <c r="AO70" s="17">
        <v>2.5</v>
      </c>
      <c r="AP70" s="17">
        <v>2.5</v>
      </c>
      <c r="AQ70" s="17">
        <v>1.5</v>
      </c>
      <c r="AR70" s="17">
        <v>2.5</v>
      </c>
      <c r="AS70" s="17">
        <v>2.5</v>
      </c>
      <c r="AT70" s="17">
        <v>2.5</v>
      </c>
      <c r="AU70" s="17">
        <v>8</v>
      </c>
      <c r="AV70" s="17">
        <v>2.5</v>
      </c>
      <c r="AW70" s="17">
        <v>10</v>
      </c>
      <c r="AX70" s="17">
        <v>17</v>
      </c>
      <c r="AY70" s="17">
        <v>2.5</v>
      </c>
      <c r="AZ70" s="17">
        <v>2.5</v>
      </c>
      <c r="BA70" s="18">
        <v>42.5</v>
      </c>
      <c r="BB70" s="16">
        <v>0.5</v>
      </c>
      <c r="BC70" s="16">
        <v>0.5</v>
      </c>
      <c r="BD70" s="16">
        <v>0.5</v>
      </c>
      <c r="BE70" s="16">
        <v>0.5</v>
      </c>
      <c r="BF70" s="16">
        <v>0.5</v>
      </c>
      <c r="BG70" s="16">
        <v>0.5</v>
      </c>
      <c r="BH70" s="16">
        <v>0.5</v>
      </c>
      <c r="BI70" s="16">
        <v>0.5</v>
      </c>
      <c r="BJ70" s="16">
        <v>5.0000000000000001E-3</v>
      </c>
      <c r="BK70" s="16">
        <v>0.5</v>
      </c>
      <c r="BL70" s="16">
        <v>0.05</v>
      </c>
      <c r="BM70" s="16">
        <v>0.05</v>
      </c>
      <c r="BN70" s="16">
        <v>0.05</v>
      </c>
      <c r="BO70" s="16">
        <v>0.05</v>
      </c>
      <c r="BP70" s="16">
        <v>0.05</v>
      </c>
      <c r="BQ70" s="16">
        <v>0.4</v>
      </c>
      <c r="BR70" s="69">
        <v>0.4</v>
      </c>
      <c r="BS70" s="16">
        <v>0.05</v>
      </c>
      <c r="BT70" s="16">
        <v>0.05</v>
      </c>
      <c r="BU70" s="16">
        <v>0.1</v>
      </c>
      <c r="BV70" s="69">
        <v>0.05</v>
      </c>
      <c r="BW70" s="16">
        <v>0.05</v>
      </c>
      <c r="BX70" s="16">
        <v>0.05</v>
      </c>
      <c r="BY70" s="16">
        <f t="shared" si="0"/>
        <v>0.15000000000000002</v>
      </c>
      <c r="BZ70" s="16">
        <v>0.15</v>
      </c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>
        <v>0.05</v>
      </c>
      <c r="DF70" s="16">
        <v>0.05</v>
      </c>
      <c r="DG70" s="36">
        <v>770.2</v>
      </c>
      <c r="DH70" s="63"/>
      <c r="DI70" s="63"/>
      <c r="DJ70" s="63"/>
      <c r="DK70" s="63"/>
      <c r="DL70" s="63"/>
    </row>
    <row r="71" spans="1:116" x14ac:dyDescent="0.3">
      <c r="A71" s="56">
        <v>66</v>
      </c>
      <c r="B71" s="57">
        <v>237</v>
      </c>
      <c r="C71" s="58" t="s">
        <v>181</v>
      </c>
      <c r="D71" s="58" t="s">
        <v>227</v>
      </c>
      <c r="E71" s="58" t="s">
        <v>346</v>
      </c>
      <c r="F71" s="58" t="s">
        <v>407</v>
      </c>
      <c r="G71" s="37">
        <v>7.1</v>
      </c>
      <c r="H71" s="10">
        <v>198.2</v>
      </c>
      <c r="I71" s="28">
        <v>0.05</v>
      </c>
      <c r="J71" s="28">
        <v>1.5</v>
      </c>
      <c r="K71" s="28">
        <v>23.4</v>
      </c>
      <c r="L71" s="29">
        <v>0.47199999999999998</v>
      </c>
      <c r="M71" s="28">
        <v>2</v>
      </c>
      <c r="N71" s="36">
        <v>9.5</v>
      </c>
      <c r="O71" s="36">
        <v>16.399999999999999</v>
      </c>
      <c r="P71" s="31">
        <v>0.248</v>
      </c>
      <c r="Q71" s="36">
        <v>457</v>
      </c>
      <c r="R71" s="28">
        <v>0.2</v>
      </c>
      <c r="S71" s="36">
        <v>6.01</v>
      </c>
      <c r="T71" s="36">
        <v>9.52</v>
      </c>
      <c r="U71" s="17">
        <v>1</v>
      </c>
      <c r="V71" s="17">
        <v>3.64</v>
      </c>
      <c r="W71" s="36">
        <v>5.88</v>
      </c>
      <c r="X71" s="36">
        <v>26.3</v>
      </c>
      <c r="Y71" s="10">
        <v>558</v>
      </c>
      <c r="Z71" s="28">
        <v>0.16500000000000001</v>
      </c>
      <c r="AA71" s="10">
        <v>3630</v>
      </c>
      <c r="AB71" s="17">
        <v>44.8</v>
      </c>
      <c r="AC71" s="10">
        <v>152</v>
      </c>
      <c r="AD71" s="10">
        <v>457</v>
      </c>
      <c r="AE71" s="28">
        <v>152.536</v>
      </c>
      <c r="AF71" s="10">
        <v>1716.76</v>
      </c>
      <c r="AG71" s="36">
        <v>394</v>
      </c>
      <c r="AH71" s="17">
        <v>15</v>
      </c>
      <c r="AI71" s="17">
        <v>17</v>
      </c>
      <c r="AJ71" s="17">
        <v>5</v>
      </c>
      <c r="AK71" s="17">
        <v>52</v>
      </c>
      <c r="AL71" s="17">
        <v>35</v>
      </c>
      <c r="AM71" s="17">
        <v>33</v>
      </c>
      <c r="AN71" s="17">
        <v>49</v>
      </c>
      <c r="AO71" s="17">
        <v>6</v>
      </c>
      <c r="AP71" s="17">
        <v>35</v>
      </c>
      <c r="AQ71" s="17">
        <v>1.5</v>
      </c>
      <c r="AR71" s="17">
        <v>2.5</v>
      </c>
      <c r="AS71" s="17">
        <v>2.5</v>
      </c>
      <c r="AT71" s="17">
        <v>46</v>
      </c>
      <c r="AU71" s="17">
        <v>52</v>
      </c>
      <c r="AV71" s="17">
        <v>32</v>
      </c>
      <c r="AW71" s="17">
        <v>13</v>
      </c>
      <c r="AX71" s="17">
        <v>51</v>
      </c>
      <c r="AY71" s="17">
        <v>7</v>
      </c>
      <c r="AZ71" s="17">
        <v>2.5</v>
      </c>
      <c r="BA71" s="18">
        <v>342.5</v>
      </c>
      <c r="BB71" s="16">
        <v>0.5</v>
      </c>
      <c r="BC71" s="16">
        <v>0.5</v>
      </c>
      <c r="BD71" s="16">
        <v>0.5</v>
      </c>
      <c r="BE71" s="16">
        <v>0.5</v>
      </c>
      <c r="BF71" s="16">
        <v>0.5</v>
      </c>
      <c r="BG71" s="16">
        <v>0.5</v>
      </c>
      <c r="BH71" s="16">
        <v>0.5</v>
      </c>
      <c r="BI71" s="16">
        <v>0.5</v>
      </c>
      <c r="BJ71" s="16">
        <v>5.0000000000000001E-3</v>
      </c>
      <c r="BK71" s="16">
        <v>0.5</v>
      </c>
      <c r="BL71" s="16">
        <v>0.05</v>
      </c>
      <c r="BM71" s="16">
        <v>0.05</v>
      </c>
      <c r="BN71" s="16">
        <v>0.05</v>
      </c>
      <c r="BO71" s="16">
        <v>0.05</v>
      </c>
      <c r="BP71" s="16">
        <v>0.05</v>
      </c>
      <c r="BQ71" s="16">
        <v>0.4</v>
      </c>
      <c r="BR71" s="69">
        <v>0.4</v>
      </c>
      <c r="BS71" s="16">
        <v>0.05</v>
      </c>
      <c r="BT71" s="16">
        <v>0.05</v>
      </c>
      <c r="BU71" s="16">
        <v>0.1</v>
      </c>
      <c r="BV71" s="69">
        <v>0.05</v>
      </c>
      <c r="BW71" s="16">
        <v>0.05</v>
      </c>
      <c r="BX71" s="16">
        <v>0.05</v>
      </c>
      <c r="BY71" s="16">
        <f t="shared" ref="BY71:BY134" si="1">SUM(BV71:BX71)</f>
        <v>0.15000000000000002</v>
      </c>
      <c r="BZ71" s="16">
        <v>0.15</v>
      </c>
      <c r="CA71" s="16">
        <v>54</v>
      </c>
      <c r="CB71" s="16">
        <v>50</v>
      </c>
      <c r="CC71" s="16">
        <v>1000</v>
      </c>
      <c r="CD71" s="16">
        <v>0.01</v>
      </c>
      <c r="CE71" s="16">
        <v>2.5000000000000001E-2</v>
      </c>
      <c r="CF71" s="16">
        <v>2.5000000000000001E-2</v>
      </c>
      <c r="CG71" s="16">
        <v>2.5000000000000001E-2</v>
      </c>
      <c r="CH71" s="16">
        <v>2.5000000000000001E-2</v>
      </c>
      <c r="CI71" s="16">
        <v>2.5000000000000001E-2</v>
      </c>
      <c r="CJ71" s="16">
        <v>2.5000000000000001E-2</v>
      </c>
      <c r="CK71" s="16">
        <v>2.5000000000000001E-2</v>
      </c>
      <c r="CL71" s="16">
        <v>4.5</v>
      </c>
      <c r="CM71" s="16">
        <v>0.15</v>
      </c>
      <c r="CN71" s="16">
        <v>0.5</v>
      </c>
      <c r="CO71" s="16">
        <v>0.5</v>
      </c>
      <c r="CP71" s="16">
        <v>0.5</v>
      </c>
      <c r="CQ71" s="16">
        <v>1.5</v>
      </c>
      <c r="CR71" s="16">
        <v>0.3</v>
      </c>
      <c r="CS71" s="16">
        <v>5</v>
      </c>
      <c r="CT71" s="16">
        <v>0.5</v>
      </c>
      <c r="CU71" s="16">
        <v>0.5</v>
      </c>
      <c r="CV71" s="16">
        <v>0.05</v>
      </c>
      <c r="CW71" s="16">
        <v>0.05</v>
      </c>
      <c r="CX71" s="16">
        <v>0.05</v>
      </c>
      <c r="CY71" s="16">
        <v>1E-3</v>
      </c>
      <c r="CZ71" s="16">
        <v>0.05</v>
      </c>
      <c r="DA71" s="16">
        <v>0.05</v>
      </c>
      <c r="DB71" s="16">
        <v>0.05</v>
      </c>
      <c r="DC71" s="16">
        <v>0.05</v>
      </c>
      <c r="DD71" s="16">
        <v>0.05</v>
      </c>
      <c r="DE71" s="16">
        <v>0.05</v>
      </c>
      <c r="DF71" s="16">
        <v>0.05</v>
      </c>
      <c r="DG71" s="36">
        <v>204.4</v>
      </c>
      <c r="DH71" s="63">
        <v>0.5</v>
      </c>
      <c r="DI71" s="63">
        <v>0.05</v>
      </c>
      <c r="DJ71" s="63">
        <v>0.25</v>
      </c>
      <c r="DK71" s="63">
        <v>0.25</v>
      </c>
      <c r="DL71" s="63">
        <v>0.05</v>
      </c>
    </row>
    <row r="72" spans="1:116" x14ac:dyDescent="0.3">
      <c r="A72" s="56">
        <v>67</v>
      </c>
      <c r="B72" s="57">
        <v>238</v>
      </c>
      <c r="C72" s="58" t="s">
        <v>664</v>
      </c>
      <c r="D72" s="58" t="s">
        <v>665</v>
      </c>
      <c r="E72" s="58" t="s">
        <v>645</v>
      </c>
      <c r="F72" s="58" t="s">
        <v>666</v>
      </c>
      <c r="G72" s="37">
        <v>7.5</v>
      </c>
      <c r="H72" s="10">
        <v>194.9</v>
      </c>
      <c r="I72" s="28">
        <v>0.05</v>
      </c>
      <c r="J72" s="28">
        <v>1.5</v>
      </c>
      <c r="K72" s="28">
        <v>32</v>
      </c>
      <c r="L72" s="29">
        <v>2.5000000000000001E-2</v>
      </c>
      <c r="M72" s="28">
        <v>4.63</v>
      </c>
      <c r="N72" s="28">
        <v>8.02</v>
      </c>
      <c r="O72" s="28">
        <v>24.1</v>
      </c>
      <c r="P72" s="31">
        <v>4.1000000000000003E-3</v>
      </c>
      <c r="Q72" s="28">
        <v>1700</v>
      </c>
      <c r="R72" s="28">
        <v>0.2</v>
      </c>
      <c r="S72" s="28">
        <v>7.22</v>
      </c>
      <c r="T72" s="28">
        <v>9.8000000000000007</v>
      </c>
      <c r="U72" s="17">
        <v>2.54</v>
      </c>
      <c r="V72" s="17">
        <v>27.1</v>
      </c>
      <c r="W72" s="28">
        <v>11.8</v>
      </c>
      <c r="X72" s="28">
        <v>46.5</v>
      </c>
      <c r="Y72" s="10">
        <v>17800</v>
      </c>
      <c r="Z72" s="28">
        <v>13.5</v>
      </c>
      <c r="AA72" s="10">
        <v>9460</v>
      </c>
      <c r="AB72" s="17">
        <v>259</v>
      </c>
      <c r="AC72" s="10">
        <v>580</v>
      </c>
      <c r="AD72" s="28">
        <v>1230</v>
      </c>
      <c r="AE72" s="28">
        <v>315.096</v>
      </c>
      <c r="AF72" s="10">
        <v>4240.38</v>
      </c>
      <c r="AG72" s="10">
        <v>995</v>
      </c>
      <c r="AH72" s="17">
        <v>92</v>
      </c>
      <c r="AI72" s="17">
        <v>2830</v>
      </c>
      <c r="AJ72" s="17">
        <v>1160</v>
      </c>
      <c r="AK72" s="17">
        <v>10200</v>
      </c>
      <c r="AL72" s="17">
        <v>6250</v>
      </c>
      <c r="AM72" s="17">
        <v>5560</v>
      </c>
      <c r="AN72" s="17">
        <v>6350</v>
      </c>
      <c r="AO72" s="17">
        <v>1310</v>
      </c>
      <c r="AP72" s="17">
        <v>3400</v>
      </c>
      <c r="AQ72" s="17">
        <v>3</v>
      </c>
      <c r="AR72" s="17">
        <v>26</v>
      </c>
      <c r="AS72" s="17">
        <v>42</v>
      </c>
      <c r="AT72" s="17">
        <v>9970</v>
      </c>
      <c r="AU72" s="17">
        <v>6260</v>
      </c>
      <c r="AV72" s="17">
        <v>2700</v>
      </c>
      <c r="AW72" s="17">
        <v>3510</v>
      </c>
      <c r="AX72" s="17">
        <v>4880</v>
      </c>
      <c r="AY72" s="17">
        <v>894</v>
      </c>
      <c r="AZ72" s="17">
        <v>2.5</v>
      </c>
      <c r="BA72" s="18">
        <v>51443</v>
      </c>
      <c r="BB72" s="16">
        <v>0.5</v>
      </c>
      <c r="BC72" s="16">
        <v>0.5</v>
      </c>
      <c r="BD72" s="16">
        <v>0.5</v>
      </c>
      <c r="BE72" s="16">
        <v>0.5</v>
      </c>
      <c r="BF72" s="16">
        <v>0.5</v>
      </c>
      <c r="BG72" s="16">
        <v>0.5</v>
      </c>
      <c r="BH72" s="16">
        <v>0.5</v>
      </c>
      <c r="BI72" s="16">
        <v>0.5</v>
      </c>
      <c r="BJ72" s="16">
        <v>5.0000000000000001E-3</v>
      </c>
      <c r="BK72" s="16">
        <v>0.5</v>
      </c>
      <c r="BL72" s="16">
        <v>0.05</v>
      </c>
      <c r="BM72" s="16">
        <v>0.05</v>
      </c>
      <c r="BN72" s="16">
        <v>0.05</v>
      </c>
      <c r="BO72" s="16">
        <v>0.05</v>
      </c>
      <c r="BP72" s="16">
        <v>0.05</v>
      </c>
      <c r="BQ72" s="16">
        <v>0.4</v>
      </c>
      <c r="BR72" s="69">
        <v>0.4</v>
      </c>
      <c r="BS72" s="16">
        <v>0.05</v>
      </c>
      <c r="BT72" s="16">
        <v>0.05</v>
      </c>
      <c r="BU72" s="16">
        <v>0.1</v>
      </c>
      <c r="BV72" s="69">
        <v>0.05</v>
      </c>
      <c r="BW72" s="16">
        <v>0.05</v>
      </c>
      <c r="BX72" s="16">
        <v>0.05</v>
      </c>
      <c r="BY72" s="16">
        <f t="shared" si="1"/>
        <v>0.15000000000000002</v>
      </c>
      <c r="BZ72" s="16">
        <v>0.15</v>
      </c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>
        <v>0.05</v>
      </c>
      <c r="DF72" s="16">
        <v>0.05</v>
      </c>
      <c r="DG72" s="36">
        <v>718</v>
      </c>
      <c r="DH72" s="63"/>
      <c r="DI72" s="63"/>
      <c r="DJ72" s="63"/>
      <c r="DK72" s="63"/>
      <c r="DL72" s="63"/>
    </row>
    <row r="73" spans="1:116" x14ac:dyDescent="0.3">
      <c r="A73" s="56">
        <v>68</v>
      </c>
      <c r="B73" s="57">
        <v>239</v>
      </c>
      <c r="C73" s="58" t="s">
        <v>667</v>
      </c>
      <c r="D73" s="58" t="s">
        <v>228</v>
      </c>
      <c r="E73" s="58" t="s">
        <v>668</v>
      </c>
      <c r="F73" s="58" t="s">
        <v>669</v>
      </c>
      <c r="G73" s="37">
        <v>8.6</v>
      </c>
      <c r="H73" s="10">
        <v>151.4</v>
      </c>
      <c r="I73" s="28">
        <v>0.05</v>
      </c>
      <c r="J73" s="28">
        <v>1.5</v>
      </c>
      <c r="K73" s="28">
        <v>15.2</v>
      </c>
      <c r="L73" s="29">
        <v>2.5000000000000001E-2</v>
      </c>
      <c r="M73" s="28">
        <v>0.82199999999999995</v>
      </c>
      <c r="N73" s="28">
        <v>1.75</v>
      </c>
      <c r="O73" s="28">
        <v>4.7300000000000004</v>
      </c>
      <c r="P73" s="31">
        <v>1.4E-3</v>
      </c>
      <c r="Q73" s="28">
        <v>147</v>
      </c>
      <c r="R73" s="28">
        <v>0.2</v>
      </c>
      <c r="S73" s="28">
        <v>1.34</v>
      </c>
      <c r="T73" s="28">
        <v>1.92</v>
      </c>
      <c r="U73" s="17">
        <v>1</v>
      </c>
      <c r="V73" s="28">
        <v>4.38</v>
      </c>
      <c r="W73" s="28">
        <v>1.73</v>
      </c>
      <c r="X73" s="28">
        <v>14.2</v>
      </c>
      <c r="Y73" s="10">
        <v>1270</v>
      </c>
      <c r="Z73" s="28">
        <v>0.16</v>
      </c>
      <c r="AA73" s="10">
        <v>1490</v>
      </c>
      <c r="AB73" s="17">
        <v>147</v>
      </c>
      <c r="AC73" s="10">
        <v>104</v>
      </c>
      <c r="AD73" s="10">
        <v>191</v>
      </c>
      <c r="AE73" s="28">
        <v>51.4</v>
      </c>
      <c r="AF73" s="10">
        <v>548</v>
      </c>
      <c r="AG73" s="10">
        <v>207</v>
      </c>
      <c r="AH73" s="17">
        <v>2.5</v>
      </c>
      <c r="AI73" s="17">
        <v>6</v>
      </c>
      <c r="AJ73" s="17">
        <v>2.5</v>
      </c>
      <c r="AK73" s="17">
        <v>9</v>
      </c>
      <c r="AL73" s="17">
        <v>2.5</v>
      </c>
      <c r="AM73" s="17">
        <v>2.5</v>
      </c>
      <c r="AN73" s="17">
        <v>2.5</v>
      </c>
      <c r="AO73" s="17">
        <v>2.5</v>
      </c>
      <c r="AP73" s="17">
        <v>2.5</v>
      </c>
      <c r="AQ73" s="17">
        <v>1.5</v>
      </c>
      <c r="AR73" s="17">
        <v>2.5</v>
      </c>
      <c r="AS73" s="17">
        <v>2.5</v>
      </c>
      <c r="AT73" s="17">
        <v>7</v>
      </c>
      <c r="AU73" s="17">
        <v>6</v>
      </c>
      <c r="AV73" s="17">
        <v>2.5</v>
      </c>
      <c r="AW73" s="17">
        <v>5</v>
      </c>
      <c r="AX73" s="17">
        <v>6</v>
      </c>
      <c r="AY73" s="17">
        <v>2.5</v>
      </c>
      <c r="AZ73" s="17">
        <v>2.5</v>
      </c>
      <c r="BA73" s="18">
        <v>49.5</v>
      </c>
      <c r="BB73" s="16">
        <v>0.5</v>
      </c>
      <c r="BC73" s="16">
        <v>0.5</v>
      </c>
      <c r="BD73" s="16">
        <v>0.5</v>
      </c>
      <c r="BE73" s="16">
        <v>0.5</v>
      </c>
      <c r="BF73" s="16">
        <v>0.5</v>
      </c>
      <c r="BG73" s="16">
        <v>0.5</v>
      </c>
      <c r="BH73" s="16">
        <v>0.5</v>
      </c>
      <c r="BI73" s="16">
        <v>0.5</v>
      </c>
      <c r="BJ73" s="16">
        <v>5.0000000000000001E-3</v>
      </c>
      <c r="BK73" s="16">
        <v>0.5</v>
      </c>
      <c r="BL73" s="16">
        <v>0.05</v>
      </c>
      <c r="BM73" s="16">
        <v>0.05</v>
      </c>
      <c r="BN73" s="16">
        <v>0.05</v>
      </c>
      <c r="BO73" s="16">
        <v>0.05</v>
      </c>
      <c r="BP73" s="16">
        <v>0.05</v>
      </c>
      <c r="BQ73" s="16">
        <v>0.4</v>
      </c>
      <c r="BR73" s="69">
        <v>0.4</v>
      </c>
      <c r="BS73" s="16">
        <v>0.05</v>
      </c>
      <c r="BT73" s="16">
        <v>0.05</v>
      </c>
      <c r="BU73" s="16">
        <v>0.1</v>
      </c>
      <c r="BV73" s="69">
        <v>0.05</v>
      </c>
      <c r="BW73" s="16">
        <v>0.05</v>
      </c>
      <c r="BX73" s="16">
        <v>0.05</v>
      </c>
      <c r="BY73" s="16">
        <f t="shared" si="1"/>
        <v>0.15000000000000002</v>
      </c>
      <c r="BZ73" s="16">
        <v>0.15</v>
      </c>
      <c r="CA73" s="16">
        <v>25</v>
      </c>
      <c r="CB73" s="16">
        <v>50</v>
      </c>
      <c r="CC73" s="16">
        <v>1100</v>
      </c>
      <c r="CD73" s="16">
        <v>0.01</v>
      </c>
      <c r="CE73" s="16">
        <v>2.5000000000000001E-2</v>
      </c>
      <c r="CF73" s="16">
        <v>2.5000000000000001E-2</v>
      </c>
      <c r="CG73" s="16">
        <v>2.5000000000000001E-2</v>
      </c>
      <c r="CH73" s="16">
        <v>2.5000000000000001E-2</v>
      </c>
      <c r="CI73" s="16">
        <v>2.5000000000000001E-2</v>
      </c>
      <c r="CJ73" s="16">
        <v>2.5000000000000001E-2</v>
      </c>
      <c r="CK73" s="16">
        <v>2.5000000000000001E-2</v>
      </c>
      <c r="CL73" s="16">
        <v>5.0000000000000001E-3</v>
      </c>
      <c r="CM73" s="16">
        <v>0.15</v>
      </c>
      <c r="CN73" s="16">
        <v>0.5</v>
      </c>
      <c r="CO73" s="16">
        <v>0.5</v>
      </c>
      <c r="CP73" s="16">
        <v>0.5</v>
      </c>
      <c r="CQ73" s="16">
        <v>1.5</v>
      </c>
      <c r="CR73" s="16">
        <v>0.3</v>
      </c>
      <c r="CS73" s="16">
        <v>5</v>
      </c>
      <c r="CT73" s="16">
        <v>0.5</v>
      </c>
      <c r="CU73" s="16">
        <v>0.5</v>
      </c>
      <c r="CV73" s="16">
        <v>0.05</v>
      </c>
      <c r="CW73" s="16">
        <v>0.05</v>
      </c>
      <c r="CX73" s="16">
        <v>0.05</v>
      </c>
      <c r="CY73" s="16">
        <v>7.2599999999999997E-4</v>
      </c>
      <c r="CZ73" s="16">
        <v>0.05</v>
      </c>
      <c r="DA73" s="16">
        <v>0.05</v>
      </c>
      <c r="DB73" s="16">
        <v>0.05</v>
      </c>
      <c r="DC73" s="16">
        <v>0.05</v>
      </c>
      <c r="DD73" s="16">
        <v>0.05</v>
      </c>
      <c r="DE73" s="16">
        <v>0.05</v>
      </c>
      <c r="DF73" s="16">
        <v>0.05</v>
      </c>
      <c r="DG73" s="36">
        <v>326</v>
      </c>
      <c r="DH73" s="63">
        <v>0.5</v>
      </c>
      <c r="DI73" s="63">
        <v>0.05</v>
      </c>
      <c r="DJ73" s="63">
        <v>0.25</v>
      </c>
      <c r="DK73" s="63">
        <v>0.25</v>
      </c>
      <c r="DL73" s="63">
        <v>0.05</v>
      </c>
    </row>
    <row r="74" spans="1:116" x14ac:dyDescent="0.3">
      <c r="A74" s="56">
        <v>69</v>
      </c>
      <c r="B74" s="57">
        <v>240</v>
      </c>
      <c r="C74" s="58" t="s">
        <v>670</v>
      </c>
      <c r="D74" s="58" t="s">
        <v>671</v>
      </c>
      <c r="E74" s="58" t="s">
        <v>672</v>
      </c>
      <c r="F74" s="58" t="s">
        <v>673</v>
      </c>
      <c r="G74" s="37">
        <v>7.2</v>
      </c>
      <c r="H74" s="10">
        <v>371</v>
      </c>
      <c r="I74" s="28">
        <v>0.05</v>
      </c>
      <c r="J74" s="28">
        <v>6.47</v>
      </c>
      <c r="K74" s="28">
        <v>93.8</v>
      </c>
      <c r="L74" s="29">
        <v>9.9000000000000005E-2</v>
      </c>
      <c r="M74" s="28">
        <v>1.65</v>
      </c>
      <c r="N74" s="28">
        <v>4.91</v>
      </c>
      <c r="O74" s="28">
        <v>17.7</v>
      </c>
      <c r="P74" s="31">
        <v>8.0000000000000002E-3</v>
      </c>
      <c r="Q74" s="28">
        <v>1200</v>
      </c>
      <c r="R74" s="28">
        <v>0.52</v>
      </c>
      <c r="S74" s="28">
        <v>5.28</v>
      </c>
      <c r="T74" s="28">
        <v>13.8</v>
      </c>
      <c r="U74" s="17">
        <v>3.11</v>
      </c>
      <c r="V74" s="28">
        <v>181</v>
      </c>
      <c r="W74" s="28">
        <v>8.89</v>
      </c>
      <c r="X74" s="28">
        <v>108</v>
      </c>
      <c r="Y74" s="10">
        <v>128000</v>
      </c>
      <c r="Z74" s="28">
        <v>22.1</v>
      </c>
      <c r="AA74" s="10">
        <v>13900</v>
      </c>
      <c r="AB74" s="17">
        <v>646.23</v>
      </c>
      <c r="AC74" s="10">
        <v>812</v>
      </c>
      <c r="AD74" s="10">
        <v>15877.2</v>
      </c>
      <c r="AE74" s="28">
        <v>11.5</v>
      </c>
      <c r="AF74" s="10">
        <v>1924.39</v>
      </c>
      <c r="AG74" s="10">
        <v>493</v>
      </c>
      <c r="AH74" s="17">
        <v>130</v>
      </c>
      <c r="AI74" s="17">
        <v>51</v>
      </c>
      <c r="AJ74" s="17">
        <v>2.5</v>
      </c>
      <c r="AK74" s="17">
        <v>156</v>
      </c>
      <c r="AL74" s="17">
        <v>2.5</v>
      </c>
      <c r="AM74" s="17">
        <v>15</v>
      </c>
      <c r="AN74" s="17">
        <v>2.5</v>
      </c>
      <c r="AO74" s="17">
        <v>2.5</v>
      </c>
      <c r="AP74" s="17">
        <v>2.5</v>
      </c>
      <c r="AQ74" s="17">
        <v>1.5</v>
      </c>
      <c r="AR74" s="17">
        <v>2.5</v>
      </c>
      <c r="AS74" s="17">
        <v>2.5</v>
      </c>
      <c r="AT74" s="17">
        <v>116</v>
      </c>
      <c r="AU74" s="17">
        <v>12</v>
      </c>
      <c r="AV74" s="17">
        <v>2.5</v>
      </c>
      <c r="AW74" s="17">
        <v>64</v>
      </c>
      <c r="AX74" s="17">
        <v>55</v>
      </c>
      <c r="AY74" s="17">
        <v>2.5</v>
      </c>
      <c r="AZ74" s="17">
        <v>2.5</v>
      </c>
      <c r="BA74" s="18">
        <v>496.5</v>
      </c>
      <c r="BB74" s="16">
        <v>0.5</v>
      </c>
      <c r="BC74" s="16">
        <v>0.5</v>
      </c>
      <c r="BD74" s="16">
        <v>0.5</v>
      </c>
      <c r="BE74" s="16">
        <v>0.5</v>
      </c>
      <c r="BF74" s="16">
        <v>0.5</v>
      </c>
      <c r="BG74" s="16">
        <v>0.5</v>
      </c>
      <c r="BH74" s="16">
        <v>0.5</v>
      </c>
      <c r="BI74" s="16">
        <v>0.5</v>
      </c>
      <c r="BJ74" s="16">
        <v>5.0000000000000001E-3</v>
      </c>
      <c r="BK74" s="16">
        <v>0.5</v>
      </c>
      <c r="BL74" s="16">
        <v>0.05</v>
      </c>
      <c r="BM74" s="16">
        <v>0.05</v>
      </c>
      <c r="BN74" s="16">
        <v>0.05</v>
      </c>
      <c r="BO74" s="16">
        <v>0.05</v>
      </c>
      <c r="BP74" s="16">
        <v>0.05</v>
      </c>
      <c r="BQ74" s="16">
        <v>0.4</v>
      </c>
      <c r="BR74" s="69">
        <v>0.4</v>
      </c>
      <c r="BS74" s="16">
        <v>0.05</v>
      </c>
      <c r="BT74" s="16">
        <v>0.05</v>
      </c>
      <c r="BU74" s="16">
        <v>0.1</v>
      </c>
      <c r="BV74" s="69">
        <v>0.05</v>
      </c>
      <c r="BW74" s="16">
        <v>0.05</v>
      </c>
      <c r="BX74" s="16">
        <v>0.05</v>
      </c>
      <c r="BY74" s="16">
        <f t="shared" si="1"/>
        <v>0.15000000000000002</v>
      </c>
      <c r="BZ74" s="16">
        <v>0.15</v>
      </c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>
        <v>0.05</v>
      </c>
      <c r="DF74" s="16">
        <v>0.05</v>
      </c>
      <c r="DG74" s="36">
        <v>19158</v>
      </c>
      <c r="DH74" s="63"/>
      <c r="DI74" s="63"/>
      <c r="DJ74" s="63"/>
      <c r="DK74" s="63"/>
      <c r="DL74" s="63"/>
    </row>
    <row r="75" spans="1:116" x14ac:dyDescent="0.3">
      <c r="A75" s="56">
        <v>70</v>
      </c>
      <c r="B75" s="57">
        <v>241</v>
      </c>
      <c r="C75" s="58" t="s">
        <v>674</v>
      </c>
      <c r="D75" s="58" t="s">
        <v>675</v>
      </c>
      <c r="E75" s="58" t="s">
        <v>345</v>
      </c>
      <c r="F75" s="58" t="s">
        <v>406</v>
      </c>
      <c r="G75" s="37">
        <v>7.2</v>
      </c>
      <c r="H75" s="10">
        <v>4000</v>
      </c>
      <c r="I75" s="28">
        <v>0.05</v>
      </c>
      <c r="J75" s="28">
        <v>16.399999999999999</v>
      </c>
      <c r="K75" s="28">
        <v>1105</v>
      </c>
      <c r="L75" s="29">
        <v>4.33</v>
      </c>
      <c r="M75" s="28">
        <v>9.02</v>
      </c>
      <c r="N75" s="28">
        <v>45.2</v>
      </c>
      <c r="O75" s="28">
        <v>73.099999999999994</v>
      </c>
      <c r="P75" s="31">
        <v>0.35</v>
      </c>
      <c r="Q75" s="28">
        <v>4120</v>
      </c>
      <c r="R75" s="28">
        <v>0.2</v>
      </c>
      <c r="S75" s="28">
        <v>22.7</v>
      </c>
      <c r="T75" s="28">
        <v>138</v>
      </c>
      <c r="U75" s="17">
        <v>5.34</v>
      </c>
      <c r="V75" s="28">
        <v>130</v>
      </c>
      <c r="W75" s="28">
        <v>50.1</v>
      </c>
      <c r="X75" s="28">
        <v>849</v>
      </c>
      <c r="Y75" s="10">
        <v>12200</v>
      </c>
      <c r="Z75" s="28">
        <v>0.47</v>
      </c>
      <c r="AA75" s="10">
        <v>22700</v>
      </c>
      <c r="AB75" s="17">
        <v>412</v>
      </c>
      <c r="AC75" s="10">
        <v>1040</v>
      </c>
      <c r="AD75" s="28">
        <v>10270.700000000001</v>
      </c>
      <c r="AE75" s="28">
        <v>164.1</v>
      </c>
      <c r="AF75" s="10">
        <v>8222</v>
      </c>
      <c r="AG75" s="10">
        <v>1790</v>
      </c>
      <c r="AH75" s="17">
        <v>190</v>
      </c>
      <c r="AI75" s="17">
        <v>335</v>
      </c>
      <c r="AJ75" s="17">
        <v>109</v>
      </c>
      <c r="AK75" s="17">
        <v>475</v>
      </c>
      <c r="AL75" s="17">
        <v>96</v>
      </c>
      <c r="AM75" s="17">
        <v>112</v>
      </c>
      <c r="AN75" s="17">
        <v>81</v>
      </c>
      <c r="AO75" s="17">
        <v>13</v>
      </c>
      <c r="AP75" s="17">
        <v>49</v>
      </c>
      <c r="AQ75" s="17">
        <v>56</v>
      </c>
      <c r="AR75" s="17">
        <v>126</v>
      </c>
      <c r="AS75" s="17">
        <v>114</v>
      </c>
      <c r="AT75" s="17">
        <v>326</v>
      </c>
      <c r="AU75" s="17">
        <v>107</v>
      </c>
      <c r="AV75" s="17">
        <v>43</v>
      </c>
      <c r="AW75" s="17">
        <v>63</v>
      </c>
      <c r="AX75" s="17">
        <v>55</v>
      </c>
      <c r="AY75" s="17">
        <v>2.5</v>
      </c>
      <c r="AZ75" s="17">
        <v>2.5</v>
      </c>
      <c r="BA75" s="18">
        <v>2170</v>
      </c>
      <c r="BB75" s="16">
        <v>0.5</v>
      </c>
      <c r="BC75" s="16">
        <v>0.5</v>
      </c>
      <c r="BD75" s="16">
        <v>0.5</v>
      </c>
      <c r="BE75" s="16">
        <v>0.5</v>
      </c>
      <c r="BF75" s="16">
        <v>0.5</v>
      </c>
      <c r="BG75" s="16">
        <v>0.5</v>
      </c>
      <c r="BH75" s="16">
        <v>0.5</v>
      </c>
      <c r="BI75" s="16">
        <v>0.5</v>
      </c>
      <c r="BJ75" s="16">
        <v>5.0000000000000001E-3</v>
      </c>
      <c r="BK75" s="16">
        <v>0.5</v>
      </c>
      <c r="BL75" s="16">
        <v>0.05</v>
      </c>
      <c r="BM75" s="16">
        <v>0.05</v>
      </c>
      <c r="BN75" s="16">
        <v>0.05</v>
      </c>
      <c r="BO75" s="16">
        <v>0.05</v>
      </c>
      <c r="BP75" s="16">
        <v>0.05</v>
      </c>
      <c r="BQ75" s="16">
        <v>0.4</v>
      </c>
      <c r="BR75" s="69">
        <v>0.4</v>
      </c>
      <c r="BS75" s="16">
        <v>0.05</v>
      </c>
      <c r="BT75" s="16">
        <v>0.05</v>
      </c>
      <c r="BU75" s="16">
        <v>0.1</v>
      </c>
      <c r="BV75" s="69">
        <v>0.05</v>
      </c>
      <c r="BW75" s="16">
        <v>0.05</v>
      </c>
      <c r="BX75" s="16">
        <v>0.05</v>
      </c>
      <c r="BY75" s="16">
        <f t="shared" si="1"/>
        <v>0.15000000000000002</v>
      </c>
      <c r="BZ75" s="16">
        <v>0.15</v>
      </c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>
        <v>0.05</v>
      </c>
      <c r="DF75" s="16">
        <v>0.05</v>
      </c>
      <c r="DG75" s="36">
        <v>7168</v>
      </c>
      <c r="DH75" s="63"/>
      <c r="DI75" s="63"/>
      <c r="DJ75" s="63"/>
      <c r="DK75" s="63"/>
      <c r="DL75" s="63"/>
    </row>
    <row r="76" spans="1:116" x14ac:dyDescent="0.3">
      <c r="A76" s="56">
        <v>71</v>
      </c>
      <c r="B76" s="57">
        <v>242</v>
      </c>
      <c r="C76" s="58" t="s">
        <v>284</v>
      </c>
      <c r="D76" s="58" t="s">
        <v>285</v>
      </c>
      <c r="E76" s="58" t="s">
        <v>345</v>
      </c>
      <c r="F76" s="58" t="s">
        <v>406</v>
      </c>
      <c r="G76" s="37">
        <v>7.3</v>
      </c>
      <c r="H76" s="10">
        <v>6040</v>
      </c>
      <c r="I76" s="28">
        <v>2.56</v>
      </c>
      <c r="J76" s="28">
        <v>13.5</v>
      </c>
      <c r="K76" s="28">
        <v>436</v>
      </c>
      <c r="L76" s="29">
        <v>13.9</v>
      </c>
      <c r="M76" s="28">
        <v>10.1</v>
      </c>
      <c r="N76" s="28">
        <v>44</v>
      </c>
      <c r="O76" s="28">
        <v>102</v>
      </c>
      <c r="P76" s="31">
        <v>0.59</v>
      </c>
      <c r="Q76" s="28">
        <v>3450</v>
      </c>
      <c r="R76" s="28">
        <v>0.81</v>
      </c>
      <c r="S76" s="28">
        <v>24.7</v>
      </c>
      <c r="T76" s="28">
        <v>130</v>
      </c>
      <c r="U76" s="17">
        <v>10.6</v>
      </c>
      <c r="V76" s="28">
        <v>407</v>
      </c>
      <c r="W76" s="28">
        <v>31.4</v>
      </c>
      <c r="X76" s="28">
        <v>1070</v>
      </c>
      <c r="Y76" s="10">
        <v>64900</v>
      </c>
      <c r="Z76" s="28">
        <v>23.8</v>
      </c>
      <c r="AA76" s="10">
        <v>15530</v>
      </c>
      <c r="AB76" s="17">
        <v>565.29999999999995</v>
      </c>
      <c r="AC76" s="10">
        <v>1280</v>
      </c>
      <c r="AD76" s="28">
        <v>20987.3</v>
      </c>
      <c r="AE76" s="28">
        <v>76</v>
      </c>
      <c r="AF76" s="10">
        <v>7728</v>
      </c>
      <c r="AG76" s="10">
        <v>1880</v>
      </c>
      <c r="AH76" s="17">
        <v>1120</v>
      </c>
      <c r="AI76" s="17">
        <v>2550</v>
      </c>
      <c r="AJ76" s="17">
        <v>695</v>
      </c>
      <c r="AK76" s="17">
        <v>3030</v>
      </c>
      <c r="AL76" s="17">
        <v>570</v>
      </c>
      <c r="AM76" s="17">
        <v>575</v>
      </c>
      <c r="AN76" s="17">
        <v>303</v>
      </c>
      <c r="AO76" s="17">
        <v>68</v>
      </c>
      <c r="AP76" s="17">
        <v>166</v>
      </c>
      <c r="AQ76" s="17">
        <v>82</v>
      </c>
      <c r="AR76" s="17">
        <v>2200</v>
      </c>
      <c r="AS76" s="17">
        <v>1370</v>
      </c>
      <c r="AT76" s="17">
        <v>1770</v>
      </c>
      <c r="AU76" s="17">
        <v>406</v>
      </c>
      <c r="AV76" s="17">
        <v>161</v>
      </c>
      <c r="AW76" s="17">
        <v>250</v>
      </c>
      <c r="AX76" s="17">
        <v>193</v>
      </c>
      <c r="AY76" s="17">
        <v>34</v>
      </c>
      <c r="AZ76" s="17">
        <v>2.5</v>
      </c>
      <c r="BA76" s="18">
        <v>14832</v>
      </c>
      <c r="BB76" s="16">
        <v>0.5</v>
      </c>
      <c r="BC76" s="16">
        <v>0.5</v>
      </c>
      <c r="BD76" s="16">
        <v>0.5</v>
      </c>
      <c r="BE76" s="16">
        <v>0.5</v>
      </c>
      <c r="BF76" s="16">
        <v>0.5</v>
      </c>
      <c r="BG76" s="16">
        <v>0.5</v>
      </c>
      <c r="BH76" s="16">
        <v>0.5</v>
      </c>
      <c r="BI76" s="16">
        <v>0.5</v>
      </c>
      <c r="BJ76" s="16">
        <v>5.0000000000000001E-3</v>
      </c>
      <c r="BK76" s="16">
        <v>0.5</v>
      </c>
      <c r="BL76" s="16">
        <v>0.05</v>
      </c>
      <c r="BM76" s="16">
        <v>0.05</v>
      </c>
      <c r="BN76" s="16">
        <v>0.05</v>
      </c>
      <c r="BO76" s="16">
        <v>0.05</v>
      </c>
      <c r="BP76" s="16">
        <v>0.05</v>
      </c>
      <c r="BQ76" s="16">
        <v>0.4</v>
      </c>
      <c r="BR76" s="69">
        <v>0.4</v>
      </c>
      <c r="BS76" s="16">
        <v>0.05</v>
      </c>
      <c r="BT76" s="16">
        <v>0.05</v>
      </c>
      <c r="BU76" s="16">
        <v>0.1</v>
      </c>
      <c r="BV76" s="69">
        <v>0.05</v>
      </c>
      <c r="BW76" s="16">
        <v>0.05</v>
      </c>
      <c r="BX76" s="16">
        <v>0.05</v>
      </c>
      <c r="BY76" s="16">
        <f t="shared" si="1"/>
        <v>0.15000000000000002</v>
      </c>
      <c r="BZ76" s="16">
        <v>0.15</v>
      </c>
      <c r="CA76" s="16">
        <v>25</v>
      </c>
      <c r="CB76" s="16">
        <v>50</v>
      </c>
      <c r="CC76" s="16">
        <v>3900</v>
      </c>
      <c r="CD76" s="16">
        <v>0.01</v>
      </c>
      <c r="CE76" s="16">
        <v>2.5000000000000001E-2</v>
      </c>
      <c r="CF76" s="16">
        <v>2.5000000000000001E-2</v>
      </c>
      <c r="CG76" s="16">
        <v>2.5000000000000001E-2</v>
      </c>
      <c r="CH76" s="16">
        <v>2.5000000000000001E-2</v>
      </c>
      <c r="CI76" s="16">
        <v>2.5000000000000001E-2</v>
      </c>
      <c r="CJ76" s="16">
        <v>2.5000000000000001E-2</v>
      </c>
      <c r="CK76" s="16">
        <v>2.5000000000000001E-2</v>
      </c>
      <c r="CL76" s="16">
        <v>5.0000000000000001E-3</v>
      </c>
      <c r="CM76" s="16">
        <v>0.15</v>
      </c>
      <c r="CN76" s="16">
        <v>0.5</v>
      </c>
      <c r="CO76" s="16">
        <v>0.5</v>
      </c>
      <c r="CP76" s="16">
        <v>0.5</v>
      </c>
      <c r="CQ76" s="16">
        <v>1.5</v>
      </c>
      <c r="CR76" s="16">
        <v>0.3</v>
      </c>
      <c r="CS76" s="16">
        <v>5</v>
      </c>
      <c r="CT76" s="16">
        <v>0.5</v>
      </c>
      <c r="CU76" s="16">
        <v>0.5</v>
      </c>
      <c r="CV76" s="16">
        <v>0.05</v>
      </c>
      <c r="CW76" s="16">
        <v>0.05</v>
      </c>
      <c r="CX76" s="16">
        <v>0.05</v>
      </c>
      <c r="CY76" s="16">
        <v>6.6400000000000001E-3</v>
      </c>
      <c r="CZ76" s="16">
        <v>0.05</v>
      </c>
      <c r="DA76" s="16">
        <v>0.05</v>
      </c>
      <c r="DB76" s="16">
        <v>0.05</v>
      </c>
      <c r="DC76" s="16">
        <v>0.05</v>
      </c>
      <c r="DD76" s="16">
        <v>0.05</v>
      </c>
      <c r="DE76" s="16">
        <v>0.05</v>
      </c>
      <c r="DF76" s="16">
        <v>0.05</v>
      </c>
      <c r="DG76" s="36">
        <v>13412</v>
      </c>
      <c r="DH76" s="63">
        <v>0.5</v>
      </c>
      <c r="DI76" s="63">
        <v>0.05</v>
      </c>
      <c r="DJ76" s="63">
        <v>0.25</v>
      </c>
      <c r="DK76" s="63">
        <v>0.25</v>
      </c>
      <c r="DL76" s="63">
        <v>0.05</v>
      </c>
    </row>
    <row r="77" spans="1:116" x14ac:dyDescent="0.3">
      <c r="A77" s="56">
        <v>72</v>
      </c>
      <c r="B77" s="57">
        <v>243</v>
      </c>
      <c r="C77" s="58" t="s">
        <v>676</v>
      </c>
      <c r="D77" s="58" t="s">
        <v>677</v>
      </c>
      <c r="E77" s="58" t="s">
        <v>347</v>
      </c>
      <c r="F77" s="58" t="s">
        <v>206</v>
      </c>
      <c r="G77" s="37">
        <v>7.6</v>
      </c>
      <c r="H77" s="10">
        <v>1142</v>
      </c>
      <c r="I77" s="28">
        <v>0.05</v>
      </c>
      <c r="J77" s="28">
        <v>5.84</v>
      </c>
      <c r="K77" s="28">
        <v>74.099999999999994</v>
      </c>
      <c r="L77" s="29">
        <v>0.33400000000000002</v>
      </c>
      <c r="M77" s="28">
        <v>1.92</v>
      </c>
      <c r="N77" s="28">
        <v>9.34</v>
      </c>
      <c r="O77" s="28">
        <v>12</v>
      </c>
      <c r="P77" s="31">
        <v>1.7999999999999999E-2</v>
      </c>
      <c r="Q77" s="28">
        <v>325</v>
      </c>
      <c r="R77" s="28">
        <v>1.87</v>
      </c>
      <c r="S77" s="28">
        <v>3.74</v>
      </c>
      <c r="T77" s="28">
        <v>13.4</v>
      </c>
      <c r="U77" s="17">
        <v>1</v>
      </c>
      <c r="V77" s="17">
        <v>32</v>
      </c>
      <c r="W77" s="28">
        <v>6.34</v>
      </c>
      <c r="X77" s="28">
        <v>96.8</v>
      </c>
      <c r="Y77" s="10">
        <v>2860</v>
      </c>
      <c r="Z77" s="28">
        <v>0.15</v>
      </c>
      <c r="AA77" s="10">
        <v>14300</v>
      </c>
      <c r="AB77" s="17">
        <v>137</v>
      </c>
      <c r="AC77" s="10">
        <v>1050</v>
      </c>
      <c r="AD77" s="10">
        <v>434</v>
      </c>
      <c r="AE77" s="28">
        <v>37.6</v>
      </c>
      <c r="AF77" s="10">
        <v>847</v>
      </c>
      <c r="AG77" s="10">
        <v>186</v>
      </c>
      <c r="AH77" s="17">
        <v>66</v>
      </c>
      <c r="AI77" s="17">
        <v>102</v>
      </c>
      <c r="AJ77" s="17">
        <v>33</v>
      </c>
      <c r="AK77" s="17">
        <v>170</v>
      </c>
      <c r="AL77" s="17">
        <v>51</v>
      </c>
      <c r="AM77" s="17">
        <v>57</v>
      </c>
      <c r="AN77" s="17">
        <v>75</v>
      </c>
      <c r="AO77" s="17">
        <v>11</v>
      </c>
      <c r="AP77" s="17">
        <v>52</v>
      </c>
      <c r="AQ77" s="17">
        <v>1.5</v>
      </c>
      <c r="AR77" s="17">
        <v>73</v>
      </c>
      <c r="AS77" s="17">
        <v>53</v>
      </c>
      <c r="AT77" s="17">
        <v>167</v>
      </c>
      <c r="AU77" s="17">
        <v>90</v>
      </c>
      <c r="AV77" s="17">
        <v>39</v>
      </c>
      <c r="AW77" s="17">
        <v>49</v>
      </c>
      <c r="AX77" s="17">
        <v>64</v>
      </c>
      <c r="AY77" s="17">
        <v>13</v>
      </c>
      <c r="AZ77" s="17">
        <v>2.5</v>
      </c>
      <c r="BA77" s="18">
        <v>977.5</v>
      </c>
      <c r="BB77" s="16">
        <v>0.5</v>
      </c>
      <c r="BC77" s="16">
        <v>0.5</v>
      </c>
      <c r="BD77" s="16">
        <v>0.5</v>
      </c>
      <c r="BE77" s="16">
        <v>0.5</v>
      </c>
      <c r="BF77" s="16">
        <v>0.5</v>
      </c>
      <c r="BG77" s="16">
        <v>0.5</v>
      </c>
      <c r="BH77" s="16">
        <v>0.5</v>
      </c>
      <c r="BI77" s="16">
        <v>0.5</v>
      </c>
      <c r="BJ77" s="16">
        <v>5.0000000000000001E-3</v>
      </c>
      <c r="BK77" s="16">
        <v>0.5</v>
      </c>
      <c r="BL77" s="16">
        <v>0.05</v>
      </c>
      <c r="BM77" s="16">
        <v>0.05</v>
      </c>
      <c r="BN77" s="16">
        <v>0.05</v>
      </c>
      <c r="BO77" s="16">
        <v>0.05</v>
      </c>
      <c r="BP77" s="16">
        <v>0.05</v>
      </c>
      <c r="BQ77" s="16">
        <v>0.4</v>
      </c>
      <c r="BR77" s="69">
        <v>0.4</v>
      </c>
      <c r="BS77" s="16">
        <v>0.05</v>
      </c>
      <c r="BT77" s="16">
        <v>0.05</v>
      </c>
      <c r="BU77" s="16">
        <v>0.1</v>
      </c>
      <c r="BV77" s="69">
        <v>0.05</v>
      </c>
      <c r="BW77" s="16">
        <v>0.05</v>
      </c>
      <c r="BX77" s="16">
        <v>0.05</v>
      </c>
      <c r="BY77" s="16">
        <f t="shared" si="1"/>
        <v>0.15000000000000002</v>
      </c>
      <c r="BZ77" s="16">
        <v>0.15</v>
      </c>
      <c r="CA77" s="16">
        <v>25</v>
      </c>
      <c r="CB77" s="16">
        <v>50</v>
      </c>
      <c r="CC77" s="16">
        <v>3400</v>
      </c>
      <c r="CD77" s="16">
        <v>0.01</v>
      </c>
      <c r="CE77" s="16">
        <v>2.5000000000000001E-2</v>
      </c>
      <c r="CF77" s="16">
        <v>2.5000000000000001E-2</v>
      </c>
      <c r="CG77" s="16">
        <v>2.5000000000000001E-2</v>
      </c>
      <c r="CH77" s="16">
        <v>2.5000000000000001E-2</v>
      </c>
      <c r="CI77" s="16">
        <v>2.5000000000000001E-2</v>
      </c>
      <c r="CJ77" s="16">
        <v>2.5000000000000001E-2</v>
      </c>
      <c r="CK77" s="16">
        <v>2.5000000000000001E-2</v>
      </c>
      <c r="CL77" s="16">
        <v>5.0000000000000001E-3</v>
      </c>
      <c r="CM77" s="16">
        <v>0.15</v>
      </c>
      <c r="CN77" s="16">
        <v>0.5</v>
      </c>
      <c r="CO77" s="16">
        <v>0.5</v>
      </c>
      <c r="CP77" s="16">
        <v>0.5</v>
      </c>
      <c r="CQ77" s="16">
        <v>1.5</v>
      </c>
      <c r="CR77" s="16">
        <v>0.3</v>
      </c>
      <c r="CS77" s="16">
        <v>5</v>
      </c>
      <c r="CT77" s="16">
        <v>0.5</v>
      </c>
      <c r="CU77" s="16">
        <v>0.5</v>
      </c>
      <c r="CV77" s="16">
        <v>0.05</v>
      </c>
      <c r="CW77" s="16">
        <v>0.05</v>
      </c>
      <c r="CX77" s="16">
        <v>0.05</v>
      </c>
      <c r="CY77" s="16">
        <v>8.34E-4</v>
      </c>
      <c r="CZ77" s="16">
        <v>0.05</v>
      </c>
      <c r="DA77" s="16">
        <v>0.05</v>
      </c>
      <c r="DB77" s="16">
        <v>0.05</v>
      </c>
      <c r="DC77" s="16">
        <v>0.05</v>
      </c>
      <c r="DD77" s="16">
        <v>0.05</v>
      </c>
      <c r="DE77" s="16">
        <v>0.05</v>
      </c>
      <c r="DF77" s="16">
        <v>0.05</v>
      </c>
      <c r="DG77" s="36">
        <v>608.70000000000005</v>
      </c>
      <c r="DH77" s="63">
        <v>0.5</v>
      </c>
      <c r="DI77" s="63">
        <v>0.05</v>
      </c>
      <c r="DJ77" s="63">
        <v>0.25</v>
      </c>
      <c r="DK77" s="63">
        <v>0.25</v>
      </c>
      <c r="DL77" s="63">
        <v>0.05</v>
      </c>
    </row>
    <row r="78" spans="1:116" x14ac:dyDescent="0.3">
      <c r="A78" s="56">
        <v>73</v>
      </c>
      <c r="B78" s="57">
        <v>244</v>
      </c>
      <c r="C78" s="58" t="s">
        <v>678</v>
      </c>
      <c r="D78" s="58" t="s">
        <v>679</v>
      </c>
      <c r="E78" s="58" t="s">
        <v>680</v>
      </c>
      <c r="F78" s="58" t="s">
        <v>681</v>
      </c>
      <c r="G78" s="37">
        <v>7.4</v>
      </c>
      <c r="H78" s="10">
        <v>652</v>
      </c>
      <c r="I78" s="28">
        <v>0.05</v>
      </c>
      <c r="J78" s="28">
        <v>1.5</v>
      </c>
      <c r="K78" s="28">
        <v>17.600000000000001</v>
      </c>
      <c r="L78" s="29">
        <v>2.5000000000000001E-2</v>
      </c>
      <c r="M78" s="28">
        <v>0.67</v>
      </c>
      <c r="N78" s="28">
        <v>39.9</v>
      </c>
      <c r="O78" s="28">
        <v>29.4</v>
      </c>
      <c r="P78" s="31">
        <v>7.7999999999999996E-3</v>
      </c>
      <c r="Q78" s="28">
        <v>157</v>
      </c>
      <c r="R78" s="28">
        <v>0.2</v>
      </c>
      <c r="S78" s="28">
        <v>2.69</v>
      </c>
      <c r="T78" s="28">
        <v>1.25</v>
      </c>
      <c r="U78" s="17">
        <v>2.72</v>
      </c>
      <c r="V78" s="28">
        <v>6.57</v>
      </c>
      <c r="W78" s="28">
        <v>2.82</v>
      </c>
      <c r="X78" s="28">
        <v>74</v>
      </c>
      <c r="Y78" s="10">
        <v>970</v>
      </c>
      <c r="Z78" s="28">
        <v>0.81</v>
      </c>
      <c r="AA78" s="10">
        <v>2540</v>
      </c>
      <c r="AB78" s="17">
        <v>18.5</v>
      </c>
      <c r="AC78" s="10">
        <v>67.7</v>
      </c>
      <c r="AD78" s="10">
        <v>2110</v>
      </c>
      <c r="AE78" s="28">
        <v>52.8</v>
      </c>
      <c r="AF78" s="10">
        <v>1051.26</v>
      </c>
      <c r="AG78" s="10">
        <v>200</v>
      </c>
      <c r="AH78" s="17">
        <v>35</v>
      </c>
      <c r="AI78" s="17">
        <v>2.5</v>
      </c>
      <c r="AJ78" s="17">
        <v>2.5</v>
      </c>
      <c r="AK78" s="17">
        <v>22</v>
      </c>
      <c r="AL78" s="17">
        <v>2.5</v>
      </c>
      <c r="AM78" s="17">
        <v>6</v>
      </c>
      <c r="AN78" s="17">
        <v>11</v>
      </c>
      <c r="AO78" s="17">
        <v>2.5</v>
      </c>
      <c r="AP78" s="17">
        <v>13</v>
      </c>
      <c r="AQ78" s="17">
        <v>1.5</v>
      </c>
      <c r="AR78" s="17">
        <v>2.5</v>
      </c>
      <c r="AS78" s="17">
        <v>2.5</v>
      </c>
      <c r="AT78" s="17">
        <v>22</v>
      </c>
      <c r="AU78" s="17">
        <v>19</v>
      </c>
      <c r="AV78" s="17">
        <v>8</v>
      </c>
      <c r="AW78" s="17">
        <v>16</v>
      </c>
      <c r="AX78" s="17">
        <v>24</v>
      </c>
      <c r="AY78" s="17">
        <v>2.5</v>
      </c>
      <c r="AZ78" s="17">
        <v>2.5</v>
      </c>
      <c r="BA78" s="18">
        <v>137</v>
      </c>
      <c r="BB78" s="16">
        <v>0.5</v>
      </c>
      <c r="BC78" s="16">
        <v>0.5</v>
      </c>
      <c r="BD78" s="16">
        <v>0.5</v>
      </c>
      <c r="BE78" s="16">
        <v>0.5</v>
      </c>
      <c r="BF78" s="16">
        <v>0.5</v>
      </c>
      <c r="BG78" s="16">
        <v>0.5</v>
      </c>
      <c r="BH78" s="16">
        <v>0.5</v>
      </c>
      <c r="BI78" s="16">
        <v>0.5</v>
      </c>
      <c r="BJ78" s="16">
        <v>5.0000000000000001E-3</v>
      </c>
      <c r="BK78" s="16">
        <v>0.5</v>
      </c>
      <c r="BL78" s="16">
        <v>0.05</v>
      </c>
      <c r="BM78" s="16">
        <v>0.05</v>
      </c>
      <c r="BN78" s="16">
        <v>0.05</v>
      </c>
      <c r="BO78" s="16">
        <v>0.05</v>
      </c>
      <c r="BP78" s="16">
        <v>0.05</v>
      </c>
      <c r="BQ78" s="16">
        <v>0.4</v>
      </c>
      <c r="BR78" s="69">
        <v>0.4</v>
      </c>
      <c r="BS78" s="16">
        <v>0.05</v>
      </c>
      <c r="BT78" s="16">
        <v>0.05</v>
      </c>
      <c r="BU78" s="16">
        <v>0.1</v>
      </c>
      <c r="BV78" s="69">
        <v>0.05</v>
      </c>
      <c r="BW78" s="16">
        <v>0.05</v>
      </c>
      <c r="BX78" s="16">
        <v>0.05</v>
      </c>
      <c r="BY78" s="16">
        <f t="shared" si="1"/>
        <v>0.15000000000000002</v>
      </c>
      <c r="BZ78" s="16">
        <v>0.15</v>
      </c>
      <c r="CA78" s="16">
        <v>440</v>
      </c>
      <c r="CB78" s="16">
        <v>50</v>
      </c>
      <c r="CC78" s="16">
        <v>1600</v>
      </c>
      <c r="CD78" s="16">
        <v>0.01</v>
      </c>
      <c r="CE78" s="16">
        <v>2.5000000000000001E-2</v>
      </c>
      <c r="CF78" s="16">
        <v>2.5000000000000001E-2</v>
      </c>
      <c r="CG78" s="16">
        <v>2.5000000000000001E-2</v>
      </c>
      <c r="CH78" s="16">
        <v>2.5000000000000001E-2</v>
      </c>
      <c r="CI78" s="16">
        <v>2.5000000000000001E-2</v>
      </c>
      <c r="CJ78" s="16">
        <v>2.5000000000000001E-2</v>
      </c>
      <c r="CK78" s="16">
        <v>2.5000000000000001E-2</v>
      </c>
      <c r="CL78" s="16">
        <v>5.0000000000000001E-3</v>
      </c>
      <c r="CM78" s="16">
        <v>0.15</v>
      </c>
      <c r="CN78" s="16">
        <v>0.5</v>
      </c>
      <c r="CO78" s="16">
        <v>0.5</v>
      </c>
      <c r="CP78" s="16">
        <v>0.5</v>
      </c>
      <c r="CQ78" s="16">
        <v>1.5</v>
      </c>
      <c r="CR78" s="16">
        <v>0.3</v>
      </c>
      <c r="CS78" s="16">
        <v>5</v>
      </c>
      <c r="CT78" s="16">
        <v>0.5</v>
      </c>
      <c r="CU78" s="16">
        <v>0.5</v>
      </c>
      <c r="CV78" s="16">
        <v>0.05</v>
      </c>
      <c r="CW78" s="16">
        <v>0.05</v>
      </c>
      <c r="CX78" s="16">
        <v>0.05</v>
      </c>
      <c r="CY78" s="16">
        <v>8.61E-4</v>
      </c>
      <c r="CZ78" s="16">
        <v>0.05</v>
      </c>
      <c r="DA78" s="16">
        <v>0.05</v>
      </c>
      <c r="DB78" s="16">
        <v>0.05</v>
      </c>
      <c r="DC78" s="16">
        <v>0.05</v>
      </c>
      <c r="DD78" s="16">
        <v>0.05</v>
      </c>
      <c r="DE78" s="16">
        <v>0.05</v>
      </c>
      <c r="DF78" s="16">
        <v>0.05</v>
      </c>
      <c r="DG78" s="36">
        <v>2910</v>
      </c>
      <c r="DH78" s="63">
        <v>0.5</v>
      </c>
      <c r="DI78" s="63">
        <v>0.05</v>
      </c>
      <c r="DJ78" s="63">
        <v>0.25</v>
      </c>
      <c r="DK78" s="63">
        <v>0.25</v>
      </c>
      <c r="DL78" s="63">
        <v>0.05</v>
      </c>
    </row>
    <row r="79" spans="1:116" x14ac:dyDescent="0.3">
      <c r="A79" s="56">
        <v>74</v>
      </c>
      <c r="B79" s="57">
        <v>245</v>
      </c>
      <c r="C79" s="58" t="s">
        <v>682</v>
      </c>
      <c r="D79" s="58" t="s">
        <v>683</v>
      </c>
      <c r="E79" s="58" t="s">
        <v>684</v>
      </c>
      <c r="F79" s="58" t="s">
        <v>685</v>
      </c>
      <c r="G79" s="37">
        <v>11.3</v>
      </c>
      <c r="H79" s="10">
        <v>253</v>
      </c>
      <c r="I79" s="28">
        <v>8.42</v>
      </c>
      <c r="J79" s="28">
        <v>1.5</v>
      </c>
      <c r="K79" s="28">
        <v>12.6</v>
      </c>
      <c r="L79" s="29">
        <v>2.5000000000000001E-2</v>
      </c>
      <c r="M79" s="28">
        <v>0.998</v>
      </c>
      <c r="N79" s="28">
        <v>3.36</v>
      </c>
      <c r="O79" s="28">
        <v>4.93</v>
      </c>
      <c r="P79" s="31">
        <v>1.32E-2</v>
      </c>
      <c r="Q79" s="28">
        <v>930</v>
      </c>
      <c r="R79" s="28">
        <v>0.2</v>
      </c>
      <c r="S79" s="28">
        <v>1.57</v>
      </c>
      <c r="T79" s="28">
        <v>1.77</v>
      </c>
      <c r="U79" s="17">
        <v>1</v>
      </c>
      <c r="V79" s="28">
        <v>21.5</v>
      </c>
      <c r="W79" s="28">
        <v>6.97</v>
      </c>
      <c r="X79" s="28">
        <v>81.400000000000006</v>
      </c>
      <c r="Y79" s="10">
        <v>19500</v>
      </c>
      <c r="Z79" s="28">
        <v>23.4</v>
      </c>
      <c r="AA79" s="10">
        <v>3160</v>
      </c>
      <c r="AB79" s="17">
        <v>132</v>
      </c>
      <c r="AC79" s="10">
        <v>93.8</v>
      </c>
      <c r="AD79" s="28">
        <v>1220</v>
      </c>
      <c r="AE79" s="28">
        <v>133.04300000000001</v>
      </c>
      <c r="AF79" s="10">
        <v>1544.68</v>
      </c>
      <c r="AG79" s="10">
        <v>0.5</v>
      </c>
      <c r="AH79" s="17">
        <v>2.5</v>
      </c>
      <c r="AI79" s="17">
        <v>5</v>
      </c>
      <c r="AJ79" s="17">
        <v>2.5</v>
      </c>
      <c r="AK79" s="17">
        <v>6</v>
      </c>
      <c r="AL79" s="17">
        <v>2.5</v>
      </c>
      <c r="AM79" s="17">
        <v>2.5</v>
      </c>
      <c r="AN79" s="17">
        <v>2.5</v>
      </c>
      <c r="AO79" s="17">
        <v>2.5</v>
      </c>
      <c r="AP79" s="17">
        <v>2.5</v>
      </c>
      <c r="AQ79" s="17">
        <v>1.5</v>
      </c>
      <c r="AR79" s="17">
        <v>2.5</v>
      </c>
      <c r="AS79" s="17">
        <v>2.5</v>
      </c>
      <c r="AT79" s="17">
        <v>2.5</v>
      </c>
      <c r="AU79" s="17">
        <v>2.5</v>
      </c>
      <c r="AV79" s="17">
        <v>2.5</v>
      </c>
      <c r="AW79" s="17">
        <v>2.5</v>
      </c>
      <c r="AX79" s="17">
        <v>8</v>
      </c>
      <c r="AY79" s="17">
        <v>2.5</v>
      </c>
      <c r="AZ79" s="17">
        <v>2.5</v>
      </c>
      <c r="BA79" s="18">
        <v>37.5</v>
      </c>
      <c r="BB79" s="16">
        <v>0.5</v>
      </c>
      <c r="BC79" s="16">
        <v>0.5</v>
      </c>
      <c r="BD79" s="16">
        <v>0.5</v>
      </c>
      <c r="BE79" s="16">
        <v>0.5</v>
      </c>
      <c r="BF79" s="16">
        <v>0.5</v>
      </c>
      <c r="BG79" s="16">
        <v>0.5</v>
      </c>
      <c r="BH79" s="16">
        <v>0.5</v>
      </c>
      <c r="BI79" s="16">
        <v>0.5</v>
      </c>
      <c r="BJ79" s="16">
        <v>5.0000000000000001E-3</v>
      </c>
      <c r="BK79" s="16">
        <v>0.5</v>
      </c>
      <c r="BL79" s="16">
        <v>0.05</v>
      </c>
      <c r="BM79" s="16">
        <v>0.05</v>
      </c>
      <c r="BN79" s="16">
        <v>0.05</v>
      </c>
      <c r="BO79" s="16">
        <v>0.05</v>
      </c>
      <c r="BP79" s="16">
        <v>0.05</v>
      </c>
      <c r="BQ79" s="16">
        <v>0.4</v>
      </c>
      <c r="BR79" s="69">
        <v>0.4</v>
      </c>
      <c r="BS79" s="16">
        <v>0.05</v>
      </c>
      <c r="BT79" s="16">
        <v>0.05</v>
      </c>
      <c r="BU79" s="16">
        <v>0.1</v>
      </c>
      <c r="BV79" s="69">
        <v>0.05</v>
      </c>
      <c r="BW79" s="16">
        <v>0.05</v>
      </c>
      <c r="BX79" s="16">
        <v>0.05</v>
      </c>
      <c r="BY79" s="16">
        <f t="shared" si="1"/>
        <v>0.15000000000000002</v>
      </c>
      <c r="BZ79" s="16">
        <v>0.15</v>
      </c>
      <c r="CA79" s="16">
        <v>25</v>
      </c>
      <c r="CB79" s="16">
        <v>50</v>
      </c>
      <c r="CC79" s="16">
        <v>500</v>
      </c>
      <c r="CD79" s="16">
        <v>0.01</v>
      </c>
      <c r="CE79" s="16">
        <v>2.5000000000000001E-2</v>
      </c>
      <c r="CF79" s="16">
        <v>2.5000000000000001E-2</v>
      </c>
      <c r="CG79" s="16">
        <v>2.5000000000000001E-2</v>
      </c>
      <c r="CH79" s="16">
        <v>2.5000000000000001E-2</v>
      </c>
      <c r="CI79" s="16">
        <v>2.5000000000000001E-2</v>
      </c>
      <c r="CJ79" s="16">
        <v>2.5000000000000001E-2</v>
      </c>
      <c r="CK79" s="16">
        <v>2.5000000000000001E-2</v>
      </c>
      <c r="CL79" s="16">
        <v>5.0000000000000001E-3</v>
      </c>
      <c r="CM79" s="16">
        <v>0.15</v>
      </c>
      <c r="CN79" s="16">
        <v>0.5</v>
      </c>
      <c r="CO79" s="16">
        <v>0.5</v>
      </c>
      <c r="CP79" s="16">
        <v>0.5</v>
      </c>
      <c r="CQ79" s="16">
        <v>1.5</v>
      </c>
      <c r="CR79" s="16">
        <v>0.3</v>
      </c>
      <c r="CS79" s="16">
        <v>5</v>
      </c>
      <c r="CT79" s="16">
        <v>0.5</v>
      </c>
      <c r="CU79" s="16">
        <v>0.5</v>
      </c>
      <c r="CV79" s="16">
        <v>0.05</v>
      </c>
      <c r="CW79" s="16">
        <v>0.05</v>
      </c>
      <c r="CX79" s="16">
        <v>0.05</v>
      </c>
      <c r="CY79" s="16">
        <v>9.5E-4</v>
      </c>
      <c r="CZ79" s="16">
        <v>0.05</v>
      </c>
      <c r="DA79" s="16">
        <v>0.05</v>
      </c>
      <c r="DB79" s="16">
        <v>0.05</v>
      </c>
      <c r="DC79" s="16">
        <v>0.05</v>
      </c>
      <c r="DD79" s="16">
        <v>0.05</v>
      </c>
      <c r="DE79" s="16">
        <v>0.05</v>
      </c>
      <c r="DF79" s="16">
        <v>0.05</v>
      </c>
      <c r="DG79" s="36">
        <v>93.18</v>
      </c>
      <c r="DH79" s="63">
        <v>0.5</v>
      </c>
      <c r="DI79" s="63">
        <v>0.05</v>
      </c>
      <c r="DJ79" s="63">
        <v>0.25</v>
      </c>
      <c r="DK79" s="63">
        <v>0.25</v>
      </c>
      <c r="DL79" s="63">
        <v>0.05</v>
      </c>
    </row>
    <row r="80" spans="1:116" x14ac:dyDescent="0.3">
      <c r="A80" s="56">
        <v>75</v>
      </c>
      <c r="B80" s="57">
        <v>246</v>
      </c>
      <c r="C80" s="58" t="s">
        <v>686</v>
      </c>
      <c r="D80" s="58" t="s">
        <v>687</v>
      </c>
      <c r="E80" s="58" t="s">
        <v>363</v>
      </c>
      <c r="F80" s="58" t="s">
        <v>423</v>
      </c>
      <c r="G80" s="37">
        <v>7.2</v>
      </c>
      <c r="H80" s="10">
        <v>7210</v>
      </c>
      <c r="I80" s="28">
        <v>5.36</v>
      </c>
      <c r="J80" s="28">
        <v>15.8</v>
      </c>
      <c r="K80" s="28">
        <v>243</v>
      </c>
      <c r="L80" s="29">
        <v>8.52</v>
      </c>
      <c r="M80" s="28">
        <v>114</v>
      </c>
      <c r="N80" s="28">
        <v>435</v>
      </c>
      <c r="O80" s="28">
        <v>395</v>
      </c>
      <c r="P80" s="31">
        <v>0.35</v>
      </c>
      <c r="Q80" s="28">
        <v>3070</v>
      </c>
      <c r="R80" s="28">
        <v>2.5099999999999998</v>
      </c>
      <c r="S80" s="28">
        <v>110</v>
      </c>
      <c r="T80" s="28">
        <v>164</v>
      </c>
      <c r="U80" s="17">
        <v>11</v>
      </c>
      <c r="V80" s="28">
        <v>409</v>
      </c>
      <c r="W80" s="28">
        <v>28.5</v>
      </c>
      <c r="X80" s="28">
        <v>1370</v>
      </c>
      <c r="Y80" s="10">
        <v>9390</v>
      </c>
      <c r="Z80" s="28">
        <v>14.4</v>
      </c>
      <c r="AA80" s="10">
        <v>22390</v>
      </c>
      <c r="AB80" s="17">
        <v>769.1</v>
      </c>
      <c r="AC80" s="10">
        <v>955</v>
      </c>
      <c r="AD80" s="28">
        <v>18802.099999999999</v>
      </c>
      <c r="AE80" s="28">
        <v>96.7</v>
      </c>
      <c r="AF80" s="10">
        <v>6680</v>
      </c>
      <c r="AG80" s="10">
        <v>1610</v>
      </c>
      <c r="AH80" s="17">
        <v>1420</v>
      </c>
      <c r="AI80" s="17">
        <v>24300</v>
      </c>
      <c r="AJ80" s="17">
        <v>7670</v>
      </c>
      <c r="AK80" s="17">
        <v>26400</v>
      </c>
      <c r="AL80" s="17">
        <v>2910</v>
      </c>
      <c r="AM80" s="17">
        <v>3050</v>
      </c>
      <c r="AN80" s="17">
        <v>941</v>
      </c>
      <c r="AO80" s="17">
        <v>2.5</v>
      </c>
      <c r="AP80" s="17">
        <v>810</v>
      </c>
      <c r="AQ80" s="17">
        <v>263</v>
      </c>
      <c r="AR80" s="17">
        <v>6080</v>
      </c>
      <c r="AS80" s="17">
        <v>14700</v>
      </c>
      <c r="AT80" s="17">
        <v>14500</v>
      </c>
      <c r="AU80" s="17">
        <v>819</v>
      </c>
      <c r="AV80" s="17">
        <v>658</v>
      </c>
      <c r="AW80" s="17">
        <v>2.5</v>
      </c>
      <c r="AX80" s="17">
        <v>389</v>
      </c>
      <c r="AY80" s="17">
        <v>249</v>
      </c>
      <c r="AZ80" s="17">
        <v>2.5</v>
      </c>
      <c r="BA80" s="18">
        <v>103711</v>
      </c>
      <c r="BB80" s="16">
        <v>0.5</v>
      </c>
      <c r="BC80" s="16">
        <v>0.5</v>
      </c>
      <c r="BD80" s="16">
        <v>0.5</v>
      </c>
      <c r="BE80" s="16">
        <v>0.5</v>
      </c>
      <c r="BF80" s="16">
        <v>0.5</v>
      </c>
      <c r="BG80" s="16">
        <v>0.5</v>
      </c>
      <c r="BH80" s="16">
        <v>0.5</v>
      </c>
      <c r="BI80" s="16">
        <v>0.5</v>
      </c>
      <c r="BJ80" s="16">
        <v>5.0000000000000001E-3</v>
      </c>
      <c r="BK80" s="16">
        <v>0.5</v>
      </c>
      <c r="BL80" s="16">
        <v>0.05</v>
      </c>
      <c r="BM80" s="16">
        <v>0.05</v>
      </c>
      <c r="BN80" s="16">
        <v>0.05</v>
      </c>
      <c r="BO80" s="16">
        <v>0.05</v>
      </c>
      <c r="BP80" s="16">
        <v>0.05</v>
      </c>
      <c r="BQ80" s="16">
        <v>0.4</v>
      </c>
      <c r="BR80" s="69">
        <v>0.4</v>
      </c>
      <c r="BS80" s="16">
        <v>0.05</v>
      </c>
      <c r="BT80" s="16">
        <v>0.05</v>
      </c>
      <c r="BU80" s="16">
        <v>0.1</v>
      </c>
      <c r="BV80" s="69">
        <v>0.05</v>
      </c>
      <c r="BW80" s="16">
        <v>0.05</v>
      </c>
      <c r="BX80" s="16">
        <v>0.05</v>
      </c>
      <c r="BY80" s="16">
        <f t="shared" si="1"/>
        <v>0.15000000000000002</v>
      </c>
      <c r="BZ80" s="16">
        <v>0.15</v>
      </c>
      <c r="CA80" s="16">
        <v>25</v>
      </c>
      <c r="CB80" s="16">
        <v>50</v>
      </c>
      <c r="CC80" s="16">
        <v>4200</v>
      </c>
      <c r="CD80" s="16">
        <v>0.01</v>
      </c>
      <c r="CE80" s="16">
        <v>2.5000000000000001E-2</v>
      </c>
      <c r="CF80" s="16">
        <v>2.5000000000000001E-2</v>
      </c>
      <c r="CG80" s="16">
        <v>2.5000000000000001E-2</v>
      </c>
      <c r="CH80" s="16">
        <v>2.5000000000000001E-2</v>
      </c>
      <c r="CI80" s="16">
        <v>2.5000000000000001E-2</v>
      </c>
      <c r="CJ80" s="16">
        <v>2.5000000000000001E-2</v>
      </c>
      <c r="CK80" s="16">
        <v>2.5000000000000001E-2</v>
      </c>
      <c r="CL80" s="16">
        <v>5.0000000000000001E-3</v>
      </c>
      <c r="CM80" s="16">
        <v>0.15</v>
      </c>
      <c r="CN80" s="16">
        <v>0.5</v>
      </c>
      <c r="CO80" s="16">
        <v>0.5</v>
      </c>
      <c r="CP80" s="16">
        <v>0.5</v>
      </c>
      <c r="CQ80" s="16">
        <v>1.5</v>
      </c>
      <c r="CR80" s="16">
        <v>0.3</v>
      </c>
      <c r="CS80" s="16">
        <v>5</v>
      </c>
      <c r="CT80" s="16">
        <v>0.5</v>
      </c>
      <c r="CU80" s="16">
        <v>0.5</v>
      </c>
      <c r="CV80" s="16">
        <v>0.05</v>
      </c>
      <c r="CW80" s="16">
        <v>0.05</v>
      </c>
      <c r="CX80" s="16">
        <v>0.05</v>
      </c>
      <c r="CY80" s="16">
        <v>8.6499999999999997E-3</v>
      </c>
      <c r="CZ80" s="16">
        <v>0.05</v>
      </c>
      <c r="DA80" s="16">
        <v>0.05</v>
      </c>
      <c r="DB80" s="16">
        <v>0.05</v>
      </c>
      <c r="DC80" s="16">
        <v>0.05</v>
      </c>
      <c r="DD80" s="16">
        <v>0.05</v>
      </c>
      <c r="DE80" s="16">
        <v>0.05</v>
      </c>
      <c r="DF80" s="16">
        <v>0.05</v>
      </c>
      <c r="DG80" s="36">
        <v>10654</v>
      </c>
      <c r="DH80" s="63">
        <v>0.5</v>
      </c>
      <c r="DI80" s="63">
        <v>0.05</v>
      </c>
      <c r="DJ80" s="63">
        <v>0.25</v>
      </c>
      <c r="DK80" s="63">
        <v>0.25</v>
      </c>
      <c r="DL80" s="63">
        <v>0.05</v>
      </c>
    </row>
    <row r="81" spans="1:116" x14ac:dyDescent="0.3">
      <c r="A81" s="56">
        <v>76</v>
      </c>
      <c r="B81" s="57">
        <v>247</v>
      </c>
      <c r="C81" s="58" t="s">
        <v>182</v>
      </c>
      <c r="D81" s="58" t="s">
        <v>229</v>
      </c>
      <c r="E81" s="58" t="s">
        <v>347</v>
      </c>
      <c r="F81" s="58" t="s">
        <v>206</v>
      </c>
      <c r="G81" s="37">
        <v>8.3000000000000007</v>
      </c>
      <c r="H81" s="10">
        <v>243</v>
      </c>
      <c r="I81" s="28">
        <v>0.05</v>
      </c>
      <c r="J81" s="28">
        <v>1.5</v>
      </c>
      <c r="K81" s="28">
        <v>27.3</v>
      </c>
      <c r="L81" s="29">
        <v>0.28199999999999997</v>
      </c>
      <c r="M81" s="28">
        <v>4.12</v>
      </c>
      <c r="N81" s="28">
        <v>2.74</v>
      </c>
      <c r="O81" s="28">
        <v>6.33</v>
      </c>
      <c r="P81" s="31">
        <v>9.7999999999999997E-3</v>
      </c>
      <c r="Q81" s="28">
        <v>217</v>
      </c>
      <c r="R81" s="28">
        <v>0.2</v>
      </c>
      <c r="S81" s="28">
        <v>3.73</v>
      </c>
      <c r="T81" s="28">
        <v>4.42</v>
      </c>
      <c r="U81" s="17">
        <v>1</v>
      </c>
      <c r="V81" s="28">
        <v>8.51</v>
      </c>
      <c r="W81" s="28">
        <v>2.2599999999999998</v>
      </c>
      <c r="X81" s="28">
        <v>42</v>
      </c>
      <c r="Y81" s="10">
        <v>866</v>
      </c>
      <c r="Z81" s="28">
        <v>0.05</v>
      </c>
      <c r="AA81" s="10">
        <v>3660</v>
      </c>
      <c r="AB81" s="17">
        <v>589.45100000000002</v>
      </c>
      <c r="AC81" s="10">
        <v>243</v>
      </c>
      <c r="AD81" s="28">
        <v>229</v>
      </c>
      <c r="AE81" s="28">
        <v>48.8</v>
      </c>
      <c r="AF81" s="10">
        <v>829</v>
      </c>
      <c r="AG81" s="10">
        <v>205</v>
      </c>
      <c r="AH81" s="17">
        <v>36</v>
      </c>
      <c r="AI81" s="17">
        <v>44</v>
      </c>
      <c r="AJ81" s="17">
        <v>10</v>
      </c>
      <c r="AK81" s="17">
        <v>88</v>
      </c>
      <c r="AL81" s="17">
        <v>28</v>
      </c>
      <c r="AM81" s="17">
        <v>32</v>
      </c>
      <c r="AN81" s="17">
        <v>28</v>
      </c>
      <c r="AO81" s="17">
        <v>2.5</v>
      </c>
      <c r="AP81" s="17">
        <v>17</v>
      </c>
      <c r="AQ81" s="17">
        <v>1.5</v>
      </c>
      <c r="AR81" s="17">
        <v>18</v>
      </c>
      <c r="AS81" s="17">
        <v>2.5</v>
      </c>
      <c r="AT81" s="17">
        <v>70</v>
      </c>
      <c r="AU81" s="17">
        <v>37</v>
      </c>
      <c r="AV81" s="17">
        <v>16</v>
      </c>
      <c r="AW81" s="17">
        <v>19</v>
      </c>
      <c r="AX81" s="17">
        <v>20</v>
      </c>
      <c r="AY81" s="17">
        <v>2.5</v>
      </c>
      <c r="AZ81" s="17">
        <v>2.5</v>
      </c>
      <c r="BA81" s="18">
        <v>411</v>
      </c>
      <c r="BB81" s="16">
        <v>0.5</v>
      </c>
      <c r="BC81" s="16">
        <v>0.5</v>
      </c>
      <c r="BD81" s="16">
        <v>0.5</v>
      </c>
      <c r="BE81" s="16">
        <v>0.5</v>
      </c>
      <c r="BF81" s="16">
        <v>0.5</v>
      </c>
      <c r="BG81" s="16">
        <v>0.5</v>
      </c>
      <c r="BH81" s="16">
        <v>0.5</v>
      </c>
      <c r="BI81" s="16">
        <v>0.5</v>
      </c>
      <c r="BJ81" s="16">
        <v>5.0000000000000001E-3</v>
      </c>
      <c r="BK81" s="16">
        <v>0.5</v>
      </c>
      <c r="BL81" s="16">
        <v>0.05</v>
      </c>
      <c r="BM81" s="16">
        <v>0.05</v>
      </c>
      <c r="BN81" s="16">
        <v>0.05</v>
      </c>
      <c r="BO81" s="16">
        <v>0.05</v>
      </c>
      <c r="BP81" s="16">
        <v>0.05</v>
      </c>
      <c r="BQ81" s="16">
        <v>0.4</v>
      </c>
      <c r="BR81" s="69">
        <v>0.4</v>
      </c>
      <c r="BS81" s="16">
        <v>0.05</v>
      </c>
      <c r="BT81" s="16">
        <v>0.05</v>
      </c>
      <c r="BU81" s="16">
        <v>0.1</v>
      </c>
      <c r="BV81" s="69">
        <v>0.05</v>
      </c>
      <c r="BW81" s="16">
        <v>0.05</v>
      </c>
      <c r="BX81" s="16">
        <v>0.05</v>
      </c>
      <c r="BY81" s="16">
        <f t="shared" si="1"/>
        <v>0.15000000000000002</v>
      </c>
      <c r="BZ81" s="16">
        <v>0.15</v>
      </c>
      <c r="CA81" s="16">
        <v>25</v>
      </c>
      <c r="CB81" s="16">
        <v>50</v>
      </c>
      <c r="CC81" s="16">
        <v>500</v>
      </c>
      <c r="CD81" s="16">
        <v>0.01</v>
      </c>
      <c r="CE81" s="16">
        <v>2.5000000000000001E-2</v>
      </c>
      <c r="CF81" s="16">
        <v>2.5000000000000001E-2</v>
      </c>
      <c r="CG81" s="16">
        <v>2.5000000000000001E-2</v>
      </c>
      <c r="CH81" s="16">
        <v>2.5000000000000001E-2</v>
      </c>
      <c r="CI81" s="16">
        <v>2.5000000000000001E-2</v>
      </c>
      <c r="CJ81" s="16">
        <v>2.5000000000000001E-2</v>
      </c>
      <c r="CK81" s="16">
        <v>2.5000000000000001E-2</v>
      </c>
      <c r="CL81" s="16">
        <v>5.0000000000000001E-3</v>
      </c>
      <c r="CM81" s="16">
        <v>0.15</v>
      </c>
      <c r="CN81" s="16">
        <v>0.5</v>
      </c>
      <c r="CO81" s="16">
        <v>0.5</v>
      </c>
      <c r="CP81" s="16">
        <v>0.5</v>
      </c>
      <c r="CQ81" s="16">
        <v>1.5</v>
      </c>
      <c r="CR81" s="16">
        <v>0.3</v>
      </c>
      <c r="CS81" s="16">
        <v>5</v>
      </c>
      <c r="CT81" s="16">
        <v>0.5</v>
      </c>
      <c r="CU81" s="16">
        <v>0.5</v>
      </c>
      <c r="CV81" s="16">
        <v>0.05</v>
      </c>
      <c r="CW81" s="16">
        <v>0.05</v>
      </c>
      <c r="CX81" s="16">
        <v>0.05</v>
      </c>
      <c r="CY81" s="16">
        <v>2.5999999999999999E-3</v>
      </c>
      <c r="CZ81" s="16">
        <v>0.05</v>
      </c>
      <c r="DA81" s="16">
        <v>0.05</v>
      </c>
      <c r="DB81" s="16">
        <v>0.05</v>
      </c>
      <c r="DC81" s="16">
        <v>0.05</v>
      </c>
      <c r="DD81" s="16">
        <v>0.05</v>
      </c>
      <c r="DE81" s="16">
        <v>0.05</v>
      </c>
      <c r="DF81" s="16">
        <v>0.05</v>
      </c>
      <c r="DG81" s="36">
        <v>5.0000000000000001E-3</v>
      </c>
      <c r="DH81" s="63">
        <v>0.5</v>
      </c>
      <c r="DI81" s="63">
        <v>0.05</v>
      </c>
      <c r="DJ81" s="63">
        <v>0.25</v>
      </c>
      <c r="DK81" s="63">
        <v>0.25</v>
      </c>
      <c r="DL81" s="63">
        <v>0.05</v>
      </c>
    </row>
    <row r="82" spans="1:116" x14ac:dyDescent="0.3">
      <c r="A82" s="56">
        <v>77</v>
      </c>
      <c r="B82" s="57">
        <v>248</v>
      </c>
      <c r="C82" s="58" t="s">
        <v>688</v>
      </c>
      <c r="D82" s="58" t="s">
        <v>689</v>
      </c>
      <c r="E82" s="58" t="s">
        <v>690</v>
      </c>
      <c r="F82" s="58" t="s">
        <v>691</v>
      </c>
      <c r="G82" s="37">
        <v>7.6</v>
      </c>
      <c r="H82" s="10">
        <v>647</v>
      </c>
      <c r="I82" s="28">
        <v>0.05</v>
      </c>
      <c r="J82" s="28">
        <v>1.5</v>
      </c>
      <c r="K82" s="28">
        <v>29.6</v>
      </c>
      <c r="L82" s="29">
        <v>0.47199999999999998</v>
      </c>
      <c r="M82" s="28">
        <v>1.82</v>
      </c>
      <c r="N82" s="28">
        <v>8.94</v>
      </c>
      <c r="O82" s="28">
        <v>13.4</v>
      </c>
      <c r="P82" s="31">
        <v>2.6700000000000002E-2</v>
      </c>
      <c r="Q82" s="28">
        <v>1200</v>
      </c>
      <c r="R82" s="28">
        <v>0.2</v>
      </c>
      <c r="S82" s="28">
        <v>4.25</v>
      </c>
      <c r="T82" s="28">
        <v>7.58</v>
      </c>
      <c r="U82" s="17">
        <v>1</v>
      </c>
      <c r="V82" s="17">
        <v>22.2</v>
      </c>
      <c r="W82" s="28">
        <v>10.3</v>
      </c>
      <c r="X82" s="28">
        <v>46.7</v>
      </c>
      <c r="Y82" s="10">
        <v>6130</v>
      </c>
      <c r="Z82" s="28">
        <v>9.94</v>
      </c>
      <c r="AA82" s="10">
        <v>4010</v>
      </c>
      <c r="AB82" s="17">
        <v>109</v>
      </c>
      <c r="AC82" s="10">
        <v>2090</v>
      </c>
      <c r="AD82" s="10">
        <v>4610</v>
      </c>
      <c r="AE82" s="28">
        <v>164.46799999999999</v>
      </c>
      <c r="AF82" s="10">
        <v>3123.19</v>
      </c>
      <c r="AG82" s="10">
        <v>651</v>
      </c>
      <c r="AH82" s="17">
        <v>790</v>
      </c>
      <c r="AI82" s="17">
        <v>1870</v>
      </c>
      <c r="AJ82" s="17">
        <v>326</v>
      </c>
      <c r="AK82" s="17">
        <v>4850</v>
      </c>
      <c r="AL82" s="17">
        <v>1780</v>
      </c>
      <c r="AM82" s="17">
        <v>1650</v>
      </c>
      <c r="AN82" s="17">
        <v>1910</v>
      </c>
      <c r="AO82" s="17">
        <v>212</v>
      </c>
      <c r="AP82" s="17">
        <v>622</v>
      </c>
      <c r="AQ82" s="17">
        <v>22</v>
      </c>
      <c r="AR82" s="17">
        <v>261</v>
      </c>
      <c r="AS82" s="17">
        <v>218</v>
      </c>
      <c r="AT82" s="17">
        <v>4910</v>
      </c>
      <c r="AU82" s="17">
        <v>2880</v>
      </c>
      <c r="AV82" s="17">
        <v>1410</v>
      </c>
      <c r="AW82" s="17">
        <v>740</v>
      </c>
      <c r="AX82" s="17">
        <v>961</v>
      </c>
      <c r="AY82" s="17">
        <v>157</v>
      </c>
      <c r="AZ82" s="17">
        <v>2.5</v>
      </c>
      <c r="BA82" s="18">
        <v>22877</v>
      </c>
      <c r="BB82" s="16">
        <v>0.5</v>
      </c>
      <c r="BC82" s="16">
        <v>0.5</v>
      </c>
      <c r="BD82" s="16">
        <v>0.5</v>
      </c>
      <c r="BE82" s="16">
        <v>0.5</v>
      </c>
      <c r="BF82" s="16">
        <v>0.5</v>
      </c>
      <c r="BG82" s="16">
        <v>0.5</v>
      </c>
      <c r="BH82" s="16">
        <v>0.5</v>
      </c>
      <c r="BI82" s="16">
        <v>0.5</v>
      </c>
      <c r="BJ82" s="16">
        <v>5.0000000000000001E-3</v>
      </c>
      <c r="BK82" s="16">
        <v>0.5</v>
      </c>
      <c r="BL82" s="16">
        <v>0.05</v>
      </c>
      <c r="BM82" s="16">
        <v>0.05</v>
      </c>
      <c r="BN82" s="16">
        <v>0.05</v>
      </c>
      <c r="BO82" s="16">
        <v>0.05</v>
      </c>
      <c r="BP82" s="16">
        <v>0.05</v>
      </c>
      <c r="BQ82" s="16">
        <v>0.4</v>
      </c>
      <c r="BR82" s="69">
        <v>0.4</v>
      </c>
      <c r="BS82" s="16">
        <v>0.05</v>
      </c>
      <c r="BT82" s="16">
        <v>0.05</v>
      </c>
      <c r="BU82" s="16">
        <v>0.1</v>
      </c>
      <c r="BV82" s="69">
        <v>0.05</v>
      </c>
      <c r="BW82" s="16">
        <v>0.05</v>
      </c>
      <c r="BX82" s="16">
        <v>0.05</v>
      </c>
      <c r="BY82" s="16">
        <f t="shared" si="1"/>
        <v>0.15000000000000002</v>
      </c>
      <c r="BZ82" s="16">
        <v>0.15</v>
      </c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>
        <v>0.05</v>
      </c>
      <c r="DF82" s="16">
        <v>0.05</v>
      </c>
      <c r="DG82" s="36">
        <v>4553</v>
      </c>
      <c r="DH82" s="63"/>
      <c r="DI82" s="63"/>
      <c r="DJ82" s="63"/>
      <c r="DK82" s="63"/>
      <c r="DL82" s="63"/>
    </row>
    <row r="83" spans="1:116" x14ac:dyDescent="0.3">
      <c r="A83" s="56">
        <v>78</v>
      </c>
      <c r="B83" s="57">
        <v>250</v>
      </c>
      <c r="C83" s="58" t="s">
        <v>692</v>
      </c>
      <c r="D83" s="58" t="s">
        <v>693</v>
      </c>
      <c r="E83" s="58" t="s">
        <v>694</v>
      </c>
      <c r="F83" s="58" t="s">
        <v>695</v>
      </c>
      <c r="G83" s="37">
        <v>7.9</v>
      </c>
      <c r="H83" s="10">
        <v>195.3</v>
      </c>
      <c r="I83" s="28">
        <v>0.05</v>
      </c>
      <c r="J83" s="28">
        <v>1.5</v>
      </c>
      <c r="K83" s="28">
        <v>30</v>
      </c>
      <c r="L83" s="29">
        <v>2.5000000000000001E-2</v>
      </c>
      <c r="M83" s="28">
        <v>0.8</v>
      </c>
      <c r="N83" s="36">
        <v>1.3</v>
      </c>
      <c r="O83" s="36">
        <v>3.8</v>
      </c>
      <c r="P83" s="31">
        <v>5.0000000000000001E-4</v>
      </c>
      <c r="Q83" s="36">
        <v>116</v>
      </c>
      <c r="R83" s="28">
        <v>0.2</v>
      </c>
      <c r="S83" s="36">
        <v>1.67</v>
      </c>
      <c r="T83" s="36">
        <v>0.5</v>
      </c>
      <c r="U83" s="17">
        <v>1</v>
      </c>
      <c r="V83" s="17">
        <v>3.81</v>
      </c>
      <c r="W83" s="36">
        <v>2.25</v>
      </c>
      <c r="X83" s="36">
        <v>16.600000000000001</v>
      </c>
      <c r="Y83" s="10">
        <v>805</v>
      </c>
      <c r="Z83" s="28">
        <v>8.9499999999999993</v>
      </c>
      <c r="AA83" s="10">
        <v>2870</v>
      </c>
      <c r="AB83" s="17">
        <v>334</v>
      </c>
      <c r="AC83" s="10">
        <v>106</v>
      </c>
      <c r="AD83" s="10">
        <v>206</v>
      </c>
      <c r="AE83" s="28">
        <v>21.4</v>
      </c>
      <c r="AF83" s="10">
        <v>702</v>
      </c>
      <c r="AG83" s="36">
        <v>107</v>
      </c>
      <c r="AH83" s="17">
        <v>2.5</v>
      </c>
      <c r="AI83" s="17">
        <v>2.5</v>
      </c>
      <c r="AJ83" s="17">
        <v>2.5</v>
      </c>
      <c r="AK83" s="17">
        <v>5</v>
      </c>
      <c r="AL83" s="17">
        <v>2.5</v>
      </c>
      <c r="AM83" s="17">
        <v>2.5</v>
      </c>
      <c r="AN83" s="17">
        <v>2.5</v>
      </c>
      <c r="AO83" s="17">
        <v>2.5</v>
      </c>
      <c r="AP83" s="17">
        <v>2.5</v>
      </c>
      <c r="AQ83" s="17">
        <v>1.5</v>
      </c>
      <c r="AR83" s="17">
        <v>2.5</v>
      </c>
      <c r="AS83" s="17">
        <v>2.5</v>
      </c>
      <c r="AT83" s="17">
        <v>2.5</v>
      </c>
      <c r="AU83" s="17">
        <v>2.5</v>
      </c>
      <c r="AV83" s="17">
        <v>2.5</v>
      </c>
      <c r="AW83" s="17">
        <v>6</v>
      </c>
      <c r="AX83" s="17">
        <v>9</v>
      </c>
      <c r="AY83" s="17">
        <v>2.5</v>
      </c>
      <c r="AZ83" s="17">
        <v>2.5</v>
      </c>
      <c r="BA83" s="18">
        <v>34</v>
      </c>
      <c r="BB83" s="16">
        <v>0.5</v>
      </c>
      <c r="BC83" s="16">
        <v>0.5</v>
      </c>
      <c r="BD83" s="16">
        <v>0.5</v>
      </c>
      <c r="BE83" s="16">
        <v>0.5</v>
      </c>
      <c r="BF83" s="16">
        <v>0.5</v>
      </c>
      <c r="BG83" s="16">
        <v>0.5</v>
      </c>
      <c r="BH83" s="16">
        <v>0.5</v>
      </c>
      <c r="BI83" s="16">
        <v>0.5</v>
      </c>
      <c r="BJ83" s="16">
        <v>5.0000000000000001E-3</v>
      </c>
      <c r="BK83" s="16">
        <v>0.5</v>
      </c>
      <c r="BL83" s="16">
        <v>0.05</v>
      </c>
      <c r="BM83" s="16">
        <v>0.05</v>
      </c>
      <c r="BN83" s="16">
        <v>0.05</v>
      </c>
      <c r="BO83" s="16">
        <v>0.05</v>
      </c>
      <c r="BP83" s="16">
        <v>0.05</v>
      </c>
      <c r="BQ83" s="16">
        <v>0.4</v>
      </c>
      <c r="BR83" s="69">
        <v>0.4</v>
      </c>
      <c r="BS83" s="16">
        <v>0.05</v>
      </c>
      <c r="BT83" s="16">
        <v>0.05</v>
      </c>
      <c r="BU83" s="16">
        <v>0.1</v>
      </c>
      <c r="BV83" s="69">
        <v>0.05</v>
      </c>
      <c r="BW83" s="16">
        <v>0.05</v>
      </c>
      <c r="BX83" s="16">
        <v>0.05</v>
      </c>
      <c r="BY83" s="16">
        <f t="shared" si="1"/>
        <v>0.15000000000000002</v>
      </c>
      <c r="BZ83" s="16">
        <v>0.15</v>
      </c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>
        <v>0.05</v>
      </c>
      <c r="DF83" s="16">
        <v>0.05</v>
      </c>
      <c r="DG83" s="36">
        <v>2267</v>
      </c>
      <c r="DH83" s="63"/>
      <c r="DI83" s="63"/>
      <c r="DJ83" s="63"/>
      <c r="DK83" s="63"/>
      <c r="DL83" s="63"/>
    </row>
    <row r="84" spans="1:116" x14ac:dyDescent="0.3">
      <c r="A84" s="56">
        <v>79</v>
      </c>
      <c r="B84" s="57">
        <v>252</v>
      </c>
      <c r="C84" s="58" t="s">
        <v>696</v>
      </c>
      <c r="D84" s="58" t="s">
        <v>697</v>
      </c>
      <c r="E84" s="58" t="s">
        <v>698</v>
      </c>
      <c r="F84" s="58" t="s">
        <v>699</v>
      </c>
      <c r="G84" s="37">
        <v>7.4</v>
      </c>
      <c r="H84" s="10">
        <v>876</v>
      </c>
      <c r="I84" s="28">
        <v>0.254</v>
      </c>
      <c r="J84" s="28">
        <v>1.5</v>
      </c>
      <c r="K84" s="28">
        <v>40.700000000000003</v>
      </c>
      <c r="L84" s="29">
        <v>2.5000000000000001E-2</v>
      </c>
      <c r="M84" s="28">
        <v>2.2799999999999998</v>
      </c>
      <c r="N84" s="36">
        <v>382</v>
      </c>
      <c r="O84" s="36">
        <v>15.3</v>
      </c>
      <c r="P84" s="31">
        <v>2.1000000000000001E-2</v>
      </c>
      <c r="Q84" s="36">
        <v>1360</v>
      </c>
      <c r="R84" s="28">
        <v>0.2</v>
      </c>
      <c r="S84" s="36">
        <v>4.33</v>
      </c>
      <c r="T84" s="28">
        <v>4.33</v>
      </c>
      <c r="U84" s="17">
        <v>1</v>
      </c>
      <c r="V84" s="17">
        <v>11.9</v>
      </c>
      <c r="W84" s="36">
        <v>10</v>
      </c>
      <c r="X84" s="36">
        <v>62.5</v>
      </c>
      <c r="Y84" s="10">
        <v>6930</v>
      </c>
      <c r="Z84" s="28">
        <v>2.95</v>
      </c>
      <c r="AA84" s="10">
        <v>5280</v>
      </c>
      <c r="AB84" s="17">
        <v>57.1</v>
      </c>
      <c r="AC84" s="10">
        <v>292</v>
      </c>
      <c r="AD84" s="28">
        <v>2770</v>
      </c>
      <c r="AE84" s="28">
        <v>216.65100000000001</v>
      </c>
      <c r="AF84" s="10">
        <v>4589.09</v>
      </c>
      <c r="AG84" s="10">
        <v>698</v>
      </c>
      <c r="AH84" s="17">
        <v>320</v>
      </c>
      <c r="AI84" s="17">
        <v>34</v>
      </c>
      <c r="AJ84" s="17">
        <v>2.5</v>
      </c>
      <c r="AK84" s="17">
        <v>29</v>
      </c>
      <c r="AL84" s="17">
        <v>2.5</v>
      </c>
      <c r="AM84" s="17">
        <v>2.5</v>
      </c>
      <c r="AN84" s="17">
        <v>10</v>
      </c>
      <c r="AO84" s="17">
        <v>2.5</v>
      </c>
      <c r="AP84" s="17">
        <v>13</v>
      </c>
      <c r="AQ84" s="17">
        <v>1.5</v>
      </c>
      <c r="AR84" s="17">
        <v>2.5</v>
      </c>
      <c r="AS84" s="17">
        <v>2.5</v>
      </c>
      <c r="AT84" s="17">
        <v>31</v>
      </c>
      <c r="AU84" s="17">
        <v>23</v>
      </c>
      <c r="AV84" s="17">
        <v>2.5</v>
      </c>
      <c r="AW84" s="17">
        <v>21</v>
      </c>
      <c r="AX84" s="17">
        <v>26</v>
      </c>
      <c r="AY84" s="17">
        <v>2.5</v>
      </c>
      <c r="AZ84" s="17">
        <v>2.5</v>
      </c>
      <c r="BA84" s="18">
        <v>463.5</v>
      </c>
      <c r="BB84" s="16">
        <v>0.5</v>
      </c>
      <c r="BC84" s="16">
        <v>0.5</v>
      </c>
      <c r="BD84" s="16">
        <v>0.5</v>
      </c>
      <c r="BE84" s="16">
        <v>0.5</v>
      </c>
      <c r="BF84" s="16">
        <v>0.5</v>
      </c>
      <c r="BG84" s="16">
        <v>0.5</v>
      </c>
      <c r="BH84" s="16">
        <v>0.5</v>
      </c>
      <c r="BI84" s="16">
        <v>0.5</v>
      </c>
      <c r="BJ84" s="16">
        <v>5.0000000000000001E-3</v>
      </c>
      <c r="BK84" s="16">
        <v>0.5</v>
      </c>
      <c r="BL84" s="16">
        <v>0.05</v>
      </c>
      <c r="BM84" s="16">
        <v>0.05</v>
      </c>
      <c r="BN84" s="16">
        <v>0.05</v>
      </c>
      <c r="BO84" s="16">
        <v>0.05</v>
      </c>
      <c r="BP84" s="16">
        <v>0.05</v>
      </c>
      <c r="BQ84" s="16">
        <v>0.4</v>
      </c>
      <c r="BR84" s="69">
        <v>0.4</v>
      </c>
      <c r="BS84" s="16">
        <v>0.05</v>
      </c>
      <c r="BT84" s="16">
        <v>0.05</v>
      </c>
      <c r="BU84" s="16">
        <v>0.1</v>
      </c>
      <c r="BV84" s="69">
        <v>0.05</v>
      </c>
      <c r="BW84" s="16">
        <v>0.05</v>
      </c>
      <c r="BX84" s="16">
        <v>0.05</v>
      </c>
      <c r="BY84" s="16">
        <f t="shared" si="1"/>
        <v>0.15000000000000002</v>
      </c>
      <c r="BZ84" s="16">
        <v>0.15</v>
      </c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>
        <v>0.05</v>
      </c>
      <c r="DF84" s="16">
        <v>0.05</v>
      </c>
      <c r="DG84" s="36">
        <v>3982</v>
      </c>
      <c r="DH84" s="63"/>
      <c r="DI84" s="63"/>
      <c r="DJ84" s="63"/>
      <c r="DK84" s="63"/>
      <c r="DL84" s="63"/>
    </row>
    <row r="85" spans="1:116" x14ac:dyDescent="0.3">
      <c r="A85" s="56">
        <v>80</v>
      </c>
      <c r="B85" s="57">
        <v>253</v>
      </c>
      <c r="C85" s="58" t="s">
        <v>286</v>
      </c>
      <c r="D85" s="58" t="s">
        <v>287</v>
      </c>
      <c r="E85" s="58" t="s">
        <v>348</v>
      </c>
      <c r="F85" s="58" t="s">
        <v>408</v>
      </c>
      <c r="G85" s="37">
        <v>8.1999999999999993</v>
      </c>
      <c r="H85" s="10">
        <v>124.3</v>
      </c>
      <c r="I85" s="28">
        <v>0.05</v>
      </c>
      <c r="J85" s="28">
        <v>1.5</v>
      </c>
      <c r="K85" s="28">
        <v>16.8</v>
      </c>
      <c r="L85" s="29">
        <v>2.5000000000000001E-2</v>
      </c>
      <c r="M85" s="28">
        <v>0.6</v>
      </c>
      <c r="N85" s="28">
        <v>1.63</v>
      </c>
      <c r="O85" s="28">
        <v>3.77</v>
      </c>
      <c r="P85" s="31">
        <v>1E-3</v>
      </c>
      <c r="Q85" s="28">
        <v>180</v>
      </c>
      <c r="R85" s="28">
        <v>0.2</v>
      </c>
      <c r="S85" s="28">
        <v>0.86799999999999999</v>
      </c>
      <c r="T85" s="28">
        <v>0.5</v>
      </c>
      <c r="U85" s="17">
        <v>1</v>
      </c>
      <c r="V85" s="17">
        <v>4.3</v>
      </c>
      <c r="W85" s="28">
        <v>1.83</v>
      </c>
      <c r="X85" s="28">
        <v>6.86</v>
      </c>
      <c r="Y85" s="10">
        <v>1050</v>
      </c>
      <c r="Z85" s="28">
        <v>9.8800000000000008</v>
      </c>
      <c r="AA85" s="10">
        <v>2480</v>
      </c>
      <c r="AB85" s="17">
        <v>126</v>
      </c>
      <c r="AC85" s="10">
        <v>294</v>
      </c>
      <c r="AD85" s="28">
        <v>167</v>
      </c>
      <c r="AE85" s="28">
        <v>39.9</v>
      </c>
      <c r="AF85" s="10">
        <v>651</v>
      </c>
      <c r="AG85" s="10">
        <v>170</v>
      </c>
      <c r="AH85" s="17">
        <v>2.5</v>
      </c>
      <c r="AI85" s="17">
        <v>2.5</v>
      </c>
      <c r="AJ85" s="17">
        <v>2.5</v>
      </c>
      <c r="AK85" s="17">
        <v>2.5</v>
      </c>
      <c r="AL85" s="17">
        <v>2.5</v>
      </c>
      <c r="AM85" s="17">
        <v>2.5</v>
      </c>
      <c r="AN85" s="17">
        <v>2.5</v>
      </c>
      <c r="AO85" s="17">
        <v>2.5</v>
      </c>
      <c r="AP85" s="17">
        <v>2.5</v>
      </c>
      <c r="AQ85" s="17">
        <v>1.5</v>
      </c>
      <c r="AR85" s="17">
        <v>2.5</v>
      </c>
      <c r="AS85" s="17">
        <v>2.5</v>
      </c>
      <c r="AT85" s="17">
        <v>2.5</v>
      </c>
      <c r="AU85" s="17">
        <v>2.5</v>
      </c>
      <c r="AV85" s="17">
        <v>2.5</v>
      </c>
      <c r="AW85" s="17">
        <v>2.5</v>
      </c>
      <c r="AX85" s="17">
        <v>9</v>
      </c>
      <c r="AY85" s="17">
        <v>2.5</v>
      </c>
      <c r="AZ85" s="17">
        <v>2.5</v>
      </c>
      <c r="BA85" s="18">
        <v>31.5</v>
      </c>
      <c r="BB85" s="16">
        <v>0.5</v>
      </c>
      <c r="BC85" s="16">
        <v>0.5</v>
      </c>
      <c r="BD85" s="16">
        <v>0.5</v>
      </c>
      <c r="BE85" s="16">
        <v>0.5</v>
      </c>
      <c r="BF85" s="16">
        <v>0.5</v>
      </c>
      <c r="BG85" s="16">
        <v>0.5</v>
      </c>
      <c r="BH85" s="16">
        <v>0.5</v>
      </c>
      <c r="BI85" s="16">
        <v>0.5</v>
      </c>
      <c r="BJ85" s="16">
        <v>5.0000000000000001E-3</v>
      </c>
      <c r="BK85" s="16">
        <v>0.5</v>
      </c>
      <c r="BL85" s="16">
        <v>0.05</v>
      </c>
      <c r="BM85" s="16">
        <v>0.05</v>
      </c>
      <c r="BN85" s="16">
        <v>0.05</v>
      </c>
      <c r="BO85" s="16">
        <v>0.05</v>
      </c>
      <c r="BP85" s="16">
        <v>0.05</v>
      </c>
      <c r="BQ85" s="16">
        <v>0.4</v>
      </c>
      <c r="BR85" s="69">
        <v>0.4</v>
      </c>
      <c r="BS85" s="16">
        <v>0.05</v>
      </c>
      <c r="BT85" s="16">
        <v>0.05</v>
      </c>
      <c r="BU85" s="16">
        <v>0.1</v>
      </c>
      <c r="BV85" s="69">
        <v>0.05</v>
      </c>
      <c r="BW85" s="16">
        <v>0.05</v>
      </c>
      <c r="BX85" s="16">
        <v>0.05</v>
      </c>
      <c r="BY85" s="16">
        <f t="shared" si="1"/>
        <v>0.15000000000000002</v>
      </c>
      <c r="BZ85" s="16">
        <v>0.15</v>
      </c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>
        <v>0.05</v>
      </c>
      <c r="DF85" s="16">
        <v>0.05</v>
      </c>
      <c r="DG85" s="36">
        <v>507</v>
      </c>
      <c r="DH85" s="63"/>
      <c r="DI85" s="63"/>
      <c r="DJ85" s="63"/>
      <c r="DK85" s="63"/>
      <c r="DL85" s="63"/>
    </row>
    <row r="86" spans="1:116" x14ac:dyDescent="0.3">
      <c r="A86" s="56">
        <v>81</v>
      </c>
      <c r="B86" s="57">
        <v>254</v>
      </c>
      <c r="C86" s="58" t="s">
        <v>700</v>
      </c>
      <c r="D86" s="58" t="s">
        <v>701</v>
      </c>
      <c r="E86" s="58" t="s">
        <v>702</v>
      </c>
      <c r="F86" s="58" t="s">
        <v>703</v>
      </c>
      <c r="G86" s="37">
        <v>8.4</v>
      </c>
      <c r="H86" s="10">
        <v>163.6</v>
      </c>
      <c r="I86" s="28">
        <v>0.05</v>
      </c>
      <c r="J86" s="28">
        <v>1.5</v>
      </c>
      <c r="K86" s="28">
        <v>16.3</v>
      </c>
      <c r="L86" s="29">
        <v>2.5000000000000001E-2</v>
      </c>
      <c r="M86" s="28">
        <v>0.64700000000000002</v>
      </c>
      <c r="N86" s="28">
        <v>5.09</v>
      </c>
      <c r="O86" s="28">
        <v>4.76</v>
      </c>
      <c r="P86" s="31">
        <v>2E-3</v>
      </c>
      <c r="Q86" s="36">
        <v>127</v>
      </c>
      <c r="R86" s="28">
        <v>0.2</v>
      </c>
      <c r="S86" s="28">
        <v>0.97499999999999998</v>
      </c>
      <c r="T86" s="28">
        <v>1.23</v>
      </c>
      <c r="U86" s="17">
        <v>1</v>
      </c>
      <c r="V86" s="17">
        <v>10.6</v>
      </c>
      <c r="W86" s="28">
        <v>1.96</v>
      </c>
      <c r="X86" s="28">
        <v>12.2</v>
      </c>
      <c r="Y86" s="10">
        <v>1420</v>
      </c>
      <c r="Z86" s="28">
        <v>2.58</v>
      </c>
      <c r="AA86" s="10">
        <v>2880</v>
      </c>
      <c r="AB86" s="17">
        <v>200</v>
      </c>
      <c r="AC86" s="10">
        <v>109</v>
      </c>
      <c r="AD86" s="10">
        <v>280</v>
      </c>
      <c r="AE86" s="28">
        <v>29.3</v>
      </c>
      <c r="AF86" s="10">
        <v>712</v>
      </c>
      <c r="AG86" s="10">
        <v>137</v>
      </c>
      <c r="AH86" s="17">
        <v>8</v>
      </c>
      <c r="AI86" s="17">
        <v>6</v>
      </c>
      <c r="AJ86" s="17">
        <v>2.5</v>
      </c>
      <c r="AK86" s="17">
        <v>9</v>
      </c>
      <c r="AL86" s="17">
        <v>2.5</v>
      </c>
      <c r="AM86" s="17">
        <v>2.5</v>
      </c>
      <c r="AN86" s="17">
        <v>2.5</v>
      </c>
      <c r="AO86" s="17">
        <v>2.5</v>
      </c>
      <c r="AP86" s="17">
        <v>6</v>
      </c>
      <c r="AQ86" s="17">
        <v>1.5</v>
      </c>
      <c r="AR86" s="17">
        <v>2.5</v>
      </c>
      <c r="AS86" s="17">
        <v>2.5</v>
      </c>
      <c r="AT86" s="17">
        <v>8</v>
      </c>
      <c r="AU86" s="17">
        <v>7</v>
      </c>
      <c r="AV86" s="17">
        <v>2.5</v>
      </c>
      <c r="AW86" s="17">
        <v>2.5</v>
      </c>
      <c r="AX86" s="17">
        <v>15</v>
      </c>
      <c r="AY86" s="17">
        <v>2.5</v>
      </c>
      <c r="AZ86" s="17">
        <v>2.5</v>
      </c>
      <c r="BA86" s="18">
        <v>57</v>
      </c>
      <c r="BB86" s="16">
        <v>0.5</v>
      </c>
      <c r="BC86" s="16">
        <v>0.5</v>
      </c>
      <c r="BD86" s="16">
        <v>0.5</v>
      </c>
      <c r="BE86" s="16">
        <v>0.5</v>
      </c>
      <c r="BF86" s="16">
        <v>0.5</v>
      </c>
      <c r="BG86" s="16">
        <v>0.5</v>
      </c>
      <c r="BH86" s="16">
        <v>0.5</v>
      </c>
      <c r="BI86" s="16">
        <v>0.5</v>
      </c>
      <c r="BJ86" s="16">
        <v>5.0000000000000001E-3</v>
      </c>
      <c r="BK86" s="16">
        <v>0.5</v>
      </c>
      <c r="BL86" s="16">
        <v>0.05</v>
      </c>
      <c r="BM86" s="16">
        <v>0.05</v>
      </c>
      <c r="BN86" s="16">
        <v>0.05</v>
      </c>
      <c r="BO86" s="16">
        <v>0.05</v>
      </c>
      <c r="BP86" s="16">
        <v>0.05</v>
      </c>
      <c r="BQ86" s="16">
        <v>0.4</v>
      </c>
      <c r="BR86" s="69">
        <v>0.4</v>
      </c>
      <c r="BS86" s="16">
        <v>0.05</v>
      </c>
      <c r="BT86" s="16">
        <v>0.05</v>
      </c>
      <c r="BU86" s="16">
        <v>0.1</v>
      </c>
      <c r="BV86" s="69">
        <v>0.05</v>
      </c>
      <c r="BW86" s="16">
        <v>0.05</v>
      </c>
      <c r="BX86" s="16">
        <v>0.05</v>
      </c>
      <c r="BY86" s="16">
        <f t="shared" si="1"/>
        <v>0.15000000000000002</v>
      </c>
      <c r="BZ86" s="16">
        <v>0.15</v>
      </c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>
        <v>0.05</v>
      </c>
      <c r="DF86" s="16">
        <v>0.05</v>
      </c>
      <c r="DG86" s="36">
        <v>121.2</v>
      </c>
      <c r="DH86" s="63"/>
      <c r="DI86" s="63"/>
      <c r="DJ86" s="63"/>
      <c r="DK86" s="63"/>
      <c r="DL86" s="63"/>
    </row>
    <row r="87" spans="1:116" x14ac:dyDescent="0.3">
      <c r="A87" s="56">
        <v>82</v>
      </c>
      <c r="B87" s="57">
        <v>255</v>
      </c>
      <c r="C87" s="58" t="s">
        <v>288</v>
      </c>
      <c r="D87" s="58" t="s">
        <v>289</v>
      </c>
      <c r="E87" s="58" t="s">
        <v>349</v>
      </c>
      <c r="F87" s="58" t="s">
        <v>409</v>
      </c>
      <c r="G87" s="37">
        <v>6.7</v>
      </c>
      <c r="H87" s="10">
        <v>114.2</v>
      </c>
      <c r="I87" s="28">
        <v>0.05</v>
      </c>
      <c r="J87" s="28">
        <v>1.5</v>
      </c>
      <c r="K87" s="28">
        <v>15.1</v>
      </c>
      <c r="L87" s="29">
        <v>2.5000000000000001E-2</v>
      </c>
      <c r="M87" s="28">
        <v>1.53</v>
      </c>
      <c r="N87" s="28">
        <v>3.03</v>
      </c>
      <c r="O87" s="28">
        <v>3.45</v>
      </c>
      <c r="P87" s="31">
        <v>7.4999999999999997E-3</v>
      </c>
      <c r="Q87" s="28">
        <v>236</v>
      </c>
      <c r="R87" s="36">
        <v>0.2</v>
      </c>
      <c r="S87" s="28">
        <v>3.65</v>
      </c>
      <c r="T87" s="28">
        <v>3.52</v>
      </c>
      <c r="U87" s="17">
        <v>1</v>
      </c>
      <c r="V87" s="17">
        <v>2.79</v>
      </c>
      <c r="W87" s="28">
        <v>2.4500000000000002</v>
      </c>
      <c r="X87" s="28">
        <v>12.6</v>
      </c>
      <c r="Y87" s="10">
        <v>268</v>
      </c>
      <c r="Z87" s="28">
        <v>0.155</v>
      </c>
      <c r="AA87" s="10">
        <v>1990</v>
      </c>
      <c r="AB87" s="17">
        <v>49.4</v>
      </c>
      <c r="AC87" s="10">
        <v>69.5</v>
      </c>
      <c r="AD87" s="10">
        <v>147</v>
      </c>
      <c r="AE87" s="28">
        <v>179.697</v>
      </c>
      <c r="AF87" s="10">
        <v>1483.51</v>
      </c>
      <c r="AG87" s="10">
        <v>372</v>
      </c>
      <c r="AH87" s="17">
        <v>2.5</v>
      </c>
      <c r="AI87" s="17">
        <v>11</v>
      </c>
      <c r="AJ87" s="17">
        <v>2.5</v>
      </c>
      <c r="AK87" s="17">
        <v>28</v>
      </c>
      <c r="AL87" s="17">
        <v>15</v>
      </c>
      <c r="AM87" s="17">
        <v>13</v>
      </c>
      <c r="AN87" s="17">
        <v>16</v>
      </c>
      <c r="AO87" s="17">
        <v>2.5</v>
      </c>
      <c r="AP87" s="17">
        <v>13</v>
      </c>
      <c r="AQ87" s="17">
        <v>1.5</v>
      </c>
      <c r="AR87" s="17">
        <v>2.5</v>
      </c>
      <c r="AS87" s="17">
        <v>2.5</v>
      </c>
      <c r="AT87" s="17">
        <v>24</v>
      </c>
      <c r="AU87" s="17">
        <v>15</v>
      </c>
      <c r="AV87" s="17">
        <v>14</v>
      </c>
      <c r="AW87" s="17">
        <v>2.5</v>
      </c>
      <c r="AX87" s="17">
        <v>17</v>
      </c>
      <c r="AY87" s="17">
        <v>2.5</v>
      </c>
      <c r="AZ87" s="17">
        <v>2.5</v>
      </c>
      <c r="BA87" s="18">
        <v>147.5</v>
      </c>
      <c r="BB87" s="16">
        <v>0.5</v>
      </c>
      <c r="BC87" s="16">
        <v>0.5</v>
      </c>
      <c r="BD87" s="16">
        <v>0.5</v>
      </c>
      <c r="BE87" s="16">
        <v>0.5</v>
      </c>
      <c r="BF87" s="16">
        <v>0.5</v>
      </c>
      <c r="BG87" s="16">
        <v>0.5</v>
      </c>
      <c r="BH87" s="16">
        <v>0.5</v>
      </c>
      <c r="BI87" s="16">
        <v>0.5</v>
      </c>
      <c r="BJ87" s="16">
        <v>5.0000000000000001E-3</v>
      </c>
      <c r="BK87" s="16">
        <v>0.5</v>
      </c>
      <c r="BL87" s="16">
        <v>0.05</v>
      </c>
      <c r="BM87" s="16">
        <v>0.05</v>
      </c>
      <c r="BN87" s="16">
        <v>0.05</v>
      </c>
      <c r="BO87" s="16">
        <v>0.05</v>
      </c>
      <c r="BP87" s="16">
        <v>0.05</v>
      </c>
      <c r="BQ87" s="16">
        <v>0.4</v>
      </c>
      <c r="BR87" s="69">
        <v>0.4</v>
      </c>
      <c r="BS87" s="16">
        <v>0.05</v>
      </c>
      <c r="BT87" s="16">
        <v>0.05</v>
      </c>
      <c r="BU87" s="16">
        <v>0.1</v>
      </c>
      <c r="BV87" s="69">
        <v>0.05</v>
      </c>
      <c r="BW87" s="16">
        <v>0.05</v>
      </c>
      <c r="BX87" s="16">
        <v>0.05</v>
      </c>
      <c r="BY87" s="16">
        <f t="shared" si="1"/>
        <v>0.15000000000000002</v>
      </c>
      <c r="BZ87" s="16">
        <v>0.15</v>
      </c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>
        <v>0.05</v>
      </c>
      <c r="DF87" s="16">
        <v>0.05</v>
      </c>
      <c r="DG87" s="36">
        <v>535.1</v>
      </c>
      <c r="DH87" s="63"/>
      <c r="DI87" s="63"/>
      <c r="DJ87" s="63"/>
      <c r="DK87" s="63"/>
      <c r="DL87" s="63"/>
    </row>
    <row r="88" spans="1:116" x14ac:dyDescent="0.3">
      <c r="A88" s="56">
        <v>83</v>
      </c>
      <c r="B88" s="57">
        <v>256</v>
      </c>
      <c r="C88" s="58" t="s">
        <v>704</v>
      </c>
      <c r="D88" s="58" t="s">
        <v>705</v>
      </c>
      <c r="E88" s="58" t="s">
        <v>340</v>
      </c>
      <c r="F88" s="58" t="s">
        <v>403</v>
      </c>
      <c r="G88" s="37">
        <v>8.5</v>
      </c>
      <c r="H88" s="10">
        <v>186</v>
      </c>
      <c r="I88" s="28">
        <v>0.05</v>
      </c>
      <c r="J88" s="28">
        <v>3.09</v>
      </c>
      <c r="K88" s="28">
        <v>50.1</v>
      </c>
      <c r="L88" s="29">
        <v>2.5000000000000001E-2</v>
      </c>
      <c r="M88" s="28">
        <v>4.8</v>
      </c>
      <c r="N88" s="28">
        <v>12.5</v>
      </c>
      <c r="O88" s="28">
        <v>17.2</v>
      </c>
      <c r="P88" s="31">
        <v>9.4999999999999998E-3</v>
      </c>
      <c r="Q88" s="28">
        <v>1720</v>
      </c>
      <c r="R88" s="28">
        <v>0.2</v>
      </c>
      <c r="S88" s="28">
        <v>17.2</v>
      </c>
      <c r="T88" s="28">
        <v>4.25</v>
      </c>
      <c r="U88" s="17">
        <v>1</v>
      </c>
      <c r="V88" s="28">
        <v>39.4</v>
      </c>
      <c r="W88" s="28">
        <v>19</v>
      </c>
      <c r="X88" s="28">
        <v>41.3</v>
      </c>
      <c r="Y88" s="10">
        <v>5910</v>
      </c>
      <c r="Z88" s="28">
        <v>6.05</v>
      </c>
      <c r="AA88" s="10">
        <v>12900</v>
      </c>
      <c r="AB88" s="17">
        <v>204</v>
      </c>
      <c r="AC88" s="10">
        <v>102</v>
      </c>
      <c r="AD88" s="28">
        <v>1120</v>
      </c>
      <c r="AE88" s="28">
        <v>51.6</v>
      </c>
      <c r="AF88" s="10">
        <v>7996.59</v>
      </c>
      <c r="AG88" s="10">
        <v>1290</v>
      </c>
      <c r="AH88" s="17">
        <v>51</v>
      </c>
      <c r="AI88" s="17">
        <v>100</v>
      </c>
      <c r="AJ88" s="17">
        <v>6</v>
      </c>
      <c r="AK88" s="17">
        <v>41</v>
      </c>
      <c r="AL88" s="17">
        <v>6</v>
      </c>
      <c r="AM88" s="17">
        <v>6</v>
      </c>
      <c r="AN88" s="17">
        <v>2.5</v>
      </c>
      <c r="AO88" s="17">
        <v>2.5</v>
      </c>
      <c r="AP88" s="17">
        <v>2.5</v>
      </c>
      <c r="AQ88" s="17">
        <v>1.5</v>
      </c>
      <c r="AR88" s="17">
        <v>15</v>
      </c>
      <c r="AS88" s="17">
        <v>16</v>
      </c>
      <c r="AT88" s="17">
        <v>16</v>
      </c>
      <c r="AU88" s="17">
        <v>12</v>
      </c>
      <c r="AV88" s="17">
        <v>2.5</v>
      </c>
      <c r="AW88" s="17">
        <v>33</v>
      </c>
      <c r="AX88" s="17">
        <v>14</v>
      </c>
      <c r="AY88" s="17">
        <v>2.5</v>
      </c>
      <c r="AZ88" s="17">
        <v>2.5</v>
      </c>
      <c r="BA88" s="18">
        <v>275.5</v>
      </c>
      <c r="BB88" s="16">
        <v>0.5</v>
      </c>
      <c r="BC88" s="16">
        <v>0.5</v>
      </c>
      <c r="BD88" s="16">
        <v>0.5</v>
      </c>
      <c r="BE88" s="16">
        <v>0.5</v>
      </c>
      <c r="BF88" s="16">
        <v>0.5</v>
      </c>
      <c r="BG88" s="16">
        <v>0.5</v>
      </c>
      <c r="BH88" s="16">
        <v>0.5</v>
      </c>
      <c r="BI88" s="16">
        <v>0.5</v>
      </c>
      <c r="BJ88" s="16">
        <v>5.0000000000000001E-3</v>
      </c>
      <c r="BK88" s="16">
        <v>0.5</v>
      </c>
      <c r="BL88" s="16">
        <v>0.05</v>
      </c>
      <c r="BM88" s="16">
        <v>0.05</v>
      </c>
      <c r="BN88" s="16">
        <v>0.05</v>
      </c>
      <c r="BO88" s="16">
        <v>0.05</v>
      </c>
      <c r="BP88" s="16">
        <v>0.05</v>
      </c>
      <c r="BQ88" s="16">
        <v>0.4</v>
      </c>
      <c r="BR88" s="69">
        <v>0.4</v>
      </c>
      <c r="BS88" s="16">
        <v>0.05</v>
      </c>
      <c r="BT88" s="16">
        <v>0.05</v>
      </c>
      <c r="BU88" s="16">
        <v>0.1</v>
      </c>
      <c r="BV88" s="69">
        <v>0.05</v>
      </c>
      <c r="BW88" s="16">
        <v>0.05</v>
      </c>
      <c r="BX88" s="16">
        <v>0.05</v>
      </c>
      <c r="BY88" s="16">
        <f t="shared" si="1"/>
        <v>0.15000000000000002</v>
      </c>
      <c r="BZ88" s="16">
        <v>0.15</v>
      </c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>
        <v>0.05</v>
      </c>
      <c r="DF88" s="16">
        <v>0.05</v>
      </c>
      <c r="DG88" s="36">
        <v>693.7</v>
      </c>
      <c r="DH88" s="63"/>
      <c r="DI88" s="63"/>
      <c r="DJ88" s="63"/>
      <c r="DK88" s="63"/>
      <c r="DL88" s="63"/>
    </row>
    <row r="89" spans="1:116" x14ac:dyDescent="0.3">
      <c r="A89" s="56">
        <v>84</v>
      </c>
      <c r="B89" s="57">
        <v>258</v>
      </c>
      <c r="C89" s="58" t="s">
        <v>706</v>
      </c>
      <c r="D89" s="58" t="s">
        <v>707</v>
      </c>
      <c r="E89" s="58" t="s">
        <v>708</v>
      </c>
      <c r="F89" s="58" t="s">
        <v>709</v>
      </c>
      <c r="G89" s="37">
        <v>8.3000000000000007</v>
      </c>
      <c r="H89" s="10">
        <v>168.8</v>
      </c>
      <c r="I89" s="28">
        <v>0.05</v>
      </c>
      <c r="J89" s="28">
        <v>3.79</v>
      </c>
      <c r="K89" s="28">
        <v>32.799999999999997</v>
      </c>
      <c r="L89" s="29">
        <v>2.5000000000000001E-2</v>
      </c>
      <c r="M89" s="28">
        <v>5.94</v>
      </c>
      <c r="N89" s="36">
        <v>9.9700000000000006</v>
      </c>
      <c r="O89" s="28">
        <v>13.5</v>
      </c>
      <c r="P89" s="31">
        <v>1.4999999999999999E-2</v>
      </c>
      <c r="Q89" s="36">
        <v>1220</v>
      </c>
      <c r="R89" s="28">
        <v>0.2</v>
      </c>
      <c r="S89" s="36">
        <v>15.3</v>
      </c>
      <c r="T89" s="36">
        <v>7.79</v>
      </c>
      <c r="U89" s="17">
        <v>1</v>
      </c>
      <c r="V89" s="17">
        <v>18.3</v>
      </c>
      <c r="W89" s="36">
        <v>17.399999999999999</v>
      </c>
      <c r="X89" s="36">
        <v>53.8</v>
      </c>
      <c r="Y89" s="10">
        <v>2050</v>
      </c>
      <c r="Z89" s="28">
        <v>0.21</v>
      </c>
      <c r="AA89" s="10">
        <v>12800</v>
      </c>
      <c r="AB89" s="17">
        <v>308</v>
      </c>
      <c r="AC89" s="10">
        <v>293</v>
      </c>
      <c r="AD89" s="28">
        <v>200</v>
      </c>
      <c r="AE89" s="28">
        <v>395.08199999999999</v>
      </c>
      <c r="AF89" s="10">
        <v>3839.22</v>
      </c>
      <c r="AG89" s="36">
        <v>786</v>
      </c>
      <c r="AH89" s="17">
        <v>20</v>
      </c>
      <c r="AI89" s="17">
        <v>119</v>
      </c>
      <c r="AJ89" s="17">
        <v>42</v>
      </c>
      <c r="AK89" s="17">
        <v>628</v>
      </c>
      <c r="AL89" s="17">
        <v>410</v>
      </c>
      <c r="AM89" s="17">
        <v>362</v>
      </c>
      <c r="AN89" s="17">
        <v>424</v>
      </c>
      <c r="AO89" s="17">
        <v>83</v>
      </c>
      <c r="AP89" s="17">
        <v>220</v>
      </c>
      <c r="AQ89" s="17">
        <v>1.5</v>
      </c>
      <c r="AR89" s="17">
        <v>7</v>
      </c>
      <c r="AS89" s="17">
        <v>16</v>
      </c>
      <c r="AT89" s="17">
        <v>605</v>
      </c>
      <c r="AU89" s="17">
        <v>432</v>
      </c>
      <c r="AV89" s="17">
        <v>192</v>
      </c>
      <c r="AW89" s="17">
        <v>225</v>
      </c>
      <c r="AX89" s="17">
        <v>318</v>
      </c>
      <c r="AY89" s="17">
        <v>65</v>
      </c>
      <c r="AZ89" s="17">
        <v>2.5</v>
      </c>
      <c r="BA89" s="18">
        <v>3258.5</v>
      </c>
      <c r="BB89" s="16">
        <v>0.5</v>
      </c>
      <c r="BC89" s="16">
        <v>0.5</v>
      </c>
      <c r="BD89" s="16">
        <v>0.5</v>
      </c>
      <c r="BE89" s="16">
        <v>0.5</v>
      </c>
      <c r="BF89" s="16">
        <v>0.5</v>
      </c>
      <c r="BG89" s="16">
        <v>0.5</v>
      </c>
      <c r="BH89" s="16">
        <v>0.5</v>
      </c>
      <c r="BI89" s="16">
        <v>0.5</v>
      </c>
      <c r="BJ89" s="16">
        <v>5.0000000000000001E-3</v>
      </c>
      <c r="BK89" s="16">
        <v>0.5</v>
      </c>
      <c r="BL89" s="16">
        <v>0.05</v>
      </c>
      <c r="BM89" s="16">
        <v>0.05</v>
      </c>
      <c r="BN89" s="16">
        <v>0.05</v>
      </c>
      <c r="BO89" s="16">
        <v>0.05</v>
      </c>
      <c r="BP89" s="16">
        <v>0.05</v>
      </c>
      <c r="BQ89" s="16">
        <v>0.4</v>
      </c>
      <c r="BR89" s="69">
        <v>0.4</v>
      </c>
      <c r="BS89" s="16">
        <v>0.05</v>
      </c>
      <c r="BT89" s="16">
        <v>0.05</v>
      </c>
      <c r="BU89" s="16">
        <v>0.1</v>
      </c>
      <c r="BV89" s="69">
        <v>0.05</v>
      </c>
      <c r="BW89" s="16">
        <v>0.05</v>
      </c>
      <c r="BX89" s="16">
        <v>0.05</v>
      </c>
      <c r="BY89" s="16">
        <f t="shared" si="1"/>
        <v>0.15000000000000002</v>
      </c>
      <c r="BZ89" s="16">
        <v>0.15</v>
      </c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>
        <v>0.05</v>
      </c>
      <c r="DF89" s="16">
        <v>0.05</v>
      </c>
      <c r="DG89" s="36">
        <v>1196</v>
      </c>
      <c r="DH89" s="63"/>
      <c r="DI89" s="63"/>
      <c r="DJ89" s="63"/>
      <c r="DK89" s="63"/>
      <c r="DL89" s="63"/>
    </row>
    <row r="90" spans="1:116" x14ac:dyDescent="0.3">
      <c r="A90" s="56">
        <v>85</v>
      </c>
      <c r="B90" s="57">
        <v>259</v>
      </c>
      <c r="C90" s="58" t="s">
        <v>710</v>
      </c>
      <c r="D90" s="58" t="s">
        <v>711</v>
      </c>
      <c r="E90" s="58" t="s">
        <v>712</v>
      </c>
      <c r="F90" s="58" t="s">
        <v>713</v>
      </c>
      <c r="G90" s="37">
        <v>7.9</v>
      </c>
      <c r="H90" s="10">
        <v>946</v>
      </c>
      <c r="I90" s="28">
        <v>0.05</v>
      </c>
      <c r="J90" s="28">
        <v>1.5</v>
      </c>
      <c r="K90" s="28">
        <v>88.9</v>
      </c>
      <c r="L90" s="29">
        <v>0.76</v>
      </c>
      <c r="M90" s="28">
        <v>6.2</v>
      </c>
      <c r="N90" s="28">
        <v>26.9</v>
      </c>
      <c r="O90" s="28">
        <v>19</v>
      </c>
      <c r="P90" s="31">
        <v>9.4999999999999998E-3</v>
      </c>
      <c r="Q90" s="28">
        <v>3080</v>
      </c>
      <c r="R90" s="28">
        <v>0.2</v>
      </c>
      <c r="S90" s="28">
        <v>16.399999999999999</v>
      </c>
      <c r="T90" s="28">
        <v>15.6</v>
      </c>
      <c r="U90" s="17">
        <v>1</v>
      </c>
      <c r="V90" s="17">
        <v>64.2</v>
      </c>
      <c r="W90" s="28">
        <v>23.4</v>
      </c>
      <c r="X90" s="28">
        <v>130</v>
      </c>
      <c r="Y90" s="10">
        <v>37300</v>
      </c>
      <c r="Z90" s="28">
        <v>3.08</v>
      </c>
      <c r="AA90" s="10">
        <v>22361.5</v>
      </c>
      <c r="AB90" s="17">
        <v>766.86800000000005</v>
      </c>
      <c r="AC90" s="10">
        <v>1910</v>
      </c>
      <c r="AD90" s="10">
        <v>2450</v>
      </c>
      <c r="AE90" s="28">
        <v>178.22300000000001</v>
      </c>
      <c r="AF90" s="10">
        <v>11097.4</v>
      </c>
      <c r="AG90" s="10">
        <v>2820</v>
      </c>
      <c r="AH90" s="17">
        <v>150</v>
      </c>
      <c r="AI90" s="17">
        <v>28</v>
      </c>
      <c r="AJ90" s="17">
        <v>2.5</v>
      </c>
      <c r="AK90" s="17">
        <v>77</v>
      </c>
      <c r="AL90" s="17">
        <v>20</v>
      </c>
      <c r="AM90" s="17">
        <v>21</v>
      </c>
      <c r="AN90" s="17">
        <v>29</v>
      </c>
      <c r="AO90" s="17">
        <v>2.5</v>
      </c>
      <c r="AP90" s="17">
        <v>18</v>
      </c>
      <c r="AQ90" s="17">
        <v>1.5</v>
      </c>
      <c r="AR90" s="17">
        <v>2.5</v>
      </c>
      <c r="AS90" s="17">
        <v>2.5</v>
      </c>
      <c r="AT90" s="17">
        <v>60</v>
      </c>
      <c r="AU90" s="17">
        <v>51</v>
      </c>
      <c r="AV90" s="17">
        <v>19</v>
      </c>
      <c r="AW90" s="17">
        <v>23</v>
      </c>
      <c r="AX90" s="17">
        <v>26</v>
      </c>
      <c r="AY90" s="17">
        <v>2.5</v>
      </c>
      <c r="AZ90" s="17">
        <v>2.5</v>
      </c>
      <c r="BA90" s="18">
        <v>464</v>
      </c>
      <c r="BB90" s="16">
        <v>0.5</v>
      </c>
      <c r="BC90" s="16">
        <v>0.5</v>
      </c>
      <c r="BD90" s="16">
        <v>0.5</v>
      </c>
      <c r="BE90" s="16">
        <v>0.5</v>
      </c>
      <c r="BF90" s="16">
        <v>0.5</v>
      </c>
      <c r="BG90" s="16">
        <v>0.5</v>
      </c>
      <c r="BH90" s="16">
        <v>0.5</v>
      </c>
      <c r="BI90" s="16">
        <v>0.5</v>
      </c>
      <c r="BJ90" s="16">
        <v>5.0000000000000001E-3</v>
      </c>
      <c r="BK90" s="16">
        <v>0.5</v>
      </c>
      <c r="BL90" s="16">
        <v>0.05</v>
      </c>
      <c r="BM90" s="16">
        <v>0.05</v>
      </c>
      <c r="BN90" s="16">
        <v>0.05</v>
      </c>
      <c r="BO90" s="16">
        <v>0.05</v>
      </c>
      <c r="BP90" s="16">
        <v>0.05</v>
      </c>
      <c r="BQ90" s="16">
        <v>0.4</v>
      </c>
      <c r="BR90" s="69">
        <v>0.4</v>
      </c>
      <c r="BS90" s="16">
        <v>0.05</v>
      </c>
      <c r="BT90" s="16">
        <v>0.05</v>
      </c>
      <c r="BU90" s="16">
        <v>0.1</v>
      </c>
      <c r="BV90" s="69">
        <v>0.05</v>
      </c>
      <c r="BW90" s="16">
        <v>0.05</v>
      </c>
      <c r="BX90" s="16">
        <v>0.05</v>
      </c>
      <c r="BY90" s="16">
        <f t="shared" si="1"/>
        <v>0.15000000000000002</v>
      </c>
      <c r="BZ90" s="16">
        <v>0.15</v>
      </c>
      <c r="CA90" s="16">
        <v>188</v>
      </c>
      <c r="CB90" s="16">
        <v>50</v>
      </c>
      <c r="CC90" s="16">
        <v>2100</v>
      </c>
      <c r="CD90" s="16">
        <v>0.01</v>
      </c>
      <c r="CE90" s="16">
        <v>2.5000000000000001E-2</v>
      </c>
      <c r="CF90" s="16">
        <v>2.5000000000000001E-2</v>
      </c>
      <c r="CG90" s="16">
        <v>2.5000000000000001E-2</v>
      </c>
      <c r="CH90" s="16">
        <v>2.5000000000000001E-2</v>
      </c>
      <c r="CI90" s="16">
        <v>2.5000000000000001E-2</v>
      </c>
      <c r="CJ90" s="16">
        <v>2.5000000000000001E-2</v>
      </c>
      <c r="CK90" s="16">
        <v>2.5000000000000001E-2</v>
      </c>
      <c r="CL90" s="16">
        <v>5.0000000000000001E-3</v>
      </c>
      <c r="CM90" s="16">
        <v>0.15</v>
      </c>
      <c r="CN90" s="16">
        <v>0.5</v>
      </c>
      <c r="CO90" s="16">
        <v>0.5</v>
      </c>
      <c r="CP90" s="16">
        <v>0.5</v>
      </c>
      <c r="CQ90" s="16">
        <v>1.5</v>
      </c>
      <c r="CR90" s="16">
        <v>0.3</v>
      </c>
      <c r="CS90" s="16">
        <v>5</v>
      </c>
      <c r="CT90" s="16">
        <v>0.5</v>
      </c>
      <c r="CU90" s="16">
        <v>0.5</v>
      </c>
      <c r="CV90" s="16">
        <v>0.05</v>
      </c>
      <c r="CW90" s="16">
        <v>0.05</v>
      </c>
      <c r="CX90" s="16">
        <v>0.05</v>
      </c>
      <c r="CY90" s="16">
        <v>3.0000000000000001E-3</v>
      </c>
      <c r="CZ90" s="16">
        <v>0.05</v>
      </c>
      <c r="DA90" s="16">
        <v>0.05</v>
      </c>
      <c r="DB90" s="16">
        <v>0.05</v>
      </c>
      <c r="DC90" s="16">
        <v>0.05</v>
      </c>
      <c r="DD90" s="16">
        <v>0.05</v>
      </c>
      <c r="DE90" s="16">
        <v>0.05</v>
      </c>
      <c r="DF90" s="16">
        <v>0.05</v>
      </c>
      <c r="DG90" s="36">
        <v>1086</v>
      </c>
      <c r="DH90" s="63">
        <v>0.5</v>
      </c>
      <c r="DI90" s="63">
        <v>0.05</v>
      </c>
      <c r="DJ90" s="63">
        <v>0.25</v>
      </c>
      <c r="DK90" s="63">
        <v>0.25</v>
      </c>
      <c r="DL90" s="63">
        <v>0.05</v>
      </c>
    </row>
    <row r="91" spans="1:116" x14ac:dyDescent="0.3">
      <c r="A91" s="56">
        <v>86</v>
      </c>
      <c r="B91" s="57">
        <v>260</v>
      </c>
      <c r="C91" s="58" t="s">
        <v>714</v>
      </c>
      <c r="D91" s="58" t="s">
        <v>715</v>
      </c>
      <c r="E91" s="58" t="s">
        <v>716</v>
      </c>
      <c r="F91" s="58" t="s">
        <v>717</v>
      </c>
      <c r="G91" s="37">
        <v>7.9</v>
      </c>
      <c r="H91" s="10">
        <v>148</v>
      </c>
      <c r="I91" s="28">
        <v>0.05</v>
      </c>
      <c r="J91" s="28">
        <v>1.5</v>
      </c>
      <c r="K91" s="28">
        <v>22.4</v>
      </c>
      <c r="L91" s="29">
        <v>2.5000000000000001E-2</v>
      </c>
      <c r="M91" s="28">
        <v>2.58</v>
      </c>
      <c r="N91" s="36">
        <v>3.09</v>
      </c>
      <c r="O91" s="36">
        <v>5.2</v>
      </c>
      <c r="P91" s="31">
        <v>2.0999999999999999E-3</v>
      </c>
      <c r="Q91" s="36">
        <v>226</v>
      </c>
      <c r="R91" s="28">
        <v>0.2</v>
      </c>
      <c r="S91" s="36">
        <v>4.28</v>
      </c>
      <c r="T91" s="36">
        <v>3.26</v>
      </c>
      <c r="U91" s="17">
        <v>1</v>
      </c>
      <c r="V91" s="17">
        <v>3.15</v>
      </c>
      <c r="W91" s="36">
        <v>4.68</v>
      </c>
      <c r="X91" s="36">
        <v>19.899999999999999</v>
      </c>
      <c r="Y91" s="10">
        <v>362</v>
      </c>
      <c r="Z91" s="28">
        <v>0.05</v>
      </c>
      <c r="AA91" s="10">
        <v>3250</v>
      </c>
      <c r="AB91" s="17">
        <v>291</v>
      </c>
      <c r="AC91" s="28">
        <v>56.4</v>
      </c>
      <c r="AD91" s="10">
        <v>159</v>
      </c>
      <c r="AE91" s="28">
        <v>281.58800000000002</v>
      </c>
      <c r="AF91" s="10">
        <v>1362.86</v>
      </c>
      <c r="AG91" s="36">
        <v>237</v>
      </c>
      <c r="AH91" s="17">
        <v>2.5</v>
      </c>
      <c r="AI91" s="17">
        <v>2.5</v>
      </c>
      <c r="AJ91" s="17">
        <v>2.5</v>
      </c>
      <c r="AK91" s="17">
        <v>34</v>
      </c>
      <c r="AL91" s="17">
        <v>26</v>
      </c>
      <c r="AM91" s="17">
        <v>23</v>
      </c>
      <c r="AN91" s="17">
        <v>30</v>
      </c>
      <c r="AO91" s="17">
        <v>7</v>
      </c>
      <c r="AP91" s="17">
        <v>18</v>
      </c>
      <c r="AQ91" s="17">
        <v>1.5</v>
      </c>
      <c r="AR91" s="17">
        <v>2.5</v>
      </c>
      <c r="AS91" s="17">
        <v>2.5</v>
      </c>
      <c r="AT91" s="17">
        <v>34</v>
      </c>
      <c r="AU91" s="17">
        <v>29</v>
      </c>
      <c r="AV91" s="17">
        <v>14</v>
      </c>
      <c r="AW91" s="17">
        <v>19</v>
      </c>
      <c r="AX91" s="17">
        <v>29</v>
      </c>
      <c r="AY91" s="17">
        <v>2.5</v>
      </c>
      <c r="AZ91" s="17">
        <v>2.5</v>
      </c>
      <c r="BA91" s="18">
        <v>204</v>
      </c>
      <c r="BB91" s="16">
        <v>0.5</v>
      </c>
      <c r="BC91" s="16">
        <v>0.5</v>
      </c>
      <c r="BD91" s="16">
        <v>0.5</v>
      </c>
      <c r="BE91" s="16">
        <v>0.5</v>
      </c>
      <c r="BF91" s="16">
        <v>0.5</v>
      </c>
      <c r="BG91" s="16">
        <v>0.5</v>
      </c>
      <c r="BH91" s="16">
        <v>0.5</v>
      </c>
      <c r="BI91" s="16">
        <v>0.5</v>
      </c>
      <c r="BJ91" s="16">
        <v>5.0000000000000001E-3</v>
      </c>
      <c r="BK91" s="16">
        <v>0.5</v>
      </c>
      <c r="BL91" s="16">
        <v>0.05</v>
      </c>
      <c r="BM91" s="16">
        <v>0.05</v>
      </c>
      <c r="BN91" s="16">
        <v>0.05</v>
      </c>
      <c r="BO91" s="16">
        <v>0.05</v>
      </c>
      <c r="BP91" s="16">
        <v>0.05</v>
      </c>
      <c r="BQ91" s="16">
        <v>0.4</v>
      </c>
      <c r="BR91" s="69">
        <v>0.4</v>
      </c>
      <c r="BS91" s="16">
        <v>0.05</v>
      </c>
      <c r="BT91" s="16">
        <v>0.05</v>
      </c>
      <c r="BU91" s="16">
        <v>0.1</v>
      </c>
      <c r="BV91" s="69">
        <v>0.05</v>
      </c>
      <c r="BW91" s="16">
        <v>0.05</v>
      </c>
      <c r="BX91" s="16">
        <v>0.05</v>
      </c>
      <c r="BY91" s="16">
        <f t="shared" si="1"/>
        <v>0.15000000000000002</v>
      </c>
      <c r="BZ91" s="16">
        <v>0.15</v>
      </c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>
        <v>0.05</v>
      </c>
      <c r="DF91" s="16">
        <v>0.05</v>
      </c>
      <c r="DG91" s="36">
        <v>696.4</v>
      </c>
      <c r="DH91" s="63"/>
      <c r="DI91" s="63"/>
      <c r="DJ91" s="63"/>
      <c r="DK91" s="63"/>
      <c r="DL91" s="63"/>
    </row>
    <row r="92" spans="1:116" x14ac:dyDescent="0.3">
      <c r="A92" s="56">
        <v>87</v>
      </c>
      <c r="B92" s="57">
        <v>262</v>
      </c>
      <c r="C92" s="58" t="s">
        <v>718</v>
      </c>
      <c r="D92" s="58" t="s">
        <v>719</v>
      </c>
      <c r="E92" s="58" t="s">
        <v>720</v>
      </c>
      <c r="F92" s="58" t="s">
        <v>721</v>
      </c>
      <c r="G92" s="37">
        <v>6.5</v>
      </c>
      <c r="H92" s="10">
        <v>190</v>
      </c>
      <c r="I92" s="28">
        <v>0.05</v>
      </c>
      <c r="J92" s="28">
        <v>1.5</v>
      </c>
      <c r="K92" s="28">
        <v>25</v>
      </c>
      <c r="L92" s="29">
        <v>0.215</v>
      </c>
      <c r="M92" s="28">
        <v>5.67</v>
      </c>
      <c r="N92" s="28">
        <v>6.3</v>
      </c>
      <c r="O92" s="28">
        <v>7.98</v>
      </c>
      <c r="P92" s="31">
        <v>2.5000000000000001E-3</v>
      </c>
      <c r="Q92" s="28">
        <v>466</v>
      </c>
      <c r="R92" s="28">
        <v>0.2</v>
      </c>
      <c r="S92" s="28">
        <v>7.7</v>
      </c>
      <c r="T92" s="28">
        <v>7.35</v>
      </c>
      <c r="U92" s="17">
        <v>15.17</v>
      </c>
      <c r="V92" s="28">
        <v>12.1</v>
      </c>
      <c r="W92" s="28">
        <v>9.6199999999999992</v>
      </c>
      <c r="X92" s="28">
        <v>33.9</v>
      </c>
      <c r="Y92" s="10">
        <v>949</v>
      </c>
      <c r="Z92" s="28">
        <v>10.1</v>
      </c>
      <c r="AA92" s="10">
        <v>3960</v>
      </c>
      <c r="AB92" s="17">
        <v>51.1</v>
      </c>
      <c r="AC92" s="10">
        <v>124</v>
      </c>
      <c r="AD92" s="28">
        <v>288</v>
      </c>
      <c r="AE92" s="28">
        <v>214</v>
      </c>
      <c r="AF92" s="10">
        <v>2848</v>
      </c>
      <c r="AG92" s="10">
        <v>274</v>
      </c>
      <c r="AH92" s="17">
        <v>8</v>
      </c>
      <c r="AI92" s="17">
        <v>27</v>
      </c>
      <c r="AJ92" s="17">
        <v>2.5</v>
      </c>
      <c r="AK92" s="17">
        <v>82</v>
      </c>
      <c r="AL92" s="17">
        <v>46</v>
      </c>
      <c r="AM92" s="17">
        <v>33</v>
      </c>
      <c r="AN92" s="17">
        <v>51</v>
      </c>
      <c r="AO92" s="17">
        <v>13</v>
      </c>
      <c r="AP92" s="17">
        <v>38</v>
      </c>
      <c r="AQ92" s="17">
        <v>1.5</v>
      </c>
      <c r="AR92" s="17">
        <v>2.5</v>
      </c>
      <c r="AS92" s="17">
        <v>2.5</v>
      </c>
      <c r="AT92" s="17">
        <v>75</v>
      </c>
      <c r="AU92" s="17">
        <v>66</v>
      </c>
      <c r="AV92" s="17">
        <v>26</v>
      </c>
      <c r="AW92" s="17">
        <v>45</v>
      </c>
      <c r="AX92" s="17">
        <v>60</v>
      </c>
      <c r="AY92" s="17">
        <v>10</v>
      </c>
      <c r="AZ92" s="17">
        <v>2.5</v>
      </c>
      <c r="BA92" s="18">
        <v>423</v>
      </c>
      <c r="BB92" s="16">
        <v>0.5</v>
      </c>
      <c r="BC92" s="16">
        <v>0.5</v>
      </c>
      <c r="BD92" s="16">
        <v>0.5</v>
      </c>
      <c r="BE92" s="16">
        <v>0.5</v>
      </c>
      <c r="BF92" s="16">
        <v>0.5</v>
      </c>
      <c r="BG92" s="16">
        <v>0.5</v>
      </c>
      <c r="BH92" s="16">
        <v>0.5</v>
      </c>
      <c r="BI92" s="16">
        <v>0.5</v>
      </c>
      <c r="BJ92" s="16">
        <v>5.0000000000000001E-3</v>
      </c>
      <c r="BK92" s="16">
        <v>0.5</v>
      </c>
      <c r="BL92" s="16">
        <v>0.05</v>
      </c>
      <c r="BM92" s="16">
        <v>0.05</v>
      </c>
      <c r="BN92" s="16">
        <v>0.05</v>
      </c>
      <c r="BO92" s="16">
        <v>0.05</v>
      </c>
      <c r="BP92" s="16">
        <v>0.05</v>
      </c>
      <c r="BQ92" s="16">
        <v>0.4</v>
      </c>
      <c r="BR92" s="69">
        <v>0.4</v>
      </c>
      <c r="BS92" s="16">
        <v>0.05</v>
      </c>
      <c r="BT92" s="16">
        <v>0.05</v>
      </c>
      <c r="BU92" s="16">
        <v>0.1</v>
      </c>
      <c r="BV92" s="69">
        <v>0.05</v>
      </c>
      <c r="BW92" s="16">
        <v>0.05</v>
      </c>
      <c r="BX92" s="16">
        <v>0.05</v>
      </c>
      <c r="BY92" s="16">
        <f t="shared" si="1"/>
        <v>0.15000000000000002</v>
      </c>
      <c r="BZ92" s="16">
        <v>0.15</v>
      </c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>
        <v>0.05</v>
      </c>
      <c r="DF92" s="16">
        <v>0.05</v>
      </c>
      <c r="DG92" s="36">
        <v>775.6</v>
      </c>
      <c r="DH92" s="63"/>
      <c r="DI92" s="63"/>
      <c r="DJ92" s="63"/>
      <c r="DK92" s="63"/>
      <c r="DL92" s="63"/>
    </row>
    <row r="93" spans="1:116" x14ac:dyDescent="0.3">
      <c r="A93" s="56">
        <v>88</v>
      </c>
      <c r="B93" s="57">
        <v>263</v>
      </c>
      <c r="C93" s="58" t="s">
        <v>722</v>
      </c>
      <c r="D93" s="58" t="s">
        <v>230</v>
      </c>
      <c r="E93" s="58" t="s">
        <v>723</v>
      </c>
      <c r="F93" s="58" t="s">
        <v>724</v>
      </c>
      <c r="G93" s="37">
        <v>8</v>
      </c>
      <c r="H93" s="10">
        <v>110.4</v>
      </c>
      <c r="I93" s="28">
        <v>0.48799999999999999</v>
      </c>
      <c r="J93" s="28">
        <v>1.5</v>
      </c>
      <c r="K93" s="28">
        <v>16.100000000000001</v>
      </c>
      <c r="L93" s="29">
        <v>2.5000000000000001E-2</v>
      </c>
      <c r="M93" s="28">
        <v>0.80300000000000005</v>
      </c>
      <c r="N93" s="36">
        <v>1.73</v>
      </c>
      <c r="O93" s="28">
        <v>3.46</v>
      </c>
      <c r="P93" s="31">
        <v>1.1000000000000001E-3</v>
      </c>
      <c r="Q93" s="36">
        <v>182</v>
      </c>
      <c r="R93" s="28">
        <v>0.2</v>
      </c>
      <c r="S93" s="36">
        <v>0.67200000000000004</v>
      </c>
      <c r="T93" s="36">
        <v>1.1100000000000001</v>
      </c>
      <c r="U93" s="17">
        <v>1</v>
      </c>
      <c r="V93" s="36">
        <v>3.63</v>
      </c>
      <c r="W93" s="36">
        <v>2.35</v>
      </c>
      <c r="X93" s="36">
        <v>7.44</v>
      </c>
      <c r="Y93" s="10">
        <v>899</v>
      </c>
      <c r="Z93" s="28">
        <v>0.1</v>
      </c>
      <c r="AA93" s="10">
        <v>1870</v>
      </c>
      <c r="AB93" s="17">
        <v>484</v>
      </c>
      <c r="AC93" s="28">
        <v>217</v>
      </c>
      <c r="AD93" s="28">
        <v>219</v>
      </c>
      <c r="AE93" s="28">
        <v>104.19499999999999</v>
      </c>
      <c r="AF93" s="10">
        <v>666</v>
      </c>
      <c r="AG93" s="36">
        <v>139</v>
      </c>
      <c r="AH93" s="17">
        <v>2.5</v>
      </c>
      <c r="AI93" s="17">
        <v>2.5</v>
      </c>
      <c r="AJ93" s="17">
        <v>2.5</v>
      </c>
      <c r="AK93" s="17">
        <v>8</v>
      </c>
      <c r="AL93" s="17">
        <v>2.5</v>
      </c>
      <c r="AM93" s="17">
        <v>2.5</v>
      </c>
      <c r="AN93" s="17">
        <v>2.5</v>
      </c>
      <c r="AO93" s="17">
        <v>2.5</v>
      </c>
      <c r="AP93" s="17">
        <v>2.5</v>
      </c>
      <c r="AQ93" s="17">
        <v>1.5</v>
      </c>
      <c r="AR93" s="17">
        <v>2.5</v>
      </c>
      <c r="AS93" s="17">
        <v>2.5</v>
      </c>
      <c r="AT93" s="17">
        <v>2.5</v>
      </c>
      <c r="AU93" s="17">
        <v>6</v>
      </c>
      <c r="AV93" s="17">
        <v>2.5</v>
      </c>
      <c r="AW93" s="17">
        <v>5</v>
      </c>
      <c r="AX93" s="17">
        <v>7</v>
      </c>
      <c r="AY93" s="17">
        <v>2.5</v>
      </c>
      <c r="AZ93" s="17">
        <v>2.5</v>
      </c>
      <c r="BA93" s="18">
        <v>40.5</v>
      </c>
      <c r="BB93" s="16">
        <v>0.5</v>
      </c>
      <c r="BC93" s="16">
        <v>0.5</v>
      </c>
      <c r="BD93" s="16">
        <v>0.5</v>
      </c>
      <c r="BE93" s="16">
        <v>0.5</v>
      </c>
      <c r="BF93" s="16">
        <v>0.5</v>
      </c>
      <c r="BG93" s="16">
        <v>0.5</v>
      </c>
      <c r="BH93" s="16">
        <v>0.5</v>
      </c>
      <c r="BI93" s="16">
        <v>0.5</v>
      </c>
      <c r="BJ93" s="16">
        <v>5.0000000000000001E-3</v>
      </c>
      <c r="BK93" s="16">
        <v>0.5</v>
      </c>
      <c r="BL93" s="16">
        <v>0.05</v>
      </c>
      <c r="BM93" s="16">
        <v>0.05</v>
      </c>
      <c r="BN93" s="16">
        <v>0.05</v>
      </c>
      <c r="BO93" s="16">
        <v>0.05</v>
      </c>
      <c r="BP93" s="16">
        <v>0.05</v>
      </c>
      <c r="BQ93" s="16">
        <v>0.4</v>
      </c>
      <c r="BR93" s="69">
        <v>0.4</v>
      </c>
      <c r="BS93" s="16">
        <v>0.05</v>
      </c>
      <c r="BT93" s="16">
        <v>0.05</v>
      </c>
      <c r="BU93" s="16">
        <v>0.1</v>
      </c>
      <c r="BV93" s="69">
        <v>0.05</v>
      </c>
      <c r="BW93" s="16">
        <v>0.05</v>
      </c>
      <c r="BX93" s="16">
        <v>0.05</v>
      </c>
      <c r="BY93" s="16">
        <f t="shared" si="1"/>
        <v>0.15000000000000002</v>
      </c>
      <c r="BZ93" s="16">
        <v>0.15</v>
      </c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>
        <v>0.05</v>
      </c>
      <c r="DF93" s="16">
        <v>0.05</v>
      </c>
      <c r="DG93" s="36">
        <v>5.0000000000000001E-3</v>
      </c>
      <c r="DH93" s="63"/>
      <c r="DI93" s="63"/>
      <c r="DJ93" s="63"/>
      <c r="DK93" s="63"/>
      <c r="DL93" s="63"/>
    </row>
    <row r="94" spans="1:116" x14ac:dyDescent="0.3">
      <c r="A94" s="56">
        <v>89</v>
      </c>
      <c r="B94" s="57">
        <v>264</v>
      </c>
      <c r="C94" s="58" t="s">
        <v>725</v>
      </c>
      <c r="D94" s="58" t="s">
        <v>726</v>
      </c>
      <c r="E94" s="58" t="s">
        <v>727</v>
      </c>
      <c r="F94" s="58" t="s">
        <v>728</v>
      </c>
      <c r="G94" s="37">
        <v>7.7</v>
      </c>
      <c r="H94" s="10">
        <v>209</v>
      </c>
      <c r="I94" s="28">
        <v>0.05</v>
      </c>
      <c r="J94" s="28">
        <v>1.5</v>
      </c>
      <c r="K94" s="28">
        <v>16.2</v>
      </c>
      <c r="L94" s="29">
        <v>2.5000000000000001E-2</v>
      </c>
      <c r="M94" s="28">
        <v>0.747</v>
      </c>
      <c r="N94" s="36">
        <v>1.31</v>
      </c>
      <c r="O94" s="36">
        <v>3.95</v>
      </c>
      <c r="P94" s="31">
        <v>1.4E-3</v>
      </c>
      <c r="Q94" s="36">
        <v>93.9</v>
      </c>
      <c r="R94" s="28">
        <v>0.2</v>
      </c>
      <c r="S94" s="36">
        <v>1.99</v>
      </c>
      <c r="T94" s="36">
        <v>3.72</v>
      </c>
      <c r="U94" s="17">
        <v>1</v>
      </c>
      <c r="V94" s="17">
        <v>1.79</v>
      </c>
      <c r="W94" s="36">
        <v>2.56</v>
      </c>
      <c r="X94" s="36">
        <v>7.98</v>
      </c>
      <c r="Y94" s="10">
        <v>332</v>
      </c>
      <c r="Z94" s="28">
        <v>0.18</v>
      </c>
      <c r="AA94" s="10">
        <v>1810</v>
      </c>
      <c r="AB94" s="17">
        <v>111</v>
      </c>
      <c r="AC94" s="10">
        <v>61.7</v>
      </c>
      <c r="AD94" s="10">
        <v>185</v>
      </c>
      <c r="AE94" s="28">
        <v>60.2</v>
      </c>
      <c r="AF94" s="10">
        <v>565</v>
      </c>
      <c r="AG94" s="36">
        <v>117</v>
      </c>
      <c r="AH94" s="17">
        <v>2.5</v>
      </c>
      <c r="AI94" s="17">
        <v>2.5</v>
      </c>
      <c r="AJ94" s="17">
        <v>2.5</v>
      </c>
      <c r="AK94" s="17">
        <v>2.5</v>
      </c>
      <c r="AL94" s="17">
        <v>2.5</v>
      </c>
      <c r="AM94" s="17">
        <v>2.5</v>
      </c>
      <c r="AN94" s="17">
        <v>2.5</v>
      </c>
      <c r="AO94" s="17">
        <v>2.5</v>
      </c>
      <c r="AP94" s="17">
        <v>2.5</v>
      </c>
      <c r="AQ94" s="17">
        <v>1.5</v>
      </c>
      <c r="AR94" s="17">
        <v>2.5</v>
      </c>
      <c r="AS94" s="17">
        <v>2.5</v>
      </c>
      <c r="AT94" s="17">
        <v>2.5</v>
      </c>
      <c r="AU94" s="17">
        <v>2.5</v>
      </c>
      <c r="AV94" s="17">
        <v>2.5</v>
      </c>
      <c r="AW94" s="17">
        <v>2.5</v>
      </c>
      <c r="AX94" s="17">
        <v>2.5</v>
      </c>
      <c r="AY94" s="17">
        <v>2.5</v>
      </c>
      <c r="AZ94" s="17">
        <v>2.5</v>
      </c>
      <c r="BA94" s="18">
        <v>31.5</v>
      </c>
      <c r="BB94" s="16">
        <v>0.5</v>
      </c>
      <c r="BC94" s="16">
        <v>0.5</v>
      </c>
      <c r="BD94" s="16">
        <v>0.5</v>
      </c>
      <c r="BE94" s="16">
        <v>0.5</v>
      </c>
      <c r="BF94" s="16">
        <v>0.5</v>
      </c>
      <c r="BG94" s="16">
        <v>0.5</v>
      </c>
      <c r="BH94" s="16">
        <v>0.5</v>
      </c>
      <c r="BI94" s="16">
        <v>0.5</v>
      </c>
      <c r="BJ94" s="16">
        <v>5.0000000000000001E-3</v>
      </c>
      <c r="BK94" s="16">
        <v>0.5</v>
      </c>
      <c r="BL94" s="16">
        <v>0.05</v>
      </c>
      <c r="BM94" s="16">
        <v>0.05</v>
      </c>
      <c r="BN94" s="16">
        <v>0.05</v>
      </c>
      <c r="BO94" s="16">
        <v>0.05</v>
      </c>
      <c r="BP94" s="16">
        <v>0.05</v>
      </c>
      <c r="BQ94" s="16">
        <v>0.4</v>
      </c>
      <c r="BR94" s="69">
        <v>0.4</v>
      </c>
      <c r="BS94" s="16">
        <v>0.05</v>
      </c>
      <c r="BT94" s="16">
        <v>0.05</v>
      </c>
      <c r="BU94" s="16">
        <v>0.1</v>
      </c>
      <c r="BV94" s="69">
        <v>0.05</v>
      </c>
      <c r="BW94" s="16">
        <v>0.05</v>
      </c>
      <c r="BX94" s="16">
        <v>0.05</v>
      </c>
      <c r="BY94" s="16">
        <f t="shared" si="1"/>
        <v>0.15000000000000002</v>
      </c>
      <c r="BZ94" s="16">
        <v>0.15</v>
      </c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>
        <v>0.05</v>
      </c>
      <c r="DF94" s="16">
        <v>0.05</v>
      </c>
      <c r="DG94" s="36">
        <v>378.3</v>
      </c>
      <c r="DH94" s="63"/>
      <c r="DI94" s="63"/>
      <c r="DJ94" s="63"/>
      <c r="DK94" s="63"/>
      <c r="DL94" s="63"/>
    </row>
    <row r="95" spans="1:116" x14ac:dyDescent="0.3">
      <c r="A95" s="56">
        <v>90</v>
      </c>
      <c r="B95" s="57">
        <v>265</v>
      </c>
      <c r="C95" s="58" t="s">
        <v>729</v>
      </c>
      <c r="D95" s="58" t="s">
        <v>730</v>
      </c>
      <c r="E95" s="58" t="s">
        <v>731</v>
      </c>
      <c r="F95" s="58" t="s">
        <v>732</v>
      </c>
      <c r="G95" s="37">
        <v>8</v>
      </c>
      <c r="H95" s="10">
        <v>331</v>
      </c>
      <c r="I95" s="28">
        <v>0.05</v>
      </c>
      <c r="J95" s="28">
        <v>4.03</v>
      </c>
      <c r="K95" s="28">
        <v>66.7</v>
      </c>
      <c r="L95" s="29">
        <v>2.5000000000000001E-2</v>
      </c>
      <c r="M95" s="28">
        <v>10.8</v>
      </c>
      <c r="N95" s="36">
        <v>38.700000000000003</v>
      </c>
      <c r="O95" s="36">
        <v>31.6</v>
      </c>
      <c r="P95" s="31">
        <v>4.5999999999999999E-2</v>
      </c>
      <c r="Q95" s="36">
        <v>6410</v>
      </c>
      <c r="R95" s="28">
        <v>0.2</v>
      </c>
      <c r="S95" s="36">
        <v>47.2</v>
      </c>
      <c r="T95" s="36">
        <v>10.5</v>
      </c>
      <c r="U95" s="17">
        <v>1</v>
      </c>
      <c r="V95" s="17">
        <v>43</v>
      </c>
      <c r="W95" s="36">
        <v>35.6</v>
      </c>
      <c r="X95" s="36">
        <v>76.3</v>
      </c>
      <c r="Y95" s="10">
        <v>15100</v>
      </c>
      <c r="Z95" s="28">
        <v>8.8000000000000007</v>
      </c>
      <c r="AA95" s="10">
        <v>26852.3</v>
      </c>
      <c r="AB95" s="17">
        <v>526.71299999999997</v>
      </c>
      <c r="AC95" s="10">
        <v>299</v>
      </c>
      <c r="AD95" s="10">
        <v>1270</v>
      </c>
      <c r="AE95" s="28">
        <v>157.941</v>
      </c>
      <c r="AF95" s="10">
        <v>17320.7</v>
      </c>
      <c r="AG95" s="36">
        <v>2430</v>
      </c>
      <c r="AH95" s="17">
        <v>94</v>
      </c>
      <c r="AI95" s="17">
        <v>133</v>
      </c>
      <c r="AJ95" s="17">
        <v>21</v>
      </c>
      <c r="AK95" s="17">
        <v>224</v>
      </c>
      <c r="AL95" s="17">
        <v>100</v>
      </c>
      <c r="AM95" s="17">
        <v>74</v>
      </c>
      <c r="AN95" s="17">
        <v>70</v>
      </c>
      <c r="AO95" s="17">
        <v>15</v>
      </c>
      <c r="AP95" s="17">
        <v>39</v>
      </c>
      <c r="AQ95" s="17">
        <v>1.5</v>
      </c>
      <c r="AR95" s="17">
        <v>26</v>
      </c>
      <c r="AS95" s="17">
        <v>30</v>
      </c>
      <c r="AT95" s="17">
        <v>201</v>
      </c>
      <c r="AU95" s="17">
        <v>99</v>
      </c>
      <c r="AV95" s="17">
        <v>37</v>
      </c>
      <c r="AW95" s="17">
        <v>58</v>
      </c>
      <c r="AX95" s="17">
        <v>42</v>
      </c>
      <c r="AY95" s="17">
        <v>9</v>
      </c>
      <c r="AZ95" s="17">
        <v>2.5</v>
      </c>
      <c r="BA95" s="18">
        <v>1110.5</v>
      </c>
      <c r="BB95" s="16">
        <v>0.5</v>
      </c>
      <c r="BC95" s="16">
        <v>0.5</v>
      </c>
      <c r="BD95" s="16">
        <v>0.5</v>
      </c>
      <c r="BE95" s="16">
        <v>0.5</v>
      </c>
      <c r="BF95" s="16">
        <v>0.5</v>
      </c>
      <c r="BG95" s="16">
        <v>0.5</v>
      </c>
      <c r="BH95" s="16">
        <v>0.5</v>
      </c>
      <c r="BI95" s="16">
        <v>0.5</v>
      </c>
      <c r="BJ95" s="16">
        <v>5.0000000000000001E-3</v>
      </c>
      <c r="BK95" s="16">
        <v>0.5</v>
      </c>
      <c r="BL95" s="16">
        <v>0.05</v>
      </c>
      <c r="BM95" s="16">
        <v>0.05</v>
      </c>
      <c r="BN95" s="16">
        <v>0.05</v>
      </c>
      <c r="BO95" s="16">
        <v>0.05</v>
      </c>
      <c r="BP95" s="16">
        <v>0.05</v>
      </c>
      <c r="BQ95" s="16">
        <v>0.4</v>
      </c>
      <c r="BR95" s="69">
        <v>0.4</v>
      </c>
      <c r="BS95" s="16">
        <v>0.05</v>
      </c>
      <c r="BT95" s="16">
        <v>0.05</v>
      </c>
      <c r="BU95" s="16">
        <v>0.1</v>
      </c>
      <c r="BV95" s="69">
        <v>0.05</v>
      </c>
      <c r="BW95" s="16">
        <v>0.05</v>
      </c>
      <c r="BX95" s="16">
        <v>0.05</v>
      </c>
      <c r="BY95" s="16">
        <f t="shared" si="1"/>
        <v>0.15000000000000002</v>
      </c>
      <c r="BZ95" s="16">
        <v>0.15</v>
      </c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>
        <v>0.05</v>
      </c>
      <c r="DF95" s="16">
        <v>0.05</v>
      </c>
      <c r="DG95" s="36">
        <v>1543</v>
      </c>
      <c r="DH95" s="63"/>
      <c r="DI95" s="63"/>
      <c r="DJ95" s="63"/>
      <c r="DK95" s="63"/>
      <c r="DL95" s="63"/>
    </row>
    <row r="96" spans="1:116" x14ac:dyDescent="0.3">
      <c r="A96" s="56">
        <v>91</v>
      </c>
      <c r="B96" s="57">
        <v>266</v>
      </c>
      <c r="C96" s="58" t="s">
        <v>733</v>
      </c>
      <c r="D96" s="58" t="s">
        <v>734</v>
      </c>
      <c r="E96" s="58" t="s">
        <v>350</v>
      </c>
      <c r="F96" s="58" t="s">
        <v>410</v>
      </c>
      <c r="G96" s="37">
        <v>7.9</v>
      </c>
      <c r="H96" s="10">
        <v>131.4</v>
      </c>
      <c r="I96" s="28">
        <v>0.05</v>
      </c>
      <c r="J96" s="28">
        <v>1.5</v>
      </c>
      <c r="K96" s="28">
        <v>4.97</v>
      </c>
      <c r="L96" s="29">
        <v>2.5000000000000001E-2</v>
      </c>
      <c r="M96" s="28">
        <v>0.33400000000000002</v>
      </c>
      <c r="N96" s="28">
        <v>2.16</v>
      </c>
      <c r="O96" s="28">
        <v>3.61</v>
      </c>
      <c r="P96" s="31">
        <v>2.5000000000000001E-3</v>
      </c>
      <c r="Q96" s="28">
        <v>1910</v>
      </c>
      <c r="R96" s="28">
        <v>0.2</v>
      </c>
      <c r="S96" s="28">
        <v>0.83799999999999997</v>
      </c>
      <c r="T96" s="28">
        <v>1.38</v>
      </c>
      <c r="U96" s="17">
        <v>1</v>
      </c>
      <c r="V96" s="17">
        <v>25.4</v>
      </c>
      <c r="W96" s="28">
        <v>4.05</v>
      </c>
      <c r="X96" s="28">
        <v>6.17</v>
      </c>
      <c r="Y96" s="10">
        <v>25500</v>
      </c>
      <c r="Z96" s="28">
        <v>0.21</v>
      </c>
      <c r="AA96" s="10">
        <v>1710</v>
      </c>
      <c r="AB96" s="17">
        <v>53.4</v>
      </c>
      <c r="AC96" s="10">
        <v>285</v>
      </c>
      <c r="AD96" s="28">
        <v>386</v>
      </c>
      <c r="AE96" s="28">
        <v>88.5</v>
      </c>
      <c r="AF96" s="10">
        <v>1321.56</v>
      </c>
      <c r="AG96" s="10">
        <v>674</v>
      </c>
      <c r="AH96" s="17">
        <v>13</v>
      </c>
      <c r="AI96" s="17">
        <v>11</v>
      </c>
      <c r="AJ96" s="17">
        <v>10</v>
      </c>
      <c r="AK96" s="17">
        <v>75</v>
      </c>
      <c r="AL96" s="17">
        <v>40</v>
      </c>
      <c r="AM96" s="17">
        <v>45</v>
      </c>
      <c r="AN96" s="17">
        <v>51</v>
      </c>
      <c r="AO96" s="17">
        <v>8</v>
      </c>
      <c r="AP96" s="17">
        <v>25</v>
      </c>
      <c r="AQ96" s="17">
        <v>1.5</v>
      </c>
      <c r="AR96" s="17">
        <v>2.5</v>
      </c>
      <c r="AS96" s="17">
        <v>2.5</v>
      </c>
      <c r="AT96" s="17">
        <v>88</v>
      </c>
      <c r="AU96" s="17">
        <v>54</v>
      </c>
      <c r="AV96" s="17">
        <v>26</v>
      </c>
      <c r="AW96" s="17">
        <v>31</v>
      </c>
      <c r="AX96" s="17">
        <v>42</v>
      </c>
      <c r="AY96" s="17">
        <v>7</v>
      </c>
      <c r="AZ96" s="17">
        <v>2.5</v>
      </c>
      <c r="BA96" s="18">
        <v>419.5</v>
      </c>
      <c r="BB96" s="16">
        <v>0.5</v>
      </c>
      <c r="BC96" s="16">
        <v>0.5</v>
      </c>
      <c r="BD96" s="16">
        <v>0.5</v>
      </c>
      <c r="BE96" s="16">
        <v>0.5</v>
      </c>
      <c r="BF96" s="16">
        <v>0.5</v>
      </c>
      <c r="BG96" s="16">
        <v>0.5</v>
      </c>
      <c r="BH96" s="16">
        <v>0.5</v>
      </c>
      <c r="BI96" s="16">
        <v>0.5</v>
      </c>
      <c r="BJ96" s="16">
        <v>5.0000000000000001E-3</v>
      </c>
      <c r="BK96" s="16">
        <v>0.5</v>
      </c>
      <c r="BL96" s="16">
        <v>0.05</v>
      </c>
      <c r="BM96" s="16">
        <v>0.05</v>
      </c>
      <c r="BN96" s="16">
        <v>0.05</v>
      </c>
      <c r="BO96" s="16">
        <v>0.05</v>
      </c>
      <c r="BP96" s="16">
        <v>0.05</v>
      </c>
      <c r="BQ96" s="16">
        <v>0.4</v>
      </c>
      <c r="BR96" s="69">
        <v>0.4</v>
      </c>
      <c r="BS96" s="16">
        <v>0.05</v>
      </c>
      <c r="BT96" s="16">
        <v>0.05</v>
      </c>
      <c r="BU96" s="16">
        <v>0.1</v>
      </c>
      <c r="BV96" s="69">
        <v>0.05</v>
      </c>
      <c r="BW96" s="16">
        <v>0.05</v>
      </c>
      <c r="BX96" s="16">
        <v>0.05</v>
      </c>
      <c r="BY96" s="16">
        <f t="shared" si="1"/>
        <v>0.15000000000000002</v>
      </c>
      <c r="BZ96" s="16">
        <v>0.15</v>
      </c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>
        <v>0.05</v>
      </c>
      <c r="DF96" s="16">
        <v>0.05</v>
      </c>
      <c r="DG96" s="36">
        <v>574.9</v>
      </c>
      <c r="DH96" s="63"/>
      <c r="DI96" s="63"/>
      <c r="DJ96" s="63"/>
      <c r="DK96" s="63"/>
      <c r="DL96" s="63"/>
    </row>
    <row r="97" spans="1:116" x14ac:dyDescent="0.3">
      <c r="A97" s="56">
        <v>92</v>
      </c>
      <c r="B97" s="57">
        <v>267</v>
      </c>
      <c r="C97" s="58" t="s">
        <v>183</v>
      </c>
      <c r="D97" s="58" t="s">
        <v>231</v>
      </c>
      <c r="E97" s="58" t="s">
        <v>350</v>
      </c>
      <c r="F97" s="58" t="s">
        <v>410</v>
      </c>
      <c r="G97" s="37">
        <v>8.1999999999999993</v>
      </c>
      <c r="H97" s="10">
        <v>248</v>
      </c>
      <c r="I97" s="28">
        <v>0.05</v>
      </c>
      <c r="J97" s="28">
        <v>1.5</v>
      </c>
      <c r="K97" s="28">
        <v>17.5</v>
      </c>
      <c r="L97" s="29">
        <v>2.5000000000000001E-2</v>
      </c>
      <c r="M97" s="28">
        <v>2.16</v>
      </c>
      <c r="N97" s="28">
        <v>8.92</v>
      </c>
      <c r="O97" s="28">
        <v>7.46</v>
      </c>
      <c r="P97" s="31">
        <v>3.8E-3</v>
      </c>
      <c r="Q97" s="36">
        <v>1680</v>
      </c>
      <c r="R97" s="28">
        <v>0.2</v>
      </c>
      <c r="S97" s="28">
        <v>2.88</v>
      </c>
      <c r="T97" s="28">
        <v>3.89</v>
      </c>
      <c r="U97" s="17">
        <v>1</v>
      </c>
      <c r="V97" s="17">
        <v>13.1</v>
      </c>
      <c r="W97" s="28">
        <v>11.2</v>
      </c>
      <c r="X97" s="28">
        <v>31.9</v>
      </c>
      <c r="Y97" s="10">
        <v>15100</v>
      </c>
      <c r="Z97" s="28">
        <v>0.3</v>
      </c>
      <c r="AA97" s="10">
        <v>8890</v>
      </c>
      <c r="AB97" s="17">
        <v>136</v>
      </c>
      <c r="AC97" s="10">
        <v>799</v>
      </c>
      <c r="AD97" s="10">
        <v>476</v>
      </c>
      <c r="AE97" s="28">
        <v>398.65499999999997</v>
      </c>
      <c r="AF97" s="10">
        <v>3684.06</v>
      </c>
      <c r="AG97" s="36">
        <v>676</v>
      </c>
      <c r="AH97" s="17">
        <v>47</v>
      </c>
      <c r="AI97" s="17">
        <v>190</v>
      </c>
      <c r="AJ97" s="17">
        <v>21</v>
      </c>
      <c r="AK97" s="17">
        <v>435</v>
      </c>
      <c r="AL97" s="17">
        <v>110</v>
      </c>
      <c r="AM97" s="17">
        <v>61</v>
      </c>
      <c r="AN97" s="17">
        <v>103</v>
      </c>
      <c r="AO97" s="17">
        <v>12</v>
      </c>
      <c r="AP97" s="17">
        <v>58</v>
      </c>
      <c r="AQ97" s="17">
        <v>1.5</v>
      </c>
      <c r="AR97" s="17">
        <v>13</v>
      </c>
      <c r="AS97" s="17">
        <v>22</v>
      </c>
      <c r="AT97" s="17">
        <v>357</v>
      </c>
      <c r="AU97" s="17">
        <v>107</v>
      </c>
      <c r="AV97" s="17">
        <v>48</v>
      </c>
      <c r="AW97" s="17">
        <v>70</v>
      </c>
      <c r="AX97" s="17">
        <v>87</v>
      </c>
      <c r="AY97" s="17">
        <v>11</v>
      </c>
      <c r="AZ97" s="17">
        <v>2.5</v>
      </c>
      <c r="BA97" s="18">
        <v>1515.5</v>
      </c>
      <c r="BB97" s="16">
        <v>0.5</v>
      </c>
      <c r="BC97" s="16">
        <v>0.5</v>
      </c>
      <c r="BD97" s="16">
        <v>0.5</v>
      </c>
      <c r="BE97" s="16">
        <v>0.5</v>
      </c>
      <c r="BF97" s="16">
        <v>0.5</v>
      </c>
      <c r="BG97" s="16">
        <v>0.5</v>
      </c>
      <c r="BH97" s="16">
        <v>0.5</v>
      </c>
      <c r="BI97" s="16">
        <v>0.5</v>
      </c>
      <c r="BJ97" s="16">
        <v>5.0000000000000001E-3</v>
      </c>
      <c r="BK97" s="16">
        <v>0.5</v>
      </c>
      <c r="BL97" s="16">
        <v>0.05</v>
      </c>
      <c r="BM97" s="16">
        <v>0.05</v>
      </c>
      <c r="BN97" s="16">
        <v>0.05</v>
      </c>
      <c r="BO97" s="16">
        <v>0.05</v>
      </c>
      <c r="BP97" s="16">
        <v>0.05</v>
      </c>
      <c r="BQ97" s="16">
        <v>0.4</v>
      </c>
      <c r="BR97" s="69">
        <v>0.4</v>
      </c>
      <c r="BS97" s="16">
        <v>0.05</v>
      </c>
      <c r="BT97" s="16">
        <v>0.05</v>
      </c>
      <c r="BU97" s="16">
        <v>0.1</v>
      </c>
      <c r="BV97" s="69">
        <v>0.05</v>
      </c>
      <c r="BW97" s="16">
        <v>0.05</v>
      </c>
      <c r="BX97" s="16">
        <v>0.05</v>
      </c>
      <c r="BY97" s="16">
        <f t="shared" si="1"/>
        <v>0.15000000000000002</v>
      </c>
      <c r="BZ97" s="16">
        <v>0.15</v>
      </c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>
        <v>0.05</v>
      </c>
      <c r="DF97" s="16">
        <v>0.05</v>
      </c>
      <c r="DG97" s="36">
        <v>467.8</v>
      </c>
      <c r="DH97" s="63"/>
      <c r="DI97" s="63"/>
      <c r="DJ97" s="63"/>
      <c r="DK97" s="63"/>
      <c r="DL97" s="63"/>
    </row>
    <row r="98" spans="1:116" x14ac:dyDescent="0.3">
      <c r="A98" s="56">
        <v>93</v>
      </c>
      <c r="B98" s="57">
        <v>268</v>
      </c>
      <c r="C98" s="58" t="s">
        <v>735</v>
      </c>
      <c r="D98" s="58" t="s">
        <v>736</v>
      </c>
      <c r="E98" s="58" t="s">
        <v>737</v>
      </c>
      <c r="F98" s="58" t="s">
        <v>738</v>
      </c>
      <c r="G98" s="37">
        <v>7.9</v>
      </c>
      <c r="H98" s="10">
        <v>90</v>
      </c>
      <c r="I98" s="28">
        <v>0.05</v>
      </c>
      <c r="J98" s="28">
        <v>1.5</v>
      </c>
      <c r="K98" s="28">
        <v>6.72</v>
      </c>
      <c r="L98" s="29">
        <v>2.5000000000000001E-2</v>
      </c>
      <c r="M98" s="28">
        <v>0.51500000000000001</v>
      </c>
      <c r="N98" s="28">
        <v>1.24</v>
      </c>
      <c r="O98" s="28">
        <v>2.98</v>
      </c>
      <c r="P98" s="31">
        <v>1.9E-3</v>
      </c>
      <c r="Q98" s="36">
        <v>176</v>
      </c>
      <c r="R98" s="28">
        <v>0.2</v>
      </c>
      <c r="S98" s="28">
        <v>0.62</v>
      </c>
      <c r="T98" s="28">
        <v>0.5</v>
      </c>
      <c r="U98" s="17">
        <v>1</v>
      </c>
      <c r="V98" s="17">
        <v>2.38</v>
      </c>
      <c r="W98" s="28">
        <v>2.02</v>
      </c>
      <c r="X98" s="28">
        <v>4.08</v>
      </c>
      <c r="Y98" s="10">
        <v>466</v>
      </c>
      <c r="Z98" s="28">
        <v>0.2</v>
      </c>
      <c r="AA98" s="10">
        <v>1440</v>
      </c>
      <c r="AB98" s="17">
        <v>110</v>
      </c>
      <c r="AC98" s="10">
        <v>167</v>
      </c>
      <c r="AD98" s="10">
        <v>216</v>
      </c>
      <c r="AE98" s="28">
        <v>80.400000000000006</v>
      </c>
      <c r="AF98" s="10">
        <v>710</v>
      </c>
      <c r="AG98" s="10">
        <v>128</v>
      </c>
      <c r="AH98" s="17">
        <v>8</v>
      </c>
      <c r="AI98" s="17">
        <v>106</v>
      </c>
      <c r="AJ98" s="17">
        <v>11</v>
      </c>
      <c r="AK98" s="17">
        <v>195</v>
      </c>
      <c r="AL98" s="17">
        <v>65</v>
      </c>
      <c r="AM98" s="17">
        <v>40</v>
      </c>
      <c r="AN98" s="17">
        <v>60</v>
      </c>
      <c r="AO98" s="17">
        <v>7</v>
      </c>
      <c r="AP98" s="17">
        <v>36</v>
      </c>
      <c r="AQ98" s="17">
        <v>1.5</v>
      </c>
      <c r="AR98" s="17">
        <v>2.5</v>
      </c>
      <c r="AS98" s="17">
        <v>9</v>
      </c>
      <c r="AT98" s="17">
        <v>169</v>
      </c>
      <c r="AU98" s="17">
        <v>62</v>
      </c>
      <c r="AV98" s="17">
        <v>27</v>
      </c>
      <c r="AW98" s="17">
        <v>35</v>
      </c>
      <c r="AX98" s="17">
        <v>53</v>
      </c>
      <c r="AY98" s="17">
        <v>8</v>
      </c>
      <c r="AZ98" s="17">
        <v>2.5</v>
      </c>
      <c r="BA98" s="18">
        <v>756</v>
      </c>
      <c r="BB98" s="16">
        <v>0.5</v>
      </c>
      <c r="BC98" s="16">
        <v>0.5</v>
      </c>
      <c r="BD98" s="16">
        <v>0.5</v>
      </c>
      <c r="BE98" s="16">
        <v>0.5</v>
      </c>
      <c r="BF98" s="16">
        <v>0.5</v>
      </c>
      <c r="BG98" s="16">
        <v>0.5</v>
      </c>
      <c r="BH98" s="16">
        <v>0.5</v>
      </c>
      <c r="BI98" s="16">
        <v>0.5</v>
      </c>
      <c r="BJ98" s="16">
        <v>5.0000000000000001E-3</v>
      </c>
      <c r="BK98" s="16">
        <v>0.5</v>
      </c>
      <c r="BL98" s="16">
        <v>0.05</v>
      </c>
      <c r="BM98" s="16">
        <v>0.05</v>
      </c>
      <c r="BN98" s="16">
        <v>0.05</v>
      </c>
      <c r="BO98" s="16">
        <v>0.05</v>
      </c>
      <c r="BP98" s="16">
        <v>0.05</v>
      </c>
      <c r="BQ98" s="16">
        <v>0.4</v>
      </c>
      <c r="BR98" s="69">
        <v>0.4</v>
      </c>
      <c r="BS98" s="16">
        <v>0.05</v>
      </c>
      <c r="BT98" s="16">
        <v>0.05</v>
      </c>
      <c r="BU98" s="16">
        <v>0.1</v>
      </c>
      <c r="BV98" s="69">
        <v>0.05</v>
      </c>
      <c r="BW98" s="16">
        <v>0.05</v>
      </c>
      <c r="BX98" s="16">
        <v>0.05</v>
      </c>
      <c r="BY98" s="16">
        <f t="shared" si="1"/>
        <v>0.15000000000000002</v>
      </c>
      <c r="BZ98" s="16">
        <v>0.15</v>
      </c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>
        <v>0.05</v>
      </c>
      <c r="DF98" s="16">
        <v>0.05</v>
      </c>
      <c r="DG98" s="36">
        <v>5.0000000000000001E-3</v>
      </c>
      <c r="DH98" s="63"/>
      <c r="DI98" s="63"/>
      <c r="DJ98" s="63"/>
      <c r="DK98" s="63"/>
      <c r="DL98" s="63"/>
    </row>
    <row r="99" spans="1:116" x14ac:dyDescent="0.3">
      <c r="A99" s="56">
        <v>94</v>
      </c>
      <c r="B99" s="57">
        <v>269</v>
      </c>
      <c r="C99" s="58" t="s">
        <v>739</v>
      </c>
      <c r="D99" s="58" t="s">
        <v>740</v>
      </c>
      <c r="E99" s="58" t="s">
        <v>741</v>
      </c>
      <c r="F99" s="58" t="s">
        <v>742</v>
      </c>
      <c r="G99" s="37">
        <v>8</v>
      </c>
      <c r="H99" s="10">
        <v>259</v>
      </c>
      <c r="I99" s="28">
        <v>0.05</v>
      </c>
      <c r="J99" s="28">
        <v>1.5</v>
      </c>
      <c r="K99" s="28">
        <v>20.9</v>
      </c>
      <c r="L99" s="29">
        <v>2.5000000000000001E-2</v>
      </c>
      <c r="M99" s="28">
        <v>0.79900000000000004</v>
      </c>
      <c r="N99" s="36">
        <v>1.63</v>
      </c>
      <c r="O99" s="36">
        <v>3.33</v>
      </c>
      <c r="P99" s="31">
        <v>5.0000000000000001E-3</v>
      </c>
      <c r="Q99" s="36">
        <v>216</v>
      </c>
      <c r="R99" s="28">
        <v>0.2</v>
      </c>
      <c r="S99" s="36">
        <v>1.1200000000000001</v>
      </c>
      <c r="T99" s="36">
        <v>1.81</v>
      </c>
      <c r="U99" s="17">
        <v>1</v>
      </c>
      <c r="V99" s="17">
        <v>6.21</v>
      </c>
      <c r="W99" s="36">
        <v>2.64</v>
      </c>
      <c r="X99" s="36">
        <v>5.62</v>
      </c>
      <c r="Y99" s="10">
        <v>1710</v>
      </c>
      <c r="Z99" s="28">
        <v>0.53</v>
      </c>
      <c r="AA99" s="10">
        <v>2440</v>
      </c>
      <c r="AB99" s="17">
        <v>47</v>
      </c>
      <c r="AC99" s="10">
        <v>326</v>
      </c>
      <c r="AD99" s="10">
        <v>443</v>
      </c>
      <c r="AE99" s="28">
        <v>75.099999999999994</v>
      </c>
      <c r="AF99" s="10">
        <v>538</v>
      </c>
      <c r="AG99" s="36">
        <v>150</v>
      </c>
      <c r="AH99" s="17">
        <v>10</v>
      </c>
      <c r="AI99" s="17">
        <v>8</v>
      </c>
      <c r="AJ99" s="17">
        <v>2.5</v>
      </c>
      <c r="AK99" s="17">
        <v>34</v>
      </c>
      <c r="AL99" s="17">
        <v>20</v>
      </c>
      <c r="AM99" s="17">
        <v>17</v>
      </c>
      <c r="AN99" s="17">
        <v>37</v>
      </c>
      <c r="AO99" s="17">
        <v>6</v>
      </c>
      <c r="AP99" s="17">
        <v>25</v>
      </c>
      <c r="AQ99" s="17">
        <v>1.5</v>
      </c>
      <c r="AR99" s="17">
        <v>2.5</v>
      </c>
      <c r="AS99" s="17">
        <v>2.5</v>
      </c>
      <c r="AT99" s="17">
        <v>41</v>
      </c>
      <c r="AU99" s="17">
        <v>47</v>
      </c>
      <c r="AV99" s="17">
        <v>20</v>
      </c>
      <c r="AW99" s="17">
        <v>29</v>
      </c>
      <c r="AX99" s="17">
        <v>34</v>
      </c>
      <c r="AY99" s="17">
        <v>2.5</v>
      </c>
      <c r="AZ99" s="17">
        <v>2.5</v>
      </c>
      <c r="BA99" s="18">
        <v>243</v>
      </c>
      <c r="BB99" s="16">
        <v>0.5</v>
      </c>
      <c r="BC99" s="16">
        <v>0.5</v>
      </c>
      <c r="BD99" s="16">
        <v>0.5</v>
      </c>
      <c r="BE99" s="16">
        <v>0.5</v>
      </c>
      <c r="BF99" s="16">
        <v>0.5</v>
      </c>
      <c r="BG99" s="16">
        <v>0.5</v>
      </c>
      <c r="BH99" s="16">
        <v>0.5</v>
      </c>
      <c r="BI99" s="16">
        <v>0.5</v>
      </c>
      <c r="BJ99" s="16">
        <v>5.0000000000000001E-3</v>
      </c>
      <c r="BK99" s="16">
        <v>0.5</v>
      </c>
      <c r="BL99" s="16">
        <v>0.05</v>
      </c>
      <c r="BM99" s="16">
        <v>0.05</v>
      </c>
      <c r="BN99" s="16">
        <v>0.05</v>
      </c>
      <c r="BO99" s="16">
        <v>0.05</v>
      </c>
      <c r="BP99" s="16">
        <v>0.05</v>
      </c>
      <c r="BQ99" s="16">
        <v>0.4</v>
      </c>
      <c r="BR99" s="69">
        <v>0.4</v>
      </c>
      <c r="BS99" s="16">
        <v>0.05</v>
      </c>
      <c r="BT99" s="16">
        <v>0.05</v>
      </c>
      <c r="BU99" s="16">
        <v>0.1</v>
      </c>
      <c r="BV99" s="69">
        <v>0.05</v>
      </c>
      <c r="BW99" s="16">
        <v>0.05</v>
      </c>
      <c r="BX99" s="16">
        <v>0.05</v>
      </c>
      <c r="BY99" s="16">
        <f t="shared" si="1"/>
        <v>0.15000000000000002</v>
      </c>
      <c r="BZ99" s="16">
        <v>0.15</v>
      </c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>
        <v>0.05</v>
      </c>
      <c r="DF99" s="16">
        <v>0.05</v>
      </c>
      <c r="DG99" s="36">
        <v>946.4</v>
      </c>
      <c r="DH99" s="63"/>
      <c r="DI99" s="63"/>
      <c r="DJ99" s="63"/>
      <c r="DK99" s="63"/>
      <c r="DL99" s="63"/>
    </row>
    <row r="100" spans="1:116" x14ac:dyDescent="0.3">
      <c r="A100" s="56">
        <v>95</v>
      </c>
      <c r="B100" s="57">
        <v>270</v>
      </c>
      <c r="C100" s="58" t="s">
        <v>743</v>
      </c>
      <c r="D100" s="58" t="s">
        <v>744</v>
      </c>
      <c r="E100" s="58" t="s">
        <v>745</v>
      </c>
      <c r="F100" s="58" t="s">
        <v>746</v>
      </c>
      <c r="G100" s="37">
        <v>7.5</v>
      </c>
      <c r="H100" s="10">
        <v>270</v>
      </c>
      <c r="I100" s="28">
        <v>0.05</v>
      </c>
      <c r="J100" s="28">
        <v>1.5</v>
      </c>
      <c r="K100" s="28">
        <v>19.2</v>
      </c>
      <c r="L100" s="29">
        <v>2.5000000000000001E-2</v>
      </c>
      <c r="M100" s="28">
        <v>3.64</v>
      </c>
      <c r="N100" s="28">
        <v>2.1800000000000002</v>
      </c>
      <c r="O100" s="28">
        <v>5.66</v>
      </c>
      <c r="P100" s="31">
        <v>0.01</v>
      </c>
      <c r="Q100" s="28">
        <v>217</v>
      </c>
      <c r="R100" s="28">
        <v>0.2</v>
      </c>
      <c r="S100" s="28">
        <v>5.32</v>
      </c>
      <c r="T100" s="28">
        <v>3.78</v>
      </c>
      <c r="U100" s="17">
        <v>1</v>
      </c>
      <c r="V100" s="17">
        <v>3.52</v>
      </c>
      <c r="W100" s="28">
        <v>3.7</v>
      </c>
      <c r="X100" s="28">
        <v>20.9</v>
      </c>
      <c r="Y100" s="10">
        <v>586</v>
      </c>
      <c r="Z100" s="28">
        <v>0.54</v>
      </c>
      <c r="AA100" s="10">
        <v>4290</v>
      </c>
      <c r="AB100" s="17">
        <v>92.5</v>
      </c>
      <c r="AC100" s="10">
        <v>128</v>
      </c>
      <c r="AD100" s="10">
        <v>186</v>
      </c>
      <c r="AE100" s="28">
        <v>96.5</v>
      </c>
      <c r="AF100" s="10">
        <v>1091.73</v>
      </c>
      <c r="AG100" s="10">
        <v>231</v>
      </c>
      <c r="AH100" s="17">
        <v>91</v>
      </c>
      <c r="AI100" s="17">
        <v>32</v>
      </c>
      <c r="AJ100" s="17">
        <v>11</v>
      </c>
      <c r="AK100" s="17">
        <v>111</v>
      </c>
      <c r="AL100" s="17">
        <v>71</v>
      </c>
      <c r="AM100" s="17">
        <v>60</v>
      </c>
      <c r="AN100" s="17">
        <v>71</v>
      </c>
      <c r="AO100" s="17">
        <v>15</v>
      </c>
      <c r="AP100" s="17">
        <v>42</v>
      </c>
      <c r="AQ100" s="17">
        <v>1.5</v>
      </c>
      <c r="AR100" s="17">
        <v>25</v>
      </c>
      <c r="AS100" s="17">
        <v>31</v>
      </c>
      <c r="AT100" s="17">
        <v>105</v>
      </c>
      <c r="AU100" s="17">
        <v>68</v>
      </c>
      <c r="AV100" s="17">
        <v>29</v>
      </c>
      <c r="AW100" s="17">
        <v>40</v>
      </c>
      <c r="AX100" s="17">
        <v>65</v>
      </c>
      <c r="AY100" s="17">
        <v>13</v>
      </c>
      <c r="AZ100" s="17">
        <v>2.5</v>
      </c>
      <c r="BA100" s="18">
        <v>706.5</v>
      </c>
      <c r="BB100" s="16">
        <v>0.5</v>
      </c>
      <c r="BC100" s="16">
        <v>0.5</v>
      </c>
      <c r="BD100" s="16">
        <v>0.5</v>
      </c>
      <c r="BE100" s="16">
        <v>0.5</v>
      </c>
      <c r="BF100" s="16">
        <v>0.5</v>
      </c>
      <c r="BG100" s="16">
        <v>0.5</v>
      </c>
      <c r="BH100" s="16">
        <v>0.5</v>
      </c>
      <c r="BI100" s="16">
        <v>0.5</v>
      </c>
      <c r="BJ100" s="16">
        <v>5.0000000000000001E-3</v>
      </c>
      <c r="BK100" s="16">
        <v>0.5</v>
      </c>
      <c r="BL100" s="16">
        <v>0.05</v>
      </c>
      <c r="BM100" s="16">
        <v>0.05</v>
      </c>
      <c r="BN100" s="16">
        <v>0.05</v>
      </c>
      <c r="BO100" s="16">
        <v>0.05</v>
      </c>
      <c r="BP100" s="16">
        <v>0.05</v>
      </c>
      <c r="BQ100" s="16">
        <v>0.4</v>
      </c>
      <c r="BR100" s="69">
        <v>0.4</v>
      </c>
      <c r="BS100" s="16">
        <v>0.05</v>
      </c>
      <c r="BT100" s="16">
        <v>0.05</v>
      </c>
      <c r="BU100" s="16">
        <v>0.1</v>
      </c>
      <c r="BV100" s="69">
        <v>0.05</v>
      </c>
      <c r="BW100" s="16">
        <v>0.05</v>
      </c>
      <c r="BX100" s="16">
        <v>0.05</v>
      </c>
      <c r="BY100" s="16">
        <f t="shared" si="1"/>
        <v>0.15000000000000002</v>
      </c>
      <c r="BZ100" s="16">
        <v>0.15</v>
      </c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>
        <v>0.05</v>
      </c>
      <c r="DF100" s="16">
        <v>0.05</v>
      </c>
      <c r="DG100" s="36">
        <v>562.5</v>
      </c>
      <c r="DH100" s="63"/>
      <c r="DI100" s="63"/>
      <c r="DJ100" s="63"/>
      <c r="DK100" s="63"/>
      <c r="DL100" s="63"/>
    </row>
    <row r="101" spans="1:116" x14ac:dyDescent="0.3">
      <c r="A101" s="56">
        <v>96</v>
      </c>
      <c r="B101" s="57">
        <v>271</v>
      </c>
      <c r="C101" s="58" t="s">
        <v>747</v>
      </c>
      <c r="D101" s="58" t="s">
        <v>748</v>
      </c>
      <c r="E101" s="58" t="s">
        <v>749</v>
      </c>
      <c r="F101" s="58" t="s">
        <v>750</v>
      </c>
      <c r="G101" s="37">
        <v>7.9</v>
      </c>
      <c r="H101" s="10">
        <v>638</v>
      </c>
      <c r="I101" s="28">
        <v>0.05</v>
      </c>
      <c r="J101" s="28">
        <v>1.5</v>
      </c>
      <c r="K101" s="28">
        <v>43.1</v>
      </c>
      <c r="L101" s="29">
        <v>0.186</v>
      </c>
      <c r="M101" s="28">
        <v>1.84</v>
      </c>
      <c r="N101" s="28">
        <v>7.03</v>
      </c>
      <c r="O101" s="28">
        <v>12.6</v>
      </c>
      <c r="P101" s="31">
        <v>1.0999999999999999E-2</v>
      </c>
      <c r="Q101" s="28">
        <v>1310</v>
      </c>
      <c r="R101" s="28">
        <v>0.2</v>
      </c>
      <c r="S101" s="28">
        <v>4.46</v>
      </c>
      <c r="T101" s="28">
        <v>7.78</v>
      </c>
      <c r="U101" s="17">
        <v>1</v>
      </c>
      <c r="V101" s="17">
        <v>30.5</v>
      </c>
      <c r="W101" s="28">
        <v>13.2</v>
      </c>
      <c r="X101" s="28">
        <v>38.799999999999997</v>
      </c>
      <c r="Y101" s="10">
        <v>19800</v>
      </c>
      <c r="Z101" s="28">
        <v>4.37</v>
      </c>
      <c r="AA101" s="10">
        <v>6020</v>
      </c>
      <c r="AB101" s="17">
        <v>114</v>
      </c>
      <c r="AC101" s="10">
        <v>244</v>
      </c>
      <c r="AD101" s="28">
        <v>3510</v>
      </c>
      <c r="AE101" s="28">
        <v>193.34899999999999</v>
      </c>
      <c r="AF101" s="10">
        <v>3324.94</v>
      </c>
      <c r="AG101" s="10">
        <v>789</v>
      </c>
      <c r="AH101" s="17">
        <v>72</v>
      </c>
      <c r="AI101" s="17">
        <v>48</v>
      </c>
      <c r="AJ101" s="17">
        <v>11</v>
      </c>
      <c r="AK101" s="17">
        <v>184</v>
      </c>
      <c r="AL101" s="17">
        <v>61</v>
      </c>
      <c r="AM101" s="17">
        <v>55</v>
      </c>
      <c r="AN101" s="17">
        <v>66</v>
      </c>
      <c r="AO101" s="17">
        <v>11</v>
      </c>
      <c r="AP101" s="17">
        <v>38</v>
      </c>
      <c r="AQ101" s="17">
        <v>3</v>
      </c>
      <c r="AR101" s="17">
        <v>2.5</v>
      </c>
      <c r="AS101" s="17">
        <v>7</v>
      </c>
      <c r="AT101" s="17">
        <v>188</v>
      </c>
      <c r="AU101" s="17">
        <v>100</v>
      </c>
      <c r="AV101" s="17">
        <v>36</v>
      </c>
      <c r="AW101" s="17">
        <v>71</v>
      </c>
      <c r="AX101" s="17">
        <v>45</v>
      </c>
      <c r="AY101" s="17">
        <v>10</v>
      </c>
      <c r="AZ101" s="17">
        <v>2.5</v>
      </c>
      <c r="BA101" s="18">
        <v>833.5</v>
      </c>
      <c r="BB101" s="16">
        <v>0.5</v>
      </c>
      <c r="BC101" s="16">
        <v>0.5</v>
      </c>
      <c r="BD101" s="16">
        <v>0.5</v>
      </c>
      <c r="BE101" s="16">
        <v>0.5</v>
      </c>
      <c r="BF101" s="16">
        <v>0.5</v>
      </c>
      <c r="BG101" s="16">
        <v>0.5</v>
      </c>
      <c r="BH101" s="16">
        <v>0.5</v>
      </c>
      <c r="BI101" s="16">
        <v>0.5</v>
      </c>
      <c r="BJ101" s="16">
        <v>5.0000000000000001E-3</v>
      </c>
      <c r="BK101" s="16">
        <v>0.5</v>
      </c>
      <c r="BL101" s="16">
        <v>0.05</v>
      </c>
      <c r="BM101" s="16">
        <v>0.05</v>
      </c>
      <c r="BN101" s="16">
        <v>0.05</v>
      </c>
      <c r="BO101" s="16">
        <v>0.05</v>
      </c>
      <c r="BP101" s="16">
        <v>0.05</v>
      </c>
      <c r="BQ101" s="16">
        <v>0.4</v>
      </c>
      <c r="BR101" s="69">
        <v>0.4</v>
      </c>
      <c r="BS101" s="16">
        <v>0.05</v>
      </c>
      <c r="BT101" s="16">
        <v>0.05</v>
      </c>
      <c r="BU101" s="16">
        <v>0.1</v>
      </c>
      <c r="BV101" s="69">
        <v>0.05</v>
      </c>
      <c r="BW101" s="16">
        <v>0.05</v>
      </c>
      <c r="BX101" s="16">
        <v>0.05</v>
      </c>
      <c r="BY101" s="16">
        <f t="shared" si="1"/>
        <v>0.15000000000000002</v>
      </c>
      <c r="BZ101" s="16">
        <v>0.15</v>
      </c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>
        <v>0.05</v>
      </c>
      <c r="DF101" s="16">
        <v>0.05</v>
      </c>
      <c r="DG101" s="36">
        <v>4279</v>
      </c>
      <c r="DH101" s="63"/>
      <c r="DI101" s="63"/>
      <c r="DJ101" s="63"/>
      <c r="DK101" s="63"/>
      <c r="DL101" s="63"/>
    </row>
    <row r="102" spans="1:116" x14ac:dyDescent="0.3">
      <c r="A102" s="56">
        <v>97</v>
      </c>
      <c r="B102" s="57">
        <v>272</v>
      </c>
      <c r="C102" s="58" t="s">
        <v>751</v>
      </c>
      <c r="D102" s="58" t="s">
        <v>752</v>
      </c>
      <c r="E102" s="58" t="s">
        <v>753</v>
      </c>
      <c r="F102" s="58" t="s">
        <v>754</v>
      </c>
      <c r="G102" s="37">
        <v>6.4</v>
      </c>
      <c r="H102" s="10">
        <v>716</v>
      </c>
      <c r="I102" s="28">
        <v>0.36799999999999999</v>
      </c>
      <c r="J102" s="28">
        <v>3.91</v>
      </c>
      <c r="K102" s="28">
        <v>99.2</v>
      </c>
      <c r="L102" s="29">
        <v>0.19800000000000001</v>
      </c>
      <c r="M102" s="28">
        <v>4.78</v>
      </c>
      <c r="N102" s="28">
        <v>18.600000000000001</v>
      </c>
      <c r="O102" s="28">
        <v>27.5</v>
      </c>
      <c r="P102" s="31">
        <v>6.8999999999999999E-3</v>
      </c>
      <c r="Q102" s="28">
        <v>1980</v>
      </c>
      <c r="R102" s="28">
        <v>0.2</v>
      </c>
      <c r="S102" s="28">
        <v>15.8</v>
      </c>
      <c r="T102" s="28">
        <v>19.399999999999999</v>
      </c>
      <c r="U102" s="17">
        <v>2.92</v>
      </c>
      <c r="V102" s="28">
        <v>16.7</v>
      </c>
      <c r="W102" s="28">
        <v>17.600000000000001</v>
      </c>
      <c r="X102" s="28">
        <v>106</v>
      </c>
      <c r="Y102" s="10">
        <v>3600</v>
      </c>
      <c r="Z102" s="28">
        <v>1.31</v>
      </c>
      <c r="AA102" s="10">
        <v>10500</v>
      </c>
      <c r="AB102" s="17">
        <v>174</v>
      </c>
      <c r="AC102" s="10">
        <v>1270</v>
      </c>
      <c r="AD102" s="10">
        <v>920</v>
      </c>
      <c r="AE102" s="28">
        <v>306.96800000000002</v>
      </c>
      <c r="AF102" s="10">
        <v>6958.64</v>
      </c>
      <c r="AG102" s="10">
        <v>1460</v>
      </c>
      <c r="AH102" s="17">
        <v>210</v>
      </c>
      <c r="AI102" s="17">
        <v>166</v>
      </c>
      <c r="AJ102" s="17">
        <v>33</v>
      </c>
      <c r="AK102" s="17">
        <v>525</v>
      </c>
      <c r="AL102" s="17">
        <v>360</v>
      </c>
      <c r="AM102" s="17">
        <v>308</v>
      </c>
      <c r="AN102" s="17">
        <v>335</v>
      </c>
      <c r="AO102" s="17">
        <v>54</v>
      </c>
      <c r="AP102" s="17">
        <v>278</v>
      </c>
      <c r="AQ102" s="17">
        <v>4</v>
      </c>
      <c r="AR102" s="17">
        <v>12</v>
      </c>
      <c r="AS102" s="17">
        <v>17</v>
      </c>
      <c r="AT102" s="17">
        <v>404</v>
      </c>
      <c r="AU102" s="17">
        <v>515</v>
      </c>
      <c r="AV102" s="17">
        <v>222</v>
      </c>
      <c r="AW102" s="17">
        <v>230</v>
      </c>
      <c r="AX102" s="17">
        <v>298</v>
      </c>
      <c r="AY102" s="17">
        <v>57</v>
      </c>
      <c r="AZ102" s="17">
        <v>2.5</v>
      </c>
      <c r="BA102" s="18">
        <v>3111</v>
      </c>
      <c r="BB102" s="16">
        <v>0.5</v>
      </c>
      <c r="BC102" s="16">
        <v>0.5</v>
      </c>
      <c r="BD102" s="16">
        <v>0.5</v>
      </c>
      <c r="BE102" s="16">
        <v>0.5</v>
      </c>
      <c r="BF102" s="16">
        <v>0.5</v>
      </c>
      <c r="BG102" s="16">
        <v>0.5</v>
      </c>
      <c r="BH102" s="16">
        <v>0.5</v>
      </c>
      <c r="BI102" s="16">
        <v>0.5</v>
      </c>
      <c r="BJ102" s="16">
        <v>5.0000000000000001E-3</v>
      </c>
      <c r="BK102" s="16">
        <v>0.5</v>
      </c>
      <c r="BL102" s="16">
        <v>0.05</v>
      </c>
      <c r="BM102" s="16">
        <v>0.05</v>
      </c>
      <c r="BN102" s="16">
        <v>0.05</v>
      </c>
      <c r="BO102" s="16">
        <v>0.05</v>
      </c>
      <c r="BP102" s="16">
        <v>0.05</v>
      </c>
      <c r="BQ102" s="16">
        <v>0.4</v>
      </c>
      <c r="BR102" s="69">
        <v>0.4</v>
      </c>
      <c r="BS102" s="16">
        <v>0.05</v>
      </c>
      <c r="BT102" s="16">
        <v>0.05</v>
      </c>
      <c r="BU102" s="16">
        <v>0.1</v>
      </c>
      <c r="BV102" s="69">
        <v>0.05</v>
      </c>
      <c r="BW102" s="16">
        <v>0.05</v>
      </c>
      <c r="BX102" s="16">
        <v>0.05</v>
      </c>
      <c r="BY102" s="16">
        <f t="shared" si="1"/>
        <v>0.15000000000000002</v>
      </c>
      <c r="BZ102" s="16">
        <v>0.15</v>
      </c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>
        <v>0.05</v>
      </c>
      <c r="DF102" s="16">
        <v>0.05</v>
      </c>
      <c r="DG102" s="36">
        <v>1534</v>
      </c>
      <c r="DH102" s="63"/>
      <c r="DI102" s="63"/>
      <c r="DJ102" s="63"/>
      <c r="DK102" s="63"/>
      <c r="DL102" s="63"/>
    </row>
    <row r="103" spans="1:116" x14ac:dyDescent="0.3">
      <c r="A103" s="56">
        <v>98</v>
      </c>
      <c r="B103" s="57">
        <v>273</v>
      </c>
      <c r="C103" s="58" t="s">
        <v>755</v>
      </c>
      <c r="D103" s="58" t="s">
        <v>756</v>
      </c>
      <c r="E103" s="58" t="s">
        <v>645</v>
      </c>
      <c r="F103" s="58" t="s">
        <v>646</v>
      </c>
      <c r="G103" s="37">
        <v>8</v>
      </c>
      <c r="H103" s="10">
        <v>133.19999999999999</v>
      </c>
      <c r="I103" s="28">
        <v>0.05</v>
      </c>
      <c r="J103" s="28">
        <v>1.5</v>
      </c>
      <c r="K103" s="28">
        <v>21.9</v>
      </c>
      <c r="L103" s="29">
        <v>2.5000000000000001E-2</v>
      </c>
      <c r="M103" s="28">
        <v>3.01</v>
      </c>
      <c r="N103" s="28">
        <v>4.9000000000000004</v>
      </c>
      <c r="O103" s="28">
        <v>5.21</v>
      </c>
      <c r="P103" s="31">
        <v>5.5999999999999999E-3</v>
      </c>
      <c r="Q103" s="36">
        <v>945</v>
      </c>
      <c r="R103" s="28">
        <v>0.2</v>
      </c>
      <c r="S103" s="28">
        <v>5.43</v>
      </c>
      <c r="T103" s="28">
        <v>8.09</v>
      </c>
      <c r="U103" s="17">
        <v>1</v>
      </c>
      <c r="V103" s="17">
        <v>4.84</v>
      </c>
      <c r="W103" s="28">
        <v>6.77</v>
      </c>
      <c r="X103" s="28">
        <v>23</v>
      </c>
      <c r="Y103" s="10">
        <v>1040</v>
      </c>
      <c r="Z103" s="28">
        <v>6.61</v>
      </c>
      <c r="AA103" s="10">
        <v>5360</v>
      </c>
      <c r="AB103" s="17">
        <v>236</v>
      </c>
      <c r="AC103" s="10">
        <v>362</v>
      </c>
      <c r="AD103" s="28">
        <v>129</v>
      </c>
      <c r="AE103" s="28">
        <v>223.35400000000001</v>
      </c>
      <c r="AF103" s="10">
        <v>2831.91</v>
      </c>
      <c r="AG103" s="10">
        <v>569</v>
      </c>
      <c r="AH103" s="17">
        <v>2.5</v>
      </c>
      <c r="AI103" s="17">
        <v>5</v>
      </c>
      <c r="AJ103" s="17">
        <v>2.5</v>
      </c>
      <c r="AK103" s="17">
        <v>16</v>
      </c>
      <c r="AL103" s="17">
        <v>7</v>
      </c>
      <c r="AM103" s="17">
        <v>6</v>
      </c>
      <c r="AN103" s="17">
        <v>7</v>
      </c>
      <c r="AO103" s="17">
        <v>2.5</v>
      </c>
      <c r="AP103" s="17">
        <v>6</v>
      </c>
      <c r="AQ103" s="17">
        <v>1.5</v>
      </c>
      <c r="AR103" s="17">
        <v>2.5</v>
      </c>
      <c r="AS103" s="17">
        <v>2.5</v>
      </c>
      <c r="AT103" s="17">
        <v>14</v>
      </c>
      <c r="AU103" s="17">
        <v>11</v>
      </c>
      <c r="AV103" s="17">
        <v>2.5</v>
      </c>
      <c r="AW103" s="17">
        <v>8</v>
      </c>
      <c r="AX103" s="17">
        <v>14</v>
      </c>
      <c r="AY103" s="17">
        <v>2.5</v>
      </c>
      <c r="AZ103" s="17">
        <v>2.5</v>
      </c>
      <c r="BA103" s="18">
        <v>80</v>
      </c>
      <c r="BB103" s="16">
        <v>0.5</v>
      </c>
      <c r="BC103" s="16">
        <v>0.5</v>
      </c>
      <c r="BD103" s="16">
        <v>0.5</v>
      </c>
      <c r="BE103" s="16">
        <v>0.5</v>
      </c>
      <c r="BF103" s="16">
        <v>0.5</v>
      </c>
      <c r="BG103" s="16">
        <v>0.5</v>
      </c>
      <c r="BH103" s="16">
        <v>0.5</v>
      </c>
      <c r="BI103" s="16">
        <v>0.5</v>
      </c>
      <c r="BJ103" s="16">
        <v>5.0000000000000001E-3</v>
      </c>
      <c r="BK103" s="16">
        <v>0.5</v>
      </c>
      <c r="BL103" s="16">
        <v>0.05</v>
      </c>
      <c r="BM103" s="16">
        <v>0.05</v>
      </c>
      <c r="BN103" s="16">
        <v>0.05</v>
      </c>
      <c r="BO103" s="16">
        <v>0.05</v>
      </c>
      <c r="BP103" s="16">
        <v>0.05</v>
      </c>
      <c r="BQ103" s="16">
        <v>0.4</v>
      </c>
      <c r="BR103" s="69">
        <v>0.4</v>
      </c>
      <c r="BS103" s="16">
        <v>0.05</v>
      </c>
      <c r="BT103" s="16">
        <v>0.05</v>
      </c>
      <c r="BU103" s="16">
        <v>0.1</v>
      </c>
      <c r="BV103" s="69">
        <v>0.05</v>
      </c>
      <c r="BW103" s="16">
        <v>0.05</v>
      </c>
      <c r="BX103" s="16">
        <v>0.05</v>
      </c>
      <c r="BY103" s="16">
        <f t="shared" si="1"/>
        <v>0.15000000000000002</v>
      </c>
      <c r="BZ103" s="16">
        <v>0.15</v>
      </c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>
        <v>0.05</v>
      </c>
      <c r="DF103" s="16">
        <v>0.05</v>
      </c>
      <c r="DG103" s="36">
        <v>528.5</v>
      </c>
      <c r="DH103" s="63"/>
      <c r="DI103" s="63"/>
      <c r="DJ103" s="63"/>
      <c r="DK103" s="63"/>
      <c r="DL103" s="63"/>
    </row>
    <row r="104" spans="1:116" x14ac:dyDescent="0.3">
      <c r="A104" s="56">
        <v>99</v>
      </c>
      <c r="B104" s="57">
        <v>274</v>
      </c>
      <c r="C104" s="58" t="s">
        <v>757</v>
      </c>
      <c r="D104" s="58" t="s">
        <v>758</v>
      </c>
      <c r="E104" s="58" t="s">
        <v>759</v>
      </c>
      <c r="F104" s="58" t="s">
        <v>760</v>
      </c>
      <c r="G104" s="37">
        <v>6.7</v>
      </c>
      <c r="H104" s="10">
        <v>311</v>
      </c>
      <c r="I104" s="28">
        <v>0.05</v>
      </c>
      <c r="J104" s="28">
        <v>1.5</v>
      </c>
      <c r="K104" s="28">
        <v>62</v>
      </c>
      <c r="L104" s="29">
        <v>0.40300000000000002</v>
      </c>
      <c r="M104" s="28">
        <v>5.87</v>
      </c>
      <c r="N104" s="36">
        <v>10.5</v>
      </c>
      <c r="O104" s="36">
        <v>17.899999999999999</v>
      </c>
      <c r="P104" s="31">
        <v>1.7000000000000001E-2</v>
      </c>
      <c r="Q104" s="36">
        <v>822</v>
      </c>
      <c r="R104" s="28">
        <v>0.2</v>
      </c>
      <c r="S104" s="36">
        <v>16.399999999999999</v>
      </c>
      <c r="T104" s="28">
        <v>12.6</v>
      </c>
      <c r="U104" s="17">
        <v>3.3</v>
      </c>
      <c r="V104" s="17">
        <v>21.9</v>
      </c>
      <c r="W104" s="36">
        <v>10.7</v>
      </c>
      <c r="X104" s="36">
        <v>112</v>
      </c>
      <c r="Y104" s="10">
        <v>1650</v>
      </c>
      <c r="Z104" s="28">
        <v>3.9</v>
      </c>
      <c r="AA104" s="10">
        <v>6330</v>
      </c>
      <c r="AB104" s="17">
        <v>145</v>
      </c>
      <c r="AC104" s="10">
        <v>214</v>
      </c>
      <c r="AD104" s="10">
        <v>643</v>
      </c>
      <c r="AE104" s="28">
        <v>328.05599999999998</v>
      </c>
      <c r="AF104" s="10">
        <v>2869.66</v>
      </c>
      <c r="AG104" s="10">
        <v>310</v>
      </c>
      <c r="AH104" s="17">
        <v>110</v>
      </c>
      <c r="AI104" s="17">
        <v>275</v>
      </c>
      <c r="AJ104" s="17">
        <v>40</v>
      </c>
      <c r="AK104" s="17">
        <v>480</v>
      </c>
      <c r="AL104" s="17">
        <v>210</v>
      </c>
      <c r="AM104" s="17">
        <v>167</v>
      </c>
      <c r="AN104" s="17">
        <v>225</v>
      </c>
      <c r="AO104" s="17">
        <v>39</v>
      </c>
      <c r="AP104" s="17">
        <v>152</v>
      </c>
      <c r="AQ104" s="17">
        <v>3</v>
      </c>
      <c r="AR104" s="17">
        <v>38</v>
      </c>
      <c r="AS104" s="17">
        <v>40</v>
      </c>
      <c r="AT104" s="17">
        <v>441</v>
      </c>
      <c r="AU104" s="17">
        <v>264</v>
      </c>
      <c r="AV104" s="17">
        <v>114</v>
      </c>
      <c r="AW104" s="17">
        <v>171</v>
      </c>
      <c r="AX104" s="17">
        <v>190</v>
      </c>
      <c r="AY104" s="17">
        <v>37</v>
      </c>
      <c r="AZ104" s="17">
        <v>2.5</v>
      </c>
      <c r="BA104" s="18">
        <v>2407</v>
      </c>
      <c r="BB104" s="16">
        <v>0.5</v>
      </c>
      <c r="BC104" s="16">
        <v>0.5</v>
      </c>
      <c r="BD104" s="16">
        <v>0.5</v>
      </c>
      <c r="BE104" s="16">
        <v>0.5</v>
      </c>
      <c r="BF104" s="16">
        <v>0.5</v>
      </c>
      <c r="BG104" s="16">
        <v>0.5</v>
      </c>
      <c r="BH104" s="16">
        <v>0.5</v>
      </c>
      <c r="BI104" s="16">
        <v>0.5</v>
      </c>
      <c r="BJ104" s="16">
        <v>5.0000000000000001E-3</v>
      </c>
      <c r="BK104" s="16">
        <v>0.5</v>
      </c>
      <c r="BL104" s="16">
        <v>0.05</v>
      </c>
      <c r="BM104" s="16">
        <v>0.05</v>
      </c>
      <c r="BN104" s="16">
        <v>0.05</v>
      </c>
      <c r="BO104" s="16">
        <v>0.05</v>
      </c>
      <c r="BP104" s="16">
        <v>0.05</v>
      </c>
      <c r="BQ104" s="16">
        <v>0.4</v>
      </c>
      <c r="BR104" s="69">
        <v>0.4</v>
      </c>
      <c r="BS104" s="16">
        <v>0.05</v>
      </c>
      <c r="BT104" s="16">
        <v>0.05</v>
      </c>
      <c r="BU104" s="16">
        <v>0.1</v>
      </c>
      <c r="BV104" s="69">
        <v>0.05</v>
      </c>
      <c r="BW104" s="16">
        <v>0.05</v>
      </c>
      <c r="BX104" s="16">
        <v>0.05</v>
      </c>
      <c r="BY104" s="16">
        <f t="shared" si="1"/>
        <v>0.15000000000000002</v>
      </c>
      <c r="BZ104" s="16">
        <v>0.15</v>
      </c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>
        <v>0.05</v>
      </c>
      <c r="DF104" s="16">
        <v>0.05</v>
      </c>
      <c r="DG104" s="36">
        <v>988.4</v>
      </c>
      <c r="DH104" s="63"/>
      <c r="DI104" s="63"/>
      <c r="DJ104" s="63"/>
      <c r="DK104" s="63"/>
      <c r="DL104" s="63"/>
    </row>
    <row r="105" spans="1:116" x14ac:dyDescent="0.3">
      <c r="A105" s="56">
        <v>100</v>
      </c>
      <c r="B105" s="57">
        <v>275</v>
      </c>
      <c r="C105" s="58" t="s">
        <v>761</v>
      </c>
      <c r="D105" s="58" t="s">
        <v>762</v>
      </c>
      <c r="E105" s="58" t="s">
        <v>763</v>
      </c>
      <c r="F105" s="58" t="s">
        <v>760</v>
      </c>
      <c r="G105" s="37">
        <v>8.3000000000000007</v>
      </c>
      <c r="H105" s="10">
        <v>239</v>
      </c>
      <c r="I105" s="28">
        <v>0.05</v>
      </c>
      <c r="J105" s="28">
        <v>1.5</v>
      </c>
      <c r="K105" s="28">
        <v>30.9</v>
      </c>
      <c r="L105" s="29">
        <v>2.5000000000000001E-2</v>
      </c>
      <c r="M105" s="28">
        <v>2.65</v>
      </c>
      <c r="N105" s="28">
        <v>7.44</v>
      </c>
      <c r="O105" s="28">
        <v>8.2799999999999994</v>
      </c>
      <c r="P105" s="31">
        <v>5.4999999999999997E-3</v>
      </c>
      <c r="Q105" s="28">
        <v>2170</v>
      </c>
      <c r="R105" s="28">
        <v>0.2</v>
      </c>
      <c r="S105" s="28">
        <v>7.02</v>
      </c>
      <c r="T105" s="28">
        <v>4.75</v>
      </c>
      <c r="U105" s="28">
        <v>1</v>
      </c>
      <c r="V105" s="28">
        <v>20.8</v>
      </c>
      <c r="W105" s="28">
        <v>10.1</v>
      </c>
      <c r="X105" s="28">
        <v>27.4</v>
      </c>
      <c r="Y105" s="10">
        <v>12700</v>
      </c>
      <c r="Z105" s="28">
        <v>2</v>
      </c>
      <c r="AA105" s="10">
        <v>6630</v>
      </c>
      <c r="AB105" s="17">
        <v>334</v>
      </c>
      <c r="AC105" s="10">
        <v>553</v>
      </c>
      <c r="AD105" s="28">
        <v>524</v>
      </c>
      <c r="AE105" s="28">
        <v>78.900000000000006</v>
      </c>
      <c r="AF105" s="10">
        <v>4551.6899999999996</v>
      </c>
      <c r="AG105" s="10">
        <v>1850</v>
      </c>
      <c r="AH105" s="17">
        <v>16</v>
      </c>
      <c r="AI105" s="17">
        <v>23</v>
      </c>
      <c r="AJ105" s="17">
        <v>13</v>
      </c>
      <c r="AK105" s="17">
        <v>134</v>
      </c>
      <c r="AL105" s="17">
        <v>85</v>
      </c>
      <c r="AM105" s="17">
        <v>66</v>
      </c>
      <c r="AN105" s="17">
        <v>107</v>
      </c>
      <c r="AO105" s="17">
        <v>22</v>
      </c>
      <c r="AP105" s="17">
        <v>81</v>
      </c>
      <c r="AQ105" s="17">
        <v>1.5</v>
      </c>
      <c r="AR105" s="17">
        <v>2.5</v>
      </c>
      <c r="AS105" s="17">
        <v>7</v>
      </c>
      <c r="AT105" s="17">
        <v>167</v>
      </c>
      <c r="AU105" s="17">
        <v>132</v>
      </c>
      <c r="AV105" s="17">
        <v>53</v>
      </c>
      <c r="AW105" s="17">
        <v>86</v>
      </c>
      <c r="AX105" s="17">
        <v>91</v>
      </c>
      <c r="AY105" s="17">
        <v>18</v>
      </c>
      <c r="AZ105" s="17">
        <v>2.5</v>
      </c>
      <c r="BA105" s="18">
        <v>807</v>
      </c>
      <c r="BB105" s="16">
        <v>0.5</v>
      </c>
      <c r="BC105" s="16">
        <v>0.5</v>
      </c>
      <c r="BD105" s="16">
        <v>0.5</v>
      </c>
      <c r="BE105" s="16">
        <v>0.5</v>
      </c>
      <c r="BF105" s="16">
        <v>0.5</v>
      </c>
      <c r="BG105" s="16">
        <v>0.5</v>
      </c>
      <c r="BH105" s="16">
        <v>0.5</v>
      </c>
      <c r="BI105" s="16">
        <v>0.5</v>
      </c>
      <c r="BJ105" s="16">
        <v>5.0000000000000001E-3</v>
      </c>
      <c r="BK105" s="16">
        <v>0.5</v>
      </c>
      <c r="BL105" s="16">
        <v>0.05</v>
      </c>
      <c r="BM105" s="16">
        <v>0.05</v>
      </c>
      <c r="BN105" s="16">
        <v>0.05</v>
      </c>
      <c r="BO105" s="16">
        <v>0.05</v>
      </c>
      <c r="BP105" s="16">
        <v>0.05</v>
      </c>
      <c r="BQ105" s="16">
        <v>0.4</v>
      </c>
      <c r="BR105" s="69">
        <v>0.4</v>
      </c>
      <c r="BS105" s="16">
        <v>0.05</v>
      </c>
      <c r="BT105" s="16">
        <v>0.05</v>
      </c>
      <c r="BU105" s="16">
        <v>0.1</v>
      </c>
      <c r="BV105" s="69">
        <v>0.05</v>
      </c>
      <c r="BW105" s="16">
        <v>0.05</v>
      </c>
      <c r="BX105" s="16">
        <v>0.05</v>
      </c>
      <c r="BY105" s="16">
        <f t="shared" si="1"/>
        <v>0.15000000000000002</v>
      </c>
      <c r="BZ105" s="16">
        <v>0.15</v>
      </c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>
        <v>0.05</v>
      </c>
      <c r="DF105" s="16">
        <v>0.05</v>
      </c>
      <c r="DG105" s="36">
        <v>2224</v>
      </c>
      <c r="DH105" s="63"/>
      <c r="DI105" s="63"/>
      <c r="DJ105" s="63"/>
      <c r="DK105" s="63"/>
      <c r="DL105" s="63"/>
    </row>
    <row r="106" spans="1:116" x14ac:dyDescent="0.3">
      <c r="A106" s="56">
        <v>101</v>
      </c>
      <c r="B106" s="57">
        <v>276</v>
      </c>
      <c r="C106" s="58" t="s">
        <v>764</v>
      </c>
      <c r="D106" s="58" t="s">
        <v>765</v>
      </c>
      <c r="E106" s="58" t="s">
        <v>766</v>
      </c>
      <c r="F106" s="58" t="s">
        <v>767</v>
      </c>
      <c r="G106" s="37">
        <v>7.7</v>
      </c>
      <c r="H106" s="10">
        <v>237</v>
      </c>
      <c r="I106" s="28">
        <v>0.05</v>
      </c>
      <c r="J106" s="28">
        <v>1.5</v>
      </c>
      <c r="K106" s="28">
        <v>36.1</v>
      </c>
      <c r="L106" s="29">
        <v>2.5000000000000001E-2</v>
      </c>
      <c r="M106" s="28">
        <v>1.02</v>
      </c>
      <c r="N106" s="28">
        <v>11.3</v>
      </c>
      <c r="O106" s="28">
        <v>5.22</v>
      </c>
      <c r="P106" s="31">
        <v>0.14599999999999999</v>
      </c>
      <c r="Q106" s="28">
        <v>588</v>
      </c>
      <c r="R106" s="28">
        <v>0.2</v>
      </c>
      <c r="S106" s="28">
        <v>4.72</v>
      </c>
      <c r="T106" s="28">
        <v>2.87</v>
      </c>
      <c r="U106" s="17">
        <v>1</v>
      </c>
      <c r="V106" s="17">
        <v>8.36</v>
      </c>
      <c r="W106" s="28">
        <v>5.39</v>
      </c>
      <c r="X106" s="28">
        <v>21.5</v>
      </c>
      <c r="Y106" s="10">
        <v>2330</v>
      </c>
      <c r="Z106" s="28">
        <v>5.6</v>
      </c>
      <c r="AA106" s="10">
        <v>4140</v>
      </c>
      <c r="AB106" s="17">
        <v>80.400000000000006</v>
      </c>
      <c r="AC106" s="10">
        <v>307</v>
      </c>
      <c r="AD106" s="10">
        <v>924</v>
      </c>
      <c r="AE106" s="28">
        <v>109.663</v>
      </c>
      <c r="AF106" s="10">
        <v>2603.13</v>
      </c>
      <c r="AG106" s="10">
        <v>414</v>
      </c>
      <c r="AH106" s="17">
        <v>34</v>
      </c>
      <c r="AI106" s="17">
        <v>18</v>
      </c>
      <c r="AJ106" s="17">
        <v>2.5</v>
      </c>
      <c r="AK106" s="17">
        <v>42</v>
      </c>
      <c r="AL106" s="17">
        <v>16</v>
      </c>
      <c r="AM106" s="17">
        <v>18</v>
      </c>
      <c r="AN106" s="17">
        <v>18</v>
      </c>
      <c r="AO106" s="17">
        <v>2.5</v>
      </c>
      <c r="AP106" s="17">
        <v>11</v>
      </c>
      <c r="AQ106" s="17">
        <v>1.5</v>
      </c>
      <c r="AR106" s="17">
        <v>2.5</v>
      </c>
      <c r="AS106" s="17">
        <v>2.5</v>
      </c>
      <c r="AT106" s="17">
        <v>39</v>
      </c>
      <c r="AU106" s="17">
        <v>21</v>
      </c>
      <c r="AV106" s="17">
        <v>11</v>
      </c>
      <c r="AW106" s="17">
        <v>13</v>
      </c>
      <c r="AX106" s="17">
        <v>20</v>
      </c>
      <c r="AY106" s="17">
        <v>2.5</v>
      </c>
      <c r="AZ106" s="17">
        <v>2.5</v>
      </c>
      <c r="BA106" s="18">
        <v>226</v>
      </c>
      <c r="BB106" s="16">
        <v>0.5</v>
      </c>
      <c r="BC106" s="16">
        <v>0.5</v>
      </c>
      <c r="BD106" s="16">
        <v>0.5</v>
      </c>
      <c r="BE106" s="16">
        <v>0.5</v>
      </c>
      <c r="BF106" s="16">
        <v>0.5</v>
      </c>
      <c r="BG106" s="16">
        <v>0.5</v>
      </c>
      <c r="BH106" s="16">
        <v>0.5</v>
      </c>
      <c r="BI106" s="16">
        <v>0.5</v>
      </c>
      <c r="BJ106" s="16">
        <v>5.0000000000000001E-3</v>
      </c>
      <c r="BK106" s="16">
        <v>0.5</v>
      </c>
      <c r="BL106" s="16">
        <v>0.05</v>
      </c>
      <c r="BM106" s="16">
        <v>0.05</v>
      </c>
      <c r="BN106" s="16">
        <v>0.05</v>
      </c>
      <c r="BO106" s="16">
        <v>0.05</v>
      </c>
      <c r="BP106" s="16">
        <v>0.05</v>
      </c>
      <c r="BQ106" s="16">
        <v>0.4</v>
      </c>
      <c r="BR106" s="69">
        <v>0.4</v>
      </c>
      <c r="BS106" s="16">
        <v>0.05</v>
      </c>
      <c r="BT106" s="16">
        <v>0.05</v>
      </c>
      <c r="BU106" s="16">
        <v>0.1</v>
      </c>
      <c r="BV106" s="69">
        <v>0.05</v>
      </c>
      <c r="BW106" s="16">
        <v>0.05</v>
      </c>
      <c r="BX106" s="16">
        <v>0.05</v>
      </c>
      <c r="BY106" s="16">
        <f t="shared" si="1"/>
        <v>0.15000000000000002</v>
      </c>
      <c r="BZ106" s="16">
        <v>0.15</v>
      </c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>
        <v>0.05</v>
      </c>
      <c r="DF106" s="16">
        <v>0.05</v>
      </c>
      <c r="DG106" s="36">
        <v>2473</v>
      </c>
      <c r="DH106" s="63"/>
      <c r="DI106" s="63"/>
      <c r="DJ106" s="63"/>
      <c r="DK106" s="63"/>
      <c r="DL106" s="63"/>
    </row>
    <row r="107" spans="1:116" x14ac:dyDescent="0.3">
      <c r="A107" s="56">
        <v>102</v>
      </c>
      <c r="B107" s="57">
        <v>278</v>
      </c>
      <c r="C107" s="58" t="s">
        <v>768</v>
      </c>
      <c r="D107" s="58" t="s">
        <v>769</v>
      </c>
      <c r="E107" s="58" t="s">
        <v>770</v>
      </c>
      <c r="F107" s="58" t="s">
        <v>771</v>
      </c>
      <c r="G107" s="37">
        <v>8.1</v>
      </c>
      <c r="H107" s="10">
        <v>110.3</v>
      </c>
      <c r="I107" s="28">
        <v>0.05</v>
      </c>
      <c r="J107" s="28">
        <v>1.5</v>
      </c>
      <c r="K107" s="28">
        <v>12.8</v>
      </c>
      <c r="L107" s="29">
        <v>2.5000000000000001E-2</v>
      </c>
      <c r="M107" s="28">
        <v>0.71099999999999997</v>
      </c>
      <c r="N107" s="28">
        <v>6.81</v>
      </c>
      <c r="O107" s="28">
        <v>4.5599999999999996</v>
      </c>
      <c r="P107" s="31">
        <v>2.5000000000000001E-3</v>
      </c>
      <c r="Q107" s="28">
        <v>211</v>
      </c>
      <c r="R107" s="28">
        <v>0.2</v>
      </c>
      <c r="S107" s="28">
        <v>2.76</v>
      </c>
      <c r="T107" s="28">
        <v>0.5</v>
      </c>
      <c r="U107" s="17">
        <v>1</v>
      </c>
      <c r="V107" s="28">
        <v>3.99</v>
      </c>
      <c r="W107" s="28">
        <v>1.49</v>
      </c>
      <c r="X107" s="28">
        <v>11.9</v>
      </c>
      <c r="Y107" s="10">
        <v>1650</v>
      </c>
      <c r="Z107" s="28">
        <v>0.05</v>
      </c>
      <c r="AA107" s="10">
        <v>2360</v>
      </c>
      <c r="AB107" s="17">
        <v>74.099999999999994</v>
      </c>
      <c r="AC107" s="28">
        <v>193</v>
      </c>
      <c r="AD107" s="28">
        <v>312</v>
      </c>
      <c r="AE107" s="28">
        <v>101.65600000000001</v>
      </c>
      <c r="AF107" s="10">
        <v>1007.07</v>
      </c>
      <c r="AG107" s="10">
        <v>216</v>
      </c>
      <c r="AH107" s="17">
        <v>8</v>
      </c>
      <c r="AI107" s="17">
        <v>2.5</v>
      </c>
      <c r="AJ107" s="17">
        <v>2.5</v>
      </c>
      <c r="AK107" s="17">
        <v>7</v>
      </c>
      <c r="AL107" s="17">
        <v>2.5</v>
      </c>
      <c r="AM107" s="17">
        <v>2.5</v>
      </c>
      <c r="AN107" s="17">
        <v>2.5</v>
      </c>
      <c r="AO107" s="17">
        <v>2.5</v>
      </c>
      <c r="AP107" s="17">
        <v>2.5</v>
      </c>
      <c r="AQ107" s="17">
        <v>1.5</v>
      </c>
      <c r="AR107" s="17">
        <v>2.5</v>
      </c>
      <c r="AS107" s="17">
        <v>2.5</v>
      </c>
      <c r="AT107" s="17">
        <v>7</v>
      </c>
      <c r="AU107" s="17">
        <v>2.5</v>
      </c>
      <c r="AV107" s="17">
        <v>2.5</v>
      </c>
      <c r="AW107" s="17">
        <v>2.5</v>
      </c>
      <c r="AX107" s="17">
        <v>6</v>
      </c>
      <c r="AY107" s="17">
        <v>2.5</v>
      </c>
      <c r="AZ107" s="17">
        <v>2.5</v>
      </c>
      <c r="BA107" s="18">
        <v>46</v>
      </c>
      <c r="BB107" s="16">
        <v>0.5</v>
      </c>
      <c r="BC107" s="16">
        <v>0.5</v>
      </c>
      <c r="BD107" s="16">
        <v>0.5</v>
      </c>
      <c r="BE107" s="16">
        <v>0.5</v>
      </c>
      <c r="BF107" s="16">
        <v>0.5</v>
      </c>
      <c r="BG107" s="16">
        <v>0.5</v>
      </c>
      <c r="BH107" s="16">
        <v>0.5</v>
      </c>
      <c r="BI107" s="16">
        <v>0.5</v>
      </c>
      <c r="BJ107" s="16">
        <v>5.0000000000000001E-3</v>
      </c>
      <c r="BK107" s="16">
        <v>0.5</v>
      </c>
      <c r="BL107" s="16">
        <v>0.05</v>
      </c>
      <c r="BM107" s="16">
        <v>0.05</v>
      </c>
      <c r="BN107" s="16">
        <v>0.05</v>
      </c>
      <c r="BO107" s="16">
        <v>0.05</v>
      </c>
      <c r="BP107" s="16">
        <v>0.05</v>
      </c>
      <c r="BQ107" s="16">
        <v>0.4</v>
      </c>
      <c r="BR107" s="69">
        <v>0.4</v>
      </c>
      <c r="BS107" s="16">
        <v>0.05</v>
      </c>
      <c r="BT107" s="16">
        <v>0.05</v>
      </c>
      <c r="BU107" s="16">
        <v>0.1</v>
      </c>
      <c r="BV107" s="69">
        <v>0.05</v>
      </c>
      <c r="BW107" s="16">
        <v>0.05</v>
      </c>
      <c r="BX107" s="16">
        <v>0.05</v>
      </c>
      <c r="BY107" s="16">
        <f t="shared" si="1"/>
        <v>0.15000000000000002</v>
      </c>
      <c r="BZ107" s="16">
        <v>0.15</v>
      </c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>
        <v>0.05</v>
      </c>
      <c r="DF107" s="16">
        <v>0.05</v>
      </c>
      <c r="DG107" s="36">
        <v>382.5</v>
      </c>
      <c r="DH107" s="63"/>
      <c r="DI107" s="63"/>
      <c r="DJ107" s="63"/>
      <c r="DK107" s="63"/>
      <c r="DL107" s="63"/>
    </row>
    <row r="108" spans="1:116" x14ac:dyDescent="0.3">
      <c r="A108" s="56">
        <v>103</v>
      </c>
      <c r="B108" s="57">
        <v>279</v>
      </c>
      <c r="C108" s="58" t="s">
        <v>772</v>
      </c>
      <c r="D108" s="58" t="s">
        <v>268</v>
      </c>
      <c r="E108" s="58" t="s">
        <v>773</v>
      </c>
      <c r="F108" s="58" t="s">
        <v>774</v>
      </c>
      <c r="G108" s="37">
        <v>8.1999999999999993</v>
      </c>
      <c r="H108" s="10">
        <v>288</v>
      </c>
      <c r="I108" s="28">
        <v>0.05</v>
      </c>
      <c r="J108" s="28">
        <v>1.5</v>
      </c>
      <c r="K108" s="28">
        <v>23.5</v>
      </c>
      <c r="L108" s="29">
        <v>2.5000000000000001E-2</v>
      </c>
      <c r="M108" s="28">
        <v>0.48599999999999999</v>
      </c>
      <c r="N108" s="28">
        <v>2.35</v>
      </c>
      <c r="O108" s="28">
        <v>3.62</v>
      </c>
      <c r="P108" s="31">
        <v>8.8999999999999999E-3</v>
      </c>
      <c r="Q108" s="28">
        <v>301</v>
      </c>
      <c r="R108" s="28">
        <v>0.2</v>
      </c>
      <c r="S108" s="28">
        <v>2.14</v>
      </c>
      <c r="T108" s="28">
        <v>27</v>
      </c>
      <c r="U108" s="17">
        <v>1</v>
      </c>
      <c r="V108" s="28">
        <v>7.22</v>
      </c>
      <c r="W108" s="28">
        <v>2.8</v>
      </c>
      <c r="X108" s="28">
        <v>16</v>
      </c>
      <c r="Y108" s="10">
        <v>1290</v>
      </c>
      <c r="Z108" s="28">
        <v>0.32</v>
      </c>
      <c r="AA108" s="10">
        <v>2460</v>
      </c>
      <c r="AB108" s="17">
        <v>244</v>
      </c>
      <c r="AC108" s="28">
        <v>524</v>
      </c>
      <c r="AD108" s="28">
        <v>226</v>
      </c>
      <c r="AE108" s="28">
        <v>90.2</v>
      </c>
      <c r="AF108" s="10">
        <v>1135.1500000000001</v>
      </c>
      <c r="AG108" s="10">
        <v>277</v>
      </c>
      <c r="AH108" s="17">
        <v>2.5</v>
      </c>
      <c r="AI108" s="17">
        <v>9</v>
      </c>
      <c r="AJ108" s="17">
        <v>2.5</v>
      </c>
      <c r="AK108" s="17">
        <v>20</v>
      </c>
      <c r="AL108" s="17">
        <v>7</v>
      </c>
      <c r="AM108" s="17">
        <v>6</v>
      </c>
      <c r="AN108" s="17">
        <v>11</v>
      </c>
      <c r="AO108" s="17">
        <v>2.5</v>
      </c>
      <c r="AP108" s="17">
        <v>11</v>
      </c>
      <c r="AQ108" s="17">
        <v>1.5</v>
      </c>
      <c r="AR108" s="17">
        <v>2.5</v>
      </c>
      <c r="AS108" s="17">
        <v>2.5</v>
      </c>
      <c r="AT108" s="17">
        <v>16</v>
      </c>
      <c r="AU108" s="17">
        <v>15</v>
      </c>
      <c r="AV108" s="17">
        <v>2.5</v>
      </c>
      <c r="AW108" s="17">
        <v>13</v>
      </c>
      <c r="AX108" s="17">
        <v>22</v>
      </c>
      <c r="AY108" s="17">
        <v>2.5</v>
      </c>
      <c r="AZ108" s="17">
        <v>2.5</v>
      </c>
      <c r="BA108" s="18">
        <v>98</v>
      </c>
      <c r="BB108" s="16">
        <v>0.5</v>
      </c>
      <c r="BC108" s="16">
        <v>0.5</v>
      </c>
      <c r="BD108" s="16">
        <v>0.5</v>
      </c>
      <c r="BE108" s="16">
        <v>0.5</v>
      </c>
      <c r="BF108" s="16">
        <v>0.5</v>
      </c>
      <c r="BG108" s="16">
        <v>0.5</v>
      </c>
      <c r="BH108" s="16">
        <v>0.5</v>
      </c>
      <c r="BI108" s="16">
        <v>0.5</v>
      </c>
      <c r="BJ108" s="16">
        <v>5.0000000000000001E-3</v>
      </c>
      <c r="BK108" s="16">
        <v>0.5</v>
      </c>
      <c r="BL108" s="16">
        <v>0.05</v>
      </c>
      <c r="BM108" s="16">
        <v>0.05</v>
      </c>
      <c r="BN108" s="16">
        <v>0.05</v>
      </c>
      <c r="BO108" s="16">
        <v>0.05</v>
      </c>
      <c r="BP108" s="16">
        <v>0.05</v>
      </c>
      <c r="BQ108" s="16">
        <v>0.4</v>
      </c>
      <c r="BR108" s="69">
        <v>0.4</v>
      </c>
      <c r="BS108" s="16">
        <v>0.05</v>
      </c>
      <c r="BT108" s="16">
        <v>0.05</v>
      </c>
      <c r="BU108" s="16">
        <v>0.1</v>
      </c>
      <c r="BV108" s="69">
        <v>0.05</v>
      </c>
      <c r="BW108" s="16">
        <v>0.05</v>
      </c>
      <c r="BX108" s="16">
        <v>0.05</v>
      </c>
      <c r="BY108" s="16">
        <f t="shared" si="1"/>
        <v>0.15000000000000002</v>
      </c>
      <c r="BZ108" s="16">
        <v>0.15</v>
      </c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>
        <v>0.05</v>
      </c>
      <c r="DF108" s="16">
        <v>0.05</v>
      </c>
      <c r="DG108" s="36">
        <v>490.2</v>
      </c>
      <c r="DH108" s="63"/>
      <c r="DI108" s="63"/>
      <c r="DJ108" s="63"/>
      <c r="DK108" s="63"/>
      <c r="DL108" s="63"/>
    </row>
    <row r="109" spans="1:116" x14ac:dyDescent="0.3">
      <c r="A109" s="56">
        <v>104</v>
      </c>
      <c r="B109" s="57">
        <v>280</v>
      </c>
      <c r="C109" s="58" t="s">
        <v>775</v>
      </c>
      <c r="D109" s="58" t="s">
        <v>776</v>
      </c>
      <c r="E109" s="58" t="s">
        <v>777</v>
      </c>
      <c r="F109" s="58" t="s">
        <v>778</v>
      </c>
      <c r="G109" s="37">
        <v>7.9</v>
      </c>
      <c r="H109" s="10">
        <v>120.5</v>
      </c>
      <c r="I109" s="28">
        <v>0.05</v>
      </c>
      <c r="J109" s="28">
        <v>1.5</v>
      </c>
      <c r="K109" s="28">
        <v>22.4</v>
      </c>
      <c r="L109" s="29">
        <v>2.5000000000000001E-2</v>
      </c>
      <c r="M109" s="28">
        <v>0.33300000000000002</v>
      </c>
      <c r="N109" s="28">
        <v>1.1599999999999999</v>
      </c>
      <c r="O109" s="28">
        <v>4.12</v>
      </c>
      <c r="P109" s="31">
        <v>5.0000000000000001E-4</v>
      </c>
      <c r="Q109" s="28">
        <v>124</v>
      </c>
      <c r="R109" s="28">
        <v>0.2</v>
      </c>
      <c r="S109" s="28">
        <v>0.51100000000000001</v>
      </c>
      <c r="T109" s="28">
        <v>1.23</v>
      </c>
      <c r="U109" s="17">
        <v>1</v>
      </c>
      <c r="V109" s="28">
        <v>2.46</v>
      </c>
      <c r="W109" s="28">
        <v>1.82</v>
      </c>
      <c r="X109" s="28">
        <v>5.85</v>
      </c>
      <c r="Y109" s="10">
        <v>537</v>
      </c>
      <c r="Z109" s="28">
        <v>0.13</v>
      </c>
      <c r="AA109" s="10">
        <v>3390</v>
      </c>
      <c r="AB109" s="17">
        <v>44.2</v>
      </c>
      <c r="AC109" s="28">
        <v>489</v>
      </c>
      <c r="AD109" s="28">
        <v>172</v>
      </c>
      <c r="AE109" s="28">
        <v>58.7</v>
      </c>
      <c r="AF109" s="10">
        <v>712</v>
      </c>
      <c r="AG109" s="10">
        <v>270</v>
      </c>
      <c r="AH109" s="17">
        <v>2.5</v>
      </c>
      <c r="AI109" s="17">
        <v>2.5</v>
      </c>
      <c r="AJ109" s="17">
        <v>2.5</v>
      </c>
      <c r="AK109" s="17">
        <v>5</v>
      </c>
      <c r="AL109" s="17">
        <v>2.5</v>
      </c>
      <c r="AM109" s="17">
        <v>2.5</v>
      </c>
      <c r="AN109" s="17">
        <v>2.5</v>
      </c>
      <c r="AO109" s="17">
        <v>2.5</v>
      </c>
      <c r="AP109" s="17">
        <v>2.5</v>
      </c>
      <c r="AQ109" s="17">
        <v>1.5</v>
      </c>
      <c r="AR109" s="17">
        <v>2.5</v>
      </c>
      <c r="AS109" s="17">
        <v>2.5</v>
      </c>
      <c r="AT109" s="17">
        <v>2.5</v>
      </c>
      <c r="AU109" s="17">
        <v>2.5</v>
      </c>
      <c r="AV109" s="17">
        <v>2.5</v>
      </c>
      <c r="AW109" s="17">
        <v>2.5</v>
      </c>
      <c r="AX109" s="17">
        <v>7</v>
      </c>
      <c r="AY109" s="17">
        <v>2.5</v>
      </c>
      <c r="AZ109" s="17">
        <v>2.5</v>
      </c>
      <c r="BA109" s="18">
        <v>34</v>
      </c>
      <c r="BB109" s="16">
        <v>0.5</v>
      </c>
      <c r="BC109" s="16">
        <v>0.5</v>
      </c>
      <c r="BD109" s="16">
        <v>0.5</v>
      </c>
      <c r="BE109" s="16">
        <v>0.5</v>
      </c>
      <c r="BF109" s="16">
        <v>0.5</v>
      </c>
      <c r="BG109" s="16">
        <v>0.5</v>
      </c>
      <c r="BH109" s="16">
        <v>0.5</v>
      </c>
      <c r="BI109" s="16">
        <v>0.5</v>
      </c>
      <c r="BJ109" s="16">
        <v>5.0000000000000001E-3</v>
      </c>
      <c r="BK109" s="16">
        <v>0.5</v>
      </c>
      <c r="BL109" s="16">
        <v>0.05</v>
      </c>
      <c r="BM109" s="16">
        <v>0.05</v>
      </c>
      <c r="BN109" s="16">
        <v>0.05</v>
      </c>
      <c r="BO109" s="16">
        <v>0.05</v>
      </c>
      <c r="BP109" s="16">
        <v>0.05</v>
      </c>
      <c r="BQ109" s="16">
        <v>0.4</v>
      </c>
      <c r="BR109" s="69">
        <v>0.4</v>
      </c>
      <c r="BS109" s="16">
        <v>0.05</v>
      </c>
      <c r="BT109" s="16">
        <v>0.05</v>
      </c>
      <c r="BU109" s="16">
        <v>0.1</v>
      </c>
      <c r="BV109" s="69">
        <v>0.05</v>
      </c>
      <c r="BW109" s="16">
        <v>0.05</v>
      </c>
      <c r="BX109" s="16">
        <v>0.05</v>
      </c>
      <c r="BY109" s="16">
        <f t="shared" si="1"/>
        <v>0.15000000000000002</v>
      </c>
      <c r="BZ109" s="16">
        <v>0.15</v>
      </c>
      <c r="CA109" s="16">
        <v>25</v>
      </c>
      <c r="CB109" s="16">
        <v>50</v>
      </c>
      <c r="CC109" s="16">
        <v>500</v>
      </c>
      <c r="CD109" s="16">
        <v>0.01</v>
      </c>
      <c r="CE109" s="16">
        <v>2.5000000000000001E-2</v>
      </c>
      <c r="CF109" s="16">
        <v>2.5000000000000001E-2</v>
      </c>
      <c r="CG109" s="16">
        <v>2.5000000000000001E-2</v>
      </c>
      <c r="CH109" s="16">
        <v>2.5000000000000001E-2</v>
      </c>
      <c r="CI109" s="16">
        <v>2.5000000000000001E-2</v>
      </c>
      <c r="CJ109" s="16">
        <v>2.5000000000000001E-2</v>
      </c>
      <c r="CK109" s="16">
        <v>2.5000000000000001E-2</v>
      </c>
      <c r="CL109" s="16">
        <v>5.0000000000000001E-3</v>
      </c>
      <c r="CM109" s="16">
        <v>0.15</v>
      </c>
      <c r="CN109" s="16">
        <v>0.5</v>
      </c>
      <c r="CO109" s="16">
        <v>0.5</v>
      </c>
      <c r="CP109" s="16">
        <v>0.5</v>
      </c>
      <c r="CQ109" s="16">
        <v>1.5</v>
      </c>
      <c r="CR109" s="16">
        <v>0.3</v>
      </c>
      <c r="CS109" s="16">
        <v>5</v>
      </c>
      <c r="CT109" s="16">
        <v>0.5</v>
      </c>
      <c r="CU109" s="16">
        <v>0.5</v>
      </c>
      <c r="CV109" s="16">
        <v>0.05</v>
      </c>
      <c r="CW109" s="16">
        <v>0.05</v>
      </c>
      <c r="CX109" s="16">
        <v>0.05</v>
      </c>
      <c r="CY109" s="16">
        <v>7.0799999999999997E-4</v>
      </c>
      <c r="CZ109" s="16">
        <v>0.05</v>
      </c>
      <c r="DA109" s="16">
        <v>0.05</v>
      </c>
      <c r="DB109" s="16">
        <v>0.05</v>
      </c>
      <c r="DC109" s="16">
        <v>0.05</v>
      </c>
      <c r="DD109" s="16">
        <v>0.05</v>
      </c>
      <c r="DE109" s="16">
        <v>0.05</v>
      </c>
      <c r="DF109" s="16">
        <v>0.05</v>
      </c>
      <c r="DG109" s="36">
        <v>355.9</v>
      </c>
      <c r="DH109" s="63">
        <v>0.5</v>
      </c>
      <c r="DI109" s="63">
        <v>0.05</v>
      </c>
      <c r="DJ109" s="63">
        <v>0.25</v>
      </c>
      <c r="DK109" s="63">
        <v>0.25</v>
      </c>
      <c r="DL109" s="63">
        <v>0.05</v>
      </c>
    </row>
    <row r="110" spans="1:116" x14ac:dyDescent="0.3">
      <c r="A110" s="56">
        <v>105</v>
      </c>
      <c r="B110" s="57">
        <v>281</v>
      </c>
      <c r="C110" s="58" t="s">
        <v>779</v>
      </c>
      <c r="D110" s="58" t="s">
        <v>232</v>
      </c>
      <c r="E110" s="58" t="s">
        <v>780</v>
      </c>
      <c r="F110" s="58" t="s">
        <v>781</v>
      </c>
      <c r="G110" s="37">
        <v>7</v>
      </c>
      <c r="H110" s="10">
        <v>1890</v>
      </c>
      <c r="I110" s="28">
        <v>0.48899999999999999</v>
      </c>
      <c r="J110" s="28">
        <v>6.73</v>
      </c>
      <c r="K110" s="28">
        <v>188</v>
      </c>
      <c r="L110" s="29">
        <v>4.6500000000000004</v>
      </c>
      <c r="M110" s="28">
        <v>7.06</v>
      </c>
      <c r="N110" s="28">
        <v>172</v>
      </c>
      <c r="O110" s="28">
        <v>96.4</v>
      </c>
      <c r="P110" s="31">
        <v>8.9999999999999993E-3</v>
      </c>
      <c r="Q110" s="28">
        <v>1630</v>
      </c>
      <c r="R110" s="28">
        <v>0.66100000000000003</v>
      </c>
      <c r="S110" s="28">
        <v>21</v>
      </c>
      <c r="T110" s="28">
        <v>39.700000000000003</v>
      </c>
      <c r="U110" s="17">
        <v>7.24</v>
      </c>
      <c r="V110" s="28">
        <v>57.1</v>
      </c>
      <c r="W110" s="28">
        <v>21.8</v>
      </c>
      <c r="X110" s="28">
        <v>484</v>
      </c>
      <c r="Y110" s="10">
        <v>16300</v>
      </c>
      <c r="Z110" s="28">
        <v>7.56</v>
      </c>
      <c r="AA110" s="10">
        <v>21405.9</v>
      </c>
      <c r="AB110" s="17">
        <v>754.78700000000003</v>
      </c>
      <c r="AC110" s="28">
        <v>1580</v>
      </c>
      <c r="AD110" s="28">
        <v>6570</v>
      </c>
      <c r="AE110" s="28">
        <v>280.584</v>
      </c>
      <c r="AF110" s="10">
        <v>8824.99</v>
      </c>
      <c r="AG110" s="10">
        <v>1370</v>
      </c>
      <c r="AH110" s="17">
        <v>690</v>
      </c>
      <c r="AI110" s="17">
        <v>370</v>
      </c>
      <c r="AJ110" s="17">
        <v>92</v>
      </c>
      <c r="AK110" s="17">
        <v>1380</v>
      </c>
      <c r="AL110" s="17">
        <v>340</v>
      </c>
      <c r="AM110" s="17">
        <v>33</v>
      </c>
      <c r="AN110" s="17">
        <v>556</v>
      </c>
      <c r="AO110" s="17">
        <v>118</v>
      </c>
      <c r="AP110" s="17">
        <v>570</v>
      </c>
      <c r="AQ110" s="17">
        <v>53</v>
      </c>
      <c r="AR110" s="17">
        <v>56</v>
      </c>
      <c r="AS110" s="17">
        <v>85</v>
      </c>
      <c r="AT110" s="17">
        <v>1140</v>
      </c>
      <c r="AU110" s="17">
        <v>764</v>
      </c>
      <c r="AV110" s="17">
        <v>298</v>
      </c>
      <c r="AW110" s="17">
        <v>482</v>
      </c>
      <c r="AX110" s="17">
        <v>544</v>
      </c>
      <c r="AY110" s="17">
        <v>2.5</v>
      </c>
      <c r="AZ110" s="17">
        <v>2.5</v>
      </c>
      <c r="BA110" s="18">
        <v>5857</v>
      </c>
      <c r="BB110" s="16">
        <v>0.5</v>
      </c>
      <c r="BC110" s="16">
        <v>0.5</v>
      </c>
      <c r="BD110" s="16">
        <v>0.5</v>
      </c>
      <c r="BE110" s="16">
        <v>0.5</v>
      </c>
      <c r="BF110" s="16">
        <v>0.5</v>
      </c>
      <c r="BG110" s="16">
        <v>0.5</v>
      </c>
      <c r="BH110" s="16">
        <v>0.5</v>
      </c>
      <c r="BI110" s="16">
        <v>0.5</v>
      </c>
      <c r="BJ110" s="16">
        <v>5.0000000000000001E-3</v>
      </c>
      <c r="BK110" s="16">
        <v>0.5</v>
      </c>
      <c r="BL110" s="16">
        <v>0.05</v>
      </c>
      <c r="BM110" s="16">
        <v>0.05</v>
      </c>
      <c r="BN110" s="16">
        <v>0.05</v>
      </c>
      <c r="BO110" s="16">
        <v>0.05</v>
      </c>
      <c r="BP110" s="16">
        <v>0.05</v>
      </c>
      <c r="BQ110" s="16">
        <v>0.4</v>
      </c>
      <c r="BR110" s="69">
        <v>0.4</v>
      </c>
      <c r="BS110" s="16">
        <v>0.05</v>
      </c>
      <c r="BT110" s="16">
        <v>0.05</v>
      </c>
      <c r="BU110" s="16">
        <v>0.1</v>
      </c>
      <c r="BV110" s="69">
        <v>0.05</v>
      </c>
      <c r="BW110" s="16">
        <v>0.05</v>
      </c>
      <c r="BX110" s="16">
        <v>0.05</v>
      </c>
      <c r="BY110" s="16">
        <f t="shared" si="1"/>
        <v>0.15000000000000002</v>
      </c>
      <c r="BZ110" s="16">
        <v>0.15</v>
      </c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>
        <v>0.05</v>
      </c>
      <c r="DF110" s="16">
        <v>0.05</v>
      </c>
      <c r="DG110" s="36">
        <v>11303</v>
      </c>
      <c r="DH110" s="63"/>
      <c r="DI110" s="63"/>
      <c r="DJ110" s="63"/>
      <c r="DK110" s="63"/>
      <c r="DL110" s="63"/>
    </row>
    <row r="111" spans="1:116" x14ac:dyDescent="0.3">
      <c r="A111" s="56">
        <v>106</v>
      </c>
      <c r="B111" s="57">
        <v>282</v>
      </c>
      <c r="C111" s="58" t="s">
        <v>782</v>
      </c>
      <c r="D111" s="58" t="s">
        <v>783</v>
      </c>
      <c r="E111" s="58" t="s">
        <v>340</v>
      </c>
      <c r="F111" s="58" t="s">
        <v>403</v>
      </c>
      <c r="G111" s="37">
        <v>8</v>
      </c>
      <c r="H111" s="10">
        <v>115.8</v>
      </c>
      <c r="I111" s="28">
        <v>0.05</v>
      </c>
      <c r="J111" s="28">
        <v>1.5</v>
      </c>
      <c r="K111" s="28">
        <v>47.2</v>
      </c>
      <c r="L111" s="29">
        <v>2.5000000000000001E-2</v>
      </c>
      <c r="M111" s="28">
        <v>5.76</v>
      </c>
      <c r="N111" s="28">
        <v>18.5</v>
      </c>
      <c r="O111" s="28">
        <v>13</v>
      </c>
      <c r="P111" s="31">
        <v>8.8999999999999999E-3</v>
      </c>
      <c r="Q111" s="28">
        <v>2520</v>
      </c>
      <c r="R111" s="28">
        <v>0.2</v>
      </c>
      <c r="S111" s="28">
        <v>25</v>
      </c>
      <c r="T111" s="28">
        <v>11</v>
      </c>
      <c r="U111" s="17">
        <v>1</v>
      </c>
      <c r="V111" s="28">
        <v>7.51</v>
      </c>
      <c r="W111" s="28">
        <v>15.6</v>
      </c>
      <c r="X111" s="28">
        <v>30.3</v>
      </c>
      <c r="Y111" s="10">
        <v>992</v>
      </c>
      <c r="Z111" s="28">
        <v>0.2</v>
      </c>
      <c r="AA111" s="10">
        <v>11000</v>
      </c>
      <c r="AB111" s="17">
        <v>384</v>
      </c>
      <c r="AC111" s="28">
        <v>176</v>
      </c>
      <c r="AD111" s="10">
        <v>327</v>
      </c>
      <c r="AE111" s="28">
        <v>54.2</v>
      </c>
      <c r="AF111" s="10">
        <v>6214.64</v>
      </c>
      <c r="AG111" s="10">
        <v>1320</v>
      </c>
      <c r="AH111" s="17">
        <v>2.5</v>
      </c>
      <c r="AI111" s="17">
        <v>22</v>
      </c>
      <c r="AJ111" s="17">
        <v>6</v>
      </c>
      <c r="AK111" s="17">
        <v>64</v>
      </c>
      <c r="AL111" s="17">
        <v>19</v>
      </c>
      <c r="AM111" s="17">
        <v>17</v>
      </c>
      <c r="AN111" s="17">
        <v>14</v>
      </c>
      <c r="AO111" s="17">
        <v>2.5</v>
      </c>
      <c r="AP111" s="17">
        <v>7</v>
      </c>
      <c r="AQ111" s="17">
        <v>1.5</v>
      </c>
      <c r="AR111" s="17">
        <v>2.5</v>
      </c>
      <c r="AS111" s="17">
        <v>2.5</v>
      </c>
      <c r="AT111" s="17">
        <v>45</v>
      </c>
      <c r="AU111" s="17">
        <v>19</v>
      </c>
      <c r="AV111" s="17">
        <v>8</v>
      </c>
      <c r="AW111" s="17">
        <v>11</v>
      </c>
      <c r="AX111" s="17">
        <v>9</v>
      </c>
      <c r="AY111" s="17">
        <v>2.5</v>
      </c>
      <c r="AZ111" s="17">
        <v>2.5</v>
      </c>
      <c r="BA111" s="18">
        <v>223</v>
      </c>
      <c r="BB111" s="16">
        <v>0.5</v>
      </c>
      <c r="BC111" s="16">
        <v>0.5</v>
      </c>
      <c r="BD111" s="16">
        <v>0.5</v>
      </c>
      <c r="BE111" s="16">
        <v>0.5</v>
      </c>
      <c r="BF111" s="16">
        <v>0.5</v>
      </c>
      <c r="BG111" s="16">
        <v>0.5</v>
      </c>
      <c r="BH111" s="16">
        <v>0.5</v>
      </c>
      <c r="BI111" s="16">
        <v>0.5</v>
      </c>
      <c r="BJ111" s="16">
        <v>5.0000000000000001E-3</v>
      </c>
      <c r="BK111" s="16">
        <v>0.5</v>
      </c>
      <c r="BL111" s="16">
        <v>0.05</v>
      </c>
      <c r="BM111" s="16">
        <v>0.05</v>
      </c>
      <c r="BN111" s="16">
        <v>0.05</v>
      </c>
      <c r="BO111" s="16">
        <v>0.05</v>
      </c>
      <c r="BP111" s="16">
        <v>0.05</v>
      </c>
      <c r="BQ111" s="16">
        <v>0.4</v>
      </c>
      <c r="BR111" s="69">
        <v>0.4</v>
      </c>
      <c r="BS111" s="16">
        <v>0.05</v>
      </c>
      <c r="BT111" s="16">
        <v>0.05</v>
      </c>
      <c r="BU111" s="16">
        <v>0.1</v>
      </c>
      <c r="BV111" s="69">
        <v>0.05</v>
      </c>
      <c r="BW111" s="16">
        <v>0.05</v>
      </c>
      <c r="BX111" s="16">
        <v>0.05</v>
      </c>
      <c r="BY111" s="16">
        <f t="shared" si="1"/>
        <v>0.15000000000000002</v>
      </c>
      <c r="BZ111" s="16">
        <v>0.15</v>
      </c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>
        <v>0.05</v>
      </c>
      <c r="DF111" s="16">
        <v>0.05</v>
      </c>
      <c r="DG111" s="36">
        <v>743.1</v>
      </c>
      <c r="DH111" s="63"/>
      <c r="DI111" s="63"/>
      <c r="DJ111" s="63"/>
      <c r="DK111" s="63"/>
      <c r="DL111" s="63"/>
    </row>
    <row r="112" spans="1:116" x14ac:dyDescent="0.3">
      <c r="A112" s="56">
        <v>107</v>
      </c>
      <c r="B112" s="57">
        <v>283</v>
      </c>
      <c r="C112" s="58" t="s">
        <v>784</v>
      </c>
      <c r="D112" s="58" t="s">
        <v>785</v>
      </c>
      <c r="E112" s="58" t="s">
        <v>786</v>
      </c>
      <c r="F112" s="58" t="s">
        <v>787</v>
      </c>
      <c r="G112" s="37">
        <v>8.4</v>
      </c>
      <c r="H112" s="10">
        <v>367</v>
      </c>
      <c r="I112" s="28">
        <v>0.05</v>
      </c>
      <c r="J112" s="28">
        <v>6.2</v>
      </c>
      <c r="K112" s="28">
        <v>53.6</v>
      </c>
      <c r="L112" s="29">
        <v>0.27300000000000002</v>
      </c>
      <c r="M112" s="28">
        <v>6.3</v>
      </c>
      <c r="N112" s="28">
        <v>16.899999999999999</v>
      </c>
      <c r="O112" s="28">
        <v>15.4</v>
      </c>
      <c r="P112" s="31">
        <v>3.5000000000000003E-2</v>
      </c>
      <c r="Q112" s="28">
        <v>5210</v>
      </c>
      <c r="R112" s="36">
        <v>0.58399999999999996</v>
      </c>
      <c r="S112" s="28">
        <v>25.1</v>
      </c>
      <c r="T112" s="28">
        <v>7.24</v>
      </c>
      <c r="U112" s="17">
        <v>2.3199999999999998</v>
      </c>
      <c r="V112" s="28">
        <v>87.2</v>
      </c>
      <c r="W112" s="28">
        <v>29</v>
      </c>
      <c r="X112" s="28">
        <v>49.6</v>
      </c>
      <c r="Y112" s="10">
        <v>39100</v>
      </c>
      <c r="Z112" s="28">
        <v>0.25</v>
      </c>
      <c r="AA112" s="10">
        <v>22662</v>
      </c>
      <c r="AB112" s="17">
        <v>386</v>
      </c>
      <c r="AC112" s="10">
        <v>216</v>
      </c>
      <c r="AD112" s="10">
        <v>1430</v>
      </c>
      <c r="AE112" s="28">
        <v>65.3</v>
      </c>
      <c r="AF112" s="10">
        <v>8491.18</v>
      </c>
      <c r="AG112" s="10">
        <v>1520</v>
      </c>
      <c r="AH112" s="17">
        <v>54</v>
      </c>
      <c r="AI112" s="17">
        <v>148</v>
      </c>
      <c r="AJ112" s="17">
        <v>32</v>
      </c>
      <c r="AK112" s="17">
        <v>228</v>
      </c>
      <c r="AL112" s="17">
        <v>120</v>
      </c>
      <c r="AM112" s="17">
        <v>105</v>
      </c>
      <c r="AN112" s="17">
        <v>90</v>
      </c>
      <c r="AO112" s="17">
        <v>17</v>
      </c>
      <c r="AP112" s="17">
        <v>37</v>
      </c>
      <c r="AQ112" s="17">
        <v>1.5</v>
      </c>
      <c r="AR112" s="17">
        <v>10</v>
      </c>
      <c r="AS112" s="17">
        <v>57</v>
      </c>
      <c r="AT112" s="17">
        <v>188</v>
      </c>
      <c r="AU112" s="17">
        <v>100</v>
      </c>
      <c r="AV112" s="17">
        <v>45</v>
      </c>
      <c r="AW112" s="17">
        <v>71</v>
      </c>
      <c r="AX112" s="17">
        <v>51</v>
      </c>
      <c r="AY112" s="17">
        <v>12</v>
      </c>
      <c r="AZ112" s="17">
        <v>2.5</v>
      </c>
      <c r="BA112" s="18">
        <v>1178.5</v>
      </c>
      <c r="BB112" s="16">
        <v>0.5</v>
      </c>
      <c r="BC112" s="16">
        <v>0.5</v>
      </c>
      <c r="BD112" s="16">
        <v>0.5</v>
      </c>
      <c r="BE112" s="16">
        <v>0.5</v>
      </c>
      <c r="BF112" s="16">
        <v>0.5</v>
      </c>
      <c r="BG112" s="16">
        <v>0.5</v>
      </c>
      <c r="BH112" s="16">
        <v>0.5</v>
      </c>
      <c r="BI112" s="16">
        <v>0.5</v>
      </c>
      <c r="BJ112" s="16">
        <v>5.0000000000000001E-3</v>
      </c>
      <c r="BK112" s="16">
        <v>0.5</v>
      </c>
      <c r="BL112" s="16">
        <v>0.05</v>
      </c>
      <c r="BM112" s="16">
        <v>0.05</v>
      </c>
      <c r="BN112" s="16">
        <v>0.05</v>
      </c>
      <c r="BO112" s="16">
        <v>0.05</v>
      </c>
      <c r="BP112" s="16">
        <v>0.05</v>
      </c>
      <c r="BQ112" s="16">
        <v>0.4</v>
      </c>
      <c r="BR112" s="69">
        <v>0.4</v>
      </c>
      <c r="BS112" s="16">
        <v>0.05</v>
      </c>
      <c r="BT112" s="16">
        <v>0.05</v>
      </c>
      <c r="BU112" s="16">
        <v>0.1</v>
      </c>
      <c r="BV112" s="69">
        <v>0.05</v>
      </c>
      <c r="BW112" s="16">
        <v>0.05</v>
      </c>
      <c r="BX112" s="16">
        <v>0.05</v>
      </c>
      <c r="BY112" s="16">
        <f t="shared" si="1"/>
        <v>0.15000000000000002</v>
      </c>
      <c r="BZ112" s="16">
        <v>0.15</v>
      </c>
      <c r="CA112" s="16">
        <v>25</v>
      </c>
      <c r="CB112" s="16">
        <v>50</v>
      </c>
      <c r="CC112" s="16">
        <v>1700</v>
      </c>
      <c r="CD112" s="16">
        <v>0.01</v>
      </c>
      <c r="CE112" s="16">
        <v>2.5000000000000001E-2</v>
      </c>
      <c r="CF112" s="16">
        <v>2.5000000000000001E-2</v>
      </c>
      <c r="CG112" s="16">
        <v>2.5000000000000001E-2</v>
      </c>
      <c r="CH112" s="16">
        <v>2.5000000000000001E-2</v>
      </c>
      <c r="CI112" s="16">
        <v>2.5000000000000001E-2</v>
      </c>
      <c r="CJ112" s="16">
        <v>2.5000000000000001E-2</v>
      </c>
      <c r="CK112" s="16">
        <v>2.5000000000000001E-2</v>
      </c>
      <c r="CL112" s="16">
        <v>5.0000000000000001E-3</v>
      </c>
      <c r="CM112" s="16">
        <v>0.15</v>
      </c>
      <c r="CN112" s="16">
        <v>0.5</v>
      </c>
      <c r="CO112" s="16">
        <v>0.5</v>
      </c>
      <c r="CP112" s="16">
        <v>0.5</v>
      </c>
      <c r="CQ112" s="16">
        <v>1.5</v>
      </c>
      <c r="CR112" s="16">
        <v>0.3</v>
      </c>
      <c r="CS112" s="16">
        <v>5</v>
      </c>
      <c r="CT112" s="16">
        <v>0.5</v>
      </c>
      <c r="CU112" s="16">
        <v>0.5</v>
      </c>
      <c r="CV112" s="16">
        <v>0.05</v>
      </c>
      <c r="CW112" s="16">
        <v>0.05</v>
      </c>
      <c r="CX112" s="16">
        <v>0.05</v>
      </c>
      <c r="CY112" s="16">
        <v>8.9500000000000007E-4</v>
      </c>
      <c r="CZ112" s="16">
        <v>0.05</v>
      </c>
      <c r="DA112" s="16">
        <v>0.05</v>
      </c>
      <c r="DB112" s="16">
        <v>0.05</v>
      </c>
      <c r="DC112" s="16">
        <v>0.05</v>
      </c>
      <c r="DD112" s="16">
        <v>0.05</v>
      </c>
      <c r="DE112" s="16">
        <v>0.05</v>
      </c>
      <c r="DF112" s="16">
        <v>0.05</v>
      </c>
      <c r="DG112" s="36">
        <v>673.1</v>
      </c>
      <c r="DH112" s="63">
        <v>0.5</v>
      </c>
      <c r="DI112" s="63">
        <v>0.05</v>
      </c>
      <c r="DJ112" s="63">
        <v>0.25</v>
      </c>
      <c r="DK112" s="63">
        <v>0.25</v>
      </c>
      <c r="DL112" s="63">
        <v>0.05</v>
      </c>
    </row>
    <row r="113" spans="1:116" x14ac:dyDescent="0.3">
      <c r="A113" s="56">
        <v>108</v>
      </c>
      <c r="B113" s="57">
        <v>284</v>
      </c>
      <c r="C113" s="58" t="s">
        <v>788</v>
      </c>
      <c r="D113" s="58" t="s">
        <v>789</v>
      </c>
      <c r="E113" s="58" t="s">
        <v>790</v>
      </c>
      <c r="F113" s="58" t="s">
        <v>791</v>
      </c>
      <c r="G113" s="37">
        <v>7.8</v>
      </c>
      <c r="H113" s="10">
        <v>3730</v>
      </c>
      <c r="I113" s="28">
        <v>0.77300000000000002</v>
      </c>
      <c r="J113" s="28">
        <v>1.5</v>
      </c>
      <c r="K113" s="28">
        <v>52</v>
      </c>
      <c r="L113" s="29">
        <v>2.5000000000000001E-2</v>
      </c>
      <c r="M113" s="28">
        <v>4.33</v>
      </c>
      <c r="N113" s="28">
        <v>15.4</v>
      </c>
      <c r="O113" s="28">
        <v>8.91</v>
      </c>
      <c r="P113" s="31">
        <v>1.4999999999999999E-2</v>
      </c>
      <c r="Q113" s="28">
        <v>2200</v>
      </c>
      <c r="R113" s="28">
        <v>0.2</v>
      </c>
      <c r="S113" s="28">
        <v>14.2</v>
      </c>
      <c r="T113" s="28">
        <v>5.85</v>
      </c>
      <c r="U113" s="17">
        <v>1</v>
      </c>
      <c r="V113" s="17">
        <v>14.9</v>
      </c>
      <c r="W113" s="28">
        <v>12.8</v>
      </c>
      <c r="X113" s="28">
        <v>19.7</v>
      </c>
      <c r="Y113" s="10">
        <v>2330</v>
      </c>
      <c r="Z113" s="28">
        <v>2.86</v>
      </c>
      <c r="AA113" s="10">
        <v>7600</v>
      </c>
      <c r="AB113" s="17">
        <v>178</v>
      </c>
      <c r="AC113" s="10">
        <v>589</v>
      </c>
      <c r="AD113" s="10">
        <v>268</v>
      </c>
      <c r="AE113" s="28">
        <v>400.04599999999999</v>
      </c>
      <c r="AF113" s="10">
        <v>3305.69</v>
      </c>
      <c r="AG113" s="10">
        <v>635</v>
      </c>
      <c r="AH113" s="17">
        <v>130</v>
      </c>
      <c r="AI113" s="17">
        <v>472</v>
      </c>
      <c r="AJ113" s="17">
        <v>109</v>
      </c>
      <c r="AK113" s="17">
        <v>2360</v>
      </c>
      <c r="AL113" s="17">
        <v>1800</v>
      </c>
      <c r="AM113" s="17">
        <v>1370</v>
      </c>
      <c r="AN113" s="17">
        <v>2100</v>
      </c>
      <c r="AO113" s="17">
        <v>264</v>
      </c>
      <c r="AP113" s="17">
        <v>1970</v>
      </c>
      <c r="AQ113" s="17">
        <v>13.700000000000001</v>
      </c>
      <c r="AR113" s="17">
        <v>28</v>
      </c>
      <c r="AS113" s="17">
        <v>107</v>
      </c>
      <c r="AT113" s="17">
        <v>2720</v>
      </c>
      <c r="AU113" s="17">
        <v>2220</v>
      </c>
      <c r="AV113" s="17">
        <v>1000</v>
      </c>
      <c r="AW113" s="17">
        <v>1440</v>
      </c>
      <c r="AX113" s="17">
        <v>2660</v>
      </c>
      <c r="AY113" s="17">
        <v>384</v>
      </c>
      <c r="AZ113" s="17">
        <v>2.5</v>
      </c>
      <c r="BA113" s="18">
        <v>14429.7</v>
      </c>
      <c r="BB113" s="16">
        <v>0.5</v>
      </c>
      <c r="BC113" s="16">
        <v>0.5</v>
      </c>
      <c r="BD113" s="16">
        <v>0.5</v>
      </c>
      <c r="BE113" s="16">
        <v>0.5</v>
      </c>
      <c r="BF113" s="16">
        <v>0.5</v>
      </c>
      <c r="BG113" s="16">
        <v>0.5</v>
      </c>
      <c r="BH113" s="16">
        <v>0.5</v>
      </c>
      <c r="BI113" s="16">
        <v>0.5</v>
      </c>
      <c r="BJ113" s="16">
        <v>5.0000000000000001E-3</v>
      </c>
      <c r="BK113" s="16">
        <v>0.5</v>
      </c>
      <c r="BL113" s="16">
        <v>0.05</v>
      </c>
      <c r="BM113" s="16">
        <v>0.05</v>
      </c>
      <c r="BN113" s="16">
        <v>0.05</v>
      </c>
      <c r="BO113" s="16">
        <v>0.05</v>
      </c>
      <c r="BP113" s="16">
        <v>0.05</v>
      </c>
      <c r="BQ113" s="16">
        <v>0.4</v>
      </c>
      <c r="BR113" s="69">
        <v>0.4</v>
      </c>
      <c r="BS113" s="16">
        <v>0.05</v>
      </c>
      <c r="BT113" s="16">
        <v>0.05</v>
      </c>
      <c r="BU113" s="16">
        <v>0.1</v>
      </c>
      <c r="BV113" s="69">
        <v>0.05</v>
      </c>
      <c r="BW113" s="16">
        <v>0.05</v>
      </c>
      <c r="BX113" s="16">
        <v>0.05</v>
      </c>
      <c r="BY113" s="16">
        <f t="shared" si="1"/>
        <v>0.15000000000000002</v>
      </c>
      <c r="BZ113" s="16">
        <v>0.15</v>
      </c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>
        <v>0.05</v>
      </c>
      <c r="DF113" s="16">
        <v>0.05</v>
      </c>
      <c r="DG113" s="36">
        <v>401</v>
      </c>
      <c r="DH113" s="63"/>
      <c r="DI113" s="63"/>
      <c r="DJ113" s="63"/>
      <c r="DK113" s="63"/>
      <c r="DL113" s="63"/>
    </row>
    <row r="114" spans="1:116" x14ac:dyDescent="0.3">
      <c r="A114" s="56">
        <v>109</v>
      </c>
      <c r="B114" s="57">
        <v>285</v>
      </c>
      <c r="C114" s="58" t="s">
        <v>290</v>
      </c>
      <c r="D114" s="58" t="s">
        <v>291</v>
      </c>
      <c r="E114" s="58" t="s">
        <v>351</v>
      </c>
      <c r="F114" s="58" t="s">
        <v>207</v>
      </c>
      <c r="G114" s="37">
        <v>8.1999999999999993</v>
      </c>
      <c r="H114" s="10">
        <v>485</v>
      </c>
      <c r="I114" s="28">
        <v>0.05</v>
      </c>
      <c r="J114" s="28">
        <v>1.5</v>
      </c>
      <c r="K114" s="28">
        <v>19.399999999999999</v>
      </c>
      <c r="L114" s="29">
        <v>2.5000000000000001E-2</v>
      </c>
      <c r="M114" s="28">
        <v>1.68</v>
      </c>
      <c r="N114" s="28">
        <v>4.42</v>
      </c>
      <c r="O114" s="28">
        <v>5.14</v>
      </c>
      <c r="P114" s="31">
        <v>6.7000000000000002E-3</v>
      </c>
      <c r="Q114" s="28">
        <v>661</v>
      </c>
      <c r="R114" s="28">
        <v>0.2</v>
      </c>
      <c r="S114" s="28">
        <v>3.41</v>
      </c>
      <c r="T114" s="28">
        <v>2.13</v>
      </c>
      <c r="U114" s="17">
        <v>1</v>
      </c>
      <c r="V114" s="28">
        <v>13.1</v>
      </c>
      <c r="W114" s="28">
        <v>4.26</v>
      </c>
      <c r="X114" s="28">
        <v>12.9</v>
      </c>
      <c r="Y114" s="10">
        <v>5190</v>
      </c>
      <c r="Z114" s="28">
        <v>0.53</v>
      </c>
      <c r="AA114" s="10">
        <v>4250</v>
      </c>
      <c r="AB114" s="17">
        <v>127</v>
      </c>
      <c r="AC114" s="28">
        <v>316</v>
      </c>
      <c r="AD114" s="28">
        <v>520</v>
      </c>
      <c r="AE114" s="28">
        <v>87.7</v>
      </c>
      <c r="AF114" s="10">
        <v>1910.54</v>
      </c>
      <c r="AG114" s="10">
        <v>602</v>
      </c>
      <c r="AH114" s="17">
        <v>44</v>
      </c>
      <c r="AI114" s="17">
        <v>14</v>
      </c>
      <c r="AJ114" s="17">
        <v>2.5</v>
      </c>
      <c r="AK114" s="17">
        <v>27</v>
      </c>
      <c r="AL114" s="17">
        <v>23</v>
      </c>
      <c r="AM114" s="17">
        <v>19</v>
      </c>
      <c r="AN114" s="17">
        <v>32</v>
      </c>
      <c r="AO114" s="17">
        <v>2.5</v>
      </c>
      <c r="AP114" s="17">
        <v>17</v>
      </c>
      <c r="AQ114" s="17">
        <v>1.5</v>
      </c>
      <c r="AR114" s="17">
        <v>2.5</v>
      </c>
      <c r="AS114" s="17">
        <v>2.5</v>
      </c>
      <c r="AT114" s="17">
        <v>21</v>
      </c>
      <c r="AU114" s="17">
        <v>33</v>
      </c>
      <c r="AV114" s="17">
        <v>16</v>
      </c>
      <c r="AW114" s="17">
        <v>14</v>
      </c>
      <c r="AX114" s="17">
        <v>17</v>
      </c>
      <c r="AY114" s="17">
        <v>2.5</v>
      </c>
      <c r="AZ114" s="17">
        <v>2.5</v>
      </c>
      <c r="BA114" s="18">
        <v>238</v>
      </c>
      <c r="BB114" s="16">
        <v>0.5</v>
      </c>
      <c r="BC114" s="16">
        <v>0.5</v>
      </c>
      <c r="BD114" s="16">
        <v>0.5</v>
      </c>
      <c r="BE114" s="16">
        <v>0.5</v>
      </c>
      <c r="BF114" s="16">
        <v>0.5</v>
      </c>
      <c r="BG114" s="16">
        <v>0.5</v>
      </c>
      <c r="BH114" s="16">
        <v>0.5</v>
      </c>
      <c r="BI114" s="16">
        <v>0.5</v>
      </c>
      <c r="BJ114" s="16">
        <v>5.0000000000000001E-3</v>
      </c>
      <c r="BK114" s="16">
        <v>0.5</v>
      </c>
      <c r="BL114" s="16">
        <v>0.05</v>
      </c>
      <c r="BM114" s="16">
        <v>0.05</v>
      </c>
      <c r="BN114" s="16">
        <v>0.05</v>
      </c>
      <c r="BO114" s="16">
        <v>0.05</v>
      </c>
      <c r="BP114" s="16">
        <v>0.05</v>
      </c>
      <c r="BQ114" s="16">
        <v>0.4</v>
      </c>
      <c r="BR114" s="69">
        <v>0.4</v>
      </c>
      <c r="BS114" s="16">
        <v>0.05</v>
      </c>
      <c r="BT114" s="16">
        <v>0.05</v>
      </c>
      <c r="BU114" s="16">
        <v>0.1</v>
      </c>
      <c r="BV114" s="69">
        <v>0.05</v>
      </c>
      <c r="BW114" s="16">
        <v>0.05</v>
      </c>
      <c r="BX114" s="16">
        <v>0.05</v>
      </c>
      <c r="BY114" s="16">
        <f t="shared" si="1"/>
        <v>0.15000000000000002</v>
      </c>
      <c r="BZ114" s="16">
        <v>0.15</v>
      </c>
      <c r="CA114" s="16">
        <v>25</v>
      </c>
      <c r="CB114" s="16">
        <v>50</v>
      </c>
      <c r="CC114" s="16">
        <v>2400</v>
      </c>
      <c r="CD114" s="16">
        <v>0.01</v>
      </c>
      <c r="CE114" s="16">
        <v>2.5000000000000001E-2</v>
      </c>
      <c r="CF114" s="16">
        <v>2.5000000000000001E-2</v>
      </c>
      <c r="CG114" s="16">
        <v>2.5000000000000001E-2</v>
      </c>
      <c r="CH114" s="16">
        <v>2.5000000000000001E-2</v>
      </c>
      <c r="CI114" s="16">
        <v>2.5000000000000001E-2</v>
      </c>
      <c r="CJ114" s="16">
        <v>2.5000000000000001E-2</v>
      </c>
      <c r="CK114" s="16">
        <v>2.5000000000000001E-2</v>
      </c>
      <c r="CL114" s="16">
        <v>5.0000000000000001E-3</v>
      </c>
      <c r="CM114" s="16">
        <v>0.15</v>
      </c>
      <c r="CN114" s="16">
        <v>0.5</v>
      </c>
      <c r="CO114" s="16">
        <v>0.5</v>
      </c>
      <c r="CP114" s="16">
        <v>0.5</v>
      </c>
      <c r="CQ114" s="16">
        <v>1.5</v>
      </c>
      <c r="CR114" s="16">
        <v>0.3</v>
      </c>
      <c r="CS114" s="16">
        <v>5</v>
      </c>
      <c r="CT114" s="16">
        <v>0.5</v>
      </c>
      <c r="CU114" s="16">
        <v>0.5</v>
      </c>
      <c r="CV114" s="16">
        <v>0.05</v>
      </c>
      <c r="CW114" s="16">
        <v>0.05</v>
      </c>
      <c r="CX114" s="16">
        <v>0.05</v>
      </c>
      <c r="CY114" s="16">
        <v>8.3000000000000001E-4</v>
      </c>
      <c r="CZ114" s="16">
        <v>0.05</v>
      </c>
      <c r="DA114" s="16">
        <v>0.05</v>
      </c>
      <c r="DB114" s="16">
        <v>0.05</v>
      </c>
      <c r="DC114" s="16">
        <v>0.05</v>
      </c>
      <c r="DD114" s="16">
        <v>0.05</v>
      </c>
      <c r="DE114" s="16">
        <v>0.05</v>
      </c>
      <c r="DF114" s="16">
        <v>0.05</v>
      </c>
      <c r="DG114" s="36">
        <v>626.70000000000005</v>
      </c>
      <c r="DH114" s="63">
        <v>0.5</v>
      </c>
      <c r="DI114" s="63">
        <v>0.05</v>
      </c>
      <c r="DJ114" s="63">
        <v>0.25</v>
      </c>
      <c r="DK114" s="63">
        <v>0.25</v>
      </c>
      <c r="DL114" s="63">
        <v>0.05</v>
      </c>
    </row>
    <row r="115" spans="1:116" x14ac:dyDescent="0.3">
      <c r="A115" s="56">
        <v>110</v>
      </c>
      <c r="B115" s="57">
        <v>286</v>
      </c>
      <c r="C115" s="58" t="s">
        <v>292</v>
      </c>
      <c r="D115" s="58" t="s">
        <v>293</v>
      </c>
      <c r="E115" s="58" t="s">
        <v>353</v>
      </c>
      <c r="F115" s="58" t="s">
        <v>412</v>
      </c>
      <c r="G115" s="37">
        <v>6.7</v>
      </c>
      <c r="H115" s="10">
        <v>302</v>
      </c>
      <c r="I115" s="28">
        <v>0.05</v>
      </c>
      <c r="J115" s="28">
        <v>1.5</v>
      </c>
      <c r="K115" s="28">
        <v>54.1</v>
      </c>
      <c r="L115" s="29">
        <v>2.5000000000000001E-2</v>
      </c>
      <c r="M115" s="28">
        <v>1.48</v>
      </c>
      <c r="N115" s="28">
        <v>6.53</v>
      </c>
      <c r="O115" s="28">
        <v>6.38</v>
      </c>
      <c r="P115" s="31">
        <v>3.7900000000000003E-2</v>
      </c>
      <c r="Q115" s="28">
        <v>551</v>
      </c>
      <c r="R115" s="28">
        <v>0.2</v>
      </c>
      <c r="S115" s="28">
        <v>2.76</v>
      </c>
      <c r="T115" s="28">
        <v>7.13</v>
      </c>
      <c r="U115" s="17">
        <v>1</v>
      </c>
      <c r="V115" s="28">
        <v>10.3</v>
      </c>
      <c r="W115" s="28">
        <v>5.94</v>
      </c>
      <c r="X115" s="28">
        <v>33</v>
      </c>
      <c r="Y115" s="10">
        <v>2380</v>
      </c>
      <c r="Z115" s="28">
        <v>2.2999999999999998</v>
      </c>
      <c r="AA115" s="10">
        <v>6530</v>
      </c>
      <c r="AB115" s="17">
        <v>134</v>
      </c>
      <c r="AC115" s="28">
        <v>1100</v>
      </c>
      <c r="AD115" s="28">
        <v>733</v>
      </c>
      <c r="AE115" s="28">
        <v>186.464</v>
      </c>
      <c r="AF115" s="10">
        <v>2064.7199999999998</v>
      </c>
      <c r="AG115" s="10">
        <v>515</v>
      </c>
      <c r="AH115" s="17">
        <v>49</v>
      </c>
      <c r="AI115" s="17">
        <v>82</v>
      </c>
      <c r="AJ115" s="17">
        <v>18</v>
      </c>
      <c r="AK115" s="17">
        <v>267</v>
      </c>
      <c r="AL115" s="17">
        <v>140</v>
      </c>
      <c r="AM115" s="17">
        <v>123</v>
      </c>
      <c r="AN115" s="17">
        <v>132</v>
      </c>
      <c r="AO115" s="17">
        <v>22</v>
      </c>
      <c r="AP115" s="17">
        <v>74</v>
      </c>
      <c r="AQ115" s="17">
        <v>1.5</v>
      </c>
      <c r="AR115" s="17">
        <v>2.5</v>
      </c>
      <c r="AS115" s="17">
        <v>14</v>
      </c>
      <c r="AT115" s="17">
        <v>259</v>
      </c>
      <c r="AU115" s="17">
        <v>190</v>
      </c>
      <c r="AV115" s="17">
        <v>96</v>
      </c>
      <c r="AW115" s="17">
        <v>79</v>
      </c>
      <c r="AX115" s="17">
        <v>99</v>
      </c>
      <c r="AY115" s="17">
        <v>20</v>
      </c>
      <c r="AZ115" s="17">
        <v>2.5</v>
      </c>
      <c r="BA115" s="18">
        <v>1374</v>
      </c>
      <c r="BB115" s="16">
        <v>0.5</v>
      </c>
      <c r="BC115" s="16">
        <v>0.5</v>
      </c>
      <c r="BD115" s="16">
        <v>0.5</v>
      </c>
      <c r="BE115" s="16">
        <v>0.5</v>
      </c>
      <c r="BF115" s="16">
        <v>0.5</v>
      </c>
      <c r="BG115" s="16">
        <v>0.5</v>
      </c>
      <c r="BH115" s="16">
        <v>0.5</v>
      </c>
      <c r="BI115" s="16">
        <v>0.5</v>
      </c>
      <c r="BJ115" s="16">
        <v>5.0000000000000001E-3</v>
      </c>
      <c r="BK115" s="16">
        <v>0.5</v>
      </c>
      <c r="BL115" s="16">
        <v>0.05</v>
      </c>
      <c r="BM115" s="16">
        <v>0.05</v>
      </c>
      <c r="BN115" s="16">
        <v>0.05</v>
      </c>
      <c r="BO115" s="16">
        <v>0.05</v>
      </c>
      <c r="BP115" s="16">
        <v>0.05</v>
      </c>
      <c r="BQ115" s="16">
        <v>0.4</v>
      </c>
      <c r="BR115" s="69">
        <v>0.4</v>
      </c>
      <c r="BS115" s="16">
        <v>0.05</v>
      </c>
      <c r="BT115" s="16">
        <v>0.05</v>
      </c>
      <c r="BU115" s="16">
        <v>0.1</v>
      </c>
      <c r="BV115" s="69">
        <v>0.05</v>
      </c>
      <c r="BW115" s="16">
        <v>0.05</v>
      </c>
      <c r="BX115" s="16">
        <v>0.05</v>
      </c>
      <c r="BY115" s="16">
        <f t="shared" si="1"/>
        <v>0.15000000000000002</v>
      </c>
      <c r="BZ115" s="16">
        <v>0.15</v>
      </c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>
        <v>0.05</v>
      </c>
      <c r="DF115" s="16">
        <v>0.05</v>
      </c>
      <c r="DG115" s="36">
        <v>1406</v>
      </c>
      <c r="DH115" s="63"/>
      <c r="DI115" s="63"/>
      <c r="DJ115" s="63"/>
      <c r="DK115" s="63"/>
      <c r="DL115" s="63"/>
    </row>
    <row r="116" spans="1:116" x14ac:dyDescent="0.3">
      <c r="A116" s="56">
        <v>111</v>
      </c>
      <c r="B116" s="57">
        <v>287</v>
      </c>
      <c r="C116" s="58" t="s">
        <v>792</v>
      </c>
      <c r="D116" s="58" t="s">
        <v>793</v>
      </c>
      <c r="E116" s="58" t="s">
        <v>794</v>
      </c>
      <c r="F116" s="58" t="s">
        <v>795</v>
      </c>
      <c r="G116" s="37">
        <v>8.6</v>
      </c>
      <c r="H116" s="10">
        <v>885</v>
      </c>
      <c r="I116" s="28">
        <v>1.06</v>
      </c>
      <c r="J116" s="28">
        <v>1.5</v>
      </c>
      <c r="K116" s="28">
        <v>12.3</v>
      </c>
      <c r="L116" s="29">
        <v>2.5000000000000001E-2</v>
      </c>
      <c r="M116" s="28">
        <v>0.66900000000000004</v>
      </c>
      <c r="N116" s="36">
        <v>1.93</v>
      </c>
      <c r="O116" s="36">
        <v>2.84</v>
      </c>
      <c r="P116" s="31">
        <v>2.5000000000000001E-3</v>
      </c>
      <c r="Q116" s="36">
        <v>277</v>
      </c>
      <c r="R116" s="28">
        <v>0.2</v>
      </c>
      <c r="S116" s="36">
        <v>0.67200000000000004</v>
      </c>
      <c r="T116" s="36">
        <v>1.28</v>
      </c>
      <c r="U116" s="17">
        <v>1</v>
      </c>
      <c r="V116" s="17">
        <v>7.75</v>
      </c>
      <c r="W116" s="36">
        <v>2.88</v>
      </c>
      <c r="X116" s="36">
        <v>7.46</v>
      </c>
      <c r="Y116" s="10">
        <v>4090</v>
      </c>
      <c r="Z116" s="28">
        <v>2.1</v>
      </c>
      <c r="AA116" s="10">
        <v>1890</v>
      </c>
      <c r="AB116" s="17">
        <v>80.3</v>
      </c>
      <c r="AC116" s="28">
        <v>256</v>
      </c>
      <c r="AD116" s="10">
        <v>241</v>
      </c>
      <c r="AE116" s="28">
        <v>135.56100000000001</v>
      </c>
      <c r="AF116" s="10">
        <v>819</v>
      </c>
      <c r="AG116" s="36">
        <v>262</v>
      </c>
      <c r="AH116" s="17">
        <v>8</v>
      </c>
      <c r="AI116" s="17">
        <v>6</v>
      </c>
      <c r="AJ116" s="17">
        <v>2.5</v>
      </c>
      <c r="AK116" s="17">
        <v>9</v>
      </c>
      <c r="AL116" s="17">
        <v>2.5</v>
      </c>
      <c r="AM116" s="17">
        <v>2.5</v>
      </c>
      <c r="AN116" s="17">
        <v>5</v>
      </c>
      <c r="AO116" s="17">
        <v>2.5</v>
      </c>
      <c r="AP116" s="17">
        <v>5</v>
      </c>
      <c r="AQ116" s="17">
        <v>1.5</v>
      </c>
      <c r="AR116" s="17">
        <v>2.5</v>
      </c>
      <c r="AS116" s="17">
        <v>2.5</v>
      </c>
      <c r="AT116" s="17">
        <v>8</v>
      </c>
      <c r="AU116" s="17">
        <v>8</v>
      </c>
      <c r="AV116" s="17">
        <v>2.5</v>
      </c>
      <c r="AW116" s="17">
        <v>7</v>
      </c>
      <c r="AX116" s="17">
        <v>10</v>
      </c>
      <c r="AY116" s="17">
        <v>2.5</v>
      </c>
      <c r="AZ116" s="17">
        <v>2.5</v>
      </c>
      <c r="BA116" s="18">
        <v>60.5</v>
      </c>
      <c r="BB116" s="16">
        <v>0.5</v>
      </c>
      <c r="BC116" s="16">
        <v>0.5</v>
      </c>
      <c r="BD116" s="16">
        <v>0.5</v>
      </c>
      <c r="BE116" s="16">
        <v>0.5</v>
      </c>
      <c r="BF116" s="16">
        <v>0.5</v>
      </c>
      <c r="BG116" s="16">
        <v>0.5</v>
      </c>
      <c r="BH116" s="16">
        <v>0.5</v>
      </c>
      <c r="BI116" s="16">
        <v>0.5</v>
      </c>
      <c r="BJ116" s="16">
        <v>5.0000000000000001E-3</v>
      </c>
      <c r="BK116" s="16">
        <v>0.5</v>
      </c>
      <c r="BL116" s="16">
        <v>0.05</v>
      </c>
      <c r="BM116" s="16">
        <v>0.05</v>
      </c>
      <c r="BN116" s="16">
        <v>0.05</v>
      </c>
      <c r="BO116" s="16">
        <v>0.05</v>
      </c>
      <c r="BP116" s="16">
        <v>0.05</v>
      </c>
      <c r="BQ116" s="16">
        <v>0.4</v>
      </c>
      <c r="BR116" s="69">
        <v>0.4</v>
      </c>
      <c r="BS116" s="16">
        <v>0.05</v>
      </c>
      <c r="BT116" s="16">
        <v>0.05</v>
      </c>
      <c r="BU116" s="16">
        <v>0.1</v>
      </c>
      <c r="BV116" s="69">
        <v>0.05</v>
      </c>
      <c r="BW116" s="16">
        <v>0.05</v>
      </c>
      <c r="BX116" s="16">
        <v>0.05</v>
      </c>
      <c r="BY116" s="16">
        <f t="shared" si="1"/>
        <v>0.15000000000000002</v>
      </c>
      <c r="BZ116" s="16">
        <v>0.15</v>
      </c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>
        <v>0.05</v>
      </c>
      <c r="DF116" s="16">
        <v>0.05</v>
      </c>
      <c r="DG116" s="36">
        <v>398.5</v>
      </c>
      <c r="DH116" s="63"/>
      <c r="DI116" s="63"/>
      <c r="DJ116" s="63"/>
      <c r="DK116" s="63"/>
      <c r="DL116" s="63"/>
    </row>
    <row r="117" spans="1:116" x14ac:dyDescent="0.3">
      <c r="A117" s="56">
        <v>112</v>
      </c>
      <c r="B117" s="57">
        <v>288</v>
      </c>
      <c r="C117" s="58" t="s">
        <v>294</v>
      </c>
      <c r="D117" s="58" t="s">
        <v>295</v>
      </c>
      <c r="E117" s="58" t="s">
        <v>352</v>
      </c>
      <c r="F117" s="58" t="s">
        <v>411</v>
      </c>
      <c r="G117" s="37">
        <v>7.3</v>
      </c>
      <c r="H117" s="10">
        <v>2140</v>
      </c>
      <c r="I117" s="28">
        <v>0.05</v>
      </c>
      <c r="J117" s="28">
        <v>3.24</v>
      </c>
      <c r="K117" s="28">
        <v>31.7</v>
      </c>
      <c r="L117" s="29">
        <v>2.5000000000000001E-2</v>
      </c>
      <c r="M117" s="28">
        <v>1.02</v>
      </c>
      <c r="N117" s="28">
        <v>4.78</v>
      </c>
      <c r="O117" s="28">
        <v>14</v>
      </c>
      <c r="P117" s="31">
        <v>1.2999999999999999E-2</v>
      </c>
      <c r="Q117" s="36">
        <v>503</v>
      </c>
      <c r="R117" s="28">
        <v>0.66500000000000004</v>
      </c>
      <c r="S117" s="28">
        <v>3.43</v>
      </c>
      <c r="T117" s="28">
        <v>11.6</v>
      </c>
      <c r="U117" s="17">
        <v>1</v>
      </c>
      <c r="V117" s="17">
        <v>47.6</v>
      </c>
      <c r="W117" s="28">
        <v>6.7</v>
      </c>
      <c r="X117" s="28">
        <v>47.3</v>
      </c>
      <c r="Y117" s="10">
        <v>28100</v>
      </c>
      <c r="Z117" s="28">
        <v>3.95</v>
      </c>
      <c r="AA117" s="10">
        <v>12900</v>
      </c>
      <c r="AB117" s="17">
        <v>191</v>
      </c>
      <c r="AC117" s="10">
        <v>233</v>
      </c>
      <c r="AD117" s="28">
        <v>12451</v>
      </c>
      <c r="AE117" s="28">
        <v>52.2</v>
      </c>
      <c r="AF117" s="10">
        <v>1340.96</v>
      </c>
      <c r="AG117" s="36">
        <v>297</v>
      </c>
      <c r="AH117" s="17">
        <v>37</v>
      </c>
      <c r="AI117" s="17">
        <v>46</v>
      </c>
      <c r="AJ117" s="17">
        <v>9</v>
      </c>
      <c r="AK117" s="17">
        <v>136</v>
      </c>
      <c r="AL117" s="17">
        <v>9</v>
      </c>
      <c r="AM117" s="17">
        <v>21</v>
      </c>
      <c r="AN117" s="17">
        <v>22</v>
      </c>
      <c r="AO117" s="17">
        <v>2.5</v>
      </c>
      <c r="AP117" s="17">
        <v>13</v>
      </c>
      <c r="AQ117" s="17">
        <v>1.5</v>
      </c>
      <c r="AR117" s="17">
        <v>8</v>
      </c>
      <c r="AS117" s="17">
        <v>2.5</v>
      </c>
      <c r="AT117" s="17">
        <v>113</v>
      </c>
      <c r="AU117" s="17">
        <v>43</v>
      </c>
      <c r="AV117" s="17">
        <v>16</v>
      </c>
      <c r="AW117" s="17">
        <v>29</v>
      </c>
      <c r="AX117" s="17">
        <v>29</v>
      </c>
      <c r="AY117" s="17">
        <v>2.5</v>
      </c>
      <c r="AZ117" s="17">
        <v>2.5</v>
      </c>
      <c r="BA117" s="18">
        <v>464</v>
      </c>
      <c r="BB117" s="16">
        <v>0.5</v>
      </c>
      <c r="BC117" s="16">
        <v>0.5</v>
      </c>
      <c r="BD117" s="16">
        <v>0.5</v>
      </c>
      <c r="BE117" s="16">
        <v>0.5</v>
      </c>
      <c r="BF117" s="16">
        <v>0.5</v>
      </c>
      <c r="BG117" s="16">
        <v>0.5</v>
      </c>
      <c r="BH117" s="16">
        <v>0.5</v>
      </c>
      <c r="BI117" s="16">
        <v>0.5</v>
      </c>
      <c r="BJ117" s="16">
        <v>5.0000000000000001E-3</v>
      </c>
      <c r="BK117" s="16">
        <v>0.5</v>
      </c>
      <c r="BL117" s="16">
        <v>0.05</v>
      </c>
      <c r="BM117" s="16">
        <v>0.05</v>
      </c>
      <c r="BN117" s="16">
        <v>0.05</v>
      </c>
      <c r="BO117" s="16">
        <v>0.05</v>
      </c>
      <c r="BP117" s="16">
        <v>0.05</v>
      </c>
      <c r="BQ117" s="16">
        <v>0.4</v>
      </c>
      <c r="BR117" s="69">
        <v>0.4</v>
      </c>
      <c r="BS117" s="16">
        <v>0.05</v>
      </c>
      <c r="BT117" s="16">
        <v>0.05</v>
      </c>
      <c r="BU117" s="16">
        <v>0.1</v>
      </c>
      <c r="BV117" s="69">
        <v>0.05</v>
      </c>
      <c r="BW117" s="16">
        <v>0.05</v>
      </c>
      <c r="BX117" s="16">
        <v>0.05</v>
      </c>
      <c r="BY117" s="16">
        <f t="shared" si="1"/>
        <v>0.15000000000000002</v>
      </c>
      <c r="BZ117" s="16">
        <v>0.15</v>
      </c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>
        <v>0.05</v>
      </c>
      <c r="DF117" s="16">
        <v>0.05</v>
      </c>
      <c r="DG117" s="36">
        <v>1321</v>
      </c>
      <c r="DH117" s="63"/>
      <c r="DI117" s="63"/>
      <c r="DJ117" s="63"/>
      <c r="DK117" s="63"/>
      <c r="DL117" s="63"/>
    </row>
    <row r="118" spans="1:116" x14ac:dyDescent="0.3">
      <c r="A118" s="56">
        <v>113</v>
      </c>
      <c r="B118" s="57">
        <v>289</v>
      </c>
      <c r="C118" s="58" t="s">
        <v>296</v>
      </c>
      <c r="D118" s="58" t="s">
        <v>297</v>
      </c>
      <c r="E118" s="58" t="s">
        <v>354</v>
      </c>
      <c r="F118" s="58" t="s">
        <v>413</v>
      </c>
      <c r="G118" s="37">
        <v>7.9</v>
      </c>
      <c r="H118" s="10">
        <v>235</v>
      </c>
      <c r="I118" s="28">
        <v>0.05</v>
      </c>
      <c r="J118" s="28">
        <v>1.5</v>
      </c>
      <c r="K118" s="28">
        <v>14.3</v>
      </c>
      <c r="L118" s="29">
        <v>9.5000000000000001E-2</v>
      </c>
      <c r="M118" s="28">
        <v>0.64700000000000002</v>
      </c>
      <c r="N118" s="28">
        <v>2.56</v>
      </c>
      <c r="O118" s="28">
        <v>5.52</v>
      </c>
      <c r="P118" s="31">
        <v>8.3000000000000001E-3</v>
      </c>
      <c r="Q118" s="36">
        <v>229</v>
      </c>
      <c r="R118" s="28">
        <v>0.2</v>
      </c>
      <c r="S118" s="28">
        <v>1.25</v>
      </c>
      <c r="T118" s="28">
        <v>2.78</v>
      </c>
      <c r="U118" s="17">
        <v>1</v>
      </c>
      <c r="V118" s="17">
        <v>4.05</v>
      </c>
      <c r="W118" s="28">
        <v>2.25</v>
      </c>
      <c r="X118" s="28">
        <v>19.3</v>
      </c>
      <c r="Y118" s="10">
        <v>745</v>
      </c>
      <c r="Z118" s="28">
        <v>0.05</v>
      </c>
      <c r="AA118" s="10">
        <v>2150</v>
      </c>
      <c r="AB118" s="17">
        <v>33</v>
      </c>
      <c r="AC118" s="10">
        <v>155</v>
      </c>
      <c r="AD118" s="28">
        <v>154</v>
      </c>
      <c r="AE118" s="28">
        <v>75.7</v>
      </c>
      <c r="AF118" s="10">
        <v>873</v>
      </c>
      <c r="AG118" s="36">
        <v>158</v>
      </c>
      <c r="AH118" s="17">
        <v>2.5</v>
      </c>
      <c r="AI118" s="17">
        <v>2.5</v>
      </c>
      <c r="AJ118" s="17">
        <v>2.5</v>
      </c>
      <c r="AK118" s="17">
        <v>6</v>
      </c>
      <c r="AL118" s="17">
        <v>8</v>
      </c>
      <c r="AM118" s="17">
        <v>2.5</v>
      </c>
      <c r="AN118" s="17">
        <v>6</v>
      </c>
      <c r="AO118" s="17">
        <v>2.5</v>
      </c>
      <c r="AP118" s="17">
        <v>12</v>
      </c>
      <c r="AQ118" s="17">
        <v>1.5</v>
      </c>
      <c r="AR118" s="17">
        <v>2.5</v>
      </c>
      <c r="AS118" s="17">
        <v>2.5</v>
      </c>
      <c r="AT118" s="17">
        <v>2.5</v>
      </c>
      <c r="AU118" s="17">
        <v>12</v>
      </c>
      <c r="AV118" s="17">
        <v>2.5</v>
      </c>
      <c r="AW118" s="17">
        <v>16</v>
      </c>
      <c r="AX118" s="17">
        <v>8</v>
      </c>
      <c r="AY118" s="17">
        <v>5</v>
      </c>
      <c r="AZ118" s="17">
        <v>2.5</v>
      </c>
      <c r="BA118" s="18">
        <v>53.5</v>
      </c>
      <c r="BB118" s="16">
        <v>0.5</v>
      </c>
      <c r="BC118" s="16">
        <v>0.5</v>
      </c>
      <c r="BD118" s="16">
        <v>0.5</v>
      </c>
      <c r="BE118" s="16">
        <v>0.5</v>
      </c>
      <c r="BF118" s="16">
        <v>0.5</v>
      </c>
      <c r="BG118" s="16">
        <v>0.5</v>
      </c>
      <c r="BH118" s="16">
        <v>0.5</v>
      </c>
      <c r="BI118" s="16">
        <v>0.5</v>
      </c>
      <c r="BJ118" s="16">
        <v>5.0000000000000001E-3</v>
      </c>
      <c r="BK118" s="16">
        <v>0.5</v>
      </c>
      <c r="BL118" s="16">
        <v>0.05</v>
      </c>
      <c r="BM118" s="16">
        <v>0.05</v>
      </c>
      <c r="BN118" s="16">
        <v>0.05</v>
      </c>
      <c r="BO118" s="16">
        <v>0.05</v>
      </c>
      <c r="BP118" s="16">
        <v>0.05</v>
      </c>
      <c r="BQ118" s="16">
        <v>0.4</v>
      </c>
      <c r="BR118" s="69">
        <v>0.4</v>
      </c>
      <c r="BS118" s="16">
        <v>0.05</v>
      </c>
      <c r="BT118" s="16">
        <v>0.05</v>
      </c>
      <c r="BU118" s="16">
        <v>0.1</v>
      </c>
      <c r="BV118" s="69">
        <v>0.05</v>
      </c>
      <c r="BW118" s="16">
        <v>0.05</v>
      </c>
      <c r="BX118" s="16">
        <v>0.05</v>
      </c>
      <c r="BY118" s="16">
        <f t="shared" si="1"/>
        <v>0.15000000000000002</v>
      </c>
      <c r="BZ118" s="16">
        <v>0.15</v>
      </c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>
        <v>0.05</v>
      </c>
      <c r="DF118" s="16">
        <v>0.05</v>
      </c>
      <c r="DG118" s="36">
        <v>411.2</v>
      </c>
      <c r="DH118" s="63"/>
      <c r="DI118" s="63"/>
      <c r="DJ118" s="63"/>
      <c r="DK118" s="63"/>
      <c r="DL118" s="63"/>
    </row>
    <row r="119" spans="1:116" x14ac:dyDescent="0.3">
      <c r="A119" s="56">
        <v>114</v>
      </c>
      <c r="B119" s="57">
        <v>290</v>
      </c>
      <c r="C119" s="58" t="s">
        <v>298</v>
      </c>
      <c r="D119" s="58" t="s">
        <v>299</v>
      </c>
      <c r="E119" s="58" t="s">
        <v>355</v>
      </c>
      <c r="F119" s="58" t="s">
        <v>414</v>
      </c>
      <c r="G119" s="37">
        <v>8.5</v>
      </c>
      <c r="H119" s="10">
        <v>198.3</v>
      </c>
      <c r="I119" s="28">
        <v>0.05</v>
      </c>
      <c r="J119" s="28">
        <v>1.5</v>
      </c>
      <c r="K119" s="28">
        <v>15.3</v>
      </c>
      <c r="L119" s="29">
        <v>2.5000000000000001E-2</v>
      </c>
      <c r="M119" s="28">
        <v>0.46</v>
      </c>
      <c r="N119" s="28">
        <v>1.53</v>
      </c>
      <c r="O119" s="28">
        <v>3.19</v>
      </c>
      <c r="P119" s="31">
        <v>5.0000000000000001E-4</v>
      </c>
      <c r="Q119" s="28">
        <v>180</v>
      </c>
      <c r="R119" s="28">
        <v>0.2</v>
      </c>
      <c r="S119" s="28">
        <v>0.52100000000000002</v>
      </c>
      <c r="T119" s="28">
        <v>0.5</v>
      </c>
      <c r="U119" s="17">
        <v>1</v>
      </c>
      <c r="V119" s="28">
        <v>5.58</v>
      </c>
      <c r="W119" s="28">
        <v>2.2599999999999998</v>
      </c>
      <c r="X119" s="28">
        <v>10.5</v>
      </c>
      <c r="Y119" s="10">
        <v>2640</v>
      </c>
      <c r="Z119" s="28">
        <v>0.05</v>
      </c>
      <c r="AA119" s="10">
        <v>2270</v>
      </c>
      <c r="AB119" s="17">
        <v>39</v>
      </c>
      <c r="AC119" s="10">
        <v>124</v>
      </c>
      <c r="AD119" s="28">
        <v>263</v>
      </c>
      <c r="AE119" s="28">
        <v>90.2</v>
      </c>
      <c r="AF119" s="10">
        <v>803</v>
      </c>
      <c r="AG119" s="10">
        <v>155</v>
      </c>
      <c r="AH119" s="17">
        <v>2.5</v>
      </c>
      <c r="AI119" s="17">
        <v>2.5</v>
      </c>
      <c r="AJ119" s="17">
        <v>2.5</v>
      </c>
      <c r="AK119" s="17">
        <v>2.5</v>
      </c>
      <c r="AL119" s="17">
        <v>2.5</v>
      </c>
      <c r="AM119" s="17">
        <v>2.5</v>
      </c>
      <c r="AN119" s="17">
        <v>2.5</v>
      </c>
      <c r="AO119" s="17">
        <v>2.5</v>
      </c>
      <c r="AP119" s="17">
        <v>2.5</v>
      </c>
      <c r="AQ119" s="17">
        <v>1.5</v>
      </c>
      <c r="AR119" s="17">
        <v>2.5</v>
      </c>
      <c r="AS119" s="17">
        <v>2.5</v>
      </c>
      <c r="AT119" s="17">
        <v>2.5</v>
      </c>
      <c r="AU119" s="17">
        <v>2.5</v>
      </c>
      <c r="AV119" s="17">
        <v>2.5</v>
      </c>
      <c r="AW119" s="17">
        <v>2.5</v>
      </c>
      <c r="AX119" s="17">
        <v>9</v>
      </c>
      <c r="AY119" s="17">
        <v>2.5</v>
      </c>
      <c r="AZ119" s="17">
        <v>2.5</v>
      </c>
      <c r="BA119" s="18">
        <v>31.5</v>
      </c>
      <c r="BB119" s="16">
        <v>0.5</v>
      </c>
      <c r="BC119" s="16">
        <v>0.5</v>
      </c>
      <c r="BD119" s="16">
        <v>0.5</v>
      </c>
      <c r="BE119" s="16">
        <v>0.5</v>
      </c>
      <c r="BF119" s="16">
        <v>0.5</v>
      </c>
      <c r="BG119" s="16">
        <v>0.5</v>
      </c>
      <c r="BH119" s="16">
        <v>0.5</v>
      </c>
      <c r="BI119" s="16">
        <v>0.5</v>
      </c>
      <c r="BJ119" s="16">
        <v>5.0000000000000001E-3</v>
      </c>
      <c r="BK119" s="16">
        <v>0.5</v>
      </c>
      <c r="BL119" s="16">
        <v>0.05</v>
      </c>
      <c r="BM119" s="16">
        <v>0.05</v>
      </c>
      <c r="BN119" s="16">
        <v>0.05</v>
      </c>
      <c r="BO119" s="16">
        <v>0.05</v>
      </c>
      <c r="BP119" s="16">
        <v>0.05</v>
      </c>
      <c r="BQ119" s="16">
        <v>0.4</v>
      </c>
      <c r="BR119" s="69">
        <v>0.4</v>
      </c>
      <c r="BS119" s="16">
        <v>0.05</v>
      </c>
      <c r="BT119" s="16">
        <v>0.05</v>
      </c>
      <c r="BU119" s="16">
        <v>0.1</v>
      </c>
      <c r="BV119" s="69">
        <v>0.05</v>
      </c>
      <c r="BW119" s="16">
        <v>0.05</v>
      </c>
      <c r="BX119" s="16">
        <v>0.05</v>
      </c>
      <c r="BY119" s="16">
        <f t="shared" si="1"/>
        <v>0.15000000000000002</v>
      </c>
      <c r="BZ119" s="16">
        <v>0.15</v>
      </c>
      <c r="CA119" s="16">
        <v>25</v>
      </c>
      <c r="CB119" s="16">
        <v>50</v>
      </c>
      <c r="CC119" s="16">
        <v>500</v>
      </c>
      <c r="CD119" s="16">
        <v>0.01</v>
      </c>
      <c r="CE119" s="16">
        <v>2.5000000000000001E-2</v>
      </c>
      <c r="CF119" s="16">
        <v>2.5000000000000001E-2</v>
      </c>
      <c r="CG119" s="16">
        <v>2.5000000000000001E-2</v>
      </c>
      <c r="CH119" s="16">
        <v>2.5000000000000001E-2</v>
      </c>
      <c r="CI119" s="16">
        <v>2.5000000000000001E-2</v>
      </c>
      <c r="CJ119" s="16">
        <v>2.5000000000000001E-2</v>
      </c>
      <c r="CK119" s="16">
        <v>2.5000000000000001E-2</v>
      </c>
      <c r="CL119" s="16">
        <v>5.0000000000000001E-3</v>
      </c>
      <c r="CM119" s="16">
        <v>0.15</v>
      </c>
      <c r="CN119" s="16">
        <v>0.5</v>
      </c>
      <c r="CO119" s="16">
        <v>0.5</v>
      </c>
      <c r="CP119" s="16">
        <v>0.5</v>
      </c>
      <c r="CQ119" s="16">
        <v>1.5</v>
      </c>
      <c r="CR119" s="16">
        <v>0.3</v>
      </c>
      <c r="CS119" s="16">
        <v>5</v>
      </c>
      <c r="CT119" s="16">
        <v>0.5</v>
      </c>
      <c r="CU119" s="16">
        <v>0.5</v>
      </c>
      <c r="CV119" s="16">
        <v>0.05</v>
      </c>
      <c r="CW119" s="16">
        <v>0.05</v>
      </c>
      <c r="CX119" s="16">
        <v>0.05</v>
      </c>
      <c r="CY119" s="16">
        <v>8.2199999999999992E-4</v>
      </c>
      <c r="CZ119" s="16">
        <v>0.05</v>
      </c>
      <c r="DA119" s="16">
        <v>0.05</v>
      </c>
      <c r="DB119" s="16">
        <v>0.05</v>
      </c>
      <c r="DC119" s="16">
        <v>0.05</v>
      </c>
      <c r="DD119" s="16">
        <v>0.05</v>
      </c>
      <c r="DE119" s="16">
        <v>0.05</v>
      </c>
      <c r="DF119" s="16">
        <v>0.05</v>
      </c>
      <c r="DG119" s="36">
        <v>805.1</v>
      </c>
      <c r="DH119" s="63">
        <v>0.5</v>
      </c>
      <c r="DI119" s="63">
        <v>0.05</v>
      </c>
      <c r="DJ119" s="63">
        <v>0.25</v>
      </c>
      <c r="DK119" s="63">
        <v>0.25</v>
      </c>
      <c r="DL119" s="63">
        <v>0.05</v>
      </c>
    </row>
    <row r="120" spans="1:116" x14ac:dyDescent="0.3">
      <c r="A120" s="56">
        <v>115</v>
      </c>
      <c r="B120" s="57">
        <v>291</v>
      </c>
      <c r="C120" s="58" t="s">
        <v>184</v>
      </c>
      <c r="D120" s="58" t="s">
        <v>233</v>
      </c>
      <c r="E120" s="58" t="s">
        <v>356</v>
      </c>
      <c r="F120" s="58" t="s">
        <v>416</v>
      </c>
      <c r="G120" s="37">
        <v>9</v>
      </c>
      <c r="H120" s="10">
        <v>235</v>
      </c>
      <c r="I120" s="28">
        <v>0.05</v>
      </c>
      <c r="J120" s="28">
        <v>1.5</v>
      </c>
      <c r="K120" s="28">
        <v>9.6300000000000008</v>
      </c>
      <c r="L120" s="29">
        <v>2.5000000000000001E-2</v>
      </c>
      <c r="M120" s="28">
        <v>2.06</v>
      </c>
      <c r="N120" s="36">
        <v>2.76</v>
      </c>
      <c r="O120" s="36">
        <v>10.1</v>
      </c>
      <c r="P120" s="31">
        <v>2.5000000000000001E-3</v>
      </c>
      <c r="Q120" s="36">
        <v>440</v>
      </c>
      <c r="R120" s="36">
        <v>0.96599999999999997</v>
      </c>
      <c r="S120" s="36">
        <v>2.46</v>
      </c>
      <c r="T120" s="36">
        <v>8.0399999999999991</v>
      </c>
      <c r="U120" s="17">
        <v>1</v>
      </c>
      <c r="V120" s="17">
        <v>7.92</v>
      </c>
      <c r="W120" s="36">
        <v>3.88</v>
      </c>
      <c r="X120" s="36">
        <v>14.5</v>
      </c>
      <c r="Y120" s="10">
        <v>4290</v>
      </c>
      <c r="Z120" s="28">
        <v>0.05</v>
      </c>
      <c r="AA120" s="10">
        <v>1900</v>
      </c>
      <c r="AB120" s="17">
        <v>64.3</v>
      </c>
      <c r="AC120" s="28">
        <v>174</v>
      </c>
      <c r="AD120" s="10">
        <v>288</v>
      </c>
      <c r="AE120" s="28">
        <v>204.21199999999999</v>
      </c>
      <c r="AF120" s="10">
        <v>1028.7</v>
      </c>
      <c r="AG120" s="36">
        <v>356</v>
      </c>
      <c r="AH120" s="17">
        <v>2.5</v>
      </c>
      <c r="AI120" s="17">
        <v>13</v>
      </c>
      <c r="AJ120" s="17">
        <v>2.5</v>
      </c>
      <c r="AK120" s="17">
        <v>37</v>
      </c>
      <c r="AL120" s="17">
        <v>14</v>
      </c>
      <c r="AM120" s="17">
        <v>13</v>
      </c>
      <c r="AN120" s="17">
        <v>16</v>
      </c>
      <c r="AO120" s="17">
        <v>6</v>
      </c>
      <c r="AP120" s="17">
        <v>11</v>
      </c>
      <c r="AQ120" s="17">
        <v>1.5</v>
      </c>
      <c r="AR120" s="17">
        <v>2.5</v>
      </c>
      <c r="AS120" s="17">
        <v>2.5</v>
      </c>
      <c r="AT120" s="17">
        <v>33</v>
      </c>
      <c r="AU120" s="17">
        <v>19</v>
      </c>
      <c r="AV120" s="17">
        <v>8</v>
      </c>
      <c r="AW120" s="17">
        <v>13</v>
      </c>
      <c r="AX120" s="17">
        <v>15</v>
      </c>
      <c r="AY120" s="17">
        <v>2.5</v>
      </c>
      <c r="AZ120" s="17">
        <v>2.5</v>
      </c>
      <c r="BA120" s="18">
        <v>164.5</v>
      </c>
      <c r="BB120" s="16">
        <v>0.5</v>
      </c>
      <c r="BC120" s="16">
        <v>0.5</v>
      </c>
      <c r="BD120" s="16">
        <v>0.5</v>
      </c>
      <c r="BE120" s="16">
        <v>0.5</v>
      </c>
      <c r="BF120" s="16">
        <v>0.5</v>
      </c>
      <c r="BG120" s="16">
        <v>0.5</v>
      </c>
      <c r="BH120" s="16">
        <v>0.5</v>
      </c>
      <c r="BI120" s="16">
        <v>0.5</v>
      </c>
      <c r="BJ120" s="16">
        <v>5.0000000000000001E-3</v>
      </c>
      <c r="BK120" s="16">
        <v>0.5</v>
      </c>
      <c r="BL120" s="16">
        <v>0.05</v>
      </c>
      <c r="BM120" s="16">
        <v>0.05</v>
      </c>
      <c r="BN120" s="16">
        <v>0.05</v>
      </c>
      <c r="BO120" s="16">
        <v>0.05</v>
      </c>
      <c r="BP120" s="16">
        <v>0.05</v>
      </c>
      <c r="BQ120" s="16">
        <v>0.4</v>
      </c>
      <c r="BR120" s="69">
        <v>0.4</v>
      </c>
      <c r="BS120" s="16">
        <v>0.05</v>
      </c>
      <c r="BT120" s="16">
        <v>0.05</v>
      </c>
      <c r="BU120" s="16">
        <v>0.1</v>
      </c>
      <c r="BV120" s="69">
        <v>0.05</v>
      </c>
      <c r="BW120" s="16">
        <v>0.05</v>
      </c>
      <c r="BX120" s="16">
        <v>0.05</v>
      </c>
      <c r="BY120" s="16">
        <f t="shared" si="1"/>
        <v>0.15000000000000002</v>
      </c>
      <c r="BZ120" s="16">
        <v>0.15</v>
      </c>
      <c r="CA120" s="16">
        <v>25</v>
      </c>
      <c r="CB120" s="16">
        <v>50</v>
      </c>
      <c r="CC120" s="16">
        <v>1900</v>
      </c>
      <c r="CD120" s="16">
        <v>0.01</v>
      </c>
      <c r="CE120" s="16">
        <v>2.5000000000000001E-2</v>
      </c>
      <c r="CF120" s="16">
        <v>2.5000000000000001E-2</v>
      </c>
      <c r="CG120" s="16">
        <v>2.5000000000000001E-2</v>
      </c>
      <c r="CH120" s="16">
        <v>2.5000000000000001E-2</v>
      </c>
      <c r="CI120" s="16">
        <v>2.5000000000000001E-2</v>
      </c>
      <c r="CJ120" s="16">
        <v>2.5000000000000001E-2</v>
      </c>
      <c r="CK120" s="16">
        <v>2.5000000000000001E-2</v>
      </c>
      <c r="CL120" s="16">
        <v>5.0000000000000001E-3</v>
      </c>
      <c r="CM120" s="16">
        <v>0.15</v>
      </c>
      <c r="CN120" s="16">
        <v>0.5</v>
      </c>
      <c r="CO120" s="16">
        <v>0.5</v>
      </c>
      <c r="CP120" s="16">
        <v>0.5</v>
      </c>
      <c r="CQ120" s="16">
        <v>1.5</v>
      </c>
      <c r="CR120" s="16">
        <v>0.3</v>
      </c>
      <c r="CS120" s="16">
        <v>5</v>
      </c>
      <c r="CT120" s="16">
        <v>0.5</v>
      </c>
      <c r="CU120" s="16">
        <v>0.5</v>
      </c>
      <c r="CV120" s="16">
        <v>0.05</v>
      </c>
      <c r="CW120" s="16">
        <v>0.05</v>
      </c>
      <c r="CX120" s="16">
        <v>0.05</v>
      </c>
      <c r="CY120" s="16">
        <v>8.9999999999999998E-4</v>
      </c>
      <c r="CZ120" s="16">
        <v>0.05</v>
      </c>
      <c r="DA120" s="16">
        <v>0.05</v>
      </c>
      <c r="DB120" s="16">
        <v>0.05</v>
      </c>
      <c r="DC120" s="16">
        <v>0.05</v>
      </c>
      <c r="DD120" s="16">
        <v>0.05</v>
      </c>
      <c r="DE120" s="16">
        <v>0.05</v>
      </c>
      <c r="DF120" s="16">
        <v>0.05</v>
      </c>
      <c r="DG120" s="36">
        <v>526.5</v>
      </c>
      <c r="DH120" s="63">
        <v>0.5</v>
      </c>
      <c r="DI120" s="63">
        <v>0.05</v>
      </c>
      <c r="DJ120" s="63">
        <v>0.25</v>
      </c>
      <c r="DK120" s="63">
        <v>0.25</v>
      </c>
      <c r="DL120" s="63">
        <v>0.05</v>
      </c>
    </row>
    <row r="121" spans="1:116" ht="26" x14ac:dyDescent="0.3">
      <c r="A121" s="56">
        <v>116</v>
      </c>
      <c r="B121" s="57">
        <v>292</v>
      </c>
      <c r="C121" s="58" t="s">
        <v>300</v>
      </c>
      <c r="D121" s="58" t="s">
        <v>301</v>
      </c>
      <c r="E121" s="58" t="s">
        <v>357</v>
      </c>
      <c r="F121" s="58" t="s">
        <v>417</v>
      </c>
      <c r="G121" s="37">
        <v>7.4</v>
      </c>
      <c r="H121" s="10">
        <v>871</v>
      </c>
      <c r="I121" s="28">
        <v>0.55400000000000005</v>
      </c>
      <c r="J121" s="28">
        <v>1.5</v>
      </c>
      <c r="K121" s="28">
        <v>53.8</v>
      </c>
      <c r="L121" s="29">
        <v>2.5000000000000001E-2</v>
      </c>
      <c r="M121" s="28">
        <v>1.37</v>
      </c>
      <c r="N121" s="36">
        <v>4.4800000000000004</v>
      </c>
      <c r="O121" s="36">
        <v>6.59</v>
      </c>
      <c r="P121" s="31">
        <v>1.9699999999999999E-2</v>
      </c>
      <c r="Q121" s="36">
        <v>465</v>
      </c>
      <c r="R121" s="36">
        <v>0.2</v>
      </c>
      <c r="S121" s="36">
        <v>2.73</v>
      </c>
      <c r="T121" s="36">
        <v>2.63</v>
      </c>
      <c r="U121" s="17">
        <v>1</v>
      </c>
      <c r="V121" s="17">
        <v>13</v>
      </c>
      <c r="W121" s="36">
        <v>6.88</v>
      </c>
      <c r="X121" s="36">
        <v>14.3</v>
      </c>
      <c r="Y121" s="10">
        <v>7180</v>
      </c>
      <c r="Z121" s="28">
        <v>1.78</v>
      </c>
      <c r="AA121" s="10">
        <v>6970</v>
      </c>
      <c r="AB121" s="17">
        <v>248</v>
      </c>
      <c r="AC121" s="10">
        <v>319</v>
      </c>
      <c r="AD121" s="10">
        <v>6080</v>
      </c>
      <c r="AE121" s="28">
        <v>80.900000000000006</v>
      </c>
      <c r="AF121" s="10">
        <v>2819.89</v>
      </c>
      <c r="AG121" s="36">
        <v>421</v>
      </c>
      <c r="AH121" s="17">
        <v>47</v>
      </c>
      <c r="AI121" s="17">
        <v>2.5</v>
      </c>
      <c r="AJ121" s="17">
        <v>2.5</v>
      </c>
      <c r="AK121" s="17">
        <v>25</v>
      </c>
      <c r="AL121" s="17">
        <v>36</v>
      </c>
      <c r="AM121" s="17">
        <v>2.5</v>
      </c>
      <c r="AN121" s="17">
        <v>7</v>
      </c>
      <c r="AO121" s="17">
        <v>2.5</v>
      </c>
      <c r="AP121" s="17">
        <v>2.5</v>
      </c>
      <c r="AQ121" s="17">
        <v>1.5</v>
      </c>
      <c r="AR121" s="17">
        <v>2.5</v>
      </c>
      <c r="AS121" s="17">
        <v>2.5</v>
      </c>
      <c r="AT121" s="17">
        <v>20</v>
      </c>
      <c r="AU121" s="17">
        <v>15</v>
      </c>
      <c r="AV121" s="17">
        <v>7</v>
      </c>
      <c r="AW121" s="17">
        <v>7</v>
      </c>
      <c r="AX121" s="17">
        <v>2.5</v>
      </c>
      <c r="AY121" s="17">
        <v>2.5</v>
      </c>
      <c r="AZ121" s="17">
        <v>2.5</v>
      </c>
      <c r="BA121" s="18">
        <v>171</v>
      </c>
      <c r="BB121" s="16">
        <v>0.5</v>
      </c>
      <c r="BC121" s="16">
        <v>0.5</v>
      </c>
      <c r="BD121" s="16">
        <v>0.5</v>
      </c>
      <c r="BE121" s="16">
        <v>0.5</v>
      </c>
      <c r="BF121" s="16">
        <v>0.5</v>
      </c>
      <c r="BG121" s="16">
        <v>0.5</v>
      </c>
      <c r="BH121" s="16">
        <v>0.5</v>
      </c>
      <c r="BI121" s="16">
        <v>0.5</v>
      </c>
      <c r="BJ121" s="16">
        <v>5.0000000000000001E-3</v>
      </c>
      <c r="BK121" s="16">
        <v>0.5</v>
      </c>
      <c r="BL121" s="16">
        <v>0.05</v>
      </c>
      <c r="BM121" s="16">
        <v>0.05</v>
      </c>
      <c r="BN121" s="16">
        <v>0.05</v>
      </c>
      <c r="BO121" s="16">
        <v>0.05</v>
      </c>
      <c r="BP121" s="16">
        <v>0.05</v>
      </c>
      <c r="BQ121" s="16">
        <v>0.4</v>
      </c>
      <c r="BR121" s="69">
        <v>0.4</v>
      </c>
      <c r="BS121" s="16">
        <v>0.05</v>
      </c>
      <c r="BT121" s="16">
        <v>0.05</v>
      </c>
      <c r="BU121" s="16">
        <v>0.1</v>
      </c>
      <c r="BV121" s="69">
        <v>0.05</v>
      </c>
      <c r="BW121" s="16">
        <v>0.05</v>
      </c>
      <c r="BX121" s="16">
        <v>0.05</v>
      </c>
      <c r="BY121" s="16">
        <f t="shared" si="1"/>
        <v>0.15000000000000002</v>
      </c>
      <c r="BZ121" s="16">
        <v>0.15</v>
      </c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>
        <v>0.05</v>
      </c>
      <c r="DF121" s="16">
        <v>0.05</v>
      </c>
      <c r="DG121" s="36">
        <v>3244</v>
      </c>
      <c r="DH121" s="63"/>
      <c r="DI121" s="63"/>
      <c r="DJ121" s="63"/>
      <c r="DK121" s="63"/>
      <c r="DL121" s="63"/>
    </row>
    <row r="122" spans="1:116" x14ac:dyDescent="0.3">
      <c r="A122" s="56">
        <v>117</v>
      </c>
      <c r="B122" s="57">
        <v>293</v>
      </c>
      <c r="C122" s="58" t="s">
        <v>796</v>
      </c>
      <c r="D122" s="58" t="s">
        <v>797</v>
      </c>
      <c r="E122" s="58" t="s">
        <v>798</v>
      </c>
      <c r="F122" s="58" t="s">
        <v>799</v>
      </c>
      <c r="G122" s="37">
        <v>8.6</v>
      </c>
      <c r="H122" s="10">
        <v>176.6</v>
      </c>
      <c r="I122" s="28">
        <v>0.05</v>
      </c>
      <c r="J122" s="28">
        <v>1.5</v>
      </c>
      <c r="K122" s="28">
        <v>13.9</v>
      </c>
      <c r="L122" s="29">
        <v>2.5000000000000001E-2</v>
      </c>
      <c r="M122" s="28">
        <v>0.38400000000000001</v>
      </c>
      <c r="N122" s="28">
        <v>1.63</v>
      </c>
      <c r="O122" s="28">
        <v>3.34</v>
      </c>
      <c r="P122" s="31">
        <v>4.87E-2</v>
      </c>
      <c r="Q122" s="36">
        <v>390</v>
      </c>
      <c r="R122" s="28">
        <v>0.2</v>
      </c>
      <c r="S122" s="28">
        <v>1.1000000000000001</v>
      </c>
      <c r="T122" s="28">
        <v>0.5</v>
      </c>
      <c r="U122" s="17">
        <v>1</v>
      </c>
      <c r="V122" s="17">
        <v>7.48</v>
      </c>
      <c r="W122" s="28">
        <v>1.58</v>
      </c>
      <c r="X122" s="28">
        <v>10.9</v>
      </c>
      <c r="Y122" s="10">
        <v>4080</v>
      </c>
      <c r="Z122" s="28">
        <v>3.8</v>
      </c>
      <c r="AA122" s="10">
        <v>1980</v>
      </c>
      <c r="AB122" s="17">
        <v>47.1</v>
      </c>
      <c r="AC122" s="10">
        <v>188</v>
      </c>
      <c r="AD122" s="10">
        <v>376</v>
      </c>
      <c r="AE122" s="28">
        <v>49.1</v>
      </c>
      <c r="AF122" s="10">
        <v>872</v>
      </c>
      <c r="AG122" s="10">
        <v>243</v>
      </c>
      <c r="AH122" s="17">
        <v>5</v>
      </c>
      <c r="AI122" s="17">
        <v>7</v>
      </c>
      <c r="AJ122" s="17">
        <v>2.5</v>
      </c>
      <c r="AK122" s="17">
        <v>8</v>
      </c>
      <c r="AL122" s="17">
        <v>6</v>
      </c>
      <c r="AM122" s="17">
        <v>5</v>
      </c>
      <c r="AN122" s="17">
        <v>6</v>
      </c>
      <c r="AO122" s="17">
        <v>2.5</v>
      </c>
      <c r="AP122" s="17">
        <v>2.5</v>
      </c>
      <c r="AQ122" s="17">
        <v>1.5</v>
      </c>
      <c r="AR122" s="17">
        <v>2.5</v>
      </c>
      <c r="AS122" s="17">
        <v>2.5</v>
      </c>
      <c r="AT122" s="17">
        <v>11</v>
      </c>
      <c r="AU122" s="17">
        <v>6</v>
      </c>
      <c r="AV122" s="17">
        <v>2.5</v>
      </c>
      <c r="AW122" s="17">
        <v>2.5</v>
      </c>
      <c r="AX122" s="17">
        <v>11</v>
      </c>
      <c r="AY122" s="17">
        <v>2.5</v>
      </c>
      <c r="AZ122" s="17">
        <v>2.5</v>
      </c>
      <c r="BA122" s="18">
        <v>65.5</v>
      </c>
      <c r="BB122" s="16">
        <v>0.5</v>
      </c>
      <c r="BC122" s="16">
        <v>0.5</v>
      </c>
      <c r="BD122" s="16">
        <v>0.5</v>
      </c>
      <c r="BE122" s="16">
        <v>0.5</v>
      </c>
      <c r="BF122" s="16">
        <v>0.5</v>
      </c>
      <c r="BG122" s="16">
        <v>0.5</v>
      </c>
      <c r="BH122" s="16">
        <v>0.5</v>
      </c>
      <c r="BI122" s="16">
        <v>0.5</v>
      </c>
      <c r="BJ122" s="16">
        <v>5.0000000000000001E-3</v>
      </c>
      <c r="BK122" s="16">
        <v>0.5</v>
      </c>
      <c r="BL122" s="16">
        <v>0.05</v>
      </c>
      <c r="BM122" s="16">
        <v>0.05</v>
      </c>
      <c r="BN122" s="16">
        <v>0.05</v>
      </c>
      <c r="BO122" s="16">
        <v>0.05</v>
      </c>
      <c r="BP122" s="16">
        <v>0.05</v>
      </c>
      <c r="BQ122" s="16">
        <v>0.4</v>
      </c>
      <c r="BR122" s="69">
        <v>0.4</v>
      </c>
      <c r="BS122" s="16">
        <v>0.05</v>
      </c>
      <c r="BT122" s="16">
        <v>0.05</v>
      </c>
      <c r="BU122" s="16">
        <v>0.1</v>
      </c>
      <c r="BV122" s="69">
        <v>0.05</v>
      </c>
      <c r="BW122" s="16">
        <v>0.05</v>
      </c>
      <c r="BX122" s="16">
        <v>0.05</v>
      </c>
      <c r="BY122" s="16">
        <f t="shared" si="1"/>
        <v>0.15000000000000002</v>
      </c>
      <c r="BZ122" s="16">
        <v>0.15</v>
      </c>
      <c r="CA122" s="16">
        <v>25</v>
      </c>
      <c r="CB122" s="16">
        <v>50</v>
      </c>
      <c r="CC122" s="16">
        <v>500</v>
      </c>
      <c r="CD122" s="16">
        <v>0.01</v>
      </c>
      <c r="CE122" s="16">
        <v>2.5000000000000001E-2</v>
      </c>
      <c r="CF122" s="16">
        <v>2.5000000000000001E-2</v>
      </c>
      <c r="CG122" s="16">
        <v>2.5000000000000001E-2</v>
      </c>
      <c r="CH122" s="16">
        <v>2.5000000000000001E-2</v>
      </c>
      <c r="CI122" s="16">
        <v>2.5000000000000001E-2</v>
      </c>
      <c r="CJ122" s="16">
        <v>2.5000000000000001E-2</v>
      </c>
      <c r="CK122" s="16">
        <v>2.5000000000000001E-2</v>
      </c>
      <c r="CL122" s="16">
        <v>5.0000000000000001E-3</v>
      </c>
      <c r="CM122" s="16">
        <v>0.15</v>
      </c>
      <c r="CN122" s="16">
        <v>0.5</v>
      </c>
      <c r="CO122" s="16">
        <v>0.5</v>
      </c>
      <c r="CP122" s="16">
        <v>0.5</v>
      </c>
      <c r="CQ122" s="16">
        <v>1.5</v>
      </c>
      <c r="CR122" s="16">
        <v>0.3</v>
      </c>
      <c r="CS122" s="16">
        <v>5</v>
      </c>
      <c r="CT122" s="16">
        <v>0.5</v>
      </c>
      <c r="CU122" s="16">
        <v>0.5</v>
      </c>
      <c r="CV122" s="16">
        <v>0.05</v>
      </c>
      <c r="CW122" s="16">
        <v>0.05</v>
      </c>
      <c r="CX122" s="16">
        <v>0.05</v>
      </c>
      <c r="CY122" s="16">
        <v>7.1999999999999994E-4</v>
      </c>
      <c r="CZ122" s="16">
        <v>0.05</v>
      </c>
      <c r="DA122" s="16">
        <v>0.05</v>
      </c>
      <c r="DB122" s="16">
        <v>0.05</v>
      </c>
      <c r="DC122" s="16">
        <v>0.05</v>
      </c>
      <c r="DD122" s="16">
        <v>0.05</v>
      </c>
      <c r="DE122" s="16">
        <v>0.05</v>
      </c>
      <c r="DF122" s="16">
        <v>0.05</v>
      </c>
      <c r="DG122" s="36">
        <v>221.4</v>
      </c>
      <c r="DH122" s="63">
        <v>0.5</v>
      </c>
      <c r="DI122" s="63">
        <v>0.05</v>
      </c>
      <c r="DJ122" s="63">
        <v>0.25</v>
      </c>
      <c r="DK122" s="63">
        <v>0.25</v>
      </c>
      <c r="DL122" s="63">
        <v>0.05</v>
      </c>
    </row>
    <row r="123" spans="1:116" x14ac:dyDescent="0.3">
      <c r="A123" s="56">
        <v>118</v>
      </c>
      <c r="B123" s="57">
        <v>294</v>
      </c>
      <c r="C123" s="58" t="s">
        <v>186</v>
      </c>
      <c r="D123" s="58" t="s">
        <v>236</v>
      </c>
      <c r="E123" s="58" t="s">
        <v>359</v>
      </c>
      <c r="F123" s="58" t="s">
        <v>419</v>
      </c>
      <c r="G123" s="37">
        <v>8.1</v>
      </c>
      <c r="H123" s="10">
        <v>496</v>
      </c>
      <c r="I123" s="28">
        <v>0.05</v>
      </c>
      <c r="J123" s="28">
        <v>1.5</v>
      </c>
      <c r="K123" s="28">
        <v>109</v>
      </c>
      <c r="L123" s="29">
        <v>0.20499999999999999</v>
      </c>
      <c r="M123" s="28">
        <v>5.13</v>
      </c>
      <c r="N123" s="36">
        <v>17</v>
      </c>
      <c r="O123" s="36">
        <v>19.7</v>
      </c>
      <c r="P123" s="31">
        <v>0.12</v>
      </c>
      <c r="Q123" s="36">
        <v>2270</v>
      </c>
      <c r="R123" s="28">
        <v>0.2</v>
      </c>
      <c r="S123" s="36">
        <v>14.2</v>
      </c>
      <c r="T123" s="36">
        <v>14.1</v>
      </c>
      <c r="U123" s="17">
        <v>1</v>
      </c>
      <c r="V123" s="17">
        <v>25</v>
      </c>
      <c r="W123" s="36">
        <v>18.8</v>
      </c>
      <c r="X123" s="36">
        <v>102</v>
      </c>
      <c r="Y123" s="10">
        <v>4300</v>
      </c>
      <c r="Z123" s="28">
        <v>3.52</v>
      </c>
      <c r="AA123" s="10">
        <v>11200</v>
      </c>
      <c r="AB123" s="17">
        <v>328</v>
      </c>
      <c r="AC123" s="28">
        <v>552</v>
      </c>
      <c r="AD123" s="10">
        <v>868</v>
      </c>
      <c r="AE123" s="28">
        <v>159.36500000000001</v>
      </c>
      <c r="AF123" s="10">
        <v>7207.76</v>
      </c>
      <c r="AG123" s="36">
        <v>1540</v>
      </c>
      <c r="AH123" s="17">
        <v>2390</v>
      </c>
      <c r="AI123" s="17">
        <v>47600</v>
      </c>
      <c r="AJ123" s="17">
        <v>16500</v>
      </c>
      <c r="AK123" s="17">
        <v>54800</v>
      </c>
      <c r="AL123" s="17">
        <v>13900</v>
      </c>
      <c r="AM123" s="17">
        <v>16500</v>
      </c>
      <c r="AN123" s="17">
        <v>12100</v>
      </c>
      <c r="AO123" s="17">
        <v>2160</v>
      </c>
      <c r="AP123" s="17">
        <v>6440</v>
      </c>
      <c r="AQ123" s="17">
        <v>320</v>
      </c>
      <c r="AR123" s="17">
        <v>12600</v>
      </c>
      <c r="AS123" s="17">
        <v>9350</v>
      </c>
      <c r="AT123" s="17">
        <v>47000</v>
      </c>
      <c r="AU123" s="17">
        <v>12800</v>
      </c>
      <c r="AV123" s="17">
        <v>4930</v>
      </c>
      <c r="AW123" s="17">
        <v>7350</v>
      </c>
      <c r="AX123" s="17">
        <v>9230</v>
      </c>
      <c r="AY123" s="17">
        <v>1340</v>
      </c>
      <c r="AZ123" s="17">
        <v>2.5</v>
      </c>
      <c r="BA123" s="18">
        <v>250790</v>
      </c>
      <c r="BB123" s="16">
        <v>0.5</v>
      </c>
      <c r="BC123" s="16">
        <v>0.5</v>
      </c>
      <c r="BD123" s="16">
        <v>0.5</v>
      </c>
      <c r="BE123" s="16">
        <v>0.5</v>
      </c>
      <c r="BF123" s="16">
        <v>0.5</v>
      </c>
      <c r="BG123" s="16">
        <v>0.5</v>
      </c>
      <c r="BH123" s="16">
        <v>0.5</v>
      </c>
      <c r="BI123" s="16">
        <v>0.5</v>
      </c>
      <c r="BJ123" s="16">
        <v>5.0000000000000001E-3</v>
      </c>
      <c r="BK123" s="16">
        <v>0.5</v>
      </c>
      <c r="BL123" s="16">
        <v>0.05</v>
      </c>
      <c r="BM123" s="16">
        <v>0.05</v>
      </c>
      <c r="BN123" s="16">
        <v>0.05</v>
      </c>
      <c r="BO123" s="16">
        <v>0.05</v>
      </c>
      <c r="BP123" s="16">
        <v>0.05</v>
      </c>
      <c r="BQ123" s="16">
        <v>0.4</v>
      </c>
      <c r="BR123" s="69">
        <v>0.4</v>
      </c>
      <c r="BS123" s="16">
        <v>0.05</v>
      </c>
      <c r="BT123" s="16">
        <v>0.05</v>
      </c>
      <c r="BU123" s="16">
        <v>0.1</v>
      </c>
      <c r="BV123" s="69">
        <v>0.05</v>
      </c>
      <c r="BW123" s="16">
        <v>0.05</v>
      </c>
      <c r="BX123" s="16">
        <v>0.05</v>
      </c>
      <c r="BY123" s="16">
        <f t="shared" si="1"/>
        <v>0.15000000000000002</v>
      </c>
      <c r="BZ123" s="16">
        <v>0.15</v>
      </c>
      <c r="CA123" s="16">
        <v>1300</v>
      </c>
      <c r="CB123" s="16">
        <v>50</v>
      </c>
      <c r="CC123" s="16">
        <v>3300</v>
      </c>
      <c r="CD123" s="16">
        <v>0.01</v>
      </c>
      <c r="CE123" s="16">
        <v>2.5000000000000001E-2</v>
      </c>
      <c r="CF123" s="16">
        <v>2.5000000000000001E-2</v>
      </c>
      <c r="CG123" s="16">
        <v>2.5000000000000001E-2</v>
      </c>
      <c r="CH123" s="16">
        <v>2.5000000000000001E-2</v>
      </c>
      <c r="CI123" s="16">
        <v>2.5000000000000001E-2</v>
      </c>
      <c r="CJ123" s="16">
        <v>2.5000000000000001E-2</v>
      </c>
      <c r="CK123" s="16">
        <v>2.5000000000000001E-2</v>
      </c>
      <c r="CL123" s="16">
        <v>5.0000000000000001E-3</v>
      </c>
      <c r="CM123" s="16">
        <v>0.15</v>
      </c>
      <c r="CN123" s="16">
        <v>0.5</v>
      </c>
      <c r="CO123" s="16">
        <v>0.5</v>
      </c>
      <c r="CP123" s="16">
        <v>0.5</v>
      </c>
      <c r="CQ123" s="16">
        <v>1.5</v>
      </c>
      <c r="CR123" s="16">
        <v>0.3</v>
      </c>
      <c r="CS123" s="16">
        <v>5</v>
      </c>
      <c r="CT123" s="16">
        <v>0.5</v>
      </c>
      <c r="CU123" s="16">
        <v>0.5</v>
      </c>
      <c r="CV123" s="16">
        <v>0.05</v>
      </c>
      <c r="CW123" s="16">
        <v>0.05</v>
      </c>
      <c r="CX123" s="16">
        <v>0.05</v>
      </c>
      <c r="CY123" s="16">
        <v>1.4E-3</v>
      </c>
      <c r="CZ123" s="16">
        <v>0.05</v>
      </c>
      <c r="DA123" s="16">
        <v>0.05</v>
      </c>
      <c r="DB123" s="16">
        <v>0.05</v>
      </c>
      <c r="DC123" s="16">
        <v>0.05</v>
      </c>
      <c r="DD123" s="16">
        <v>0.05</v>
      </c>
      <c r="DE123" s="16">
        <v>0.05</v>
      </c>
      <c r="DF123" s="16">
        <v>0.05</v>
      </c>
      <c r="DG123" s="36">
        <v>2364</v>
      </c>
      <c r="DH123" s="63">
        <v>0.5</v>
      </c>
      <c r="DI123" s="63">
        <v>0.05</v>
      </c>
      <c r="DJ123" s="63">
        <v>0.25</v>
      </c>
      <c r="DK123" s="63">
        <v>0.25</v>
      </c>
      <c r="DL123" s="63">
        <v>0.05</v>
      </c>
    </row>
    <row r="124" spans="1:116" x14ac:dyDescent="0.3">
      <c r="A124" s="56">
        <v>119</v>
      </c>
      <c r="B124" s="57">
        <v>295</v>
      </c>
      <c r="C124" s="58" t="s">
        <v>185</v>
      </c>
      <c r="D124" s="58" t="s">
        <v>234</v>
      </c>
      <c r="E124" s="58" t="s">
        <v>359</v>
      </c>
      <c r="F124" s="58" t="s">
        <v>419</v>
      </c>
      <c r="G124" s="37">
        <v>7.6</v>
      </c>
      <c r="H124" s="10">
        <v>788</v>
      </c>
      <c r="I124" s="28">
        <v>0.05</v>
      </c>
      <c r="J124" s="28">
        <v>8.85</v>
      </c>
      <c r="K124" s="28">
        <v>513</v>
      </c>
      <c r="L124" s="29">
        <v>1.4</v>
      </c>
      <c r="M124" s="28">
        <v>12.8</v>
      </c>
      <c r="N124" s="28">
        <v>43.7</v>
      </c>
      <c r="O124" s="28">
        <v>51.1</v>
      </c>
      <c r="P124" s="31">
        <v>3.5000000000000001E-3</v>
      </c>
      <c r="Q124" s="28">
        <v>4510</v>
      </c>
      <c r="R124" s="28">
        <v>0.2</v>
      </c>
      <c r="S124" s="28">
        <v>35.1</v>
      </c>
      <c r="T124" s="28">
        <v>51.4</v>
      </c>
      <c r="U124" s="17">
        <v>1</v>
      </c>
      <c r="V124" s="28">
        <v>96.4</v>
      </c>
      <c r="W124" s="28">
        <v>47</v>
      </c>
      <c r="X124" s="28">
        <v>409</v>
      </c>
      <c r="Y124" s="10">
        <v>7240</v>
      </c>
      <c r="Z124" s="28">
        <v>6.54</v>
      </c>
      <c r="AA124" s="10">
        <v>36053.599999999999</v>
      </c>
      <c r="AB124" s="17">
        <v>794.17399999999998</v>
      </c>
      <c r="AC124" s="10">
        <v>2390</v>
      </c>
      <c r="AD124" s="28">
        <v>2730</v>
      </c>
      <c r="AE124" s="28">
        <v>403.53399999999999</v>
      </c>
      <c r="AF124" s="10">
        <v>25229.200000000001</v>
      </c>
      <c r="AG124" s="10">
        <v>3590</v>
      </c>
      <c r="AH124" s="17">
        <v>340</v>
      </c>
      <c r="AI124" s="17">
        <v>517</v>
      </c>
      <c r="AJ124" s="17">
        <v>130</v>
      </c>
      <c r="AK124" s="17">
        <v>1110</v>
      </c>
      <c r="AL124" s="17">
        <v>380</v>
      </c>
      <c r="AM124" s="17">
        <v>353</v>
      </c>
      <c r="AN124" s="17">
        <v>301</v>
      </c>
      <c r="AO124" s="17">
        <v>2.5</v>
      </c>
      <c r="AP124" s="17">
        <v>178</v>
      </c>
      <c r="AQ124" s="17">
        <v>1.5</v>
      </c>
      <c r="AR124" s="17">
        <v>228</v>
      </c>
      <c r="AS124" s="17">
        <v>156</v>
      </c>
      <c r="AT124" s="17">
        <v>989</v>
      </c>
      <c r="AU124" s="17">
        <v>450</v>
      </c>
      <c r="AV124" s="17">
        <v>178</v>
      </c>
      <c r="AW124" s="17">
        <v>249</v>
      </c>
      <c r="AX124" s="17">
        <v>146</v>
      </c>
      <c r="AY124" s="17">
        <v>36</v>
      </c>
      <c r="AZ124" s="17">
        <v>2.5</v>
      </c>
      <c r="BA124" s="18">
        <v>5133.5</v>
      </c>
      <c r="BB124" s="16">
        <v>0.5</v>
      </c>
      <c r="BC124" s="16">
        <v>0.5</v>
      </c>
      <c r="BD124" s="16">
        <v>0.5</v>
      </c>
      <c r="BE124" s="16">
        <v>0.5</v>
      </c>
      <c r="BF124" s="16">
        <v>0.5</v>
      </c>
      <c r="BG124" s="16">
        <v>0.5</v>
      </c>
      <c r="BH124" s="16">
        <v>0.5</v>
      </c>
      <c r="BI124" s="16">
        <v>0.5</v>
      </c>
      <c r="BJ124" s="16">
        <v>5.0000000000000001E-3</v>
      </c>
      <c r="BK124" s="16">
        <v>0.5</v>
      </c>
      <c r="BL124" s="16">
        <v>0.05</v>
      </c>
      <c r="BM124" s="16">
        <v>0.05</v>
      </c>
      <c r="BN124" s="16">
        <v>0.05</v>
      </c>
      <c r="BO124" s="16">
        <v>0.05</v>
      </c>
      <c r="BP124" s="16">
        <v>0.05</v>
      </c>
      <c r="BQ124" s="16">
        <v>0.4</v>
      </c>
      <c r="BR124" s="69">
        <v>0.4</v>
      </c>
      <c r="BS124" s="16">
        <v>0.05</v>
      </c>
      <c r="BT124" s="16">
        <v>0.05</v>
      </c>
      <c r="BU124" s="16">
        <v>0.1</v>
      </c>
      <c r="BV124" s="69">
        <v>0.05</v>
      </c>
      <c r="BW124" s="16">
        <v>0.05</v>
      </c>
      <c r="BX124" s="16">
        <v>0.05</v>
      </c>
      <c r="BY124" s="16">
        <f t="shared" si="1"/>
        <v>0.15000000000000002</v>
      </c>
      <c r="BZ124" s="16">
        <v>0.15</v>
      </c>
      <c r="CA124" s="16">
        <v>370</v>
      </c>
      <c r="CB124" s="16">
        <v>50</v>
      </c>
      <c r="CC124" s="16">
        <v>1400</v>
      </c>
      <c r="CD124" s="16">
        <v>0.01</v>
      </c>
      <c r="CE124" s="16">
        <v>2.5000000000000001E-2</v>
      </c>
      <c r="CF124" s="16">
        <v>2.5000000000000001E-2</v>
      </c>
      <c r="CG124" s="16">
        <v>2.5000000000000001E-2</v>
      </c>
      <c r="CH124" s="16">
        <v>2.5000000000000001E-2</v>
      </c>
      <c r="CI124" s="16">
        <v>2.5000000000000001E-2</v>
      </c>
      <c r="CJ124" s="16">
        <v>2.5000000000000001E-2</v>
      </c>
      <c r="CK124" s="16">
        <v>2.5000000000000001E-2</v>
      </c>
      <c r="CL124" s="16">
        <v>2.2000000000000002</v>
      </c>
      <c r="CM124" s="16">
        <v>0.15</v>
      </c>
      <c r="CN124" s="16">
        <v>0.5</v>
      </c>
      <c r="CO124" s="16">
        <v>0.5</v>
      </c>
      <c r="CP124" s="16">
        <v>0.5</v>
      </c>
      <c r="CQ124" s="16">
        <v>1.5</v>
      </c>
      <c r="CR124" s="16">
        <v>0.3</v>
      </c>
      <c r="CS124" s="16">
        <v>5</v>
      </c>
      <c r="CT124" s="16">
        <v>0.5</v>
      </c>
      <c r="CU124" s="16">
        <v>0.5</v>
      </c>
      <c r="CV124" s="16">
        <v>0.05</v>
      </c>
      <c r="CW124" s="16">
        <v>0.05</v>
      </c>
      <c r="CX124" s="16">
        <v>0.05</v>
      </c>
      <c r="CY124" s="16">
        <v>0.01</v>
      </c>
      <c r="CZ124" s="16">
        <v>0.05</v>
      </c>
      <c r="DA124" s="16">
        <v>0.05</v>
      </c>
      <c r="DB124" s="16">
        <v>0.05</v>
      </c>
      <c r="DC124" s="16">
        <v>0.05</v>
      </c>
      <c r="DD124" s="16">
        <v>0.05</v>
      </c>
      <c r="DE124" s="16">
        <v>0.05</v>
      </c>
      <c r="DF124" s="16">
        <v>0.05</v>
      </c>
      <c r="DG124" s="36">
        <v>2937</v>
      </c>
      <c r="DH124" s="63">
        <v>0.5</v>
      </c>
      <c r="DI124" s="63">
        <v>0.05</v>
      </c>
      <c r="DJ124" s="63">
        <v>0.25</v>
      </c>
      <c r="DK124" s="63">
        <v>0.25</v>
      </c>
      <c r="DL124" s="63">
        <v>0.05</v>
      </c>
    </row>
    <row r="125" spans="1:116" x14ac:dyDescent="0.3">
      <c r="A125" s="56">
        <v>120</v>
      </c>
      <c r="B125" s="57">
        <v>296</v>
      </c>
      <c r="C125" s="58" t="s">
        <v>800</v>
      </c>
      <c r="D125" s="58" t="s">
        <v>801</v>
      </c>
      <c r="E125" s="58" t="s">
        <v>802</v>
      </c>
      <c r="F125" s="58" t="s">
        <v>803</v>
      </c>
      <c r="G125" s="37">
        <v>7.6</v>
      </c>
      <c r="H125" s="10">
        <v>544</v>
      </c>
      <c r="I125" s="28">
        <v>0.27100000000000002</v>
      </c>
      <c r="J125" s="28">
        <v>5.22</v>
      </c>
      <c r="K125" s="28">
        <v>88.7</v>
      </c>
      <c r="L125" s="29">
        <v>0.27100000000000002</v>
      </c>
      <c r="M125" s="28">
        <v>5.43</v>
      </c>
      <c r="N125" s="28">
        <v>14.4</v>
      </c>
      <c r="O125" s="28">
        <v>34.5</v>
      </c>
      <c r="P125" s="31">
        <v>5.2999999999999999E-2</v>
      </c>
      <c r="Q125" s="28">
        <v>1170</v>
      </c>
      <c r="R125" s="28">
        <v>0.2</v>
      </c>
      <c r="S125" s="28">
        <v>11.5</v>
      </c>
      <c r="T125" s="28">
        <v>46.2</v>
      </c>
      <c r="U125" s="17">
        <v>4.6399999999999997</v>
      </c>
      <c r="V125" s="28">
        <v>22.2</v>
      </c>
      <c r="W125" s="28">
        <v>15.9</v>
      </c>
      <c r="X125" s="28">
        <v>99.9</v>
      </c>
      <c r="Y125" s="10">
        <v>4030</v>
      </c>
      <c r="Z125" s="28">
        <v>2.29</v>
      </c>
      <c r="AA125" s="10">
        <v>9260</v>
      </c>
      <c r="AB125" s="17">
        <v>284</v>
      </c>
      <c r="AC125" s="10">
        <v>952</v>
      </c>
      <c r="AD125" s="28">
        <v>707</v>
      </c>
      <c r="AE125" s="28">
        <v>181.13200000000001</v>
      </c>
      <c r="AF125" s="10">
        <v>5816.56</v>
      </c>
      <c r="AG125" s="10">
        <v>1090</v>
      </c>
      <c r="AH125" s="17">
        <v>95</v>
      </c>
      <c r="AI125" s="17">
        <v>177</v>
      </c>
      <c r="AJ125" s="17">
        <v>32</v>
      </c>
      <c r="AK125" s="17">
        <v>405</v>
      </c>
      <c r="AL125" s="17">
        <v>130</v>
      </c>
      <c r="AM125" s="17">
        <v>132</v>
      </c>
      <c r="AN125" s="17">
        <v>178</v>
      </c>
      <c r="AO125" s="17">
        <v>29</v>
      </c>
      <c r="AP125" s="17">
        <v>111</v>
      </c>
      <c r="AQ125" s="17">
        <v>46</v>
      </c>
      <c r="AR125" s="17">
        <v>59</v>
      </c>
      <c r="AS125" s="17">
        <v>42</v>
      </c>
      <c r="AT125" s="17">
        <v>348</v>
      </c>
      <c r="AU125" s="17">
        <v>222</v>
      </c>
      <c r="AV125" s="17">
        <v>90</v>
      </c>
      <c r="AW125" s="17">
        <v>132</v>
      </c>
      <c r="AX125" s="17">
        <v>168</v>
      </c>
      <c r="AY125" s="17">
        <v>24</v>
      </c>
      <c r="AZ125" s="17">
        <v>2.5</v>
      </c>
      <c r="BA125" s="18">
        <v>1956</v>
      </c>
      <c r="BB125" s="16">
        <v>0.5</v>
      </c>
      <c r="BC125" s="16">
        <v>0.5</v>
      </c>
      <c r="BD125" s="16">
        <v>0.5</v>
      </c>
      <c r="BE125" s="16">
        <v>0.5</v>
      </c>
      <c r="BF125" s="16">
        <v>0.5</v>
      </c>
      <c r="BG125" s="16">
        <v>0.5</v>
      </c>
      <c r="BH125" s="16">
        <v>0.5</v>
      </c>
      <c r="BI125" s="16">
        <v>0.5</v>
      </c>
      <c r="BJ125" s="16">
        <v>5.0000000000000001E-3</v>
      </c>
      <c r="BK125" s="16">
        <v>0.5</v>
      </c>
      <c r="BL125" s="16">
        <v>0.05</v>
      </c>
      <c r="BM125" s="16">
        <v>0.05</v>
      </c>
      <c r="BN125" s="16">
        <v>0.05</v>
      </c>
      <c r="BO125" s="16">
        <v>0.05</v>
      </c>
      <c r="BP125" s="16">
        <v>0.05</v>
      </c>
      <c r="BQ125" s="16">
        <v>0.4</v>
      </c>
      <c r="BR125" s="69">
        <v>0.4</v>
      </c>
      <c r="BS125" s="16">
        <v>0.05</v>
      </c>
      <c r="BT125" s="16">
        <v>0.05</v>
      </c>
      <c r="BU125" s="16">
        <v>0.1</v>
      </c>
      <c r="BV125" s="69">
        <v>0.05</v>
      </c>
      <c r="BW125" s="16">
        <v>0.05</v>
      </c>
      <c r="BX125" s="16">
        <v>0.05</v>
      </c>
      <c r="BY125" s="16">
        <f t="shared" si="1"/>
        <v>0.15000000000000002</v>
      </c>
      <c r="BZ125" s="16">
        <v>0.15</v>
      </c>
      <c r="CA125" s="16">
        <v>25</v>
      </c>
      <c r="CB125" s="16">
        <v>50</v>
      </c>
      <c r="CC125" s="16">
        <v>2100</v>
      </c>
      <c r="CD125" s="16">
        <v>0.01</v>
      </c>
      <c r="CE125" s="16">
        <v>2.5000000000000001E-2</v>
      </c>
      <c r="CF125" s="16">
        <v>2.5000000000000001E-2</v>
      </c>
      <c r="CG125" s="16">
        <v>2.5000000000000001E-2</v>
      </c>
      <c r="CH125" s="16">
        <v>2.5000000000000001E-2</v>
      </c>
      <c r="CI125" s="16">
        <v>2.5000000000000001E-2</v>
      </c>
      <c r="CJ125" s="16">
        <v>2.5000000000000001E-2</v>
      </c>
      <c r="CK125" s="16">
        <v>2.5000000000000001E-2</v>
      </c>
      <c r="CL125" s="16">
        <v>5.0000000000000001E-3</v>
      </c>
      <c r="CM125" s="16">
        <v>0.15</v>
      </c>
      <c r="CN125" s="16">
        <v>0.5</v>
      </c>
      <c r="CO125" s="16">
        <v>0.5</v>
      </c>
      <c r="CP125" s="16">
        <v>0.5</v>
      </c>
      <c r="CQ125" s="16">
        <v>1.5</v>
      </c>
      <c r="CR125" s="16">
        <v>0.3</v>
      </c>
      <c r="CS125" s="16">
        <v>5</v>
      </c>
      <c r="CT125" s="16">
        <v>0.5</v>
      </c>
      <c r="CU125" s="16">
        <v>0.5</v>
      </c>
      <c r="CV125" s="16">
        <v>0.05</v>
      </c>
      <c r="CW125" s="16">
        <v>0.05</v>
      </c>
      <c r="CX125" s="16">
        <v>0.05</v>
      </c>
      <c r="CY125" s="16">
        <v>1.82E-3</v>
      </c>
      <c r="CZ125" s="16">
        <v>0.05</v>
      </c>
      <c r="DA125" s="16">
        <v>0.05</v>
      </c>
      <c r="DB125" s="16">
        <v>0.05</v>
      </c>
      <c r="DC125" s="16">
        <v>0.05</v>
      </c>
      <c r="DD125" s="16">
        <v>0.05</v>
      </c>
      <c r="DE125" s="16">
        <v>0.05</v>
      </c>
      <c r="DF125" s="16">
        <v>0.05</v>
      </c>
      <c r="DG125" s="36">
        <v>3784</v>
      </c>
      <c r="DH125" s="63">
        <v>0.5</v>
      </c>
      <c r="DI125" s="63">
        <v>0.05</v>
      </c>
      <c r="DJ125" s="63">
        <v>0.25</v>
      </c>
      <c r="DK125" s="63">
        <v>0.25</v>
      </c>
      <c r="DL125" s="63">
        <v>0.05</v>
      </c>
    </row>
    <row r="126" spans="1:116" ht="26" x14ac:dyDescent="0.3">
      <c r="A126" s="56">
        <v>121</v>
      </c>
      <c r="B126" s="57">
        <v>297</v>
      </c>
      <c r="C126" s="58" t="s">
        <v>306</v>
      </c>
      <c r="D126" s="58" t="s">
        <v>307</v>
      </c>
      <c r="E126" s="58" t="s">
        <v>360</v>
      </c>
      <c r="F126" s="58" t="s">
        <v>420</v>
      </c>
      <c r="G126" s="37">
        <v>8.3000000000000007</v>
      </c>
      <c r="H126" s="10">
        <v>447</v>
      </c>
      <c r="I126" s="28">
        <v>0.05</v>
      </c>
      <c r="J126" s="28">
        <v>1.5</v>
      </c>
      <c r="K126" s="28">
        <v>16.100000000000001</v>
      </c>
      <c r="L126" s="29">
        <v>2.5000000000000001E-2</v>
      </c>
      <c r="M126" s="28">
        <v>1.7</v>
      </c>
      <c r="N126" s="28">
        <v>2.37</v>
      </c>
      <c r="O126" s="28">
        <v>6.14</v>
      </c>
      <c r="P126" s="31">
        <v>4.2000000000000003E-2</v>
      </c>
      <c r="Q126" s="28">
        <v>151</v>
      </c>
      <c r="R126" s="28">
        <v>0.2</v>
      </c>
      <c r="S126" s="28">
        <v>2.59</v>
      </c>
      <c r="T126" s="28">
        <v>6.42</v>
      </c>
      <c r="U126" s="17">
        <v>1</v>
      </c>
      <c r="V126" s="28">
        <v>2.89</v>
      </c>
      <c r="W126" s="28">
        <v>2.12</v>
      </c>
      <c r="X126" s="28">
        <v>24.1</v>
      </c>
      <c r="Y126" s="10">
        <v>301</v>
      </c>
      <c r="Z126" s="28">
        <v>0.05</v>
      </c>
      <c r="AA126" s="10">
        <v>1940</v>
      </c>
      <c r="AB126" s="17">
        <v>46.1</v>
      </c>
      <c r="AC126" s="10">
        <v>104</v>
      </c>
      <c r="AD126" s="28">
        <v>239</v>
      </c>
      <c r="AE126" s="28">
        <v>31.6</v>
      </c>
      <c r="AF126" s="10">
        <v>667</v>
      </c>
      <c r="AG126" s="10">
        <v>149</v>
      </c>
      <c r="AH126" s="17">
        <v>45</v>
      </c>
      <c r="AI126" s="17">
        <v>31</v>
      </c>
      <c r="AJ126" s="17">
        <v>6</v>
      </c>
      <c r="AK126" s="17">
        <v>50</v>
      </c>
      <c r="AL126" s="17">
        <v>20</v>
      </c>
      <c r="AM126" s="17">
        <v>19</v>
      </c>
      <c r="AN126" s="17">
        <v>23</v>
      </c>
      <c r="AO126" s="17">
        <v>9</v>
      </c>
      <c r="AP126" s="17">
        <v>19</v>
      </c>
      <c r="AQ126" s="17">
        <v>5</v>
      </c>
      <c r="AR126" s="17">
        <v>18</v>
      </c>
      <c r="AS126" s="17">
        <v>6</v>
      </c>
      <c r="AT126" s="17">
        <v>46</v>
      </c>
      <c r="AU126" s="17">
        <v>31</v>
      </c>
      <c r="AV126" s="17">
        <v>14</v>
      </c>
      <c r="AW126" s="17">
        <v>12</v>
      </c>
      <c r="AX126" s="17">
        <v>21</v>
      </c>
      <c r="AY126" s="17">
        <v>2.5</v>
      </c>
      <c r="AZ126" s="17">
        <v>2.5</v>
      </c>
      <c r="BA126" s="18">
        <v>314</v>
      </c>
      <c r="BB126" s="16">
        <v>0.5</v>
      </c>
      <c r="BC126" s="16">
        <v>0.5</v>
      </c>
      <c r="BD126" s="16">
        <v>0.5</v>
      </c>
      <c r="BE126" s="16">
        <v>0.5</v>
      </c>
      <c r="BF126" s="16">
        <v>0.5</v>
      </c>
      <c r="BG126" s="16">
        <v>0.5</v>
      </c>
      <c r="BH126" s="16">
        <v>0.5</v>
      </c>
      <c r="BI126" s="16">
        <v>0.5</v>
      </c>
      <c r="BJ126" s="16">
        <v>5.0000000000000001E-3</v>
      </c>
      <c r="BK126" s="16">
        <v>0.5</v>
      </c>
      <c r="BL126" s="16">
        <v>0.05</v>
      </c>
      <c r="BM126" s="16">
        <v>0.05</v>
      </c>
      <c r="BN126" s="16">
        <v>0.05</v>
      </c>
      <c r="BO126" s="16">
        <v>0.05</v>
      </c>
      <c r="BP126" s="16">
        <v>0.05</v>
      </c>
      <c r="BQ126" s="16">
        <v>0.4</v>
      </c>
      <c r="BR126" s="69">
        <v>0.4</v>
      </c>
      <c r="BS126" s="16">
        <v>0.05</v>
      </c>
      <c r="BT126" s="16">
        <v>0.05</v>
      </c>
      <c r="BU126" s="16">
        <v>0.1</v>
      </c>
      <c r="BV126" s="69">
        <v>0.05</v>
      </c>
      <c r="BW126" s="16">
        <v>0.05</v>
      </c>
      <c r="BX126" s="16">
        <v>0.05</v>
      </c>
      <c r="BY126" s="16">
        <f t="shared" si="1"/>
        <v>0.15000000000000002</v>
      </c>
      <c r="BZ126" s="16">
        <v>0.15</v>
      </c>
      <c r="CA126" s="16">
        <v>25</v>
      </c>
      <c r="CB126" s="16">
        <v>50</v>
      </c>
      <c r="CC126" s="16">
        <v>1300</v>
      </c>
      <c r="CD126" s="16">
        <v>0.01</v>
      </c>
      <c r="CE126" s="16">
        <v>2.5000000000000001E-2</v>
      </c>
      <c r="CF126" s="16">
        <v>2.5000000000000001E-2</v>
      </c>
      <c r="CG126" s="16">
        <v>2.5000000000000001E-2</v>
      </c>
      <c r="CH126" s="16">
        <v>2.5000000000000001E-2</v>
      </c>
      <c r="CI126" s="16">
        <v>2.5000000000000001E-2</v>
      </c>
      <c r="CJ126" s="16">
        <v>2.5000000000000001E-2</v>
      </c>
      <c r="CK126" s="16">
        <v>2.5000000000000001E-2</v>
      </c>
      <c r="CL126" s="16">
        <v>5.0000000000000001E-3</v>
      </c>
      <c r="CM126" s="16">
        <v>0.15</v>
      </c>
      <c r="CN126" s="16">
        <v>0.5</v>
      </c>
      <c r="CO126" s="16">
        <v>0.5</v>
      </c>
      <c r="CP126" s="16">
        <v>0.5</v>
      </c>
      <c r="CQ126" s="16">
        <v>1.5</v>
      </c>
      <c r="CR126" s="16">
        <v>0.3</v>
      </c>
      <c r="CS126" s="16">
        <v>5</v>
      </c>
      <c r="CT126" s="16">
        <v>0.5</v>
      </c>
      <c r="CU126" s="16">
        <v>0.5</v>
      </c>
      <c r="CV126" s="16">
        <v>0.05</v>
      </c>
      <c r="CW126" s="16">
        <v>0.05</v>
      </c>
      <c r="CX126" s="16">
        <v>0.05</v>
      </c>
      <c r="CY126" s="16">
        <v>9.2000000000000003E-4</v>
      </c>
      <c r="CZ126" s="16">
        <v>0.05</v>
      </c>
      <c r="DA126" s="16">
        <v>0.05</v>
      </c>
      <c r="DB126" s="16">
        <v>0.05</v>
      </c>
      <c r="DC126" s="16">
        <v>0.05</v>
      </c>
      <c r="DD126" s="16">
        <v>0.05</v>
      </c>
      <c r="DE126" s="16">
        <v>0.05</v>
      </c>
      <c r="DF126" s="16">
        <v>0.05</v>
      </c>
      <c r="DG126" s="36">
        <v>419</v>
      </c>
      <c r="DH126" s="63">
        <v>0.5</v>
      </c>
      <c r="DI126" s="63">
        <v>0.05</v>
      </c>
      <c r="DJ126" s="63">
        <v>0.25</v>
      </c>
      <c r="DK126" s="63">
        <v>0.25</v>
      </c>
      <c r="DL126" s="63">
        <v>0.05</v>
      </c>
    </row>
    <row r="127" spans="1:116" x14ac:dyDescent="0.3">
      <c r="A127" s="56">
        <v>122</v>
      </c>
      <c r="B127" s="57">
        <v>298</v>
      </c>
      <c r="C127" s="58" t="s">
        <v>304</v>
      </c>
      <c r="D127" s="58" t="s">
        <v>305</v>
      </c>
      <c r="E127" s="58" t="s">
        <v>361</v>
      </c>
      <c r="F127" s="58" t="s">
        <v>421</v>
      </c>
      <c r="G127" s="37">
        <v>7.8</v>
      </c>
      <c r="H127" s="10">
        <v>465</v>
      </c>
      <c r="I127" s="28">
        <v>0.05</v>
      </c>
      <c r="J127" s="28">
        <v>4.76</v>
      </c>
      <c r="K127" s="28">
        <v>69.7</v>
      </c>
      <c r="L127" s="29">
        <v>2.5000000000000001E-2</v>
      </c>
      <c r="M127" s="28">
        <v>3.34</v>
      </c>
      <c r="N127" s="28">
        <v>7.55</v>
      </c>
      <c r="O127" s="28">
        <v>7.87</v>
      </c>
      <c r="P127" s="31">
        <v>5.8999999999999997E-2</v>
      </c>
      <c r="Q127" s="28">
        <v>598</v>
      </c>
      <c r="R127" s="28">
        <v>0.2</v>
      </c>
      <c r="S127" s="28">
        <v>4.28</v>
      </c>
      <c r="T127" s="28">
        <v>5.09</v>
      </c>
      <c r="U127" s="17">
        <v>1</v>
      </c>
      <c r="V127" s="28">
        <v>15.2</v>
      </c>
      <c r="W127" s="28">
        <v>12.1</v>
      </c>
      <c r="X127" s="28">
        <v>28</v>
      </c>
      <c r="Y127" s="10">
        <v>3110</v>
      </c>
      <c r="Z127" s="28">
        <v>16.399999999999999</v>
      </c>
      <c r="AA127" s="10">
        <v>12700</v>
      </c>
      <c r="AB127" s="17">
        <v>736.11099999999999</v>
      </c>
      <c r="AC127" s="10">
        <v>440</v>
      </c>
      <c r="AD127" s="28">
        <v>594</v>
      </c>
      <c r="AE127" s="28">
        <v>162.15100000000001</v>
      </c>
      <c r="AF127" s="10">
        <v>3733.45</v>
      </c>
      <c r="AG127" s="10">
        <v>479</v>
      </c>
      <c r="AH127" s="17">
        <v>8</v>
      </c>
      <c r="AI127" s="17">
        <v>7</v>
      </c>
      <c r="AJ127" s="17">
        <v>2.5</v>
      </c>
      <c r="AK127" s="17">
        <v>15</v>
      </c>
      <c r="AL127" s="17">
        <v>8</v>
      </c>
      <c r="AM127" s="17">
        <v>8</v>
      </c>
      <c r="AN127" s="17">
        <v>10</v>
      </c>
      <c r="AO127" s="17">
        <v>2.5</v>
      </c>
      <c r="AP127" s="17">
        <v>9</v>
      </c>
      <c r="AQ127" s="17">
        <v>1.5</v>
      </c>
      <c r="AR127" s="17">
        <v>2.5</v>
      </c>
      <c r="AS127" s="17">
        <v>2.5</v>
      </c>
      <c r="AT127" s="17">
        <v>14</v>
      </c>
      <c r="AU127" s="17">
        <v>12</v>
      </c>
      <c r="AV127" s="17">
        <v>6</v>
      </c>
      <c r="AW127" s="17">
        <v>8</v>
      </c>
      <c r="AX127" s="17">
        <v>16</v>
      </c>
      <c r="AY127" s="17">
        <v>2.5</v>
      </c>
      <c r="AZ127" s="17">
        <v>2.5</v>
      </c>
      <c r="BA127" s="18">
        <v>97</v>
      </c>
      <c r="BB127" s="16">
        <v>0.5</v>
      </c>
      <c r="BC127" s="16">
        <v>0.5</v>
      </c>
      <c r="BD127" s="16">
        <v>0.5</v>
      </c>
      <c r="BE127" s="16">
        <v>0.5</v>
      </c>
      <c r="BF127" s="16">
        <v>0.5</v>
      </c>
      <c r="BG127" s="16">
        <v>0.5</v>
      </c>
      <c r="BH127" s="16">
        <v>0.5</v>
      </c>
      <c r="BI127" s="16">
        <v>0.5</v>
      </c>
      <c r="BJ127" s="16">
        <v>5.0000000000000001E-3</v>
      </c>
      <c r="BK127" s="16">
        <v>0.5</v>
      </c>
      <c r="BL127" s="16">
        <v>0.05</v>
      </c>
      <c r="BM127" s="16">
        <v>0.05</v>
      </c>
      <c r="BN127" s="16">
        <v>0.05</v>
      </c>
      <c r="BO127" s="16">
        <v>0.05</v>
      </c>
      <c r="BP127" s="16">
        <v>0.05</v>
      </c>
      <c r="BQ127" s="16">
        <v>0.4</v>
      </c>
      <c r="BR127" s="69">
        <v>0.4</v>
      </c>
      <c r="BS127" s="16">
        <v>0.05</v>
      </c>
      <c r="BT127" s="16">
        <v>0.05</v>
      </c>
      <c r="BU127" s="16">
        <v>0.1</v>
      </c>
      <c r="BV127" s="69">
        <v>0.05</v>
      </c>
      <c r="BW127" s="16">
        <v>0.05</v>
      </c>
      <c r="BX127" s="16">
        <v>0.05</v>
      </c>
      <c r="BY127" s="16">
        <f t="shared" si="1"/>
        <v>0.15000000000000002</v>
      </c>
      <c r="BZ127" s="16">
        <v>0.15</v>
      </c>
      <c r="CA127" s="16">
        <v>25</v>
      </c>
      <c r="CB127" s="16">
        <v>50</v>
      </c>
      <c r="CC127" s="16">
        <v>2500</v>
      </c>
      <c r="CD127" s="16">
        <v>0.01</v>
      </c>
      <c r="CE127" s="16">
        <v>2.5000000000000001E-2</v>
      </c>
      <c r="CF127" s="16">
        <v>2.5000000000000001E-2</v>
      </c>
      <c r="CG127" s="16">
        <v>2.5000000000000001E-2</v>
      </c>
      <c r="CH127" s="16">
        <v>2.5000000000000001E-2</v>
      </c>
      <c r="CI127" s="16">
        <v>2.5000000000000001E-2</v>
      </c>
      <c r="CJ127" s="16">
        <v>2.5000000000000001E-2</v>
      </c>
      <c r="CK127" s="16">
        <v>2.5000000000000001E-2</v>
      </c>
      <c r="CL127" s="16">
        <v>5.0000000000000001E-3</v>
      </c>
      <c r="CM127" s="16">
        <v>0.15</v>
      </c>
      <c r="CN127" s="16">
        <v>0.5</v>
      </c>
      <c r="CO127" s="16">
        <v>0.5</v>
      </c>
      <c r="CP127" s="16">
        <v>0.5</v>
      </c>
      <c r="CQ127" s="16">
        <v>1.5</v>
      </c>
      <c r="CR127" s="16">
        <v>0.3</v>
      </c>
      <c r="CS127" s="16">
        <v>5</v>
      </c>
      <c r="CT127" s="16">
        <v>0.5</v>
      </c>
      <c r="CU127" s="16">
        <v>0.5</v>
      </c>
      <c r="CV127" s="16">
        <v>0.05</v>
      </c>
      <c r="CW127" s="16">
        <v>0.05</v>
      </c>
      <c r="CX127" s="16">
        <v>0.05</v>
      </c>
      <c r="CY127" s="16">
        <v>9.7999999999999997E-4</v>
      </c>
      <c r="CZ127" s="16">
        <v>0.05</v>
      </c>
      <c r="DA127" s="16">
        <v>0.05</v>
      </c>
      <c r="DB127" s="16">
        <v>0.05</v>
      </c>
      <c r="DC127" s="16">
        <v>0.05</v>
      </c>
      <c r="DD127" s="16">
        <v>0.05</v>
      </c>
      <c r="DE127" s="16">
        <v>0.05</v>
      </c>
      <c r="DF127" s="16">
        <v>0.05</v>
      </c>
      <c r="DG127" s="36">
        <v>1164</v>
      </c>
      <c r="DH127" s="63">
        <v>0.5</v>
      </c>
      <c r="DI127" s="63">
        <v>0.05</v>
      </c>
      <c r="DJ127" s="63">
        <v>0.25</v>
      </c>
      <c r="DK127" s="63">
        <v>0.25</v>
      </c>
      <c r="DL127" s="63">
        <v>0.05</v>
      </c>
    </row>
    <row r="128" spans="1:116" x14ac:dyDescent="0.3">
      <c r="A128" s="56">
        <v>123</v>
      </c>
      <c r="B128" s="57">
        <v>299</v>
      </c>
      <c r="C128" s="58" t="s">
        <v>302</v>
      </c>
      <c r="D128" s="58" t="s">
        <v>303</v>
      </c>
      <c r="E128" s="58" t="s">
        <v>358</v>
      </c>
      <c r="F128" s="58" t="s">
        <v>418</v>
      </c>
      <c r="G128" s="37">
        <v>7.6</v>
      </c>
      <c r="H128" s="10">
        <v>880</v>
      </c>
      <c r="I128" s="28">
        <v>0.05</v>
      </c>
      <c r="J128" s="28">
        <v>3.82</v>
      </c>
      <c r="K128" s="28">
        <v>79.400000000000006</v>
      </c>
      <c r="L128" s="29">
        <v>8.6999999999999994E-2</v>
      </c>
      <c r="M128" s="28">
        <v>3.8</v>
      </c>
      <c r="N128" s="36">
        <v>12.4</v>
      </c>
      <c r="O128" s="36">
        <v>87.8</v>
      </c>
      <c r="P128" s="31">
        <v>4.8899999999999999E-2</v>
      </c>
      <c r="Q128" s="36">
        <v>1140</v>
      </c>
      <c r="R128" s="28">
        <v>0.41299999999999998</v>
      </c>
      <c r="S128" s="36">
        <v>7.62</v>
      </c>
      <c r="T128" s="36">
        <v>31.4</v>
      </c>
      <c r="U128" s="17">
        <v>2.2200000000000002</v>
      </c>
      <c r="V128" s="17">
        <v>26.2</v>
      </c>
      <c r="W128" s="36">
        <v>16.7</v>
      </c>
      <c r="X128" s="36">
        <v>77</v>
      </c>
      <c r="Y128" s="10">
        <v>10600</v>
      </c>
      <c r="Z128" s="28">
        <v>6.84</v>
      </c>
      <c r="AA128" s="10">
        <v>8200</v>
      </c>
      <c r="AB128" s="17">
        <v>211</v>
      </c>
      <c r="AC128" s="28">
        <v>262</v>
      </c>
      <c r="AD128" s="10">
        <v>4290</v>
      </c>
      <c r="AE128" s="28">
        <v>216.804</v>
      </c>
      <c r="AF128" s="10">
        <v>6040.47</v>
      </c>
      <c r="AG128" s="36">
        <v>898</v>
      </c>
      <c r="AH128" s="17">
        <v>96</v>
      </c>
      <c r="AI128" s="17">
        <v>57</v>
      </c>
      <c r="AJ128" s="17">
        <v>15</v>
      </c>
      <c r="AK128" s="17">
        <v>87</v>
      </c>
      <c r="AL128" s="17">
        <v>42</v>
      </c>
      <c r="AM128" s="17">
        <v>51</v>
      </c>
      <c r="AN128" s="17">
        <v>41</v>
      </c>
      <c r="AO128" s="17">
        <v>2.5</v>
      </c>
      <c r="AP128" s="17">
        <v>20</v>
      </c>
      <c r="AQ128" s="17">
        <v>1.5</v>
      </c>
      <c r="AR128" s="17">
        <v>21</v>
      </c>
      <c r="AS128" s="17">
        <v>2.5</v>
      </c>
      <c r="AT128" s="17">
        <v>71</v>
      </c>
      <c r="AU128" s="17">
        <v>50</v>
      </c>
      <c r="AV128" s="17">
        <v>23</v>
      </c>
      <c r="AW128" s="17">
        <v>19</v>
      </c>
      <c r="AX128" s="17">
        <v>36</v>
      </c>
      <c r="AY128" s="17">
        <v>2.5</v>
      </c>
      <c r="AZ128" s="17">
        <v>2.5</v>
      </c>
      <c r="BA128" s="18">
        <v>558</v>
      </c>
      <c r="BB128" s="16">
        <v>0.5</v>
      </c>
      <c r="BC128" s="16">
        <v>0.5</v>
      </c>
      <c r="BD128" s="16">
        <v>0.5</v>
      </c>
      <c r="BE128" s="16">
        <v>0.5</v>
      </c>
      <c r="BF128" s="16">
        <v>0.5</v>
      </c>
      <c r="BG128" s="16">
        <v>0.5</v>
      </c>
      <c r="BH128" s="16">
        <v>0.5</v>
      </c>
      <c r="BI128" s="16">
        <v>0.5</v>
      </c>
      <c r="BJ128" s="16">
        <v>5.0000000000000001E-3</v>
      </c>
      <c r="BK128" s="16">
        <v>0.5</v>
      </c>
      <c r="BL128" s="16">
        <v>0.05</v>
      </c>
      <c r="BM128" s="16">
        <v>0.05</v>
      </c>
      <c r="BN128" s="16">
        <v>0.05</v>
      </c>
      <c r="BO128" s="16">
        <v>0.05</v>
      </c>
      <c r="BP128" s="16">
        <v>0.05</v>
      </c>
      <c r="BQ128" s="16">
        <v>0.4</v>
      </c>
      <c r="BR128" s="69">
        <v>0.4</v>
      </c>
      <c r="BS128" s="16">
        <v>0.05</v>
      </c>
      <c r="BT128" s="16">
        <v>0.05</v>
      </c>
      <c r="BU128" s="16">
        <v>0.1</v>
      </c>
      <c r="BV128" s="69">
        <v>0.05</v>
      </c>
      <c r="BW128" s="16">
        <v>0.05</v>
      </c>
      <c r="BX128" s="16">
        <v>0.05</v>
      </c>
      <c r="BY128" s="16">
        <f t="shared" si="1"/>
        <v>0.15000000000000002</v>
      </c>
      <c r="BZ128" s="16">
        <v>0.15</v>
      </c>
      <c r="CA128" s="16">
        <v>25</v>
      </c>
      <c r="CB128" s="16">
        <v>50</v>
      </c>
      <c r="CC128" s="16">
        <v>3100</v>
      </c>
      <c r="CD128" s="16">
        <v>0.01</v>
      </c>
      <c r="CE128" s="16">
        <v>2.5000000000000001E-2</v>
      </c>
      <c r="CF128" s="16">
        <v>2.5000000000000001E-2</v>
      </c>
      <c r="CG128" s="16">
        <v>2.5000000000000001E-2</v>
      </c>
      <c r="CH128" s="16">
        <v>2.5000000000000001E-2</v>
      </c>
      <c r="CI128" s="16">
        <v>2.5000000000000001E-2</v>
      </c>
      <c r="CJ128" s="16">
        <v>2.5000000000000001E-2</v>
      </c>
      <c r="CK128" s="16">
        <v>2.5000000000000001E-2</v>
      </c>
      <c r="CL128" s="16">
        <v>5.0000000000000001E-3</v>
      </c>
      <c r="CM128" s="16">
        <v>0.15</v>
      </c>
      <c r="CN128" s="16">
        <v>0.5</v>
      </c>
      <c r="CO128" s="16">
        <v>0.5</v>
      </c>
      <c r="CP128" s="16">
        <v>0.5</v>
      </c>
      <c r="CQ128" s="16">
        <v>1.5</v>
      </c>
      <c r="CR128" s="16">
        <v>0.3</v>
      </c>
      <c r="CS128" s="16">
        <v>5</v>
      </c>
      <c r="CT128" s="16">
        <v>0.5</v>
      </c>
      <c r="CU128" s="16">
        <v>0.5</v>
      </c>
      <c r="CV128" s="16">
        <v>0.05</v>
      </c>
      <c r="CW128" s="16">
        <v>0.05</v>
      </c>
      <c r="CX128" s="16">
        <v>0.05</v>
      </c>
      <c r="CY128" s="16">
        <v>1E-3</v>
      </c>
      <c r="CZ128" s="16">
        <v>0.05</v>
      </c>
      <c r="DA128" s="16">
        <v>0.05</v>
      </c>
      <c r="DB128" s="16">
        <v>0.05</v>
      </c>
      <c r="DC128" s="16">
        <v>0.05</v>
      </c>
      <c r="DD128" s="16">
        <v>0.05</v>
      </c>
      <c r="DE128" s="16">
        <v>0.05</v>
      </c>
      <c r="DF128" s="16">
        <v>0.05</v>
      </c>
      <c r="DG128" s="36">
        <v>5314</v>
      </c>
      <c r="DH128" s="63">
        <v>0.5</v>
      </c>
      <c r="DI128" s="63">
        <v>0.05</v>
      </c>
      <c r="DJ128" s="63">
        <v>0.25</v>
      </c>
      <c r="DK128" s="63">
        <v>0.25</v>
      </c>
      <c r="DL128" s="63">
        <v>0.05</v>
      </c>
    </row>
    <row r="129" spans="1:116" x14ac:dyDescent="0.3">
      <c r="A129" s="56">
        <v>124</v>
      </c>
      <c r="B129" s="57">
        <v>300</v>
      </c>
      <c r="C129" s="58" t="s">
        <v>804</v>
      </c>
      <c r="D129" s="58" t="s">
        <v>805</v>
      </c>
      <c r="E129" s="58" t="s">
        <v>806</v>
      </c>
      <c r="F129" s="58" t="s">
        <v>807</v>
      </c>
      <c r="G129" s="37">
        <v>8.5</v>
      </c>
      <c r="H129" s="10">
        <v>96.2</v>
      </c>
      <c r="I129" s="28">
        <v>0.05</v>
      </c>
      <c r="J129" s="28">
        <v>1.5</v>
      </c>
      <c r="K129" s="28">
        <v>42.7</v>
      </c>
      <c r="L129" s="29">
        <v>7.0000000000000007E-2</v>
      </c>
      <c r="M129" s="28">
        <v>1.24</v>
      </c>
      <c r="N129" s="28">
        <v>1.1200000000000001</v>
      </c>
      <c r="O129" s="28">
        <v>2.9</v>
      </c>
      <c r="P129" s="31">
        <v>1.12E-2</v>
      </c>
      <c r="Q129" s="28">
        <v>90.3</v>
      </c>
      <c r="R129" s="28">
        <v>0.2</v>
      </c>
      <c r="S129" s="28">
        <v>1.1599999999999999</v>
      </c>
      <c r="T129" s="28">
        <v>1.86</v>
      </c>
      <c r="U129" s="17">
        <v>1</v>
      </c>
      <c r="V129" s="17">
        <v>2.4</v>
      </c>
      <c r="W129" s="28">
        <v>1.43</v>
      </c>
      <c r="X129" s="28">
        <v>5.17</v>
      </c>
      <c r="Y129" s="10">
        <v>422</v>
      </c>
      <c r="Z129" s="28">
        <v>2.7</v>
      </c>
      <c r="AA129" s="10">
        <v>3340</v>
      </c>
      <c r="AB129" s="17">
        <v>890.57</v>
      </c>
      <c r="AC129" s="10">
        <v>130</v>
      </c>
      <c r="AD129" s="10">
        <v>418</v>
      </c>
      <c r="AE129" s="28">
        <v>12.8</v>
      </c>
      <c r="AF129" s="10">
        <v>462</v>
      </c>
      <c r="AG129" s="10">
        <v>0.5</v>
      </c>
      <c r="AH129" s="17">
        <v>5</v>
      </c>
      <c r="AI129" s="17">
        <v>2.5</v>
      </c>
      <c r="AJ129" s="17">
        <v>2.5</v>
      </c>
      <c r="AK129" s="17">
        <v>2.5</v>
      </c>
      <c r="AL129" s="17">
        <v>2.5</v>
      </c>
      <c r="AM129" s="17">
        <v>2.5</v>
      </c>
      <c r="AN129" s="17">
        <v>2.5</v>
      </c>
      <c r="AO129" s="17">
        <v>2.5</v>
      </c>
      <c r="AP129" s="17">
        <v>2.5</v>
      </c>
      <c r="AQ129" s="17">
        <v>1.5</v>
      </c>
      <c r="AR129" s="17">
        <v>2.5</v>
      </c>
      <c r="AS129" s="17">
        <v>2.5</v>
      </c>
      <c r="AT129" s="17">
        <v>2.5</v>
      </c>
      <c r="AU129" s="17">
        <v>2.5</v>
      </c>
      <c r="AV129" s="17">
        <v>2.5</v>
      </c>
      <c r="AW129" s="17">
        <v>2.5</v>
      </c>
      <c r="AX129" s="17">
        <v>2.5</v>
      </c>
      <c r="AY129" s="17">
        <v>2.5</v>
      </c>
      <c r="AZ129" s="17">
        <v>2.5</v>
      </c>
      <c r="BA129" s="18">
        <v>34</v>
      </c>
      <c r="BB129" s="16">
        <v>0.5</v>
      </c>
      <c r="BC129" s="16">
        <v>0.5</v>
      </c>
      <c r="BD129" s="16">
        <v>0.5</v>
      </c>
      <c r="BE129" s="16">
        <v>0.5</v>
      </c>
      <c r="BF129" s="16">
        <v>0.5</v>
      </c>
      <c r="BG129" s="16">
        <v>0.5</v>
      </c>
      <c r="BH129" s="16">
        <v>0.5</v>
      </c>
      <c r="BI129" s="16">
        <v>0.5</v>
      </c>
      <c r="BJ129" s="16">
        <v>5.0000000000000001E-3</v>
      </c>
      <c r="BK129" s="16">
        <v>0.5</v>
      </c>
      <c r="BL129" s="16">
        <v>0.05</v>
      </c>
      <c r="BM129" s="16">
        <v>0.05</v>
      </c>
      <c r="BN129" s="16">
        <v>0.05</v>
      </c>
      <c r="BO129" s="16">
        <v>0.05</v>
      </c>
      <c r="BP129" s="16">
        <v>0.05</v>
      </c>
      <c r="BQ129" s="16">
        <v>0.4</v>
      </c>
      <c r="BR129" s="69">
        <v>0.4</v>
      </c>
      <c r="BS129" s="16">
        <v>0.05</v>
      </c>
      <c r="BT129" s="16">
        <v>0.05</v>
      </c>
      <c r="BU129" s="16">
        <v>0.1</v>
      </c>
      <c r="BV129" s="69">
        <v>0.05</v>
      </c>
      <c r="BW129" s="16">
        <v>0.05</v>
      </c>
      <c r="BX129" s="16">
        <v>0.05</v>
      </c>
      <c r="BY129" s="16">
        <f t="shared" si="1"/>
        <v>0.15000000000000002</v>
      </c>
      <c r="BZ129" s="16">
        <v>0.15</v>
      </c>
      <c r="CA129" s="16">
        <v>25</v>
      </c>
      <c r="CB129" s="16">
        <v>50</v>
      </c>
      <c r="CC129" s="16">
        <v>500</v>
      </c>
      <c r="CD129" s="16">
        <v>0.01</v>
      </c>
      <c r="CE129" s="16">
        <v>2.5000000000000001E-2</v>
      </c>
      <c r="CF129" s="16">
        <v>2.5000000000000001E-2</v>
      </c>
      <c r="CG129" s="16">
        <v>2.5000000000000001E-2</v>
      </c>
      <c r="CH129" s="16">
        <v>2.5000000000000001E-2</v>
      </c>
      <c r="CI129" s="16">
        <v>2.5000000000000001E-2</v>
      </c>
      <c r="CJ129" s="16">
        <v>2.5000000000000001E-2</v>
      </c>
      <c r="CK129" s="16">
        <v>2.5000000000000001E-2</v>
      </c>
      <c r="CL129" s="16">
        <v>5.0000000000000001E-3</v>
      </c>
      <c r="CM129" s="16">
        <v>0.15</v>
      </c>
      <c r="CN129" s="16">
        <v>0.5</v>
      </c>
      <c r="CO129" s="16">
        <v>0.5</v>
      </c>
      <c r="CP129" s="16">
        <v>0.5</v>
      </c>
      <c r="CQ129" s="16">
        <v>1.5</v>
      </c>
      <c r="CR129" s="16">
        <v>0.3</v>
      </c>
      <c r="CS129" s="16">
        <v>5</v>
      </c>
      <c r="CT129" s="16">
        <v>0.5</v>
      </c>
      <c r="CU129" s="16">
        <v>0.5</v>
      </c>
      <c r="CV129" s="16">
        <v>0.05</v>
      </c>
      <c r="CW129" s="16">
        <v>0.05</v>
      </c>
      <c r="CX129" s="16">
        <v>0.05</v>
      </c>
      <c r="CY129" s="16">
        <v>9.1E-4</v>
      </c>
      <c r="CZ129" s="16">
        <v>0.05</v>
      </c>
      <c r="DA129" s="16">
        <v>0.05</v>
      </c>
      <c r="DB129" s="16">
        <v>0.05</v>
      </c>
      <c r="DC129" s="16">
        <v>0.05</v>
      </c>
      <c r="DD129" s="16">
        <v>0.05</v>
      </c>
      <c r="DE129" s="16">
        <v>0.05</v>
      </c>
      <c r="DF129" s="16">
        <v>0.05</v>
      </c>
      <c r="DG129" s="36">
        <v>25.56</v>
      </c>
      <c r="DH129" s="63">
        <v>0.5</v>
      </c>
      <c r="DI129" s="63">
        <v>0.05</v>
      </c>
      <c r="DJ129" s="63">
        <v>0.25</v>
      </c>
      <c r="DK129" s="63">
        <v>0.25</v>
      </c>
      <c r="DL129" s="63">
        <v>0.05</v>
      </c>
    </row>
    <row r="130" spans="1:116" x14ac:dyDescent="0.3">
      <c r="A130" s="56">
        <v>125</v>
      </c>
      <c r="B130" s="57">
        <v>301</v>
      </c>
      <c r="C130" s="58" t="s">
        <v>808</v>
      </c>
      <c r="D130" s="58" t="s">
        <v>809</v>
      </c>
      <c r="E130" s="58" t="s">
        <v>333</v>
      </c>
      <c r="F130" s="58" t="s">
        <v>398</v>
      </c>
      <c r="G130" s="37">
        <v>7.8</v>
      </c>
      <c r="H130" s="10">
        <v>209</v>
      </c>
      <c r="I130" s="28">
        <v>0.05</v>
      </c>
      <c r="J130" s="28">
        <v>1.5</v>
      </c>
      <c r="K130" s="28">
        <v>47.9</v>
      </c>
      <c r="L130" s="29">
        <v>0.57799999999999996</v>
      </c>
      <c r="M130" s="28">
        <v>11.2</v>
      </c>
      <c r="N130" s="36">
        <v>33.5</v>
      </c>
      <c r="O130" s="36">
        <v>33.6</v>
      </c>
      <c r="P130" s="31">
        <v>2.5000000000000001E-3</v>
      </c>
      <c r="Q130" s="36">
        <v>4140</v>
      </c>
      <c r="R130" s="28">
        <v>0.2</v>
      </c>
      <c r="S130" s="36">
        <v>19</v>
      </c>
      <c r="T130" s="36">
        <v>38.6</v>
      </c>
      <c r="U130" s="17">
        <v>1</v>
      </c>
      <c r="V130" s="17">
        <v>17.2</v>
      </c>
      <c r="W130" s="36">
        <v>42.9</v>
      </c>
      <c r="X130" s="36">
        <v>307</v>
      </c>
      <c r="Y130" s="10">
        <v>2800</v>
      </c>
      <c r="Z130" s="28">
        <v>0.24</v>
      </c>
      <c r="AA130" s="10">
        <v>22658</v>
      </c>
      <c r="AB130" s="17">
        <v>284</v>
      </c>
      <c r="AC130" s="28">
        <v>257</v>
      </c>
      <c r="AD130" s="10">
        <v>189</v>
      </c>
      <c r="AE130" s="28">
        <v>1349.33</v>
      </c>
      <c r="AF130" s="10">
        <v>11456.1</v>
      </c>
      <c r="AG130" s="36">
        <v>1400</v>
      </c>
      <c r="AH130" s="17">
        <v>230</v>
      </c>
      <c r="AI130" s="17">
        <v>1270</v>
      </c>
      <c r="AJ130" s="17">
        <v>279</v>
      </c>
      <c r="AK130" s="17">
        <v>3870</v>
      </c>
      <c r="AL130" s="17">
        <v>1650</v>
      </c>
      <c r="AM130" s="17">
        <v>1500</v>
      </c>
      <c r="AN130" s="17">
        <v>1360</v>
      </c>
      <c r="AO130" s="17">
        <v>227</v>
      </c>
      <c r="AP130" s="17">
        <v>796</v>
      </c>
      <c r="AQ130" s="17">
        <v>9</v>
      </c>
      <c r="AR130" s="17">
        <v>190</v>
      </c>
      <c r="AS130" s="17">
        <v>285</v>
      </c>
      <c r="AT130" s="17">
        <v>3730</v>
      </c>
      <c r="AU130" s="17">
        <v>1390</v>
      </c>
      <c r="AV130" s="17">
        <v>603</v>
      </c>
      <c r="AW130" s="17">
        <v>658</v>
      </c>
      <c r="AX130" s="17">
        <v>1120</v>
      </c>
      <c r="AY130" s="17">
        <v>218</v>
      </c>
      <c r="AZ130" s="17">
        <v>2.5</v>
      </c>
      <c r="BA130" s="18">
        <v>16366</v>
      </c>
      <c r="BB130" s="16">
        <v>0.5</v>
      </c>
      <c r="BC130" s="16">
        <v>0.5</v>
      </c>
      <c r="BD130" s="16">
        <v>0.5</v>
      </c>
      <c r="BE130" s="16">
        <v>0.5</v>
      </c>
      <c r="BF130" s="16">
        <v>0.5</v>
      </c>
      <c r="BG130" s="16">
        <v>0.5</v>
      </c>
      <c r="BH130" s="16">
        <v>0.5</v>
      </c>
      <c r="BI130" s="16">
        <v>0.5</v>
      </c>
      <c r="BJ130" s="16">
        <v>5.0000000000000001E-3</v>
      </c>
      <c r="BK130" s="16">
        <v>0.5</v>
      </c>
      <c r="BL130" s="16">
        <v>0.05</v>
      </c>
      <c r="BM130" s="16">
        <v>0.05</v>
      </c>
      <c r="BN130" s="16">
        <v>0.05</v>
      </c>
      <c r="BO130" s="16">
        <v>0.05</v>
      </c>
      <c r="BP130" s="16">
        <v>0.05</v>
      </c>
      <c r="BQ130" s="16">
        <v>0.4</v>
      </c>
      <c r="BR130" s="69">
        <v>0.4</v>
      </c>
      <c r="BS130" s="16">
        <v>0.05</v>
      </c>
      <c r="BT130" s="16">
        <v>0.05</v>
      </c>
      <c r="BU130" s="16">
        <v>0.1</v>
      </c>
      <c r="BV130" s="69">
        <v>0.05</v>
      </c>
      <c r="BW130" s="16">
        <v>0.05</v>
      </c>
      <c r="BX130" s="16">
        <v>0.05</v>
      </c>
      <c r="BY130" s="16">
        <f t="shared" si="1"/>
        <v>0.15000000000000002</v>
      </c>
      <c r="BZ130" s="16">
        <v>0.15</v>
      </c>
      <c r="CA130" s="16">
        <v>25</v>
      </c>
      <c r="CB130" s="16">
        <v>50</v>
      </c>
      <c r="CC130" s="16">
        <v>1000</v>
      </c>
      <c r="CD130" s="16">
        <v>0.01</v>
      </c>
      <c r="CE130" s="16">
        <v>2.5000000000000001E-2</v>
      </c>
      <c r="CF130" s="16">
        <v>2.5000000000000001E-2</v>
      </c>
      <c r="CG130" s="16">
        <v>2.5000000000000001E-2</v>
      </c>
      <c r="CH130" s="16">
        <v>2.5000000000000001E-2</v>
      </c>
      <c r="CI130" s="16">
        <v>2.5000000000000001E-2</v>
      </c>
      <c r="CJ130" s="16">
        <v>2.5000000000000001E-2</v>
      </c>
      <c r="CK130" s="16">
        <v>2.5000000000000001E-2</v>
      </c>
      <c r="CL130" s="16">
        <v>5.0000000000000001E-3</v>
      </c>
      <c r="CM130" s="16">
        <v>0.15</v>
      </c>
      <c r="CN130" s="16">
        <v>0.5</v>
      </c>
      <c r="CO130" s="16">
        <v>0.5</v>
      </c>
      <c r="CP130" s="16">
        <v>0.5</v>
      </c>
      <c r="CQ130" s="16">
        <v>1.5</v>
      </c>
      <c r="CR130" s="16">
        <v>0.3</v>
      </c>
      <c r="CS130" s="16">
        <v>5</v>
      </c>
      <c r="CT130" s="16">
        <v>0.5</v>
      </c>
      <c r="CU130" s="16">
        <v>0.5</v>
      </c>
      <c r="CV130" s="16">
        <v>0.05</v>
      </c>
      <c r="CW130" s="16">
        <v>0.05</v>
      </c>
      <c r="CX130" s="16">
        <v>0.05</v>
      </c>
      <c r="CY130" s="16">
        <v>1.6000000000000001E-3</v>
      </c>
      <c r="CZ130" s="16">
        <v>0.05</v>
      </c>
      <c r="DA130" s="16">
        <v>0.05</v>
      </c>
      <c r="DB130" s="16">
        <v>0.05</v>
      </c>
      <c r="DC130" s="16">
        <v>0.05</v>
      </c>
      <c r="DD130" s="16">
        <v>0.05</v>
      </c>
      <c r="DE130" s="16">
        <v>0.05</v>
      </c>
      <c r="DF130" s="16">
        <v>0.05</v>
      </c>
      <c r="DG130" s="36">
        <v>359.5</v>
      </c>
      <c r="DH130" s="63">
        <v>0.5</v>
      </c>
      <c r="DI130" s="63">
        <v>0.05</v>
      </c>
      <c r="DJ130" s="63">
        <v>0.25</v>
      </c>
      <c r="DK130" s="63">
        <v>0.25</v>
      </c>
      <c r="DL130" s="63">
        <v>0.05</v>
      </c>
    </row>
    <row r="131" spans="1:116" x14ac:dyDescent="0.3">
      <c r="A131" s="56">
        <v>126</v>
      </c>
      <c r="B131" s="57">
        <v>302</v>
      </c>
      <c r="C131" s="58" t="s">
        <v>810</v>
      </c>
      <c r="D131" s="58" t="s">
        <v>811</v>
      </c>
      <c r="E131" s="58" t="s">
        <v>812</v>
      </c>
      <c r="F131" s="58" t="s">
        <v>813</v>
      </c>
      <c r="G131" s="37">
        <v>7.8</v>
      </c>
      <c r="H131" s="10">
        <v>470</v>
      </c>
      <c r="I131" s="28">
        <v>0.05</v>
      </c>
      <c r="J131" s="28">
        <v>5.68</v>
      </c>
      <c r="K131" s="28">
        <v>102</v>
      </c>
      <c r="L131" s="29">
        <v>0.52800000000000002</v>
      </c>
      <c r="M131" s="28">
        <v>8.18</v>
      </c>
      <c r="N131" s="36">
        <v>32.299999999999997</v>
      </c>
      <c r="O131" s="36">
        <v>33.700000000000003</v>
      </c>
      <c r="P131" s="31">
        <v>0.06</v>
      </c>
      <c r="Q131" s="36">
        <v>2380</v>
      </c>
      <c r="R131" s="28">
        <v>0.2</v>
      </c>
      <c r="S131" s="36">
        <v>22.8</v>
      </c>
      <c r="T131" s="36">
        <v>24.2</v>
      </c>
      <c r="U131" s="17">
        <v>1</v>
      </c>
      <c r="V131" s="17">
        <v>59</v>
      </c>
      <c r="W131" s="36">
        <v>32.5</v>
      </c>
      <c r="X131" s="36">
        <v>246</v>
      </c>
      <c r="Y131" s="10">
        <v>14400</v>
      </c>
      <c r="Z131" s="28">
        <v>10.1</v>
      </c>
      <c r="AA131" s="10">
        <v>23472.7</v>
      </c>
      <c r="AB131" s="17">
        <v>424</v>
      </c>
      <c r="AC131" s="28">
        <v>602</v>
      </c>
      <c r="AD131" s="10">
        <v>2070</v>
      </c>
      <c r="AE131" s="28">
        <v>210.92099999999999</v>
      </c>
      <c r="AF131" s="10">
        <v>15322.3</v>
      </c>
      <c r="AG131" s="36">
        <v>2370</v>
      </c>
      <c r="AH131" s="17">
        <v>480</v>
      </c>
      <c r="AI131" s="17">
        <v>494</v>
      </c>
      <c r="AJ131" s="17">
        <v>35</v>
      </c>
      <c r="AK131" s="17">
        <v>1060</v>
      </c>
      <c r="AL131" s="17">
        <v>420</v>
      </c>
      <c r="AM131" s="17">
        <v>371</v>
      </c>
      <c r="AN131" s="17">
        <v>309</v>
      </c>
      <c r="AO131" s="17">
        <v>58</v>
      </c>
      <c r="AP131" s="17">
        <v>146</v>
      </c>
      <c r="AQ131" s="17">
        <v>1.5</v>
      </c>
      <c r="AR131" s="17">
        <v>181</v>
      </c>
      <c r="AS131" s="17">
        <v>177</v>
      </c>
      <c r="AT131" s="17">
        <v>940</v>
      </c>
      <c r="AU131" s="17">
        <v>434</v>
      </c>
      <c r="AV131" s="17">
        <v>172</v>
      </c>
      <c r="AW131" s="17">
        <v>239</v>
      </c>
      <c r="AX131" s="17">
        <v>174</v>
      </c>
      <c r="AY131" s="17">
        <v>35</v>
      </c>
      <c r="AZ131" s="17">
        <v>2.5</v>
      </c>
      <c r="BA131" s="18">
        <v>5074.5</v>
      </c>
      <c r="BB131" s="16">
        <v>0.5</v>
      </c>
      <c r="BC131" s="16">
        <v>0.5</v>
      </c>
      <c r="BD131" s="16">
        <v>0.5</v>
      </c>
      <c r="BE131" s="16">
        <v>0.5</v>
      </c>
      <c r="BF131" s="16">
        <v>0.5</v>
      </c>
      <c r="BG131" s="16">
        <v>0.5</v>
      </c>
      <c r="BH131" s="16">
        <v>0.5</v>
      </c>
      <c r="BI131" s="16">
        <v>0.5</v>
      </c>
      <c r="BJ131" s="16">
        <v>5.0000000000000001E-3</v>
      </c>
      <c r="BK131" s="16">
        <v>0.5</v>
      </c>
      <c r="BL131" s="16">
        <v>0.05</v>
      </c>
      <c r="BM131" s="16">
        <v>0.05</v>
      </c>
      <c r="BN131" s="16">
        <v>0.05</v>
      </c>
      <c r="BO131" s="16">
        <v>0.05</v>
      </c>
      <c r="BP131" s="16">
        <v>0.05</v>
      </c>
      <c r="BQ131" s="16">
        <v>0.4</v>
      </c>
      <c r="BR131" s="69">
        <v>0.4</v>
      </c>
      <c r="BS131" s="16">
        <v>0.05</v>
      </c>
      <c r="BT131" s="16">
        <v>0.05</v>
      </c>
      <c r="BU131" s="16">
        <v>0.1</v>
      </c>
      <c r="BV131" s="69">
        <v>0.05</v>
      </c>
      <c r="BW131" s="16">
        <v>0.05</v>
      </c>
      <c r="BX131" s="16">
        <v>0.05</v>
      </c>
      <c r="BY131" s="16">
        <f t="shared" si="1"/>
        <v>0.15000000000000002</v>
      </c>
      <c r="BZ131" s="16">
        <v>0.15</v>
      </c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>
        <v>0.05</v>
      </c>
      <c r="DF131" s="16">
        <v>0.05</v>
      </c>
      <c r="DG131" s="36">
        <v>3193</v>
      </c>
      <c r="DH131" s="63"/>
      <c r="DI131" s="63"/>
      <c r="DJ131" s="63"/>
      <c r="DK131" s="63"/>
      <c r="DL131" s="63"/>
    </row>
    <row r="132" spans="1:116" x14ac:dyDescent="0.3">
      <c r="A132" s="56">
        <v>127</v>
      </c>
      <c r="B132" s="57">
        <v>303</v>
      </c>
      <c r="C132" s="58" t="s">
        <v>814</v>
      </c>
      <c r="D132" s="58" t="s">
        <v>815</v>
      </c>
      <c r="E132" s="58" t="s">
        <v>816</v>
      </c>
      <c r="F132" s="58" t="s">
        <v>817</v>
      </c>
      <c r="G132" s="37">
        <v>8.5</v>
      </c>
      <c r="H132" s="10">
        <v>156.6</v>
      </c>
      <c r="I132" s="28">
        <v>0.05</v>
      </c>
      <c r="J132" s="28">
        <v>1.5</v>
      </c>
      <c r="K132" s="28">
        <v>3.56</v>
      </c>
      <c r="L132" s="29">
        <v>2.5000000000000001E-2</v>
      </c>
      <c r="M132" s="28">
        <v>0.35399999999999998</v>
      </c>
      <c r="N132" s="36">
        <v>1.92</v>
      </c>
      <c r="O132" s="36">
        <v>3.25</v>
      </c>
      <c r="P132" s="31">
        <v>7.0000000000000001E-3</v>
      </c>
      <c r="Q132" s="36">
        <v>678</v>
      </c>
      <c r="R132" s="28">
        <v>0.2</v>
      </c>
      <c r="S132" s="36">
        <v>0.747</v>
      </c>
      <c r="T132" s="36">
        <v>1.08</v>
      </c>
      <c r="U132" s="17">
        <v>1</v>
      </c>
      <c r="V132" s="17">
        <v>14.4</v>
      </c>
      <c r="W132" s="36">
        <v>1.98</v>
      </c>
      <c r="X132" s="36">
        <v>5.68</v>
      </c>
      <c r="Y132" s="10">
        <v>7630</v>
      </c>
      <c r="Z132" s="28">
        <v>1.23</v>
      </c>
      <c r="AA132" s="10">
        <v>1540</v>
      </c>
      <c r="AB132" s="17">
        <v>54.2</v>
      </c>
      <c r="AC132" s="28">
        <v>556</v>
      </c>
      <c r="AD132" s="10">
        <v>243</v>
      </c>
      <c r="AE132" s="28">
        <v>40.4</v>
      </c>
      <c r="AF132" s="10">
        <v>699</v>
      </c>
      <c r="AG132" s="36">
        <v>526</v>
      </c>
      <c r="AH132" s="17">
        <v>5</v>
      </c>
      <c r="AI132" s="17">
        <v>2.5</v>
      </c>
      <c r="AJ132" s="17">
        <v>2.5</v>
      </c>
      <c r="AK132" s="17">
        <v>2.5</v>
      </c>
      <c r="AL132" s="17">
        <v>2.5</v>
      </c>
      <c r="AM132" s="17">
        <v>2.5</v>
      </c>
      <c r="AN132" s="17">
        <v>5</v>
      </c>
      <c r="AO132" s="17">
        <v>2.5</v>
      </c>
      <c r="AP132" s="17">
        <v>6</v>
      </c>
      <c r="AQ132" s="17">
        <v>1.5</v>
      </c>
      <c r="AR132" s="17">
        <v>2.5</v>
      </c>
      <c r="AS132" s="17">
        <v>2.5</v>
      </c>
      <c r="AT132" s="17">
        <v>2.5</v>
      </c>
      <c r="AU132" s="17">
        <v>7</v>
      </c>
      <c r="AV132" s="17">
        <v>2.5</v>
      </c>
      <c r="AW132" s="17">
        <v>7</v>
      </c>
      <c r="AX132" s="17">
        <v>13</v>
      </c>
      <c r="AY132" s="17">
        <v>2.5</v>
      </c>
      <c r="AZ132" s="17">
        <v>2.5</v>
      </c>
      <c r="BA132" s="18">
        <v>41</v>
      </c>
      <c r="BB132" s="16">
        <v>0.5</v>
      </c>
      <c r="BC132" s="16">
        <v>0.5</v>
      </c>
      <c r="BD132" s="16">
        <v>0.5</v>
      </c>
      <c r="BE132" s="16">
        <v>0.5</v>
      </c>
      <c r="BF132" s="16">
        <v>0.5</v>
      </c>
      <c r="BG132" s="16">
        <v>0.5</v>
      </c>
      <c r="BH132" s="16">
        <v>0.5</v>
      </c>
      <c r="BI132" s="16">
        <v>0.5</v>
      </c>
      <c r="BJ132" s="16">
        <v>5.0000000000000001E-3</v>
      </c>
      <c r="BK132" s="16">
        <v>0.5</v>
      </c>
      <c r="BL132" s="16">
        <v>0.05</v>
      </c>
      <c r="BM132" s="16">
        <v>0.05</v>
      </c>
      <c r="BN132" s="16">
        <v>0.05</v>
      </c>
      <c r="BO132" s="16">
        <v>0.05</v>
      </c>
      <c r="BP132" s="16">
        <v>0.05</v>
      </c>
      <c r="BQ132" s="16">
        <v>0.4</v>
      </c>
      <c r="BR132" s="69">
        <v>0.4</v>
      </c>
      <c r="BS132" s="16">
        <v>0.05</v>
      </c>
      <c r="BT132" s="16">
        <v>0.05</v>
      </c>
      <c r="BU132" s="16">
        <v>0.1</v>
      </c>
      <c r="BV132" s="69">
        <v>0.05</v>
      </c>
      <c r="BW132" s="16">
        <v>0.05</v>
      </c>
      <c r="BX132" s="16">
        <v>0.05</v>
      </c>
      <c r="BY132" s="16">
        <f t="shared" si="1"/>
        <v>0.15000000000000002</v>
      </c>
      <c r="BZ132" s="16">
        <v>0.15</v>
      </c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>
        <v>0.05</v>
      </c>
      <c r="DF132" s="16">
        <v>0.05</v>
      </c>
      <c r="DG132" s="36">
        <v>572.20000000000005</v>
      </c>
      <c r="DH132" s="63"/>
      <c r="DI132" s="63"/>
      <c r="DJ132" s="63"/>
      <c r="DK132" s="63"/>
      <c r="DL132" s="63"/>
    </row>
    <row r="133" spans="1:116" x14ac:dyDescent="0.3">
      <c r="A133" s="56">
        <v>128</v>
      </c>
      <c r="B133" s="57">
        <v>304</v>
      </c>
      <c r="C133" s="58" t="s">
        <v>818</v>
      </c>
      <c r="D133" s="58" t="s">
        <v>819</v>
      </c>
      <c r="E133" s="58" t="s">
        <v>820</v>
      </c>
      <c r="F133" s="58" t="s">
        <v>821</v>
      </c>
      <c r="G133" s="37">
        <v>7.3</v>
      </c>
      <c r="H133" s="10">
        <v>360</v>
      </c>
      <c r="I133" s="28">
        <v>0.64100000000000001</v>
      </c>
      <c r="J133" s="28">
        <v>7.12</v>
      </c>
      <c r="K133" s="28">
        <v>81.099999999999994</v>
      </c>
      <c r="L133" s="29">
        <v>0.217</v>
      </c>
      <c r="M133" s="28">
        <v>7.94</v>
      </c>
      <c r="N133" s="36">
        <v>26</v>
      </c>
      <c r="O133" s="36">
        <v>16.600000000000001</v>
      </c>
      <c r="P133" s="31">
        <v>3.7999999999999999E-2</v>
      </c>
      <c r="Q133" s="36">
        <v>3420</v>
      </c>
      <c r="R133" s="36">
        <v>0.2</v>
      </c>
      <c r="S133" s="36">
        <v>16.399999999999999</v>
      </c>
      <c r="T133" s="36">
        <v>13.6</v>
      </c>
      <c r="U133" s="17">
        <v>1</v>
      </c>
      <c r="V133" s="17">
        <v>17.2</v>
      </c>
      <c r="W133" s="36">
        <v>31.4</v>
      </c>
      <c r="X133" s="36">
        <v>62.4</v>
      </c>
      <c r="Y133" s="10">
        <v>2570</v>
      </c>
      <c r="Z133" s="28">
        <v>1.94</v>
      </c>
      <c r="AA133" s="10">
        <v>14700</v>
      </c>
      <c r="AB133" s="17">
        <v>467</v>
      </c>
      <c r="AC133" s="28">
        <v>600</v>
      </c>
      <c r="AD133" s="10">
        <v>381</v>
      </c>
      <c r="AE133" s="28">
        <v>508.94299999999998</v>
      </c>
      <c r="AF133" s="10">
        <v>14389.3</v>
      </c>
      <c r="AG133" s="36">
        <v>2500</v>
      </c>
      <c r="AH133" s="17">
        <v>51</v>
      </c>
      <c r="AI133" s="17">
        <v>75</v>
      </c>
      <c r="AJ133" s="17">
        <v>17</v>
      </c>
      <c r="AK133" s="17">
        <v>360</v>
      </c>
      <c r="AL133" s="17">
        <v>150</v>
      </c>
      <c r="AM133" s="17">
        <v>144</v>
      </c>
      <c r="AN133" s="17">
        <v>135</v>
      </c>
      <c r="AO133" s="17">
        <v>31</v>
      </c>
      <c r="AP133" s="17">
        <v>94</v>
      </c>
      <c r="AQ133" s="17">
        <v>1.5</v>
      </c>
      <c r="AR133" s="17">
        <v>9</v>
      </c>
      <c r="AS133" s="17">
        <v>18</v>
      </c>
      <c r="AT133" s="17">
        <v>386</v>
      </c>
      <c r="AU133" s="17">
        <v>213</v>
      </c>
      <c r="AV133" s="17">
        <v>85</v>
      </c>
      <c r="AW133" s="17">
        <v>101</v>
      </c>
      <c r="AX133" s="17">
        <v>158</v>
      </c>
      <c r="AY133" s="17">
        <v>15</v>
      </c>
      <c r="AZ133" s="17">
        <v>2.5</v>
      </c>
      <c r="BA133" s="18">
        <v>1644.5</v>
      </c>
      <c r="BB133" s="16">
        <v>0.5</v>
      </c>
      <c r="BC133" s="16">
        <v>0.5</v>
      </c>
      <c r="BD133" s="16">
        <v>0.5</v>
      </c>
      <c r="BE133" s="16">
        <v>0.5</v>
      </c>
      <c r="BF133" s="16">
        <v>0.5</v>
      </c>
      <c r="BG133" s="16">
        <v>0.5</v>
      </c>
      <c r="BH133" s="16">
        <v>0.5</v>
      </c>
      <c r="BI133" s="16">
        <v>0.5</v>
      </c>
      <c r="BJ133" s="16">
        <v>5.0000000000000001E-3</v>
      </c>
      <c r="BK133" s="16">
        <v>0.5</v>
      </c>
      <c r="BL133" s="16">
        <v>0.05</v>
      </c>
      <c r="BM133" s="16">
        <v>0.05</v>
      </c>
      <c r="BN133" s="16">
        <v>0.05</v>
      </c>
      <c r="BO133" s="16">
        <v>0.05</v>
      </c>
      <c r="BP133" s="16">
        <v>0.05</v>
      </c>
      <c r="BQ133" s="16">
        <v>0.4</v>
      </c>
      <c r="BR133" s="69">
        <v>0.4</v>
      </c>
      <c r="BS133" s="16">
        <v>0.05</v>
      </c>
      <c r="BT133" s="16">
        <v>0.05</v>
      </c>
      <c r="BU133" s="16">
        <v>0.1</v>
      </c>
      <c r="BV133" s="69">
        <v>0.05</v>
      </c>
      <c r="BW133" s="16">
        <v>0.05</v>
      </c>
      <c r="BX133" s="16">
        <v>0.05</v>
      </c>
      <c r="BY133" s="16">
        <f t="shared" si="1"/>
        <v>0.15000000000000002</v>
      </c>
      <c r="BZ133" s="16">
        <v>0.15</v>
      </c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>
        <v>0.05</v>
      </c>
      <c r="DF133" s="16">
        <v>0.05</v>
      </c>
      <c r="DG133" s="36">
        <v>2565</v>
      </c>
      <c r="DH133" s="63"/>
      <c r="DI133" s="63"/>
      <c r="DJ133" s="63"/>
      <c r="DK133" s="63"/>
      <c r="DL133" s="63"/>
    </row>
    <row r="134" spans="1:116" x14ac:dyDescent="0.3">
      <c r="A134" s="56">
        <v>129</v>
      </c>
      <c r="B134" s="57">
        <v>305</v>
      </c>
      <c r="C134" s="58" t="s">
        <v>822</v>
      </c>
      <c r="D134" s="58" t="s">
        <v>823</v>
      </c>
      <c r="E134" s="58" t="s">
        <v>824</v>
      </c>
      <c r="F134" s="58" t="s">
        <v>825</v>
      </c>
      <c r="G134" s="37">
        <v>7.4</v>
      </c>
      <c r="H134" s="10">
        <v>108.2</v>
      </c>
      <c r="I134" s="28">
        <v>0.05</v>
      </c>
      <c r="J134" s="28">
        <v>4.88</v>
      </c>
      <c r="K134" s="28">
        <v>34.1</v>
      </c>
      <c r="L134" s="29">
        <v>0.182</v>
      </c>
      <c r="M134" s="28">
        <v>3.99</v>
      </c>
      <c r="N134" s="36">
        <v>6.26</v>
      </c>
      <c r="O134" s="36">
        <v>6.88</v>
      </c>
      <c r="P134" s="31">
        <v>1.7999999999999999E-2</v>
      </c>
      <c r="Q134" s="36">
        <v>1300</v>
      </c>
      <c r="R134" s="28">
        <v>0.2</v>
      </c>
      <c r="S134" s="36">
        <v>7.15</v>
      </c>
      <c r="T134" s="36">
        <v>11.3</v>
      </c>
      <c r="U134" s="17">
        <v>1</v>
      </c>
      <c r="V134" s="17">
        <v>7.66</v>
      </c>
      <c r="W134" s="36">
        <v>9.42</v>
      </c>
      <c r="X134" s="36">
        <v>43.8</v>
      </c>
      <c r="Y134" s="10">
        <v>752</v>
      </c>
      <c r="Z134" s="28">
        <v>0.26</v>
      </c>
      <c r="AA134" s="10">
        <v>6410</v>
      </c>
      <c r="AB134" s="17">
        <v>172</v>
      </c>
      <c r="AC134" s="28">
        <v>239</v>
      </c>
      <c r="AD134" s="10">
        <v>245</v>
      </c>
      <c r="AE134" s="28">
        <v>196.46</v>
      </c>
      <c r="AF134" s="10">
        <v>3648.36</v>
      </c>
      <c r="AG134" s="36">
        <v>845</v>
      </c>
      <c r="AH134" s="17">
        <v>14</v>
      </c>
      <c r="AI134" s="17">
        <v>23</v>
      </c>
      <c r="AJ134" s="17">
        <v>2.5</v>
      </c>
      <c r="AK134" s="17">
        <v>30</v>
      </c>
      <c r="AL134" s="17">
        <v>11</v>
      </c>
      <c r="AM134" s="17">
        <v>7</v>
      </c>
      <c r="AN134" s="17">
        <v>9</v>
      </c>
      <c r="AO134" s="17">
        <v>2.5</v>
      </c>
      <c r="AP134" s="17">
        <v>6</v>
      </c>
      <c r="AQ134" s="17">
        <v>1.5</v>
      </c>
      <c r="AR134" s="17">
        <v>2.5</v>
      </c>
      <c r="AS134" s="17">
        <v>2.5</v>
      </c>
      <c r="AT134" s="17">
        <v>23</v>
      </c>
      <c r="AU134" s="17">
        <v>12</v>
      </c>
      <c r="AV134" s="17">
        <v>2.5</v>
      </c>
      <c r="AW134" s="17">
        <v>9</v>
      </c>
      <c r="AX134" s="17">
        <v>9</v>
      </c>
      <c r="AY134" s="17">
        <v>2.5</v>
      </c>
      <c r="AZ134" s="17">
        <v>2.5</v>
      </c>
      <c r="BA134" s="18">
        <v>140.5</v>
      </c>
      <c r="BB134" s="16">
        <v>0.5</v>
      </c>
      <c r="BC134" s="16">
        <v>0.5</v>
      </c>
      <c r="BD134" s="16">
        <v>0.5</v>
      </c>
      <c r="BE134" s="16">
        <v>0.5</v>
      </c>
      <c r="BF134" s="16">
        <v>0.5</v>
      </c>
      <c r="BG134" s="16">
        <v>0.5</v>
      </c>
      <c r="BH134" s="16">
        <v>0.5</v>
      </c>
      <c r="BI134" s="16">
        <v>0.5</v>
      </c>
      <c r="BJ134" s="16">
        <v>5.0000000000000001E-3</v>
      </c>
      <c r="BK134" s="16">
        <v>0.5</v>
      </c>
      <c r="BL134" s="16">
        <v>0.05</v>
      </c>
      <c r="BM134" s="16">
        <v>0.05</v>
      </c>
      <c r="BN134" s="16">
        <v>0.05</v>
      </c>
      <c r="BO134" s="16">
        <v>0.05</v>
      </c>
      <c r="BP134" s="16">
        <v>0.05</v>
      </c>
      <c r="BQ134" s="16">
        <v>0.4</v>
      </c>
      <c r="BR134" s="69">
        <v>0.4</v>
      </c>
      <c r="BS134" s="16">
        <v>0.05</v>
      </c>
      <c r="BT134" s="16">
        <v>0.05</v>
      </c>
      <c r="BU134" s="16">
        <v>0.1</v>
      </c>
      <c r="BV134" s="69">
        <v>0.05</v>
      </c>
      <c r="BW134" s="16">
        <v>0.05</v>
      </c>
      <c r="BX134" s="16">
        <v>0.05</v>
      </c>
      <c r="BY134" s="16">
        <f t="shared" si="1"/>
        <v>0.15000000000000002</v>
      </c>
      <c r="BZ134" s="16">
        <v>0.15</v>
      </c>
      <c r="CA134" s="16">
        <v>25</v>
      </c>
      <c r="CB134" s="16">
        <v>50</v>
      </c>
      <c r="CC134" s="16">
        <v>500</v>
      </c>
      <c r="CD134" s="16">
        <v>0.01</v>
      </c>
      <c r="CE134" s="16">
        <v>2.5000000000000001E-2</v>
      </c>
      <c r="CF134" s="16">
        <v>2.5000000000000001E-2</v>
      </c>
      <c r="CG134" s="16">
        <v>2.5000000000000001E-2</v>
      </c>
      <c r="CH134" s="16">
        <v>2.5000000000000001E-2</v>
      </c>
      <c r="CI134" s="16">
        <v>2.5000000000000001E-2</v>
      </c>
      <c r="CJ134" s="16">
        <v>2.5000000000000001E-2</v>
      </c>
      <c r="CK134" s="16">
        <v>2.5000000000000001E-2</v>
      </c>
      <c r="CL134" s="16">
        <v>5.0000000000000001E-3</v>
      </c>
      <c r="CM134" s="16">
        <v>0.15</v>
      </c>
      <c r="CN134" s="16">
        <v>0.5</v>
      </c>
      <c r="CO134" s="16">
        <v>0.5</v>
      </c>
      <c r="CP134" s="16">
        <v>0.5</v>
      </c>
      <c r="CQ134" s="16">
        <v>1.5</v>
      </c>
      <c r="CR134" s="16">
        <v>0.3</v>
      </c>
      <c r="CS134" s="16">
        <v>5</v>
      </c>
      <c r="CT134" s="16">
        <v>0.5</v>
      </c>
      <c r="CU134" s="16">
        <v>0.5</v>
      </c>
      <c r="CV134" s="16">
        <v>0.05</v>
      </c>
      <c r="CW134" s="16">
        <v>0.05</v>
      </c>
      <c r="CX134" s="16">
        <v>0.05</v>
      </c>
      <c r="CY134" s="16">
        <v>9.1500000000000001E-4</v>
      </c>
      <c r="CZ134" s="16">
        <v>0.05</v>
      </c>
      <c r="DA134" s="16">
        <v>0.05</v>
      </c>
      <c r="DB134" s="16">
        <v>0.05</v>
      </c>
      <c r="DC134" s="16">
        <v>0.05</v>
      </c>
      <c r="DD134" s="16">
        <v>0.05</v>
      </c>
      <c r="DE134" s="16">
        <v>0.05</v>
      </c>
      <c r="DF134" s="16">
        <v>0.05</v>
      </c>
      <c r="DG134" s="36">
        <v>748.9</v>
      </c>
      <c r="DH134" s="63">
        <v>0.5</v>
      </c>
      <c r="DI134" s="63">
        <v>0.05</v>
      </c>
      <c r="DJ134" s="63">
        <v>0.25</v>
      </c>
      <c r="DK134" s="63">
        <v>0.25</v>
      </c>
      <c r="DL134" s="63">
        <v>0.05</v>
      </c>
    </row>
    <row r="135" spans="1:116" x14ac:dyDescent="0.3">
      <c r="A135" s="56">
        <v>130</v>
      </c>
      <c r="B135" s="57">
        <v>306</v>
      </c>
      <c r="C135" s="58" t="s">
        <v>826</v>
      </c>
      <c r="D135" s="58" t="s">
        <v>827</v>
      </c>
      <c r="E135" s="58" t="s">
        <v>362</v>
      </c>
      <c r="F135" s="58" t="s">
        <v>422</v>
      </c>
      <c r="G135" s="37">
        <v>7.3</v>
      </c>
      <c r="H135" s="10">
        <v>136.80000000000001</v>
      </c>
      <c r="I135" s="28">
        <v>0.05</v>
      </c>
      <c r="J135" s="28">
        <v>1.5</v>
      </c>
      <c r="K135" s="28">
        <v>28.7</v>
      </c>
      <c r="L135" s="29">
        <v>0.23699999999999999</v>
      </c>
      <c r="M135" s="28">
        <v>3.1</v>
      </c>
      <c r="N135" s="36">
        <v>4.7300000000000004</v>
      </c>
      <c r="O135" s="36">
        <v>6.04</v>
      </c>
      <c r="P135" s="31">
        <v>2.7000000000000001E-3</v>
      </c>
      <c r="Q135" s="36">
        <v>539</v>
      </c>
      <c r="R135" s="28">
        <v>0.2</v>
      </c>
      <c r="S135" s="36">
        <v>4.7</v>
      </c>
      <c r="T135" s="36">
        <v>3.86</v>
      </c>
      <c r="U135" s="17">
        <v>1</v>
      </c>
      <c r="V135" s="17">
        <v>5.01</v>
      </c>
      <c r="W135" s="36">
        <v>4.54</v>
      </c>
      <c r="X135" s="36">
        <v>29</v>
      </c>
      <c r="Y135" s="10">
        <v>551</v>
      </c>
      <c r="Z135" s="28">
        <v>0.05</v>
      </c>
      <c r="AA135" s="10">
        <v>4690</v>
      </c>
      <c r="AB135" s="17">
        <v>79.5</v>
      </c>
      <c r="AC135" s="28">
        <v>171</v>
      </c>
      <c r="AD135" s="10">
        <v>367</v>
      </c>
      <c r="AE135" s="28">
        <v>227.51</v>
      </c>
      <c r="AF135" s="10">
        <v>2277.29</v>
      </c>
      <c r="AG135" s="36">
        <v>379</v>
      </c>
      <c r="AH135" s="17">
        <v>14</v>
      </c>
      <c r="AI135" s="17">
        <v>15</v>
      </c>
      <c r="AJ135" s="17">
        <v>2.5</v>
      </c>
      <c r="AK135" s="17">
        <v>46</v>
      </c>
      <c r="AL135" s="17">
        <v>22</v>
      </c>
      <c r="AM135" s="17">
        <v>22</v>
      </c>
      <c r="AN135" s="17">
        <v>29</v>
      </c>
      <c r="AO135" s="17">
        <v>6</v>
      </c>
      <c r="AP135" s="17">
        <v>23</v>
      </c>
      <c r="AQ135" s="17">
        <v>1.5</v>
      </c>
      <c r="AR135" s="17">
        <v>2.5</v>
      </c>
      <c r="AS135" s="17">
        <v>2.5</v>
      </c>
      <c r="AT135" s="17">
        <v>56</v>
      </c>
      <c r="AU135" s="17">
        <v>47</v>
      </c>
      <c r="AV135" s="17">
        <v>19</v>
      </c>
      <c r="AW135" s="17">
        <v>27</v>
      </c>
      <c r="AX135" s="17">
        <v>31</v>
      </c>
      <c r="AY135" s="17">
        <v>2.5</v>
      </c>
      <c r="AZ135" s="17">
        <v>2.5</v>
      </c>
      <c r="BA135" s="18">
        <v>279</v>
      </c>
      <c r="BB135" s="16">
        <v>0.5</v>
      </c>
      <c r="BC135" s="16">
        <v>0.5</v>
      </c>
      <c r="BD135" s="16">
        <v>0.5</v>
      </c>
      <c r="BE135" s="16">
        <v>0.5</v>
      </c>
      <c r="BF135" s="16">
        <v>0.5</v>
      </c>
      <c r="BG135" s="16">
        <v>0.5</v>
      </c>
      <c r="BH135" s="16">
        <v>0.5</v>
      </c>
      <c r="BI135" s="16">
        <v>0.5</v>
      </c>
      <c r="BJ135" s="16">
        <v>5.0000000000000001E-3</v>
      </c>
      <c r="BK135" s="16">
        <v>0.5</v>
      </c>
      <c r="BL135" s="16">
        <v>0.05</v>
      </c>
      <c r="BM135" s="16">
        <v>0.05</v>
      </c>
      <c r="BN135" s="16">
        <v>0.05</v>
      </c>
      <c r="BO135" s="16">
        <v>0.05</v>
      </c>
      <c r="BP135" s="16">
        <v>0.05</v>
      </c>
      <c r="BQ135" s="16">
        <v>0.4</v>
      </c>
      <c r="BR135" s="69">
        <v>0.4</v>
      </c>
      <c r="BS135" s="16">
        <v>0.05</v>
      </c>
      <c r="BT135" s="16">
        <v>0.05</v>
      </c>
      <c r="BU135" s="16">
        <v>0.1</v>
      </c>
      <c r="BV135" s="69">
        <v>0.05</v>
      </c>
      <c r="BW135" s="16">
        <v>0.05</v>
      </c>
      <c r="BX135" s="16">
        <v>0.05</v>
      </c>
      <c r="BY135" s="16">
        <f t="shared" ref="BY135:BY198" si="2">SUM(BV135:BX135)</f>
        <v>0.15000000000000002</v>
      </c>
      <c r="BZ135" s="16">
        <v>0.15</v>
      </c>
      <c r="CA135" s="16">
        <v>25</v>
      </c>
      <c r="CB135" s="16">
        <v>50</v>
      </c>
      <c r="CC135" s="16">
        <v>500</v>
      </c>
      <c r="CD135" s="16">
        <v>0.01</v>
      </c>
      <c r="CE135" s="16">
        <v>2.5000000000000001E-2</v>
      </c>
      <c r="CF135" s="16">
        <v>2.5000000000000001E-2</v>
      </c>
      <c r="CG135" s="16">
        <v>2.5000000000000001E-2</v>
      </c>
      <c r="CH135" s="16">
        <v>2.5000000000000001E-2</v>
      </c>
      <c r="CI135" s="16">
        <v>2.5000000000000001E-2</v>
      </c>
      <c r="CJ135" s="16">
        <v>2.5000000000000001E-2</v>
      </c>
      <c r="CK135" s="16">
        <v>2.5000000000000001E-2</v>
      </c>
      <c r="CL135" s="16">
        <v>5.0000000000000001E-3</v>
      </c>
      <c r="CM135" s="16">
        <v>0.15</v>
      </c>
      <c r="CN135" s="16">
        <v>0.5</v>
      </c>
      <c r="CO135" s="16">
        <v>0.5</v>
      </c>
      <c r="CP135" s="16">
        <v>0.5</v>
      </c>
      <c r="CQ135" s="16">
        <v>1.5</v>
      </c>
      <c r="CR135" s="16">
        <v>0.3</v>
      </c>
      <c r="CS135" s="16">
        <v>5</v>
      </c>
      <c r="CT135" s="16">
        <v>0.5</v>
      </c>
      <c r="CU135" s="16">
        <v>0.5</v>
      </c>
      <c r="CV135" s="16">
        <v>0.05</v>
      </c>
      <c r="CW135" s="16">
        <v>0.05</v>
      </c>
      <c r="CX135" s="16">
        <v>0.05</v>
      </c>
      <c r="CY135" s="16">
        <v>2.8999999999999998E-3</v>
      </c>
      <c r="CZ135" s="16">
        <v>0.05</v>
      </c>
      <c r="DA135" s="16">
        <v>0.05</v>
      </c>
      <c r="DB135" s="16">
        <v>0.05</v>
      </c>
      <c r="DC135" s="16">
        <v>0.05</v>
      </c>
      <c r="DD135" s="16">
        <v>0.05</v>
      </c>
      <c r="DE135" s="16">
        <v>0.05</v>
      </c>
      <c r="DF135" s="16">
        <v>0.05</v>
      </c>
      <c r="DG135" s="36">
        <v>5.0000000000000001E-3</v>
      </c>
      <c r="DH135" s="63">
        <v>0.5</v>
      </c>
      <c r="DI135" s="63">
        <v>0.05</v>
      </c>
      <c r="DJ135" s="63">
        <v>0.25</v>
      </c>
      <c r="DK135" s="63">
        <v>0.25</v>
      </c>
      <c r="DL135" s="63">
        <v>0.05</v>
      </c>
    </row>
    <row r="136" spans="1:116" x14ac:dyDescent="0.3">
      <c r="A136" s="56">
        <v>131</v>
      </c>
      <c r="B136" s="57">
        <v>307</v>
      </c>
      <c r="C136" s="58" t="s">
        <v>308</v>
      </c>
      <c r="D136" s="58" t="s">
        <v>309</v>
      </c>
      <c r="E136" s="58" t="s">
        <v>364</v>
      </c>
      <c r="F136" s="58" t="s">
        <v>424</v>
      </c>
      <c r="G136" s="37">
        <v>8.1999999999999993</v>
      </c>
      <c r="H136" s="10">
        <v>213</v>
      </c>
      <c r="I136" s="28">
        <v>0.05</v>
      </c>
      <c r="J136" s="28">
        <v>1.5</v>
      </c>
      <c r="K136" s="28">
        <v>8.52</v>
      </c>
      <c r="L136" s="29">
        <v>2.5000000000000001E-2</v>
      </c>
      <c r="M136" s="28">
        <v>0.88400000000000001</v>
      </c>
      <c r="N136" s="36">
        <v>2.02</v>
      </c>
      <c r="O136" s="36">
        <v>4.8600000000000003</v>
      </c>
      <c r="P136" s="31">
        <v>1.5E-3</v>
      </c>
      <c r="Q136" s="36">
        <v>144</v>
      </c>
      <c r="R136" s="28">
        <v>0.2</v>
      </c>
      <c r="S136" s="36">
        <v>0.97099999999999997</v>
      </c>
      <c r="T136" s="36">
        <v>1.39</v>
      </c>
      <c r="U136" s="17">
        <v>1</v>
      </c>
      <c r="V136" s="17">
        <v>4.16</v>
      </c>
      <c r="W136" s="36">
        <v>3.42</v>
      </c>
      <c r="X136" s="36">
        <v>9.15</v>
      </c>
      <c r="Y136" s="10">
        <v>647</v>
      </c>
      <c r="Z136" s="28">
        <v>0.1</v>
      </c>
      <c r="AA136" s="10">
        <v>2020</v>
      </c>
      <c r="AB136" s="17">
        <v>66.3</v>
      </c>
      <c r="AC136" s="28">
        <v>62.5</v>
      </c>
      <c r="AD136" s="10">
        <v>178</v>
      </c>
      <c r="AE136" s="28">
        <v>186.51599999999999</v>
      </c>
      <c r="AF136" s="10">
        <v>1079.1099999999999</v>
      </c>
      <c r="AG136" s="36">
        <v>217</v>
      </c>
      <c r="AH136" s="17">
        <v>2.5</v>
      </c>
      <c r="AI136" s="17">
        <v>2.5</v>
      </c>
      <c r="AJ136" s="17">
        <v>2.5</v>
      </c>
      <c r="AK136" s="17">
        <v>2.5</v>
      </c>
      <c r="AL136" s="17">
        <v>2.5</v>
      </c>
      <c r="AM136" s="17">
        <v>2.5</v>
      </c>
      <c r="AN136" s="17">
        <v>2.5</v>
      </c>
      <c r="AO136" s="17">
        <v>2.5</v>
      </c>
      <c r="AP136" s="17">
        <v>2.5</v>
      </c>
      <c r="AQ136" s="17">
        <v>1.5</v>
      </c>
      <c r="AR136" s="17">
        <v>2.5</v>
      </c>
      <c r="AS136" s="17">
        <v>2.5</v>
      </c>
      <c r="AT136" s="17">
        <v>2.5</v>
      </c>
      <c r="AU136" s="17">
        <v>2.5</v>
      </c>
      <c r="AV136" s="17">
        <v>2.5</v>
      </c>
      <c r="AW136" s="17">
        <v>2.5</v>
      </c>
      <c r="AX136" s="17">
        <v>2.5</v>
      </c>
      <c r="AY136" s="17">
        <v>2.5</v>
      </c>
      <c r="AZ136" s="17">
        <v>2.5</v>
      </c>
      <c r="BA136" s="18">
        <v>31.5</v>
      </c>
      <c r="BB136" s="16">
        <v>0.5</v>
      </c>
      <c r="BC136" s="16">
        <v>0.5</v>
      </c>
      <c r="BD136" s="16">
        <v>0.5</v>
      </c>
      <c r="BE136" s="16">
        <v>0.5</v>
      </c>
      <c r="BF136" s="16">
        <v>0.5</v>
      </c>
      <c r="BG136" s="16">
        <v>0.5</v>
      </c>
      <c r="BH136" s="16">
        <v>0.5</v>
      </c>
      <c r="BI136" s="16">
        <v>0.5</v>
      </c>
      <c r="BJ136" s="16">
        <v>5.0000000000000001E-3</v>
      </c>
      <c r="BK136" s="16">
        <v>0.5</v>
      </c>
      <c r="BL136" s="16">
        <v>0.05</v>
      </c>
      <c r="BM136" s="16">
        <v>0.05</v>
      </c>
      <c r="BN136" s="16">
        <v>0.05</v>
      </c>
      <c r="BO136" s="16">
        <v>0.05</v>
      </c>
      <c r="BP136" s="16">
        <v>0.05</v>
      </c>
      <c r="BQ136" s="16">
        <v>0.4</v>
      </c>
      <c r="BR136" s="69">
        <v>0.4</v>
      </c>
      <c r="BS136" s="16">
        <v>0.05</v>
      </c>
      <c r="BT136" s="16">
        <v>0.05</v>
      </c>
      <c r="BU136" s="16">
        <v>0.1</v>
      </c>
      <c r="BV136" s="69">
        <v>0.05</v>
      </c>
      <c r="BW136" s="16">
        <v>0.05</v>
      </c>
      <c r="BX136" s="16">
        <v>0.05</v>
      </c>
      <c r="BY136" s="16">
        <f t="shared" si="2"/>
        <v>0.15000000000000002</v>
      </c>
      <c r="BZ136" s="16">
        <v>0.15</v>
      </c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>
        <v>0.05</v>
      </c>
      <c r="DF136" s="16">
        <v>0.05</v>
      </c>
      <c r="DG136" s="36">
        <v>3982</v>
      </c>
      <c r="DH136" s="63"/>
      <c r="DI136" s="63"/>
      <c r="DJ136" s="63"/>
      <c r="DK136" s="63"/>
      <c r="DL136" s="63"/>
    </row>
    <row r="137" spans="1:116" x14ac:dyDescent="0.3">
      <c r="A137" s="56">
        <v>132</v>
      </c>
      <c r="B137" s="57">
        <v>308</v>
      </c>
      <c r="C137" s="58" t="s">
        <v>187</v>
      </c>
      <c r="D137" s="58" t="s">
        <v>237</v>
      </c>
      <c r="E137" s="58" t="s">
        <v>365</v>
      </c>
      <c r="F137" s="58" t="s">
        <v>208</v>
      </c>
      <c r="G137" s="37">
        <v>8.3000000000000007</v>
      </c>
      <c r="H137" s="10">
        <v>255</v>
      </c>
      <c r="I137" s="28">
        <v>0.05</v>
      </c>
      <c r="J137" s="28">
        <v>1.5</v>
      </c>
      <c r="K137" s="28">
        <v>125</v>
      </c>
      <c r="L137" s="29">
        <v>2.5000000000000001E-2</v>
      </c>
      <c r="M137" s="28">
        <v>1.59</v>
      </c>
      <c r="N137" s="36">
        <v>2.11</v>
      </c>
      <c r="O137" s="36">
        <v>4.1500000000000004</v>
      </c>
      <c r="P137" s="31">
        <v>9.6900000000000007E-3</v>
      </c>
      <c r="Q137" s="36">
        <v>286</v>
      </c>
      <c r="R137" s="28">
        <v>0.2</v>
      </c>
      <c r="S137" s="36">
        <v>1.56</v>
      </c>
      <c r="T137" s="36">
        <v>1.31</v>
      </c>
      <c r="U137" s="17">
        <v>1</v>
      </c>
      <c r="V137" s="17">
        <v>8.2100000000000009</v>
      </c>
      <c r="W137" s="36">
        <v>3.91</v>
      </c>
      <c r="X137" s="36">
        <v>12.7</v>
      </c>
      <c r="Y137" s="10">
        <v>1520</v>
      </c>
      <c r="Z137" s="28">
        <v>3.1</v>
      </c>
      <c r="AA137" s="10">
        <v>3850</v>
      </c>
      <c r="AB137" s="17">
        <v>1507.32</v>
      </c>
      <c r="AC137" s="28">
        <v>115</v>
      </c>
      <c r="AD137" s="10">
        <v>355</v>
      </c>
      <c r="AE137" s="28">
        <v>95.2</v>
      </c>
      <c r="AF137" s="10">
        <v>1355.86</v>
      </c>
      <c r="AG137" s="36">
        <v>320</v>
      </c>
      <c r="AH137" s="17">
        <v>2.5</v>
      </c>
      <c r="AI137" s="17">
        <v>2.5</v>
      </c>
      <c r="AJ137" s="17">
        <v>2.5</v>
      </c>
      <c r="AK137" s="17">
        <v>2.5</v>
      </c>
      <c r="AL137" s="17">
        <v>2.5</v>
      </c>
      <c r="AM137" s="17">
        <v>2.5</v>
      </c>
      <c r="AN137" s="17">
        <v>2.5</v>
      </c>
      <c r="AO137" s="17">
        <v>2.5</v>
      </c>
      <c r="AP137" s="17">
        <v>2.5</v>
      </c>
      <c r="AQ137" s="17">
        <v>1.5</v>
      </c>
      <c r="AR137" s="17">
        <v>2.5</v>
      </c>
      <c r="AS137" s="17">
        <v>2.5</v>
      </c>
      <c r="AT137" s="17">
        <v>2.5</v>
      </c>
      <c r="AU137" s="17">
        <v>2.5</v>
      </c>
      <c r="AV137" s="17">
        <v>2.5</v>
      </c>
      <c r="AW137" s="17">
        <v>2.5</v>
      </c>
      <c r="AX137" s="17">
        <v>11</v>
      </c>
      <c r="AY137" s="17">
        <v>2.5</v>
      </c>
      <c r="AZ137" s="17">
        <v>2.5</v>
      </c>
      <c r="BA137" s="18">
        <v>31.5</v>
      </c>
      <c r="BB137" s="16">
        <v>0.5</v>
      </c>
      <c r="BC137" s="16">
        <v>0.5</v>
      </c>
      <c r="BD137" s="16">
        <v>0.5</v>
      </c>
      <c r="BE137" s="16">
        <v>0.5</v>
      </c>
      <c r="BF137" s="16">
        <v>0.5</v>
      </c>
      <c r="BG137" s="16">
        <v>0.5</v>
      </c>
      <c r="BH137" s="16">
        <v>0.5</v>
      </c>
      <c r="BI137" s="16">
        <v>0.5</v>
      </c>
      <c r="BJ137" s="16">
        <v>5.0000000000000001E-3</v>
      </c>
      <c r="BK137" s="16">
        <v>0.5</v>
      </c>
      <c r="BL137" s="16">
        <v>0.05</v>
      </c>
      <c r="BM137" s="16">
        <v>0.05</v>
      </c>
      <c r="BN137" s="16">
        <v>0.05</v>
      </c>
      <c r="BO137" s="16">
        <v>0.05</v>
      </c>
      <c r="BP137" s="16">
        <v>0.05</v>
      </c>
      <c r="BQ137" s="16">
        <v>0.4</v>
      </c>
      <c r="BR137" s="69">
        <v>0.4</v>
      </c>
      <c r="BS137" s="16">
        <v>0.05</v>
      </c>
      <c r="BT137" s="16">
        <v>0.05</v>
      </c>
      <c r="BU137" s="16">
        <v>0.1</v>
      </c>
      <c r="BV137" s="69">
        <v>0.05</v>
      </c>
      <c r="BW137" s="16">
        <v>0.05</v>
      </c>
      <c r="BX137" s="16">
        <v>0.05</v>
      </c>
      <c r="BY137" s="16">
        <f t="shared" si="2"/>
        <v>0.15000000000000002</v>
      </c>
      <c r="BZ137" s="16">
        <v>0.15</v>
      </c>
      <c r="CA137" s="16">
        <v>360</v>
      </c>
      <c r="CB137" s="16">
        <v>50</v>
      </c>
      <c r="CC137" s="16">
        <v>1100</v>
      </c>
      <c r="CD137" s="16">
        <v>0.01</v>
      </c>
      <c r="CE137" s="16">
        <v>2.5000000000000001E-2</v>
      </c>
      <c r="CF137" s="16">
        <v>2.5000000000000001E-2</v>
      </c>
      <c r="CG137" s="16">
        <v>2.5000000000000001E-2</v>
      </c>
      <c r="CH137" s="16">
        <v>2.5000000000000001E-2</v>
      </c>
      <c r="CI137" s="16">
        <v>2.5000000000000001E-2</v>
      </c>
      <c r="CJ137" s="16">
        <v>2.5000000000000001E-2</v>
      </c>
      <c r="CK137" s="16">
        <v>2.5000000000000001E-2</v>
      </c>
      <c r="CL137" s="16">
        <v>5.0000000000000001E-3</v>
      </c>
      <c r="CM137" s="16">
        <v>0.15</v>
      </c>
      <c r="CN137" s="16">
        <v>0.5</v>
      </c>
      <c r="CO137" s="16">
        <v>0.5</v>
      </c>
      <c r="CP137" s="16">
        <v>0.5</v>
      </c>
      <c r="CQ137" s="16">
        <v>1.5</v>
      </c>
      <c r="CR137" s="16">
        <v>0.3</v>
      </c>
      <c r="CS137" s="16">
        <v>5</v>
      </c>
      <c r="CT137" s="16">
        <v>0.5</v>
      </c>
      <c r="CU137" s="16">
        <v>0.5</v>
      </c>
      <c r="CV137" s="16">
        <v>0.05</v>
      </c>
      <c r="CW137" s="16">
        <v>0.05</v>
      </c>
      <c r="CX137" s="16">
        <v>0.05</v>
      </c>
      <c r="CY137" s="16">
        <v>8.7000000000000001E-4</v>
      </c>
      <c r="CZ137" s="16">
        <v>0.05</v>
      </c>
      <c r="DA137" s="16">
        <v>0.05</v>
      </c>
      <c r="DB137" s="16">
        <v>0.05</v>
      </c>
      <c r="DC137" s="16">
        <v>0.05</v>
      </c>
      <c r="DD137" s="16">
        <v>0.05</v>
      </c>
      <c r="DE137" s="16">
        <v>0.05</v>
      </c>
      <c r="DF137" s="16">
        <v>0.05</v>
      </c>
      <c r="DG137" s="36">
        <v>892.1</v>
      </c>
      <c r="DH137" s="63">
        <v>0.5</v>
      </c>
      <c r="DI137" s="63">
        <v>0.05</v>
      </c>
      <c r="DJ137" s="63">
        <v>0.25</v>
      </c>
      <c r="DK137" s="63">
        <v>0.25</v>
      </c>
      <c r="DL137" s="63">
        <v>0.05</v>
      </c>
    </row>
    <row r="138" spans="1:116" x14ac:dyDescent="0.3">
      <c r="A138" s="56">
        <v>133</v>
      </c>
      <c r="B138" s="57">
        <v>309</v>
      </c>
      <c r="C138" s="58" t="s">
        <v>828</v>
      </c>
      <c r="D138" s="58" t="s">
        <v>829</v>
      </c>
      <c r="E138" s="58" t="s">
        <v>830</v>
      </c>
      <c r="F138" s="58" t="s">
        <v>831</v>
      </c>
      <c r="G138" s="37">
        <v>7.8</v>
      </c>
      <c r="H138" s="10">
        <v>327</v>
      </c>
      <c r="I138" s="28">
        <v>0.05</v>
      </c>
      <c r="J138" s="28">
        <v>1.5</v>
      </c>
      <c r="K138" s="28">
        <v>14.4</v>
      </c>
      <c r="L138" s="29">
        <v>2.5000000000000001E-2</v>
      </c>
      <c r="M138" s="28">
        <v>1.07</v>
      </c>
      <c r="N138" s="36">
        <v>4.87</v>
      </c>
      <c r="O138" s="28">
        <v>4.4000000000000004</v>
      </c>
      <c r="P138" s="31">
        <v>4.8999999999999998E-3</v>
      </c>
      <c r="Q138" s="36">
        <v>871</v>
      </c>
      <c r="R138" s="28">
        <v>0.2</v>
      </c>
      <c r="S138" s="36">
        <v>1.45</v>
      </c>
      <c r="T138" s="36">
        <v>1.1599999999999999</v>
      </c>
      <c r="U138" s="17">
        <v>1</v>
      </c>
      <c r="V138" s="17">
        <v>10.9</v>
      </c>
      <c r="W138" s="36">
        <v>5.71</v>
      </c>
      <c r="X138" s="36">
        <v>11.1</v>
      </c>
      <c r="Y138" s="10">
        <v>7560</v>
      </c>
      <c r="Z138" s="28">
        <v>6.49</v>
      </c>
      <c r="AA138" s="10">
        <v>3900</v>
      </c>
      <c r="AB138" s="17">
        <v>136</v>
      </c>
      <c r="AC138" s="28">
        <v>402</v>
      </c>
      <c r="AD138" s="10">
        <v>606</v>
      </c>
      <c r="AE138" s="28">
        <v>166.17599999999999</v>
      </c>
      <c r="AF138" s="10">
        <v>1516.87</v>
      </c>
      <c r="AG138" s="36">
        <v>697</v>
      </c>
      <c r="AH138" s="17">
        <v>47</v>
      </c>
      <c r="AI138" s="17">
        <v>11</v>
      </c>
      <c r="AJ138" s="17">
        <v>35</v>
      </c>
      <c r="AK138" s="17">
        <v>401</v>
      </c>
      <c r="AL138" s="17">
        <v>140</v>
      </c>
      <c r="AM138" s="17">
        <v>15</v>
      </c>
      <c r="AN138" s="17">
        <v>181</v>
      </c>
      <c r="AO138" s="17">
        <v>34</v>
      </c>
      <c r="AP138" s="17">
        <v>101</v>
      </c>
      <c r="AQ138" s="17">
        <v>1.5</v>
      </c>
      <c r="AR138" s="17">
        <v>21</v>
      </c>
      <c r="AS138" s="17">
        <v>23</v>
      </c>
      <c r="AT138" s="17">
        <v>400</v>
      </c>
      <c r="AU138" s="17">
        <v>174</v>
      </c>
      <c r="AV138" s="17">
        <v>80</v>
      </c>
      <c r="AW138" s="17">
        <v>92</v>
      </c>
      <c r="AX138" s="17">
        <v>127</v>
      </c>
      <c r="AY138" s="17">
        <v>2.5</v>
      </c>
      <c r="AZ138" s="17">
        <v>2.5</v>
      </c>
      <c r="BA138" s="18">
        <v>1529.5</v>
      </c>
      <c r="BB138" s="16">
        <v>0.5</v>
      </c>
      <c r="BC138" s="16">
        <v>0.5</v>
      </c>
      <c r="BD138" s="16">
        <v>0.5</v>
      </c>
      <c r="BE138" s="16">
        <v>0.5</v>
      </c>
      <c r="BF138" s="16">
        <v>0.5</v>
      </c>
      <c r="BG138" s="16">
        <v>0.5</v>
      </c>
      <c r="BH138" s="16">
        <v>0.5</v>
      </c>
      <c r="BI138" s="16">
        <v>0.5</v>
      </c>
      <c r="BJ138" s="16">
        <v>5.0000000000000001E-3</v>
      </c>
      <c r="BK138" s="16">
        <v>0.5</v>
      </c>
      <c r="BL138" s="16">
        <v>0.05</v>
      </c>
      <c r="BM138" s="16">
        <v>0.05</v>
      </c>
      <c r="BN138" s="16">
        <v>0.05</v>
      </c>
      <c r="BO138" s="16">
        <v>0.05</v>
      </c>
      <c r="BP138" s="16">
        <v>0.05</v>
      </c>
      <c r="BQ138" s="16">
        <v>0.4</v>
      </c>
      <c r="BR138" s="69">
        <v>0.4</v>
      </c>
      <c r="BS138" s="16">
        <v>0.05</v>
      </c>
      <c r="BT138" s="16">
        <v>0.05</v>
      </c>
      <c r="BU138" s="16">
        <v>0.1</v>
      </c>
      <c r="BV138" s="69">
        <v>0.05</v>
      </c>
      <c r="BW138" s="16">
        <v>0.05</v>
      </c>
      <c r="BX138" s="16">
        <v>0.05</v>
      </c>
      <c r="BY138" s="16">
        <f t="shared" si="2"/>
        <v>0.15000000000000002</v>
      </c>
      <c r="BZ138" s="16">
        <v>0.15</v>
      </c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>
        <v>0.05</v>
      </c>
      <c r="DF138" s="16">
        <v>0.05</v>
      </c>
      <c r="DG138" s="36">
        <v>1298</v>
      </c>
      <c r="DH138" s="63"/>
      <c r="DI138" s="63"/>
      <c r="DJ138" s="63"/>
      <c r="DK138" s="63"/>
      <c r="DL138" s="63"/>
    </row>
    <row r="139" spans="1:116" x14ac:dyDescent="0.3">
      <c r="A139" s="56">
        <v>134</v>
      </c>
      <c r="B139" s="57">
        <v>310</v>
      </c>
      <c r="C139" s="58" t="s">
        <v>832</v>
      </c>
      <c r="D139" s="58" t="s">
        <v>833</v>
      </c>
      <c r="E139" s="58" t="s">
        <v>834</v>
      </c>
      <c r="F139" s="58" t="s">
        <v>835</v>
      </c>
      <c r="G139" s="37">
        <v>8.1</v>
      </c>
      <c r="H139" s="10">
        <v>144.4</v>
      </c>
      <c r="I139" s="28">
        <v>0.05</v>
      </c>
      <c r="J139" s="28">
        <v>8.23</v>
      </c>
      <c r="K139" s="28">
        <v>136</v>
      </c>
      <c r="L139" s="29">
        <v>1.6</v>
      </c>
      <c r="M139" s="28">
        <v>8.23</v>
      </c>
      <c r="N139" s="36">
        <v>22.8</v>
      </c>
      <c r="O139" s="36">
        <v>24.8</v>
      </c>
      <c r="P139" s="31">
        <v>2.9000000000000001E-2</v>
      </c>
      <c r="Q139" s="36">
        <v>3480</v>
      </c>
      <c r="R139" s="28">
        <v>0.2</v>
      </c>
      <c r="S139" s="36">
        <v>37.200000000000003</v>
      </c>
      <c r="T139" s="36">
        <v>11.2</v>
      </c>
      <c r="U139" s="17">
        <v>1</v>
      </c>
      <c r="V139" s="17">
        <v>18.5</v>
      </c>
      <c r="W139" s="36">
        <v>32.200000000000003</v>
      </c>
      <c r="X139" s="36">
        <v>59.3</v>
      </c>
      <c r="Y139" s="10">
        <v>3160</v>
      </c>
      <c r="Z139" s="28">
        <v>0.17</v>
      </c>
      <c r="AA139" s="10">
        <v>17760</v>
      </c>
      <c r="AB139" s="17">
        <v>1242</v>
      </c>
      <c r="AC139" s="28">
        <v>145</v>
      </c>
      <c r="AD139" s="10">
        <v>366</v>
      </c>
      <c r="AE139" s="28">
        <v>89.7</v>
      </c>
      <c r="AF139" s="10">
        <v>9901</v>
      </c>
      <c r="AG139" s="36">
        <v>1930</v>
      </c>
      <c r="AH139" s="17">
        <v>18</v>
      </c>
      <c r="AI139" s="17">
        <v>36</v>
      </c>
      <c r="AJ139" s="17">
        <v>17</v>
      </c>
      <c r="AK139" s="17">
        <v>490</v>
      </c>
      <c r="AL139" s="17">
        <v>270</v>
      </c>
      <c r="AM139" s="17">
        <v>243</v>
      </c>
      <c r="AN139" s="17">
        <v>243</v>
      </c>
      <c r="AO139" s="17">
        <v>54</v>
      </c>
      <c r="AP139" s="17">
        <v>86</v>
      </c>
      <c r="AQ139" s="17">
        <v>1.5</v>
      </c>
      <c r="AR139" s="17">
        <v>7</v>
      </c>
      <c r="AS139" s="17">
        <v>12</v>
      </c>
      <c r="AT139" s="17">
        <v>480</v>
      </c>
      <c r="AU139" s="17">
        <v>126</v>
      </c>
      <c r="AV139" s="17">
        <v>113</v>
      </c>
      <c r="AW139" s="17">
        <v>245</v>
      </c>
      <c r="AX139" s="17">
        <v>113</v>
      </c>
      <c r="AY139" s="17">
        <v>27</v>
      </c>
      <c r="AZ139" s="17">
        <v>2.5</v>
      </c>
      <c r="BA139" s="18">
        <v>2056.5</v>
      </c>
      <c r="BB139" s="16">
        <v>0.5</v>
      </c>
      <c r="BC139" s="16">
        <v>0.5</v>
      </c>
      <c r="BD139" s="16">
        <v>0.5</v>
      </c>
      <c r="BE139" s="16">
        <v>0.5</v>
      </c>
      <c r="BF139" s="16">
        <v>0.5</v>
      </c>
      <c r="BG139" s="16">
        <v>0.5</v>
      </c>
      <c r="BH139" s="16">
        <v>0.5</v>
      </c>
      <c r="BI139" s="16">
        <v>0.5</v>
      </c>
      <c r="BJ139" s="16">
        <v>5.0000000000000001E-3</v>
      </c>
      <c r="BK139" s="16">
        <v>0.5</v>
      </c>
      <c r="BL139" s="16">
        <v>0.05</v>
      </c>
      <c r="BM139" s="16">
        <v>0.05</v>
      </c>
      <c r="BN139" s="16">
        <v>0.05</v>
      </c>
      <c r="BO139" s="16">
        <v>0.05</v>
      </c>
      <c r="BP139" s="16">
        <v>0.05</v>
      </c>
      <c r="BQ139" s="16">
        <v>0.4</v>
      </c>
      <c r="BR139" s="69">
        <v>0.4</v>
      </c>
      <c r="BS139" s="16">
        <v>0.05</v>
      </c>
      <c r="BT139" s="16">
        <v>0.05</v>
      </c>
      <c r="BU139" s="16">
        <v>0.1</v>
      </c>
      <c r="BV139" s="69">
        <v>0.05</v>
      </c>
      <c r="BW139" s="16">
        <v>0.05</v>
      </c>
      <c r="BX139" s="16">
        <v>0.05</v>
      </c>
      <c r="BY139" s="16">
        <f t="shared" si="2"/>
        <v>0.15000000000000002</v>
      </c>
      <c r="BZ139" s="16">
        <v>0.15</v>
      </c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>
        <v>0.05</v>
      </c>
      <c r="DF139" s="16">
        <v>0.05</v>
      </c>
      <c r="DG139" s="36">
        <v>895.1</v>
      </c>
      <c r="DH139" s="63"/>
      <c r="DI139" s="63"/>
      <c r="DJ139" s="63"/>
      <c r="DK139" s="63"/>
      <c r="DL139" s="63"/>
    </row>
    <row r="140" spans="1:116" x14ac:dyDescent="0.3">
      <c r="A140" s="56">
        <v>135</v>
      </c>
      <c r="B140" s="57">
        <v>311</v>
      </c>
      <c r="C140" s="58" t="s">
        <v>836</v>
      </c>
      <c r="D140" s="58" t="s">
        <v>238</v>
      </c>
      <c r="E140" s="58" t="s">
        <v>366</v>
      </c>
      <c r="F140" s="58" t="s">
        <v>425</v>
      </c>
      <c r="G140" s="37">
        <v>8.1</v>
      </c>
      <c r="H140" s="10">
        <v>1070</v>
      </c>
      <c r="I140" s="28">
        <v>0.05</v>
      </c>
      <c r="J140" s="28">
        <v>1.5</v>
      </c>
      <c r="K140" s="28">
        <v>20.2</v>
      </c>
      <c r="L140" s="29">
        <v>2.5000000000000001E-2</v>
      </c>
      <c r="M140" s="28">
        <v>0.53500000000000003</v>
      </c>
      <c r="N140" s="36">
        <v>1.35</v>
      </c>
      <c r="O140" s="36">
        <v>2.71</v>
      </c>
      <c r="P140" s="31">
        <v>1.3299999999999999E-2</v>
      </c>
      <c r="Q140" s="36">
        <v>90.3</v>
      </c>
      <c r="R140" s="36">
        <v>0.2</v>
      </c>
      <c r="S140" s="36">
        <v>0.78800000000000003</v>
      </c>
      <c r="T140" s="36">
        <v>0.5</v>
      </c>
      <c r="U140" s="17">
        <v>1</v>
      </c>
      <c r="V140" s="17">
        <v>1.93</v>
      </c>
      <c r="W140" s="36">
        <v>0.91200000000000003</v>
      </c>
      <c r="X140" s="36">
        <v>24.8</v>
      </c>
      <c r="Y140" s="10">
        <v>377</v>
      </c>
      <c r="Z140" s="28">
        <v>0.9</v>
      </c>
      <c r="AA140" s="10">
        <v>2960</v>
      </c>
      <c r="AB140" s="17">
        <v>67.400000000000006</v>
      </c>
      <c r="AC140" s="28">
        <v>132</v>
      </c>
      <c r="AD140" s="10">
        <v>222</v>
      </c>
      <c r="AE140" s="28">
        <v>39.5</v>
      </c>
      <c r="AF140" s="10">
        <v>585</v>
      </c>
      <c r="AG140" s="36">
        <v>0.5</v>
      </c>
      <c r="AH140" s="17">
        <v>2.5</v>
      </c>
      <c r="AI140" s="17">
        <v>2.5</v>
      </c>
      <c r="AJ140" s="17">
        <v>2.5</v>
      </c>
      <c r="AK140" s="17">
        <v>2.5</v>
      </c>
      <c r="AL140" s="17">
        <v>2.5</v>
      </c>
      <c r="AM140" s="17">
        <v>2.5</v>
      </c>
      <c r="AN140" s="17">
        <v>2.5</v>
      </c>
      <c r="AO140" s="17">
        <v>2.5</v>
      </c>
      <c r="AP140" s="17">
        <v>2.5</v>
      </c>
      <c r="AQ140" s="17">
        <v>1.5</v>
      </c>
      <c r="AR140" s="17">
        <v>2.5</v>
      </c>
      <c r="AS140" s="17">
        <v>2.5</v>
      </c>
      <c r="AT140" s="17">
        <v>2.5</v>
      </c>
      <c r="AU140" s="17">
        <v>5</v>
      </c>
      <c r="AV140" s="17">
        <v>2.5</v>
      </c>
      <c r="AW140" s="17">
        <v>2.5</v>
      </c>
      <c r="AX140" s="17">
        <v>5</v>
      </c>
      <c r="AY140" s="17">
        <v>2.5</v>
      </c>
      <c r="AZ140" s="17">
        <v>2.5</v>
      </c>
      <c r="BA140" s="18">
        <v>34</v>
      </c>
      <c r="BB140" s="16">
        <v>0.5</v>
      </c>
      <c r="BC140" s="16">
        <v>0.5</v>
      </c>
      <c r="BD140" s="16">
        <v>0.5</v>
      </c>
      <c r="BE140" s="16">
        <v>0.5</v>
      </c>
      <c r="BF140" s="16">
        <v>0.5</v>
      </c>
      <c r="BG140" s="16">
        <v>0.5</v>
      </c>
      <c r="BH140" s="16">
        <v>0.5</v>
      </c>
      <c r="BI140" s="16">
        <v>0.5</v>
      </c>
      <c r="BJ140" s="16">
        <v>5.0000000000000001E-3</v>
      </c>
      <c r="BK140" s="16">
        <v>0.5</v>
      </c>
      <c r="BL140" s="16">
        <v>0.05</v>
      </c>
      <c r="BM140" s="16">
        <v>0.05</v>
      </c>
      <c r="BN140" s="16">
        <v>0.05</v>
      </c>
      <c r="BO140" s="16">
        <v>0.05</v>
      </c>
      <c r="BP140" s="16">
        <v>0.05</v>
      </c>
      <c r="BQ140" s="16">
        <v>0.4</v>
      </c>
      <c r="BR140" s="69">
        <v>0.4</v>
      </c>
      <c r="BS140" s="16">
        <v>0.05</v>
      </c>
      <c r="BT140" s="16">
        <v>0.05</v>
      </c>
      <c r="BU140" s="16">
        <v>0.1</v>
      </c>
      <c r="BV140" s="69">
        <v>0.05</v>
      </c>
      <c r="BW140" s="16">
        <v>0.05</v>
      </c>
      <c r="BX140" s="16">
        <v>0.05</v>
      </c>
      <c r="BY140" s="16">
        <f t="shared" si="2"/>
        <v>0.15000000000000002</v>
      </c>
      <c r="BZ140" s="16">
        <v>0.15</v>
      </c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>
        <v>0.05</v>
      </c>
      <c r="DF140" s="16">
        <v>0.05</v>
      </c>
      <c r="DG140" s="36">
        <v>23.77</v>
      </c>
      <c r="DH140" s="63"/>
      <c r="DI140" s="63"/>
      <c r="DJ140" s="63"/>
      <c r="DK140" s="63"/>
      <c r="DL140" s="63"/>
    </row>
    <row r="141" spans="1:116" x14ac:dyDescent="0.3">
      <c r="A141" s="56">
        <v>136</v>
      </c>
      <c r="B141" s="57">
        <v>312</v>
      </c>
      <c r="C141" s="58" t="s">
        <v>189</v>
      </c>
      <c r="D141" s="58" t="s">
        <v>240</v>
      </c>
      <c r="E141" s="58" t="s">
        <v>367</v>
      </c>
      <c r="F141" s="58" t="s">
        <v>426</v>
      </c>
      <c r="G141" s="37">
        <v>9.1</v>
      </c>
      <c r="H141" s="10">
        <v>140.69999999999999</v>
      </c>
      <c r="I141" s="28">
        <v>0.05</v>
      </c>
      <c r="J141" s="28">
        <v>1.5</v>
      </c>
      <c r="K141" s="28">
        <v>51.6</v>
      </c>
      <c r="L141" s="29">
        <v>0.124</v>
      </c>
      <c r="M141" s="28">
        <v>1.23</v>
      </c>
      <c r="N141" s="28">
        <v>3.86</v>
      </c>
      <c r="O141" s="28">
        <v>3.54</v>
      </c>
      <c r="P141" s="31">
        <v>2.5000000000000001E-3</v>
      </c>
      <c r="Q141" s="28">
        <v>83.8</v>
      </c>
      <c r="R141" s="28">
        <v>0.53700000000000003</v>
      </c>
      <c r="S141" s="28">
        <v>2.23</v>
      </c>
      <c r="T141" s="28">
        <v>2.0699999999999998</v>
      </c>
      <c r="U141" s="17">
        <v>1</v>
      </c>
      <c r="V141" s="28">
        <v>4.08</v>
      </c>
      <c r="W141" s="28">
        <v>1.27</v>
      </c>
      <c r="X141" s="28">
        <v>10.9</v>
      </c>
      <c r="Y141" s="10">
        <v>642</v>
      </c>
      <c r="Z141" s="28">
        <v>0.2</v>
      </c>
      <c r="AA141" s="10">
        <v>1900</v>
      </c>
      <c r="AB141" s="17">
        <v>653.654</v>
      </c>
      <c r="AC141" s="10">
        <v>76.7</v>
      </c>
      <c r="AD141" s="28">
        <v>124</v>
      </c>
      <c r="AE141" s="28">
        <v>17.5</v>
      </c>
      <c r="AF141" s="10">
        <v>379</v>
      </c>
      <c r="AG141" s="10">
        <v>132</v>
      </c>
      <c r="AH141" s="17">
        <v>2.5</v>
      </c>
      <c r="AI141" s="17">
        <v>2.5</v>
      </c>
      <c r="AJ141" s="17">
        <v>2.5</v>
      </c>
      <c r="AK141" s="17">
        <v>2.5</v>
      </c>
      <c r="AL141" s="17">
        <v>2.5</v>
      </c>
      <c r="AM141" s="17">
        <v>2.5</v>
      </c>
      <c r="AN141" s="17">
        <v>2.5</v>
      </c>
      <c r="AO141" s="17">
        <v>2.5</v>
      </c>
      <c r="AP141" s="17">
        <v>2.5</v>
      </c>
      <c r="AQ141" s="17">
        <v>1.5</v>
      </c>
      <c r="AR141" s="17">
        <v>2.5</v>
      </c>
      <c r="AS141" s="17">
        <v>2.5</v>
      </c>
      <c r="AT141" s="17">
        <v>2.5</v>
      </c>
      <c r="AU141" s="17">
        <v>2.5</v>
      </c>
      <c r="AV141" s="17">
        <v>2.5</v>
      </c>
      <c r="AW141" s="17">
        <v>2.5</v>
      </c>
      <c r="AX141" s="17">
        <v>10</v>
      </c>
      <c r="AY141" s="17">
        <v>2.5</v>
      </c>
      <c r="AZ141" s="17">
        <v>2.5</v>
      </c>
      <c r="BA141" s="18">
        <v>31.5</v>
      </c>
      <c r="BB141" s="16">
        <v>0.5</v>
      </c>
      <c r="BC141" s="16">
        <v>0.5</v>
      </c>
      <c r="BD141" s="16">
        <v>0.5</v>
      </c>
      <c r="BE141" s="16">
        <v>0.5</v>
      </c>
      <c r="BF141" s="16">
        <v>0.5</v>
      </c>
      <c r="BG141" s="16">
        <v>0.5</v>
      </c>
      <c r="BH141" s="16">
        <v>0.5</v>
      </c>
      <c r="BI141" s="16">
        <v>0.5</v>
      </c>
      <c r="BJ141" s="16">
        <v>5.0000000000000001E-3</v>
      </c>
      <c r="BK141" s="16">
        <v>0.5</v>
      </c>
      <c r="BL141" s="16">
        <v>0.05</v>
      </c>
      <c r="BM141" s="16">
        <v>0.05</v>
      </c>
      <c r="BN141" s="16">
        <v>0.05</v>
      </c>
      <c r="BO141" s="16">
        <v>0.05</v>
      </c>
      <c r="BP141" s="16">
        <v>0.05</v>
      </c>
      <c r="BQ141" s="16">
        <v>0.4</v>
      </c>
      <c r="BR141" s="69">
        <v>0.4</v>
      </c>
      <c r="BS141" s="16">
        <v>0.05</v>
      </c>
      <c r="BT141" s="16">
        <v>0.05</v>
      </c>
      <c r="BU141" s="16">
        <v>0.1</v>
      </c>
      <c r="BV141" s="69">
        <v>0.05</v>
      </c>
      <c r="BW141" s="16">
        <v>0.05</v>
      </c>
      <c r="BX141" s="16">
        <v>0.05</v>
      </c>
      <c r="BY141" s="16">
        <f t="shared" si="2"/>
        <v>0.15000000000000002</v>
      </c>
      <c r="BZ141" s="16">
        <v>0.15</v>
      </c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>
        <v>0.05</v>
      </c>
      <c r="DF141" s="16">
        <v>0.05</v>
      </c>
      <c r="DG141" s="36">
        <v>357.4</v>
      </c>
      <c r="DH141" s="63"/>
      <c r="DI141" s="63"/>
      <c r="DJ141" s="63"/>
      <c r="DK141" s="63"/>
      <c r="DL141" s="63"/>
    </row>
    <row r="142" spans="1:116" x14ac:dyDescent="0.3">
      <c r="A142" s="56">
        <v>137</v>
      </c>
      <c r="B142" s="57">
        <v>313</v>
      </c>
      <c r="C142" s="58" t="s">
        <v>188</v>
      </c>
      <c r="D142" s="58" t="s">
        <v>239</v>
      </c>
      <c r="E142" s="58" t="s">
        <v>368</v>
      </c>
      <c r="F142" s="58" t="s">
        <v>427</v>
      </c>
      <c r="G142" s="37">
        <v>8.1</v>
      </c>
      <c r="H142" s="10">
        <v>175.3</v>
      </c>
      <c r="I142" s="28">
        <v>0.17299999999999999</v>
      </c>
      <c r="J142" s="28">
        <v>1.5</v>
      </c>
      <c r="K142" s="28">
        <v>14.1</v>
      </c>
      <c r="L142" s="29">
        <v>0.28399999999999997</v>
      </c>
      <c r="M142" s="28">
        <v>0.93500000000000005</v>
      </c>
      <c r="N142" s="28">
        <v>3.03</v>
      </c>
      <c r="O142" s="28">
        <v>4.49</v>
      </c>
      <c r="P142" s="31">
        <v>7.1000000000000004E-3</v>
      </c>
      <c r="Q142" s="28">
        <v>290</v>
      </c>
      <c r="R142" s="28">
        <v>0.2</v>
      </c>
      <c r="S142" s="28">
        <v>2.19</v>
      </c>
      <c r="T142" s="28">
        <v>3.71</v>
      </c>
      <c r="U142" s="17">
        <v>1</v>
      </c>
      <c r="V142" s="28">
        <v>8.01</v>
      </c>
      <c r="W142" s="28">
        <v>3.24</v>
      </c>
      <c r="X142" s="28">
        <v>18.399999999999999</v>
      </c>
      <c r="Y142" s="10">
        <v>3470</v>
      </c>
      <c r="Z142" s="28">
        <v>0.66</v>
      </c>
      <c r="AA142" s="10">
        <v>3000</v>
      </c>
      <c r="AB142" s="17">
        <v>75.7</v>
      </c>
      <c r="AC142" s="10">
        <v>176</v>
      </c>
      <c r="AD142" s="10">
        <v>334</v>
      </c>
      <c r="AE142" s="28">
        <v>87.9</v>
      </c>
      <c r="AF142" s="10">
        <v>1673.68</v>
      </c>
      <c r="AG142" s="10">
        <v>259</v>
      </c>
      <c r="AH142" s="17">
        <v>57</v>
      </c>
      <c r="AI142" s="17">
        <v>49</v>
      </c>
      <c r="AJ142" s="17">
        <v>7</v>
      </c>
      <c r="AK142" s="17">
        <v>96</v>
      </c>
      <c r="AL142" s="17">
        <v>32</v>
      </c>
      <c r="AM142" s="17">
        <v>28</v>
      </c>
      <c r="AN142" s="17">
        <v>37</v>
      </c>
      <c r="AO142" s="17">
        <v>8</v>
      </c>
      <c r="AP142" s="17">
        <v>25</v>
      </c>
      <c r="AQ142" s="17">
        <v>1.5</v>
      </c>
      <c r="AR142" s="17">
        <v>2.5</v>
      </c>
      <c r="AS142" s="17">
        <v>2.5</v>
      </c>
      <c r="AT142" s="17">
        <v>91</v>
      </c>
      <c r="AU142" s="17">
        <v>51</v>
      </c>
      <c r="AV142" s="17">
        <v>21</v>
      </c>
      <c r="AW142" s="17">
        <v>27</v>
      </c>
      <c r="AX142" s="17">
        <v>34</v>
      </c>
      <c r="AY142" s="17">
        <v>2.5</v>
      </c>
      <c r="AZ142" s="17">
        <v>2.5</v>
      </c>
      <c r="BA142" s="18">
        <v>475.5</v>
      </c>
      <c r="BB142" s="16">
        <v>0.5</v>
      </c>
      <c r="BC142" s="16">
        <v>0.5</v>
      </c>
      <c r="BD142" s="16">
        <v>0.5</v>
      </c>
      <c r="BE142" s="16">
        <v>0.5</v>
      </c>
      <c r="BF142" s="16">
        <v>0.5</v>
      </c>
      <c r="BG142" s="16">
        <v>0.5</v>
      </c>
      <c r="BH142" s="16">
        <v>0.5</v>
      </c>
      <c r="BI142" s="16">
        <v>0.5</v>
      </c>
      <c r="BJ142" s="16">
        <v>5.0000000000000001E-3</v>
      </c>
      <c r="BK142" s="16">
        <v>0.5</v>
      </c>
      <c r="BL142" s="16">
        <v>0.05</v>
      </c>
      <c r="BM142" s="16">
        <v>0.05</v>
      </c>
      <c r="BN142" s="16">
        <v>0.05</v>
      </c>
      <c r="BO142" s="16">
        <v>0.05</v>
      </c>
      <c r="BP142" s="16">
        <v>0.05</v>
      </c>
      <c r="BQ142" s="16">
        <v>0.4</v>
      </c>
      <c r="BR142" s="69">
        <v>0.4</v>
      </c>
      <c r="BS142" s="16">
        <v>0.05</v>
      </c>
      <c r="BT142" s="16">
        <v>0.05</v>
      </c>
      <c r="BU142" s="16">
        <v>0.1</v>
      </c>
      <c r="BV142" s="69">
        <v>0.05</v>
      </c>
      <c r="BW142" s="16">
        <v>0.05</v>
      </c>
      <c r="BX142" s="16">
        <v>0.05</v>
      </c>
      <c r="BY142" s="16">
        <f t="shared" si="2"/>
        <v>0.15000000000000002</v>
      </c>
      <c r="BZ142" s="16">
        <v>0.15</v>
      </c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>
        <v>0.05</v>
      </c>
      <c r="DF142" s="16">
        <v>0.05</v>
      </c>
      <c r="DG142" s="36">
        <v>1071</v>
      </c>
      <c r="DH142" s="63"/>
      <c r="DI142" s="63"/>
      <c r="DJ142" s="63"/>
      <c r="DK142" s="63"/>
      <c r="DL142" s="63"/>
    </row>
    <row r="143" spans="1:116" x14ac:dyDescent="0.3">
      <c r="A143" s="56">
        <v>138</v>
      </c>
      <c r="B143" s="57">
        <v>314</v>
      </c>
      <c r="C143" s="58" t="s">
        <v>837</v>
      </c>
      <c r="D143" s="58" t="s">
        <v>838</v>
      </c>
      <c r="E143" s="58" t="s">
        <v>839</v>
      </c>
      <c r="F143" s="58" t="s">
        <v>840</v>
      </c>
      <c r="G143" s="37">
        <v>8.1999999999999993</v>
      </c>
      <c r="H143" s="10">
        <v>174</v>
      </c>
      <c r="I143" s="28">
        <v>0.05</v>
      </c>
      <c r="J143" s="28">
        <v>1.5</v>
      </c>
      <c r="K143" s="28">
        <v>5.78</v>
      </c>
      <c r="L143" s="29">
        <v>2.5000000000000001E-2</v>
      </c>
      <c r="M143" s="28">
        <v>0.54300000000000004</v>
      </c>
      <c r="N143" s="28">
        <v>2.2599999999999998</v>
      </c>
      <c r="O143" s="28">
        <v>3.7</v>
      </c>
      <c r="P143" s="31">
        <v>5.0000000000000001E-4</v>
      </c>
      <c r="Q143" s="28">
        <v>392</v>
      </c>
      <c r="R143" s="28">
        <v>0.2</v>
      </c>
      <c r="S143" s="28">
        <v>0.63500000000000001</v>
      </c>
      <c r="T143" s="28">
        <v>0.5</v>
      </c>
      <c r="U143" s="17">
        <v>1</v>
      </c>
      <c r="V143" s="28">
        <v>8.73</v>
      </c>
      <c r="W143" s="28">
        <v>2.66</v>
      </c>
      <c r="X143" s="28">
        <v>4.57</v>
      </c>
      <c r="Y143" s="10">
        <v>4130</v>
      </c>
      <c r="Z143" s="28">
        <v>8.09</v>
      </c>
      <c r="AA143" s="10">
        <v>1550</v>
      </c>
      <c r="AB143" s="17">
        <v>40.4</v>
      </c>
      <c r="AC143" s="10">
        <v>497</v>
      </c>
      <c r="AD143" s="28">
        <v>259</v>
      </c>
      <c r="AE143" s="28">
        <v>152.798</v>
      </c>
      <c r="AF143" s="10">
        <v>854</v>
      </c>
      <c r="AG143" s="10">
        <v>635</v>
      </c>
      <c r="AH143" s="17">
        <v>2.5</v>
      </c>
      <c r="AI143" s="17">
        <v>2.5</v>
      </c>
      <c r="AJ143" s="17">
        <v>2.5</v>
      </c>
      <c r="AK143" s="17">
        <v>2.5</v>
      </c>
      <c r="AL143" s="17">
        <v>2.5</v>
      </c>
      <c r="AM143" s="17">
        <v>2.5</v>
      </c>
      <c r="AN143" s="17">
        <v>2.5</v>
      </c>
      <c r="AO143" s="17">
        <v>2.5</v>
      </c>
      <c r="AP143" s="17">
        <v>2.5</v>
      </c>
      <c r="AQ143" s="17">
        <v>1.5</v>
      </c>
      <c r="AR143" s="17">
        <v>2.5</v>
      </c>
      <c r="AS143" s="17">
        <v>2.5</v>
      </c>
      <c r="AT143" s="17">
        <v>2.5</v>
      </c>
      <c r="AU143" s="17">
        <v>2.5</v>
      </c>
      <c r="AV143" s="17">
        <v>2.5</v>
      </c>
      <c r="AW143" s="17">
        <v>2.5</v>
      </c>
      <c r="AX143" s="17">
        <v>7</v>
      </c>
      <c r="AY143" s="17">
        <v>2.5</v>
      </c>
      <c r="AZ143" s="17">
        <v>2.5</v>
      </c>
      <c r="BA143" s="18">
        <v>31.5</v>
      </c>
      <c r="BB143" s="16">
        <v>0.5</v>
      </c>
      <c r="BC143" s="16">
        <v>0.5</v>
      </c>
      <c r="BD143" s="16">
        <v>0.5</v>
      </c>
      <c r="BE143" s="16">
        <v>0.5</v>
      </c>
      <c r="BF143" s="16">
        <v>0.5</v>
      </c>
      <c r="BG143" s="16">
        <v>0.5</v>
      </c>
      <c r="BH143" s="16">
        <v>0.5</v>
      </c>
      <c r="BI143" s="16">
        <v>0.5</v>
      </c>
      <c r="BJ143" s="16">
        <v>5.0000000000000001E-3</v>
      </c>
      <c r="BK143" s="16">
        <v>0.5</v>
      </c>
      <c r="BL143" s="16">
        <v>0.05</v>
      </c>
      <c r="BM143" s="16">
        <v>0.05</v>
      </c>
      <c r="BN143" s="16">
        <v>0.05</v>
      </c>
      <c r="BO143" s="16">
        <v>0.05</v>
      </c>
      <c r="BP143" s="16">
        <v>0.05</v>
      </c>
      <c r="BQ143" s="16">
        <v>0.4</v>
      </c>
      <c r="BR143" s="69">
        <v>0.4</v>
      </c>
      <c r="BS143" s="16">
        <v>0.05</v>
      </c>
      <c r="BT143" s="16">
        <v>0.05</v>
      </c>
      <c r="BU143" s="16">
        <v>0.1</v>
      </c>
      <c r="BV143" s="69">
        <v>0.05</v>
      </c>
      <c r="BW143" s="16">
        <v>0.05</v>
      </c>
      <c r="BX143" s="16">
        <v>0.05</v>
      </c>
      <c r="BY143" s="16">
        <f t="shared" si="2"/>
        <v>0.15000000000000002</v>
      </c>
      <c r="BZ143" s="16">
        <v>0.15</v>
      </c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>
        <v>0.05</v>
      </c>
      <c r="DF143" s="16">
        <v>0.05</v>
      </c>
      <c r="DG143" s="36">
        <v>383</v>
      </c>
      <c r="DH143" s="63"/>
      <c r="DI143" s="63"/>
      <c r="DJ143" s="63"/>
      <c r="DK143" s="63"/>
      <c r="DL143" s="63"/>
    </row>
    <row r="144" spans="1:116" x14ac:dyDescent="0.3">
      <c r="A144" s="56">
        <v>139</v>
      </c>
      <c r="B144" s="57">
        <v>315</v>
      </c>
      <c r="C144" s="59" t="s">
        <v>841</v>
      </c>
      <c r="D144" s="60" t="s">
        <v>842</v>
      </c>
      <c r="E144" s="59" t="s">
        <v>843</v>
      </c>
      <c r="F144" s="59" t="s">
        <v>844</v>
      </c>
      <c r="G144" s="37">
        <v>7.7</v>
      </c>
      <c r="H144" s="10">
        <v>891</v>
      </c>
      <c r="I144" s="29">
        <v>0.42799999999999999</v>
      </c>
      <c r="J144" s="28">
        <v>1.5</v>
      </c>
      <c r="K144" s="28">
        <v>134</v>
      </c>
      <c r="L144" s="29">
        <v>0.151</v>
      </c>
      <c r="M144" s="28">
        <v>4.08</v>
      </c>
      <c r="N144" s="28">
        <v>94.1</v>
      </c>
      <c r="O144" s="28">
        <v>24.4</v>
      </c>
      <c r="P144" s="31">
        <v>7.4999999999999997E-2</v>
      </c>
      <c r="Q144" s="36">
        <v>2840</v>
      </c>
      <c r="R144" s="28">
        <v>0.2</v>
      </c>
      <c r="S144" s="28">
        <v>7.67</v>
      </c>
      <c r="T144" s="28">
        <v>12.6</v>
      </c>
      <c r="U144" s="17">
        <v>1</v>
      </c>
      <c r="V144" s="17">
        <v>29.9</v>
      </c>
      <c r="W144" s="28">
        <v>20.9</v>
      </c>
      <c r="X144" s="28">
        <v>86.5</v>
      </c>
      <c r="Y144" s="10">
        <v>15300</v>
      </c>
      <c r="Z144" s="28">
        <v>4.37</v>
      </c>
      <c r="AA144" s="10">
        <v>17536.599999999999</v>
      </c>
      <c r="AB144" s="17">
        <v>1254.1500000000001</v>
      </c>
      <c r="AC144" s="28">
        <v>1710</v>
      </c>
      <c r="AD144" s="28">
        <v>2720</v>
      </c>
      <c r="AE144" s="28">
        <v>245.91900000000001</v>
      </c>
      <c r="AF144" s="10">
        <v>7987.67</v>
      </c>
      <c r="AG144" s="10">
        <v>1730</v>
      </c>
      <c r="AH144" s="17">
        <v>92</v>
      </c>
      <c r="AI144" s="17">
        <v>44</v>
      </c>
      <c r="AJ144" s="17">
        <v>2.5</v>
      </c>
      <c r="AK144" s="17">
        <v>97</v>
      </c>
      <c r="AL144" s="17">
        <v>24</v>
      </c>
      <c r="AM144" s="17">
        <v>23</v>
      </c>
      <c r="AN144" s="17">
        <v>36</v>
      </c>
      <c r="AO144" s="17">
        <v>2.5</v>
      </c>
      <c r="AP144" s="17">
        <v>28</v>
      </c>
      <c r="AQ144" s="17">
        <v>1.5</v>
      </c>
      <c r="AR144" s="17">
        <v>2.5</v>
      </c>
      <c r="AS144" s="17">
        <v>2.5</v>
      </c>
      <c r="AT144" s="17">
        <v>96</v>
      </c>
      <c r="AU144" s="17">
        <v>54</v>
      </c>
      <c r="AV144" s="17">
        <v>20</v>
      </c>
      <c r="AW144" s="17">
        <v>30</v>
      </c>
      <c r="AX144" s="17">
        <v>36</v>
      </c>
      <c r="AY144" s="17">
        <v>6</v>
      </c>
      <c r="AZ144" s="17">
        <v>2.5</v>
      </c>
      <c r="BA144" s="18">
        <v>495</v>
      </c>
      <c r="BB144" s="16">
        <v>0.5</v>
      </c>
      <c r="BC144" s="16">
        <v>0.5</v>
      </c>
      <c r="BD144" s="16">
        <v>0.5</v>
      </c>
      <c r="BE144" s="16">
        <v>0.5</v>
      </c>
      <c r="BF144" s="16">
        <v>0.5</v>
      </c>
      <c r="BG144" s="16">
        <v>0.5</v>
      </c>
      <c r="BH144" s="16">
        <v>0.5</v>
      </c>
      <c r="BI144" s="16">
        <v>0.5</v>
      </c>
      <c r="BJ144" s="16">
        <v>5.0000000000000001E-3</v>
      </c>
      <c r="BK144" s="16">
        <v>0.5</v>
      </c>
      <c r="BL144" s="16">
        <v>0.05</v>
      </c>
      <c r="BM144" s="16">
        <v>0.05</v>
      </c>
      <c r="BN144" s="16">
        <v>0.05</v>
      </c>
      <c r="BO144" s="16">
        <v>0.05</v>
      </c>
      <c r="BP144" s="16">
        <v>0.05</v>
      </c>
      <c r="BQ144" s="16">
        <v>0.4</v>
      </c>
      <c r="BR144" s="69">
        <v>0.4</v>
      </c>
      <c r="BS144" s="16">
        <v>0.05</v>
      </c>
      <c r="BT144" s="16">
        <v>0.05</v>
      </c>
      <c r="BU144" s="16">
        <v>0.1</v>
      </c>
      <c r="BV144" s="69">
        <v>0.05</v>
      </c>
      <c r="BW144" s="16">
        <v>0.05</v>
      </c>
      <c r="BX144" s="16">
        <v>0.05</v>
      </c>
      <c r="BY144" s="16">
        <f t="shared" si="2"/>
        <v>0.15000000000000002</v>
      </c>
      <c r="BZ144" s="16">
        <v>0.15</v>
      </c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>
        <v>0.05</v>
      </c>
      <c r="DF144" s="16">
        <v>0.05</v>
      </c>
      <c r="DG144" s="36">
        <v>3789</v>
      </c>
      <c r="DH144" s="63"/>
      <c r="DI144" s="63"/>
      <c r="DJ144" s="63"/>
      <c r="DK144" s="63"/>
      <c r="DL144" s="63"/>
    </row>
    <row r="145" spans="1:116" x14ac:dyDescent="0.3">
      <c r="A145" s="56">
        <v>140</v>
      </c>
      <c r="B145" s="57">
        <v>317</v>
      </c>
      <c r="C145" s="58" t="s">
        <v>845</v>
      </c>
      <c r="D145" s="58" t="s">
        <v>241</v>
      </c>
      <c r="E145" s="58" t="s">
        <v>846</v>
      </c>
      <c r="F145" s="58" t="s">
        <v>847</v>
      </c>
      <c r="G145" s="37">
        <v>8.9</v>
      </c>
      <c r="H145" s="10">
        <v>176.9</v>
      </c>
      <c r="I145" s="28">
        <v>0.05</v>
      </c>
      <c r="J145" s="28">
        <v>3.47</v>
      </c>
      <c r="K145" s="28">
        <v>19</v>
      </c>
      <c r="L145" s="29">
        <v>2.5000000000000001E-2</v>
      </c>
      <c r="M145" s="28">
        <v>2.41</v>
      </c>
      <c r="N145" s="28">
        <v>6.98</v>
      </c>
      <c r="O145" s="28">
        <v>8.07</v>
      </c>
      <c r="P145" s="31">
        <v>8.3000000000000001E-3</v>
      </c>
      <c r="Q145" s="28">
        <v>3040</v>
      </c>
      <c r="R145" s="28">
        <v>0.2</v>
      </c>
      <c r="S145" s="28">
        <v>8.6</v>
      </c>
      <c r="T145" s="28">
        <v>2.94</v>
      </c>
      <c r="U145" s="17">
        <v>1</v>
      </c>
      <c r="V145" s="28">
        <v>66.5</v>
      </c>
      <c r="W145" s="28">
        <v>10.6</v>
      </c>
      <c r="X145" s="28">
        <v>26.7</v>
      </c>
      <c r="Y145" s="10">
        <v>25500</v>
      </c>
      <c r="Z145" s="28">
        <v>0.05</v>
      </c>
      <c r="AA145" s="10">
        <v>8880</v>
      </c>
      <c r="AB145" s="17">
        <v>237</v>
      </c>
      <c r="AC145" s="10">
        <v>281</v>
      </c>
      <c r="AD145" s="28">
        <v>589</v>
      </c>
      <c r="AE145" s="28">
        <v>83.7</v>
      </c>
      <c r="AF145" s="10">
        <v>4266.9399999999996</v>
      </c>
      <c r="AG145" s="10">
        <v>1430</v>
      </c>
      <c r="AH145" s="17">
        <v>2.5</v>
      </c>
      <c r="AI145" s="17">
        <v>5</v>
      </c>
      <c r="AJ145" s="17">
        <v>2.5</v>
      </c>
      <c r="AK145" s="17">
        <v>8</v>
      </c>
      <c r="AL145" s="17">
        <v>2.5</v>
      </c>
      <c r="AM145" s="17">
        <v>2.5</v>
      </c>
      <c r="AN145" s="17">
        <v>2.5</v>
      </c>
      <c r="AO145" s="17">
        <v>2.5</v>
      </c>
      <c r="AP145" s="17">
        <v>2.5</v>
      </c>
      <c r="AQ145" s="17">
        <v>1.5</v>
      </c>
      <c r="AR145" s="17">
        <v>2.5</v>
      </c>
      <c r="AS145" s="17">
        <v>2.5</v>
      </c>
      <c r="AT145" s="17">
        <v>5</v>
      </c>
      <c r="AU145" s="17">
        <v>2.5</v>
      </c>
      <c r="AV145" s="17">
        <v>2.5</v>
      </c>
      <c r="AW145" s="17">
        <v>2.5</v>
      </c>
      <c r="AX145" s="17">
        <v>9</v>
      </c>
      <c r="AY145" s="17">
        <v>2.5</v>
      </c>
      <c r="AZ145" s="17">
        <v>2.5</v>
      </c>
      <c r="BA145" s="18">
        <v>42</v>
      </c>
      <c r="BB145" s="16">
        <v>0.5</v>
      </c>
      <c r="BC145" s="16">
        <v>0.5</v>
      </c>
      <c r="BD145" s="16">
        <v>0.5</v>
      </c>
      <c r="BE145" s="16">
        <v>0.5</v>
      </c>
      <c r="BF145" s="16">
        <v>0.5</v>
      </c>
      <c r="BG145" s="16">
        <v>0.5</v>
      </c>
      <c r="BH145" s="16">
        <v>0.5</v>
      </c>
      <c r="BI145" s="16">
        <v>0.5</v>
      </c>
      <c r="BJ145" s="16">
        <v>5.0000000000000001E-3</v>
      </c>
      <c r="BK145" s="16">
        <v>0.5</v>
      </c>
      <c r="BL145" s="16">
        <v>0.05</v>
      </c>
      <c r="BM145" s="16">
        <v>0.05</v>
      </c>
      <c r="BN145" s="16">
        <v>0.05</v>
      </c>
      <c r="BO145" s="16">
        <v>0.05</v>
      </c>
      <c r="BP145" s="16">
        <v>0.05</v>
      </c>
      <c r="BQ145" s="16">
        <v>0.4</v>
      </c>
      <c r="BR145" s="69">
        <v>0.4</v>
      </c>
      <c r="BS145" s="16">
        <v>0.05</v>
      </c>
      <c r="BT145" s="16">
        <v>0.05</v>
      </c>
      <c r="BU145" s="16">
        <v>0.1</v>
      </c>
      <c r="BV145" s="69">
        <v>0.05</v>
      </c>
      <c r="BW145" s="16">
        <v>0.05</v>
      </c>
      <c r="BX145" s="16">
        <v>0.05</v>
      </c>
      <c r="BY145" s="16">
        <f t="shared" si="2"/>
        <v>0.15000000000000002</v>
      </c>
      <c r="BZ145" s="16">
        <v>0.15</v>
      </c>
      <c r="CA145" s="16">
        <v>25</v>
      </c>
      <c r="CB145" s="16">
        <v>50</v>
      </c>
      <c r="CC145" s="16">
        <v>500</v>
      </c>
      <c r="CD145" s="16">
        <v>0.01</v>
      </c>
      <c r="CE145" s="16">
        <v>2.5000000000000001E-2</v>
      </c>
      <c r="CF145" s="16">
        <v>2.5000000000000001E-2</v>
      </c>
      <c r="CG145" s="16">
        <v>2.5000000000000001E-2</v>
      </c>
      <c r="CH145" s="16">
        <v>2.5000000000000001E-2</v>
      </c>
      <c r="CI145" s="16">
        <v>2.5000000000000001E-2</v>
      </c>
      <c r="CJ145" s="16">
        <v>2.5000000000000001E-2</v>
      </c>
      <c r="CK145" s="16">
        <v>2.5000000000000001E-2</v>
      </c>
      <c r="CL145" s="16">
        <v>5.0000000000000001E-3</v>
      </c>
      <c r="CM145" s="16">
        <v>0.15</v>
      </c>
      <c r="CN145" s="16">
        <v>0.5</v>
      </c>
      <c r="CO145" s="16">
        <v>0.5</v>
      </c>
      <c r="CP145" s="16">
        <v>0.5</v>
      </c>
      <c r="CQ145" s="16">
        <v>1.5</v>
      </c>
      <c r="CR145" s="16">
        <v>0.3</v>
      </c>
      <c r="CS145" s="16">
        <v>5</v>
      </c>
      <c r="CT145" s="16">
        <v>0.5</v>
      </c>
      <c r="CU145" s="16">
        <v>0.5</v>
      </c>
      <c r="CV145" s="16">
        <v>0.05</v>
      </c>
      <c r="CW145" s="16">
        <v>0.05</v>
      </c>
      <c r="CX145" s="16">
        <v>0.05</v>
      </c>
      <c r="CY145" s="16">
        <v>8.6200000000000003E-4</v>
      </c>
      <c r="CZ145" s="16">
        <v>0.05</v>
      </c>
      <c r="DA145" s="16">
        <v>0.05</v>
      </c>
      <c r="DB145" s="16">
        <v>0.05</v>
      </c>
      <c r="DC145" s="16">
        <v>0.05</v>
      </c>
      <c r="DD145" s="16">
        <v>0.05</v>
      </c>
      <c r="DE145" s="16">
        <v>0.05</v>
      </c>
      <c r="DF145" s="16">
        <v>0.05</v>
      </c>
      <c r="DG145" s="36">
        <v>315.89999999999998</v>
      </c>
      <c r="DH145" s="63">
        <v>0.5</v>
      </c>
      <c r="DI145" s="63">
        <v>0.05</v>
      </c>
      <c r="DJ145" s="63">
        <v>0.25</v>
      </c>
      <c r="DK145" s="63">
        <v>0.25</v>
      </c>
      <c r="DL145" s="63">
        <v>0.05</v>
      </c>
    </row>
    <row r="146" spans="1:116" x14ac:dyDescent="0.3">
      <c r="A146" s="56">
        <v>141</v>
      </c>
      <c r="B146" s="57">
        <v>318</v>
      </c>
      <c r="C146" s="58" t="s">
        <v>848</v>
      </c>
      <c r="D146" s="58" t="s">
        <v>849</v>
      </c>
      <c r="E146" s="58" t="s">
        <v>850</v>
      </c>
      <c r="F146" s="58" t="s">
        <v>851</v>
      </c>
      <c r="G146" s="37">
        <v>8.1</v>
      </c>
      <c r="H146" s="10">
        <v>569</v>
      </c>
      <c r="I146" s="28">
        <v>0.05</v>
      </c>
      <c r="J146" s="28">
        <v>4.01</v>
      </c>
      <c r="K146" s="28">
        <v>75.599999999999994</v>
      </c>
      <c r="L146" s="29">
        <v>0.78</v>
      </c>
      <c r="M146" s="28">
        <v>5.1100000000000003</v>
      </c>
      <c r="N146" s="28">
        <v>21.6</v>
      </c>
      <c r="O146" s="28">
        <v>29.8</v>
      </c>
      <c r="P146" s="31">
        <v>9.2999999999999992E-3</v>
      </c>
      <c r="Q146" s="36">
        <v>3180</v>
      </c>
      <c r="R146" s="28">
        <v>0.2</v>
      </c>
      <c r="S146" s="28">
        <v>12</v>
      </c>
      <c r="T146" s="28">
        <v>31.3</v>
      </c>
      <c r="U146" s="28">
        <v>1</v>
      </c>
      <c r="V146" s="17">
        <v>38.1</v>
      </c>
      <c r="W146" s="28">
        <v>21.9</v>
      </c>
      <c r="X146" s="28">
        <v>180</v>
      </c>
      <c r="Y146" s="10">
        <v>27300</v>
      </c>
      <c r="Z146" s="28">
        <v>4.0999999999999996</v>
      </c>
      <c r="AA146" s="10">
        <v>13100</v>
      </c>
      <c r="AB146" s="17">
        <v>372</v>
      </c>
      <c r="AC146" s="10">
        <v>700</v>
      </c>
      <c r="AD146" s="10">
        <v>1250</v>
      </c>
      <c r="AE146" s="28">
        <v>456.23599999999999</v>
      </c>
      <c r="AF146" s="10">
        <v>8859.3799999999992</v>
      </c>
      <c r="AG146" s="10">
        <v>1630</v>
      </c>
      <c r="AH146" s="17">
        <v>170</v>
      </c>
      <c r="AI146" s="17">
        <v>78</v>
      </c>
      <c r="AJ146" s="17">
        <v>15</v>
      </c>
      <c r="AK146" s="17">
        <v>187</v>
      </c>
      <c r="AL146" s="17">
        <v>66</v>
      </c>
      <c r="AM146" s="17">
        <v>62</v>
      </c>
      <c r="AN146" s="17">
        <v>54</v>
      </c>
      <c r="AO146" s="17">
        <v>16</v>
      </c>
      <c r="AP146" s="17">
        <v>36</v>
      </c>
      <c r="AQ146" s="17">
        <v>1.5</v>
      </c>
      <c r="AR146" s="17">
        <v>10</v>
      </c>
      <c r="AS146" s="17">
        <v>2.5</v>
      </c>
      <c r="AT146" s="17">
        <v>177</v>
      </c>
      <c r="AU146" s="17">
        <v>87</v>
      </c>
      <c r="AV146" s="17">
        <v>34</v>
      </c>
      <c r="AW146" s="17">
        <v>52</v>
      </c>
      <c r="AX146" s="17">
        <v>42</v>
      </c>
      <c r="AY146" s="17">
        <v>2.5</v>
      </c>
      <c r="AZ146" s="17">
        <v>2.5</v>
      </c>
      <c r="BA146" s="18">
        <v>944</v>
      </c>
      <c r="BB146" s="16">
        <v>0.5</v>
      </c>
      <c r="BC146" s="16">
        <v>0.5</v>
      </c>
      <c r="BD146" s="16">
        <v>0.5</v>
      </c>
      <c r="BE146" s="16">
        <v>0.5</v>
      </c>
      <c r="BF146" s="16">
        <v>0.5</v>
      </c>
      <c r="BG146" s="16">
        <v>0.5</v>
      </c>
      <c r="BH146" s="16">
        <v>0.5</v>
      </c>
      <c r="BI146" s="16">
        <v>0.5</v>
      </c>
      <c r="BJ146" s="16">
        <v>5.0000000000000001E-3</v>
      </c>
      <c r="BK146" s="16">
        <v>0.5</v>
      </c>
      <c r="BL146" s="16">
        <v>0.05</v>
      </c>
      <c r="BM146" s="16">
        <v>0.05</v>
      </c>
      <c r="BN146" s="16">
        <v>0.05</v>
      </c>
      <c r="BO146" s="16">
        <v>0.05</v>
      </c>
      <c r="BP146" s="16">
        <v>0.05</v>
      </c>
      <c r="BQ146" s="16">
        <v>0.4</v>
      </c>
      <c r="BR146" s="69">
        <v>0.4</v>
      </c>
      <c r="BS146" s="16">
        <v>0.05</v>
      </c>
      <c r="BT146" s="16">
        <v>0.05</v>
      </c>
      <c r="BU146" s="16">
        <v>0.1</v>
      </c>
      <c r="BV146" s="69">
        <v>0.05</v>
      </c>
      <c r="BW146" s="16">
        <v>0.05</v>
      </c>
      <c r="BX146" s="16">
        <v>0.05</v>
      </c>
      <c r="BY146" s="16">
        <f t="shared" si="2"/>
        <v>0.15000000000000002</v>
      </c>
      <c r="BZ146" s="16">
        <v>0.15</v>
      </c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>
        <v>0.05</v>
      </c>
      <c r="DF146" s="16">
        <v>0.05</v>
      </c>
      <c r="DG146" s="36">
        <v>2690</v>
      </c>
      <c r="DH146" s="63"/>
      <c r="DI146" s="63"/>
      <c r="DJ146" s="63"/>
      <c r="DK146" s="63"/>
      <c r="DL146" s="63"/>
    </row>
    <row r="147" spans="1:116" x14ac:dyDescent="0.3">
      <c r="A147" s="56">
        <v>142</v>
      </c>
      <c r="B147" s="57">
        <v>319</v>
      </c>
      <c r="C147" s="58" t="s">
        <v>190</v>
      </c>
      <c r="D147" s="58" t="s">
        <v>242</v>
      </c>
      <c r="E147" s="58" t="s">
        <v>369</v>
      </c>
      <c r="F147" s="58" t="s">
        <v>428</v>
      </c>
      <c r="G147" s="37">
        <v>8.1</v>
      </c>
      <c r="H147" s="10">
        <v>257</v>
      </c>
      <c r="I147" s="28">
        <v>0.05</v>
      </c>
      <c r="J147" s="28">
        <v>1.5</v>
      </c>
      <c r="K147" s="28">
        <v>62.7</v>
      </c>
      <c r="L147" s="29">
        <v>2.5000000000000001E-2</v>
      </c>
      <c r="M147" s="28">
        <v>0.92600000000000005</v>
      </c>
      <c r="N147" s="36">
        <v>3.53</v>
      </c>
      <c r="O147" s="36">
        <v>3.93</v>
      </c>
      <c r="P147" s="31">
        <v>7.1999999999999998E-3</v>
      </c>
      <c r="Q147" s="36">
        <v>183</v>
      </c>
      <c r="R147" s="28">
        <v>0.2</v>
      </c>
      <c r="S147" s="36">
        <v>2</v>
      </c>
      <c r="T147" s="36">
        <v>1.51</v>
      </c>
      <c r="U147" s="17">
        <v>1</v>
      </c>
      <c r="V147" s="17">
        <v>5.96</v>
      </c>
      <c r="W147" s="36">
        <v>2.85</v>
      </c>
      <c r="X147" s="36">
        <v>14.2</v>
      </c>
      <c r="Y147" s="10">
        <v>2020</v>
      </c>
      <c r="Z147" s="28">
        <v>0.05</v>
      </c>
      <c r="AA147" s="10">
        <v>8720</v>
      </c>
      <c r="AB147" s="17">
        <v>647.77200000000005</v>
      </c>
      <c r="AC147" s="28">
        <v>974</v>
      </c>
      <c r="AD147" s="10">
        <v>282</v>
      </c>
      <c r="AE147" s="28">
        <v>63.6</v>
      </c>
      <c r="AF147" s="10">
        <v>859</v>
      </c>
      <c r="AG147" s="36">
        <v>301</v>
      </c>
      <c r="AH147" s="17">
        <v>8</v>
      </c>
      <c r="AI147" s="17">
        <v>21</v>
      </c>
      <c r="AJ147" s="17">
        <v>2.5</v>
      </c>
      <c r="AK147" s="17">
        <v>31</v>
      </c>
      <c r="AL147" s="17">
        <v>13</v>
      </c>
      <c r="AM147" s="17">
        <v>2.5</v>
      </c>
      <c r="AN147" s="17">
        <v>10</v>
      </c>
      <c r="AO147" s="17">
        <v>2.5</v>
      </c>
      <c r="AP147" s="17">
        <v>6</v>
      </c>
      <c r="AQ147" s="17">
        <v>1.5</v>
      </c>
      <c r="AR147" s="17">
        <v>2.5</v>
      </c>
      <c r="AS147" s="17">
        <v>2.5</v>
      </c>
      <c r="AT147" s="17">
        <v>28</v>
      </c>
      <c r="AU147" s="17">
        <v>12</v>
      </c>
      <c r="AV147" s="17">
        <v>7</v>
      </c>
      <c r="AW147" s="17">
        <v>2.5</v>
      </c>
      <c r="AX147" s="17">
        <v>8</v>
      </c>
      <c r="AY147" s="17">
        <v>2.5</v>
      </c>
      <c r="AZ147" s="17">
        <v>2.5</v>
      </c>
      <c r="BA147" s="18">
        <v>141.5</v>
      </c>
      <c r="BB147" s="16">
        <v>0.5</v>
      </c>
      <c r="BC147" s="16">
        <v>0.5</v>
      </c>
      <c r="BD147" s="16">
        <v>0.5</v>
      </c>
      <c r="BE147" s="16">
        <v>0.5</v>
      </c>
      <c r="BF147" s="16">
        <v>0.5</v>
      </c>
      <c r="BG147" s="16">
        <v>0.5</v>
      </c>
      <c r="BH147" s="16">
        <v>0.5</v>
      </c>
      <c r="BI147" s="16">
        <v>0.5</v>
      </c>
      <c r="BJ147" s="16">
        <v>5.0000000000000001E-3</v>
      </c>
      <c r="BK147" s="16">
        <v>0.5</v>
      </c>
      <c r="BL147" s="16">
        <v>0.05</v>
      </c>
      <c r="BM147" s="16">
        <v>0.05</v>
      </c>
      <c r="BN147" s="16">
        <v>0.05</v>
      </c>
      <c r="BO147" s="16">
        <v>0.05</v>
      </c>
      <c r="BP147" s="16">
        <v>0.05</v>
      </c>
      <c r="BQ147" s="16">
        <v>0.4</v>
      </c>
      <c r="BR147" s="69">
        <v>0.4</v>
      </c>
      <c r="BS147" s="16">
        <v>0.05</v>
      </c>
      <c r="BT147" s="16">
        <v>0.05</v>
      </c>
      <c r="BU147" s="16">
        <v>0.1</v>
      </c>
      <c r="BV147" s="69">
        <v>0.05</v>
      </c>
      <c r="BW147" s="16">
        <v>0.05</v>
      </c>
      <c r="BX147" s="16">
        <v>0.05</v>
      </c>
      <c r="BY147" s="16">
        <f t="shared" si="2"/>
        <v>0.15000000000000002</v>
      </c>
      <c r="BZ147" s="16">
        <v>0.15</v>
      </c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>
        <v>0.05</v>
      </c>
      <c r="DF147" s="16">
        <v>0.05</v>
      </c>
      <c r="DG147" s="36">
        <v>272.5</v>
      </c>
      <c r="DH147" s="63"/>
      <c r="DI147" s="63"/>
      <c r="DJ147" s="63"/>
      <c r="DK147" s="63"/>
      <c r="DL147" s="63"/>
    </row>
    <row r="148" spans="1:116" x14ac:dyDescent="0.3">
      <c r="A148" s="56">
        <v>143</v>
      </c>
      <c r="B148" s="57">
        <v>320</v>
      </c>
      <c r="C148" s="58" t="s">
        <v>852</v>
      </c>
      <c r="D148" s="58" t="s">
        <v>853</v>
      </c>
      <c r="E148" s="58" t="s">
        <v>854</v>
      </c>
      <c r="F148" s="58" t="s">
        <v>855</v>
      </c>
      <c r="G148" s="37">
        <v>7.6</v>
      </c>
      <c r="H148" s="10">
        <v>259</v>
      </c>
      <c r="I148" s="28">
        <v>0.05</v>
      </c>
      <c r="J148" s="28">
        <v>1.5</v>
      </c>
      <c r="K148" s="28">
        <v>48.9</v>
      </c>
      <c r="L148" s="29">
        <v>2.5000000000000001E-2</v>
      </c>
      <c r="M148" s="28">
        <v>4.58</v>
      </c>
      <c r="N148" s="28">
        <v>9.41</v>
      </c>
      <c r="O148" s="28">
        <v>12.2</v>
      </c>
      <c r="P148" s="31">
        <v>0.02</v>
      </c>
      <c r="Q148" s="28">
        <v>988</v>
      </c>
      <c r="R148" s="28">
        <v>0.2</v>
      </c>
      <c r="S148" s="28">
        <v>8.51</v>
      </c>
      <c r="T148" s="28">
        <v>5.8</v>
      </c>
      <c r="U148" s="17">
        <v>1</v>
      </c>
      <c r="V148" s="28">
        <v>6.11</v>
      </c>
      <c r="W148" s="28">
        <v>9.0399999999999991</v>
      </c>
      <c r="X148" s="28">
        <v>78.5</v>
      </c>
      <c r="Y148" s="10">
        <v>669</v>
      </c>
      <c r="Z148" s="28">
        <v>0.13</v>
      </c>
      <c r="AA148" s="10">
        <v>7250</v>
      </c>
      <c r="AB148" s="17">
        <v>210</v>
      </c>
      <c r="AC148" s="28">
        <v>183</v>
      </c>
      <c r="AD148" s="28">
        <v>189</v>
      </c>
      <c r="AE148" s="28">
        <v>230.44499999999999</v>
      </c>
      <c r="AF148" s="10">
        <v>3903.34</v>
      </c>
      <c r="AG148" s="10">
        <v>623</v>
      </c>
      <c r="AH148" s="17">
        <v>15</v>
      </c>
      <c r="AI148" s="17">
        <v>51</v>
      </c>
      <c r="AJ148" s="17">
        <v>18</v>
      </c>
      <c r="AK148" s="17">
        <v>190</v>
      </c>
      <c r="AL148" s="17">
        <v>120</v>
      </c>
      <c r="AM148" s="17">
        <v>109</v>
      </c>
      <c r="AN148" s="17">
        <v>167</v>
      </c>
      <c r="AO148" s="17">
        <v>33</v>
      </c>
      <c r="AP148" s="17">
        <v>136</v>
      </c>
      <c r="AQ148" s="17">
        <v>4</v>
      </c>
      <c r="AR148" s="17">
        <v>2.5</v>
      </c>
      <c r="AS148" s="17">
        <v>7</v>
      </c>
      <c r="AT148" s="17">
        <v>224</v>
      </c>
      <c r="AU148" s="17">
        <v>184</v>
      </c>
      <c r="AV148" s="17">
        <v>84</v>
      </c>
      <c r="AW148" s="17">
        <v>108</v>
      </c>
      <c r="AX148" s="17">
        <v>215</v>
      </c>
      <c r="AY148" s="17">
        <v>31</v>
      </c>
      <c r="AZ148" s="17">
        <v>2.5</v>
      </c>
      <c r="BA148" s="18">
        <v>1175.5</v>
      </c>
      <c r="BB148" s="16">
        <v>0.5</v>
      </c>
      <c r="BC148" s="16">
        <v>0.5</v>
      </c>
      <c r="BD148" s="16">
        <v>0.5</v>
      </c>
      <c r="BE148" s="16">
        <v>0.5</v>
      </c>
      <c r="BF148" s="16">
        <v>0.5</v>
      </c>
      <c r="BG148" s="16">
        <v>0.5</v>
      </c>
      <c r="BH148" s="16">
        <v>0.5</v>
      </c>
      <c r="BI148" s="16">
        <v>0.5</v>
      </c>
      <c r="BJ148" s="16">
        <v>5.0000000000000001E-3</v>
      </c>
      <c r="BK148" s="16">
        <v>0.5</v>
      </c>
      <c r="BL148" s="16">
        <v>0.05</v>
      </c>
      <c r="BM148" s="16">
        <v>0.05</v>
      </c>
      <c r="BN148" s="16">
        <v>0.05</v>
      </c>
      <c r="BO148" s="16">
        <v>0.05</v>
      </c>
      <c r="BP148" s="16">
        <v>0.05</v>
      </c>
      <c r="BQ148" s="16">
        <v>0.4</v>
      </c>
      <c r="BR148" s="69">
        <v>0.4</v>
      </c>
      <c r="BS148" s="16">
        <v>0.05</v>
      </c>
      <c r="BT148" s="16">
        <v>0.05</v>
      </c>
      <c r="BU148" s="16">
        <v>0.1</v>
      </c>
      <c r="BV148" s="69">
        <v>0.05</v>
      </c>
      <c r="BW148" s="16">
        <v>0.05</v>
      </c>
      <c r="BX148" s="16">
        <v>0.05</v>
      </c>
      <c r="BY148" s="16">
        <f t="shared" si="2"/>
        <v>0.15000000000000002</v>
      </c>
      <c r="BZ148" s="16">
        <v>0.15</v>
      </c>
      <c r="CA148" s="16">
        <v>25</v>
      </c>
      <c r="CB148" s="16">
        <v>50</v>
      </c>
      <c r="CC148" s="16">
        <v>1700</v>
      </c>
      <c r="CD148" s="16">
        <v>0.01</v>
      </c>
      <c r="CE148" s="16">
        <v>2.5000000000000001E-2</v>
      </c>
      <c r="CF148" s="16">
        <v>2.5000000000000001E-2</v>
      </c>
      <c r="CG148" s="16">
        <v>2.5000000000000001E-2</v>
      </c>
      <c r="CH148" s="16">
        <v>2.5000000000000001E-2</v>
      </c>
      <c r="CI148" s="16">
        <v>2.5000000000000001E-2</v>
      </c>
      <c r="CJ148" s="16">
        <v>2.5000000000000001E-2</v>
      </c>
      <c r="CK148" s="16">
        <v>2.5000000000000001E-2</v>
      </c>
      <c r="CL148" s="16">
        <v>5.0000000000000001E-3</v>
      </c>
      <c r="CM148" s="16">
        <v>0.15</v>
      </c>
      <c r="CN148" s="16">
        <v>0.5</v>
      </c>
      <c r="CO148" s="16">
        <v>0.5</v>
      </c>
      <c r="CP148" s="16">
        <v>0.5</v>
      </c>
      <c r="CQ148" s="16">
        <v>1.5</v>
      </c>
      <c r="CR148" s="16">
        <v>0.3</v>
      </c>
      <c r="CS148" s="16">
        <v>5</v>
      </c>
      <c r="CT148" s="16">
        <v>0.5</v>
      </c>
      <c r="CU148" s="16">
        <v>0.5</v>
      </c>
      <c r="CV148" s="16">
        <v>0.05</v>
      </c>
      <c r="CW148" s="16">
        <v>0.05</v>
      </c>
      <c r="CX148" s="16">
        <v>0.05</v>
      </c>
      <c r="CY148" s="16">
        <v>9.2500000000000004E-4</v>
      </c>
      <c r="CZ148" s="16">
        <v>0.05</v>
      </c>
      <c r="DA148" s="16">
        <v>0.05</v>
      </c>
      <c r="DB148" s="16">
        <v>0.05</v>
      </c>
      <c r="DC148" s="16">
        <v>0.05</v>
      </c>
      <c r="DD148" s="16">
        <v>0.05</v>
      </c>
      <c r="DE148" s="16">
        <v>0.05</v>
      </c>
      <c r="DF148" s="16">
        <v>0.05</v>
      </c>
      <c r="DG148" s="36">
        <v>337.4</v>
      </c>
      <c r="DH148" s="63">
        <v>0.5</v>
      </c>
      <c r="DI148" s="63">
        <v>0.05</v>
      </c>
      <c r="DJ148" s="63">
        <v>0.25</v>
      </c>
      <c r="DK148" s="63">
        <v>0.25</v>
      </c>
      <c r="DL148" s="63">
        <v>0.05</v>
      </c>
    </row>
    <row r="149" spans="1:116" x14ac:dyDescent="0.3">
      <c r="A149" s="56">
        <v>144</v>
      </c>
      <c r="B149" s="57">
        <v>321</v>
      </c>
      <c r="C149" s="58" t="s">
        <v>856</v>
      </c>
      <c r="D149" s="58" t="s">
        <v>857</v>
      </c>
      <c r="E149" s="58" t="s">
        <v>370</v>
      </c>
      <c r="F149" s="58" t="s">
        <v>209</v>
      </c>
      <c r="G149" s="37">
        <v>7.4</v>
      </c>
      <c r="H149" s="10">
        <v>285</v>
      </c>
      <c r="I149" s="28">
        <v>0.05</v>
      </c>
      <c r="J149" s="28">
        <v>3.57</v>
      </c>
      <c r="K149" s="28">
        <v>109</v>
      </c>
      <c r="L149" s="29">
        <v>10.6</v>
      </c>
      <c r="M149" s="28">
        <v>3.23</v>
      </c>
      <c r="N149" s="36">
        <v>9.93</v>
      </c>
      <c r="O149" s="28">
        <v>18</v>
      </c>
      <c r="P149" s="31">
        <v>9.5999999999999992E-3</v>
      </c>
      <c r="Q149" s="36">
        <v>995</v>
      </c>
      <c r="R149" s="28">
        <v>0.2</v>
      </c>
      <c r="S149" s="36">
        <v>6.42</v>
      </c>
      <c r="T149" s="36">
        <v>83.2</v>
      </c>
      <c r="U149" s="17">
        <v>1</v>
      </c>
      <c r="V149" s="17">
        <v>14.5</v>
      </c>
      <c r="W149" s="36">
        <v>8.24</v>
      </c>
      <c r="X149" s="36">
        <v>865</v>
      </c>
      <c r="Y149" s="10">
        <v>2990</v>
      </c>
      <c r="Z149" s="28">
        <v>5.9</v>
      </c>
      <c r="AA149" s="10">
        <v>6100</v>
      </c>
      <c r="AB149" s="17">
        <v>234</v>
      </c>
      <c r="AC149" s="28">
        <v>341</v>
      </c>
      <c r="AD149" s="10">
        <v>1780</v>
      </c>
      <c r="AE149" s="28">
        <v>154.76499999999999</v>
      </c>
      <c r="AF149" s="10">
        <v>1804.83</v>
      </c>
      <c r="AG149" s="36">
        <v>362</v>
      </c>
      <c r="AH149" s="17">
        <v>41</v>
      </c>
      <c r="AI149" s="17">
        <v>56</v>
      </c>
      <c r="AJ149" s="17">
        <v>8</v>
      </c>
      <c r="AK149" s="17">
        <v>79</v>
      </c>
      <c r="AL149" s="17">
        <v>9</v>
      </c>
      <c r="AM149" s="17">
        <v>15</v>
      </c>
      <c r="AN149" s="17">
        <v>11</v>
      </c>
      <c r="AO149" s="17">
        <v>2.5</v>
      </c>
      <c r="AP149" s="17">
        <v>2.5</v>
      </c>
      <c r="AQ149" s="17">
        <v>1.5</v>
      </c>
      <c r="AR149" s="17">
        <v>8</v>
      </c>
      <c r="AS149" s="17">
        <v>18</v>
      </c>
      <c r="AT149" s="17">
        <v>65</v>
      </c>
      <c r="AU149" s="17">
        <v>23</v>
      </c>
      <c r="AV149" s="17">
        <v>8</v>
      </c>
      <c r="AW149" s="17">
        <v>16</v>
      </c>
      <c r="AX149" s="17">
        <v>16</v>
      </c>
      <c r="AY149" s="17">
        <v>2.5</v>
      </c>
      <c r="AZ149" s="17">
        <v>2.5</v>
      </c>
      <c r="BA149" s="18">
        <v>342.5</v>
      </c>
      <c r="BB149" s="16">
        <v>0.5</v>
      </c>
      <c r="BC149" s="16">
        <v>0.5</v>
      </c>
      <c r="BD149" s="16">
        <v>0.5</v>
      </c>
      <c r="BE149" s="16">
        <v>0.5</v>
      </c>
      <c r="BF149" s="16">
        <v>0.5</v>
      </c>
      <c r="BG149" s="16">
        <v>0.5</v>
      </c>
      <c r="BH149" s="16">
        <v>0.5</v>
      </c>
      <c r="BI149" s="16">
        <v>0.5</v>
      </c>
      <c r="BJ149" s="16">
        <v>5.0000000000000001E-3</v>
      </c>
      <c r="BK149" s="16">
        <v>0.5</v>
      </c>
      <c r="BL149" s="16">
        <v>0.05</v>
      </c>
      <c r="BM149" s="16">
        <v>0.05</v>
      </c>
      <c r="BN149" s="16">
        <v>0.05</v>
      </c>
      <c r="BO149" s="16">
        <v>0.05</v>
      </c>
      <c r="BP149" s="16">
        <v>0.05</v>
      </c>
      <c r="BQ149" s="16">
        <v>0.4</v>
      </c>
      <c r="BR149" s="69">
        <v>0.4</v>
      </c>
      <c r="BS149" s="16">
        <v>0.05</v>
      </c>
      <c r="BT149" s="16">
        <v>0.05</v>
      </c>
      <c r="BU149" s="16">
        <v>0.1</v>
      </c>
      <c r="BV149" s="69">
        <v>0.05</v>
      </c>
      <c r="BW149" s="16">
        <v>0.05</v>
      </c>
      <c r="BX149" s="16">
        <v>0.05</v>
      </c>
      <c r="BY149" s="16">
        <f t="shared" si="2"/>
        <v>0.15000000000000002</v>
      </c>
      <c r="BZ149" s="16">
        <v>0.15</v>
      </c>
      <c r="CA149" s="16">
        <v>25</v>
      </c>
      <c r="CB149" s="16">
        <v>50</v>
      </c>
      <c r="CC149" s="16">
        <v>1400</v>
      </c>
      <c r="CD149" s="16">
        <v>0.01</v>
      </c>
      <c r="CE149" s="16">
        <v>2.5000000000000001E-2</v>
      </c>
      <c r="CF149" s="16">
        <v>2.5000000000000001E-2</v>
      </c>
      <c r="CG149" s="16">
        <v>2.5000000000000001E-2</v>
      </c>
      <c r="CH149" s="16">
        <v>2.5000000000000001E-2</v>
      </c>
      <c r="CI149" s="16">
        <v>2.5000000000000001E-2</v>
      </c>
      <c r="CJ149" s="16">
        <v>2.5000000000000001E-2</v>
      </c>
      <c r="CK149" s="16">
        <v>2.5000000000000001E-2</v>
      </c>
      <c r="CL149" s="16">
        <v>5.0000000000000001E-3</v>
      </c>
      <c r="CM149" s="16">
        <v>0.15</v>
      </c>
      <c r="CN149" s="16">
        <v>0.5</v>
      </c>
      <c r="CO149" s="16">
        <v>0.5</v>
      </c>
      <c r="CP149" s="16">
        <v>0.5</v>
      </c>
      <c r="CQ149" s="16">
        <v>1.5</v>
      </c>
      <c r="CR149" s="16">
        <v>0.3</v>
      </c>
      <c r="CS149" s="16">
        <v>5</v>
      </c>
      <c r="CT149" s="16">
        <v>0.5</v>
      </c>
      <c r="CU149" s="16">
        <v>0.5</v>
      </c>
      <c r="CV149" s="16">
        <v>0.05</v>
      </c>
      <c r="CW149" s="16">
        <v>0.05</v>
      </c>
      <c r="CX149" s="16">
        <v>0.05</v>
      </c>
      <c r="CY149" s="16">
        <v>1.9E-3</v>
      </c>
      <c r="CZ149" s="16">
        <v>0.05</v>
      </c>
      <c r="DA149" s="16">
        <v>0.05</v>
      </c>
      <c r="DB149" s="16">
        <v>0.05</v>
      </c>
      <c r="DC149" s="16">
        <v>0.05</v>
      </c>
      <c r="DD149" s="16">
        <v>0.05</v>
      </c>
      <c r="DE149" s="16">
        <v>0.05</v>
      </c>
      <c r="DF149" s="16">
        <v>0.05</v>
      </c>
      <c r="DG149" s="36">
        <v>508.4</v>
      </c>
      <c r="DH149" s="63">
        <v>0.5</v>
      </c>
      <c r="DI149" s="63">
        <v>0.05</v>
      </c>
      <c r="DJ149" s="63">
        <v>0.25</v>
      </c>
      <c r="DK149" s="63">
        <v>0.25</v>
      </c>
      <c r="DL149" s="63">
        <v>0.05</v>
      </c>
    </row>
    <row r="150" spans="1:116" x14ac:dyDescent="0.3">
      <c r="A150" s="56">
        <v>145</v>
      </c>
      <c r="B150" s="57">
        <v>322</v>
      </c>
      <c r="C150" s="58" t="s">
        <v>858</v>
      </c>
      <c r="D150" s="58" t="s">
        <v>859</v>
      </c>
      <c r="E150" s="58" t="s">
        <v>860</v>
      </c>
      <c r="F150" s="58" t="s">
        <v>861</v>
      </c>
      <c r="G150" s="37">
        <v>7.6</v>
      </c>
      <c r="H150" s="10">
        <v>335</v>
      </c>
      <c r="I150" s="28">
        <v>0.05</v>
      </c>
      <c r="J150" s="28">
        <v>1.5</v>
      </c>
      <c r="K150" s="28">
        <v>50.5</v>
      </c>
      <c r="L150" s="29">
        <v>1.32</v>
      </c>
      <c r="M150" s="28">
        <v>2.54</v>
      </c>
      <c r="N150" s="28">
        <v>8.58</v>
      </c>
      <c r="O150" s="28">
        <v>9.77</v>
      </c>
      <c r="P150" s="31">
        <v>6.7000000000000002E-3</v>
      </c>
      <c r="Q150" s="28">
        <v>1300</v>
      </c>
      <c r="R150" s="28">
        <v>0.2</v>
      </c>
      <c r="S150" s="28">
        <v>4.82</v>
      </c>
      <c r="T150" s="28">
        <v>47.2</v>
      </c>
      <c r="U150" s="17">
        <v>1</v>
      </c>
      <c r="V150" s="28">
        <v>9.7100000000000009</v>
      </c>
      <c r="W150" s="28">
        <v>7.32</v>
      </c>
      <c r="X150" s="28">
        <v>202</v>
      </c>
      <c r="Y150" s="10">
        <v>3620</v>
      </c>
      <c r="Z150" s="28">
        <v>1.7</v>
      </c>
      <c r="AA150" s="10">
        <v>7850</v>
      </c>
      <c r="AB150" s="17">
        <v>260</v>
      </c>
      <c r="AC150" s="10">
        <v>716</v>
      </c>
      <c r="AD150" s="28">
        <v>596</v>
      </c>
      <c r="AE150" s="28">
        <v>133.50299999999999</v>
      </c>
      <c r="AF150" s="10">
        <v>3770.23</v>
      </c>
      <c r="AG150" s="10">
        <v>823</v>
      </c>
      <c r="AH150" s="17">
        <v>160</v>
      </c>
      <c r="AI150" s="17">
        <v>26</v>
      </c>
      <c r="AJ150" s="17">
        <v>2.5</v>
      </c>
      <c r="AK150" s="17">
        <v>50</v>
      </c>
      <c r="AL150" s="17">
        <v>19</v>
      </c>
      <c r="AM150" s="17">
        <v>17</v>
      </c>
      <c r="AN150" s="17">
        <v>14</v>
      </c>
      <c r="AO150" s="17">
        <v>2.5</v>
      </c>
      <c r="AP150" s="17">
        <v>2.5</v>
      </c>
      <c r="AQ150" s="17">
        <v>1.5</v>
      </c>
      <c r="AR150" s="17">
        <v>7</v>
      </c>
      <c r="AS150" s="17">
        <v>2.5</v>
      </c>
      <c r="AT150" s="17">
        <v>45</v>
      </c>
      <c r="AU150" s="17">
        <v>24</v>
      </c>
      <c r="AV150" s="17">
        <v>9</v>
      </c>
      <c r="AW150" s="17">
        <v>14</v>
      </c>
      <c r="AX150" s="17">
        <v>15</v>
      </c>
      <c r="AY150" s="17">
        <v>2.5</v>
      </c>
      <c r="AZ150" s="17">
        <v>2.5</v>
      </c>
      <c r="BA150" s="18">
        <v>377.5</v>
      </c>
      <c r="BB150" s="16">
        <v>0.5</v>
      </c>
      <c r="BC150" s="16">
        <v>0.5</v>
      </c>
      <c r="BD150" s="16">
        <v>0.5</v>
      </c>
      <c r="BE150" s="16">
        <v>0.5</v>
      </c>
      <c r="BF150" s="16">
        <v>0.5</v>
      </c>
      <c r="BG150" s="16">
        <v>0.5</v>
      </c>
      <c r="BH150" s="16">
        <v>0.5</v>
      </c>
      <c r="BI150" s="16">
        <v>0.5</v>
      </c>
      <c r="BJ150" s="16">
        <v>5.0000000000000001E-3</v>
      </c>
      <c r="BK150" s="16">
        <v>0.5</v>
      </c>
      <c r="BL150" s="16">
        <v>0.05</v>
      </c>
      <c r="BM150" s="16">
        <v>0.05</v>
      </c>
      <c r="BN150" s="16">
        <v>0.05</v>
      </c>
      <c r="BO150" s="16">
        <v>0.05</v>
      </c>
      <c r="BP150" s="16">
        <v>0.05</v>
      </c>
      <c r="BQ150" s="16">
        <v>0.4</v>
      </c>
      <c r="BR150" s="69">
        <v>0.4</v>
      </c>
      <c r="BS150" s="16">
        <v>0.05</v>
      </c>
      <c r="BT150" s="16">
        <v>0.05</v>
      </c>
      <c r="BU150" s="16">
        <v>0.1</v>
      </c>
      <c r="BV150" s="69">
        <v>0.05</v>
      </c>
      <c r="BW150" s="16">
        <v>0.05</v>
      </c>
      <c r="BX150" s="16">
        <v>0.05</v>
      </c>
      <c r="BY150" s="16">
        <f t="shared" si="2"/>
        <v>0.15000000000000002</v>
      </c>
      <c r="BZ150" s="16">
        <v>0.15</v>
      </c>
      <c r="CA150" s="16">
        <v>53</v>
      </c>
      <c r="CB150" s="16">
        <v>50</v>
      </c>
      <c r="CC150" s="16">
        <v>500</v>
      </c>
      <c r="CD150" s="16">
        <v>0.01</v>
      </c>
      <c r="CE150" s="16">
        <v>2.5000000000000001E-2</v>
      </c>
      <c r="CF150" s="16">
        <v>2.5000000000000001E-2</v>
      </c>
      <c r="CG150" s="16">
        <v>2.5000000000000001E-2</v>
      </c>
      <c r="CH150" s="16">
        <v>2.5000000000000001E-2</v>
      </c>
      <c r="CI150" s="16">
        <v>2.5000000000000001E-2</v>
      </c>
      <c r="CJ150" s="16">
        <v>2.5000000000000001E-2</v>
      </c>
      <c r="CK150" s="16">
        <v>2.5000000000000001E-2</v>
      </c>
      <c r="CL150" s="16">
        <v>5.0000000000000001E-3</v>
      </c>
      <c r="CM150" s="16">
        <v>0.15</v>
      </c>
      <c r="CN150" s="16">
        <v>0.5</v>
      </c>
      <c r="CO150" s="16">
        <v>0.5</v>
      </c>
      <c r="CP150" s="16">
        <v>0.5</v>
      </c>
      <c r="CQ150" s="16">
        <v>1.5</v>
      </c>
      <c r="CR150" s="16">
        <v>0.3</v>
      </c>
      <c r="CS150" s="16">
        <v>5</v>
      </c>
      <c r="CT150" s="16">
        <v>0.5</v>
      </c>
      <c r="CU150" s="16">
        <v>0.5</v>
      </c>
      <c r="CV150" s="16">
        <v>0.05</v>
      </c>
      <c r="CW150" s="16">
        <v>0.05</v>
      </c>
      <c r="CX150" s="16">
        <v>0.05</v>
      </c>
      <c r="CY150" s="16">
        <v>2.5000000000000001E-3</v>
      </c>
      <c r="CZ150" s="16">
        <v>0.05</v>
      </c>
      <c r="DA150" s="16">
        <v>0.05</v>
      </c>
      <c r="DB150" s="16">
        <v>0.05</v>
      </c>
      <c r="DC150" s="16">
        <v>0.05</v>
      </c>
      <c r="DD150" s="16">
        <v>0.05</v>
      </c>
      <c r="DE150" s="16">
        <v>0.05</v>
      </c>
      <c r="DF150" s="16">
        <v>0.05</v>
      </c>
      <c r="DG150" s="36">
        <v>1625</v>
      </c>
      <c r="DH150" s="63">
        <v>0.5</v>
      </c>
      <c r="DI150" s="63">
        <v>0.05</v>
      </c>
      <c r="DJ150" s="63">
        <v>0.25</v>
      </c>
      <c r="DK150" s="63">
        <v>0.25</v>
      </c>
      <c r="DL150" s="63">
        <v>0.05</v>
      </c>
    </row>
    <row r="151" spans="1:116" x14ac:dyDescent="0.3">
      <c r="A151" s="56">
        <v>146</v>
      </c>
      <c r="B151" s="57">
        <v>323</v>
      </c>
      <c r="C151" s="58" t="s">
        <v>862</v>
      </c>
      <c r="D151" s="58" t="s">
        <v>243</v>
      </c>
      <c r="E151" s="58" t="s">
        <v>863</v>
      </c>
      <c r="F151" s="58" t="s">
        <v>864</v>
      </c>
      <c r="G151" s="37">
        <v>7.2</v>
      </c>
      <c r="H151" s="10">
        <v>846</v>
      </c>
      <c r="I151" s="28">
        <v>0.05</v>
      </c>
      <c r="J151" s="28">
        <v>18.600000000000001</v>
      </c>
      <c r="K151" s="28">
        <v>211</v>
      </c>
      <c r="L151" s="29">
        <v>4.9000000000000004</v>
      </c>
      <c r="M151" s="28">
        <v>12.9</v>
      </c>
      <c r="N151" s="28">
        <v>28.9</v>
      </c>
      <c r="O151" s="28">
        <v>58</v>
      </c>
      <c r="P151" s="31">
        <v>6.4999999999999997E-3</v>
      </c>
      <c r="Q151" s="28">
        <v>2740</v>
      </c>
      <c r="R151" s="28">
        <v>0.2</v>
      </c>
      <c r="S151" s="28">
        <v>25.9</v>
      </c>
      <c r="T151" s="28">
        <v>58.3</v>
      </c>
      <c r="U151" s="17">
        <v>3.29</v>
      </c>
      <c r="V151" s="17">
        <v>65.400000000000006</v>
      </c>
      <c r="W151" s="28">
        <v>37.4</v>
      </c>
      <c r="X151" s="28">
        <v>632</v>
      </c>
      <c r="Y151" s="10">
        <v>8130</v>
      </c>
      <c r="Z151" s="28">
        <v>13.2</v>
      </c>
      <c r="AA151" s="10">
        <v>45005.8</v>
      </c>
      <c r="AB151" s="17">
        <v>1225.6300000000001</v>
      </c>
      <c r="AC151" s="10">
        <v>5290</v>
      </c>
      <c r="AD151" s="10">
        <v>4060</v>
      </c>
      <c r="AE151" s="28">
        <v>257.77300000000002</v>
      </c>
      <c r="AF151" s="10">
        <v>44566.6</v>
      </c>
      <c r="AG151" s="10">
        <v>2230</v>
      </c>
      <c r="AH151" s="17">
        <v>190</v>
      </c>
      <c r="AI151" s="17">
        <v>57</v>
      </c>
      <c r="AJ151" s="17">
        <v>2.5</v>
      </c>
      <c r="AK151" s="17">
        <v>131</v>
      </c>
      <c r="AL151" s="17">
        <v>48</v>
      </c>
      <c r="AM151" s="17">
        <v>35</v>
      </c>
      <c r="AN151" s="17">
        <v>39</v>
      </c>
      <c r="AO151" s="17">
        <v>2.5</v>
      </c>
      <c r="AP151" s="17">
        <v>2.5</v>
      </c>
      <c r="AQ151" s="17">
        <v>1.5</v>
      </c>
      <c r="AR151" s="17">
        <v>2.5</v>
      </c>
      <c r="AS151" s="17">
        <v>2.5</v>
      </c>
      <c r="AT151" s="17">
        <v>121</v>
      </c>
      <c r="AU151" s="17">
        <v>73</v>
      </c>
      <c r="AV151" s="17">
        <v>28</v>
      </c>
      <c r="AW151" s="17">
        <v>50</v>
      </c>
      <c r="AX151" s="17">
        <v>62</v>
      </c>
      <c r="AY151" s="17">
        <v>2.5</v>
      </c>
      <c r="AZ151" s="17">
        <v>2.5</v>
      </c>
      <c r="BA151" s="18">
        <v>731</v>
      </c>
      <c r="BB151" s="16">
        <v>0.5</v>
      </c>
      <c r="BC151" s="16">
        <v>0.5</v>
      </c>
      <c r="BD151" s="16">
        <v>0.5</v>
      </c>
      <c r="BE151" s="16">
        <v>0.5</v>
      </c>
      <c r="BF151" s="16">
        <v>0.5</v>
      </c>
      <c r="BG151" s="16">
        <v>0.5</v>
      </c>
      <c r="BH151" s="16">
        <v>0.5</v>
      </c>
      <c r="BI151" s="16">
        <v>0.5</v>
      </c>
      <c r="BJ151" s="16">
        <v>5.0000000000000001E-3</v>
      </c>
      <c r="BK151" s="16">
        <v>0.5</v>
      </c>
      <c r="BL151" s="16">
        <v>0.05</v>
      </c>
      <c r="BM151" s="16">
        <v>0.05</v>
      </c>
      <c r="BN151" s="16">
        <v>0.05</v>
      </c>
      <c r="BO151" s="16">
        <v>0.05</v>
      </c>
      <c r="BP151" s="16">
        <v>0.05</v>
      </c>
      <c r="BQ151" s="16">
        <v>0.4</v>
      </c>
      <c r="BR151" s="69">
        <v>0.4</v>
      </c>
      <c r="BS151" s="16">
        <v>0.05</v>
      </c>
      <c r="BT151" s="16">
        <v>0.05</v>
      </c>
      <c r="BU151" s="16">
        <v>0.1</v>
      </c>
      <c r="BV151" s="69">
        <v>0.05</v>
      </c>
      <c r="BW151" s="16">
        <v>0.05</v>
      </c>
      <c r="BX151" s="16">
        <v>0.05</v>
      </c>
      <c r="BY151" s="16">
        <f t="shared" si="2"/>
        <v>0.15000000000000002</v>
      </c>
      <c r="BZ151" s="16">
        <v>0.15</v>
      </c>
      <c r="CA151" s="16">
        <v>530</v>
      </c>
      <c r="CB151" s="16">
        <v>50</v>
      </c>
      <c r="CC151" s="16">
        <v>2300</v>
      </c>
      <c r="CD151" s="16">
        <v>0.01</v>
      </c>
      <c r="CE151" s="16">
        <v>2.5000000000000001E-2</v>
      </c>
      <c r="CF151" s="16">
        <v>2.5000000000000001E-2</v>
      </c>
      <c r="CG151" s="16">
        <v>2.5000000000000001E-2</v>
      </c>
      <c r="CH151" s="16">
        <v>2.5000000000000001E-2</v>
      </c>
      <c r="CI151" s="16">
        <v>2.5000000000000001E-2</v>
      </c>
      <c r="CJ151" s="16">
        <v>2.5000000000000001E-2</v>
      </c>
      <c r="CK151" s="16">
        <v>2.5000000000000001E-2</v>
      </c>
      <c r="CL151" s="16">
        <v>5.0000000000000001E-3</v>
      </c>
      <c r="CM151" s="16">
        <v>0.15</v>
      </c>
      <c r="CN151" s="16">
        <v>0.5</v>
      </c>
      <c r="CO151" s="16">
        <v>0.5</v>
      </c>
      <c r="CP151" s="16">
        <v>0.5</v>
      </c>
      <c r="CQ151" s="16">
        <v>1.5</v>
      </c>
      <c r="CR151" s="16">
        <v>0.3</v>
      </c>
      <c r="CS151" s="16">
        <v>5</v>
      </c>
      <c r="CT151" s="16">
        <v>0.5</v>
      </c>
      <c r="CU151" s="16">
        <v>0.5</v>
      </c>
      <c r="CV151" s="16">
        <v>0.05</v>
      </c>
      <c r="CW151" s="16">
        <v>0.05</v>
      </c>
      <c r="CX151" s="16">
        <v>0.05</v>
      </c>
      <c r="CY151" s="16">
        <v>2.3999999999999998E-3</v>
      </c>
      <c r="CZ151" s="16">
        <v>0.05</v>
      </c>
      <c r="DA151" s="16">
        <v>0.05</v>
      </c>
      <c r="DB151" s="16">
        <v>0.05</v>
      </c>
      <c r="DC151" s="16">
        <v>0.05</v>
      </c>
      <c r="DD151" s="16">
        <v>0.05</v>
      </c>
      <c r="DE151" s="16">
        <v>0.05</v>
      </c>
      <c r="DF151" s="16">
        <v>0.05</v>
      </c>
      <c r="DG151" s="36">
        <v>13063</v>
      </c>
      <c r="DH151" s="63">
        <v>0.5</v>
      </c>
      <c r="DI151" s="63">
        <v>0.05</v>
      </c>
      <c r="DJ151" s="63">
        <v>0.25</v>
      </c>
      <c r="DK151" s="63">
        <v>0.25</v>
      </c>
      <c r="DL151" s="63">
        <v>0.05</v>
      </c>
    </row>
    <row r="152" spans="1:116" x14ac:dyDescent="0.3">
      <c r="A152" s="56">
        <v>147</v>
      </c>
      <c r="B152" s="57">
        <v>324</v>
      </c>
      <c r="C152" s="58" t="s">
        <v>865</v>
      </c>
      <c r="D152" s="58" t="s">
        <v>866</v>
      </c>
      <c r="E152" s="58" t="s">
        <v>867</v>
      </c>
      <c r="F152" s="58" t="s">
        <v>868</v>
      </c>
      <c r="G152" s="37">
        <v>8.6</v>
      </c>
      <c r="H152" s="10">
        <v>49.5</v>
      </c>
      <c r="I152" s="28">
        <v>0.05</v>
      </c>
      <c r="J152" s="28">
        <v>1.5</v>
      </c>
      <c r="K152" s="28">
        <v>22.3</v>
      </c>
      <c r="L152" s="29">
        <v>2.5000000000000001E-2</v>
      </c>
      <c r="M152" s="28">
        <v>0.73199999999999998</v>
      </c>
      <c r="N152" s="28">
        <v>1.0900000000000001</v>
      </c>
      <c r="O152" s="28">
        <v>2.98</v>
      </c>
      <c r="P152" s="31">
        <v>1.47E-2</v>
      </c>
      <c r="Q152" s="28">
        <v>147</v>
      </c>
      <c r="R152" s="28">
        <v>0.2</v>
      </c>
      <c r="S152" s="28">
        <v>0.73499999999999999</v>
      </c>
      <c r="T152" s="28">
        <v>1.03</v>
      </c>
      <c r="U152" s="17">
        <v>1</v>
      </c>
      <c r="V152" s="28">
        <v>6.23</v>
      </c>
      <c r="W152" s="28">
        <v>1.97</v>
      </c>
      <c r="X152" s="28">
        <v>4.6500000000000004</v>
      </c>
      <c r="Y152" s="10">
        <v>714</v>
      </c>
      <c r="Z152" s="28">
        <v>2.2000000000000002</v>
      </c>
      <c r="AA152" s="10">
        <v>4260</v>
      </c>
      <c r="AB152" s="17">
        <v>212</v>
      </c>
      <c r="AC152" s="10">
        <v>189</v>
      </c>
      <c r="AD152" s="28">
        <v>339</v>
      </c>
      <c r="AE152" s="28">
        <v>24.9</v>
      </c>
      <c r="AF152" s="10">
        <v>572</v>
      </c>
      <c r="AG152" s="10">
        <v>120</v>
      </c>
      <c r="AH152" s="17">
        <v>2.5</v>
      </c>
      <c r="AI152" s="17">
        <v>2.5</v>
      </c>
      <c r="AJ152" s="17">
        <v>2.5</v>
      </c>
      <c r="AK152" s="17">
        <v>2.5</v>
      </c>
      <c r="AL152" s="17">
        <v>2.5</v>
      </c>
      <c r="AM152" s="17">
        <v>2.5</v>
      </c>
      <c r="AN152" s="17">
        <v>2.5</v>
      </c>
      <c r="AO152" s="17">
        <v>2.5</v>
      </c>
      <c r="AP152" s="17">
        <v>2.5</v>
      </c>
      <c r="AQ152" s="17">
        <v>1.5</v>
      </c>
      <c r="AR152" s="17">
        <v>2.5</v>
      </c>
      <c r="AS152" s="17">
        <v>2.5</v>
      </c>
      <c r="AT152" s="17">
        <v>2.5</v>
      </c>
      <c r="AU152" s="17">
        <v>2.5</v>
      </c>
      <c r="AV152" s="17">
        <v>2.5</v>
      </c>
      <c r="AW152" s="17">
        <v>2.5</v>
      </c>
      <c r="AX152" s="17">
        <v>5</v>
      </c>
      <c r="AY152" s="17">
        <v>2.5</v>
      </c>
      <c r="AZ152" s="17">
        <v>2.5</v>
      </c>
      <c r="BA152" s="18">
        <v>31.5</v>
      </c>
      <c r="BB152" s="16">
        <v>0.5</v>
      </c>
      <c r="BC152" s="16">
        <v>0.5</v>
      </c>
      <c r="BD152" s="16">
        <v>0.5</v>
      </c>
      <c r="BE152" s="16">
        <v>0.5</v>
      </c>
      <c r="BF152" s="16">
        <v>0.5</v>
      </c>
      <c r="BG152" s="16">
        <v>0.5</v>
      </c>
      <c r="BH152" s="16">
        <v>0.5</v>
      </c>
      <c r="BI152" s="16">
        <v>0.5</v>
      </c>
      <c r="BJ152" s="16">
        <v>5.0000000000000001E-3</v>
      </c>
      <c r="BK152" s="16">
        <v>0.5</v>
      </c>
      <c r="BL152" s="16">
        <v>0.05</v>
      </c>
      <c r="BM152" s="16">
        <v>0.05</v>
      </c>
      <c r="BN152" s="16">
        <v>0.05</v>
      </c>
      <c r="BO152" s="16">
        <v>0.05</v>
      </c>
      <c r="BP152" s="16">
        <v>0.05</v>
      </c>
      <c r="BQ152" s="16">
        <v>0.4</v>
      </c>
      <c r="BR152" s="69">
        <v>0.4</v>
      </c>
      <c r="BS152" s="16">
        <v>0.05</v>
      </c>
      <c r="BT152" s="16">
        <v>0.05</v>
      </c>
      <c r="BU152" s="16">
        <v>0.1</v>
      </c>
      <c r="BV152" s="69">
        <v>0.05</v>
      </c>
      <c r="BW152" s="16">
        <v>0.05</v>
      </c>
      <c r="BX152" s="16">
        <v>0.05</v>
      </c>
      <c r="BY152" s="16">
        <f t="shared" si="2"/>
        <v>0.15000000000000002</v>
      </c>
      <c r="BZ152" s="16">
        <v>0.15</v>
      </c>
      <c r="CA152" s="16">
        <v>25</v>
      </c>
      <c r="CB152" s="16">
        <v>50</v>
      </c>
      <c r="CC152" s="16">
        <v>500</v>
      </c>
      <c r="CD152" s="16">
        <v>0.01</v>
      </c>
      <c r="CE152" s="16">
        <v>2.5000000000000001E-2</v>
      </c>
      <c r="CF152" s="16">
        <v>2.5000000000000001E-2</v>
      </c>
      <c r="CG152" s="16">
        <v>2.5000000000000001E-2</v>
      </c>
      <c r="CH152" s="16">
        <v>2.5000000000000001E-2</v>
      </c>
      <c r="CI152" s="16">
        <v>2.5000000000000001E-2</v>
      </c>
      <c r="CJ152" s="16">
        <v>2.5000000000000001E-2</v>
      </c>
      <c r="CK152" s="16">
        <v>2.5000000000000001E-2</v>
      </c>
      <c r="CL152" s="16">
        <v>5.0000000000000001E-3</v>
      </c>
      <c r="CM152" s="16">
        <v>0.15</v>
      </c>
      <c r="CN152" s="16">
        <v>0.5</v>
      </c>
      <c r="CO152" s="16">
        <v>0.5</v>
      </c>
      <c r="CP152" s="16">
        <v>0.5</v>
      </c>
      <c r="CQ152" s="16">
        <v>1.5</v>
      </c>
      <c r="CR152" s="16">
        <v>0.3</v>
      </c>
      <c r="CS152" s="16">
        <v>5</v>
      </c>
      <c r="CT152" s="16">
        <v>0.5</v>
      </c>
      <c r="CU152" s="16">
        <v>0.5</v>
      </c>
      <c r="CV152" s="16">
        <v>0.05</v>
      </c>
      <c r="CW152" s="16">
        <v>0.05</v>
      </c>
      <c r="CX152" s="16">
        <v>0.05</v>
      </c>
      <c r="CY152" s="16">
        <v>9.6999999999999994E-4</v>
      </c>
      <c r="CZ152" s="16">
        <v>0.05</v>
      </c>
      <c r="DA152" s="16">
        <v>0.05</v>
      </c>
      <c r="DB152" s="16">
        <v>0.05</v>
      </c>
      <c r="DC152" s="16">
        <v>0.05</v>
      </c>
      <c r="DD152" s="16">
        <v>0.05</v>
      </c>
      <c r="DE152" s="16">
        <v>0.05</v>
      </c>
      <c r="DF152" s="16">
        <v>0.05</v>
      </c>
      <c r="DG152" s="36">
        <v>1003</v>
      </c>
      <c r="DH152" s="63">
        <v>0.5</v>
      </c>
      <c r="DI152" s="63">
        <v>0.05</v>
      </c>
      <c r="DJ152" s="63">
        <v>0.25</v>
      </c>
      <c r="DK152" s="63">
        <v>0.25</v>
      </c>
      <c r="DL152" s="63">
        <v>0.05</v>
      </c>
    </row>
    <row r="153" spans="1:116" x14ac:dyDescent="0.3">
      <c r="A153" s="56">
        <v>148</v>
      </c>
      <c r="B153" s="57">
        <v>325</v>
      </c>
      <c r="C153" s="58" t="s">
        <v>869</v>
      </c>
      <c r="D153" s="58" t="s">
        <v>244</v>
      </c>
      <c r="E153" s="58" t="s">
        <v>870</v>
      </c>
      <c r="F153" s="58" t="s">
        <v>871</v>
      </c>
      <c r="G153" s="37">
        <v>8.6</v>
      </c>
      <c r="H153" s="10">
        <v>45</v>
      </c>
      <c r="I153" s="28">
        <v>0.05</v>
      </c>
      <c r="J153" s="28">
        <v>1.5</v>
      </c>
      <c r="K153" s="28">
        <v>31.9</v>
      </c>
      <c r="L153" s="29">
        <v>2.5000000000000001E-2</v>
      </c>
      <c r="M153" s="28">
        <v>0.753</v>
      </c>
      <c r="N153" s="36">
        <v>4.6500000000000004</v>
      </c>
      <c r="O153" s="28">
        <v>2.81</v>
      </c>
      <c r="P153" s="31">
        <v>1.5100000000000001E-2</v>
      </c>
      <c r="Q153" s="36">
        <v>94.6</v>
      </c>
      <c r="R153" s="28">
        <v>0.99399999999999999</v>
      </c>
      <c r="S153" s="36">
        <v>1.02</v>
      </c>
      <c r="T153" s="28">
        <v>0.5</v>
      </c>
      <c r="U153" s="17">
        <v>1</v>
      </c>
      <c r="V153" s="17">
        <v>2.64</v>
      </c>
      <c r="W153" s="36">
        <v>1.23</v>
      </c>
      <c r="X153" s="36">
        <v>11.9</v>
      </c>
      <c r="Y153" s="10">
        <v>348</v>
      </c>
      <c r="Z153" s="28">
        <v>2.9</v>
      </c>
      <c r="AA153" s="10">
        <v>2970</v>
      </c>
      <c r="AB153" s="17">
        <v>467</v>
      </c>
      <c r="AC153" s="10">
        <v>114</v>
      </c>
      <c r="AD153" s="10">
        <v>302</v>
      </c>
      <c r="AE153" s="28">
        <v>24.1</v>
      </c>
      <c r="AF153" s="10">
        <v>456</v>
      </c>
      <c r="AG153" s="36">
        <v>0.5</v>
      </c>
      <c r="AH153" s="17">
        <v>2.5</v>
      </c>
      <c r="AI153" s="17">
        <v>2.5</v>
      </c>
      <c r="AJ153" s="17">
        <v>2.5</v>
      </c>
      <c r="AK153" s="17">
        <v>2.5</v>
      </c>
      <c r="AL153" s="17">
        <v>2.5</v>
      </c>
      <c r="AM153" s="17">
        <v>2.5</v>
      </c>
      <c r="AN153" s="17">
        <v>2.5</v>
      </c>
      <c r="AO153" s="17">
        <v>2.5</v>
      </c>
      <c r="AP153" s="17">
        <v>2.5</v>
      </c>
      <c r="AQ153" s="17">
        <v>1.5</v>
      </c>
      <c r="AR153" s="17">
        <v>2.5</v>
      </c>
      <c r="AS153" s="17">
        <v>2.5</v>
      </c>
      <c r="AT153" s="17">
        <v>2.5</v>
      </c>
      <c r="AU153" s="17">
        <v>2.5</v>
      </c>
      <c r="AV153" s="17">
        <v>2.5</v>
      </c>
      <c r="AW153" s="17">
        <v>2.5</v>
      </c>
      <c r="AX153" s="17">
        <v>5</v>
      </c>
      <c r="AY153" s="17">
        <v>2.5</v>
      </c>
      <c r="AZ153" s="17">
        <v>2.5</v>
      </c>
      <c r="BA153" s="18">
        <v>31.5</v>
      </c>
      <c r="BB153" s="16">
        <v>0.5</v>
      </c>
      <c r="BC153" s="16">
        <v>0.5</v>
      </c>
      <c r="BD153" s="16">
        <v>0.5</v>
      </c>
      <c r="BE153" s="16">
        <v>0.5</v>
      </c>
      <c r="BF153" s="16">
        <v>0.5</v>
      </c>
      <c r="BG153" s="16">
        <v>0.5</v>
      </c>
      <c r="BH153" s="16">
        <v>0.5</v>
      </c>
      <c r="BI153" s="16">
        <v>0.5</v>
      </c>
      <c r="BJ153" s="16">
        <v>5.0000000000000001E-3</v>
      </c>
      <c r="BK153" s="16">
        <v>0.5</v>
      </c>
      <c r="BL153" s="16">
        <v>0.05</v>
      </c>
      <c r="BM153" s="16">
        <v>0.05</v>
      </c>
      <c r="BN153" s="16">
        <v>0.05</v>
      </c>
      <c r="BO153" s="16">
        <v>0.05</v>
      </c>
      <c r="BP153" s="16">
        <v>0.05</v>
      </c>
      <c r="BQ153" s="16">
        <v>0.4</v>
      </c>
      <c r="BR153" s="69">
        <v>0.4</v>
      </c>
      <c r="BS153" s="16">
        <v>0.05</v>
      </c>
      <c r="BT153" s="16">
        <v>0.05</v>
      </c>
      <c r="BU153" s="16">
        <v>0.1</v>
      </c>
      <c r="BV153" s="69">
        <v>0.05</v>
      </c>
      <c r="BW153" s="16">
        <v>0.05</v>
      </c>
      <c r="BX153" s="16">
        <v>0.05</v>
      </c>
      <c r="BY153" s="16">
        <f t="shared" si="2"/>
        <v>0.15000000000000002</v>
      </c>
      <c r="BZ153" s="16">
        <v>0.15</v>
      </c>
      <c r="CA153" s="16">
        <v>25</v>
      </c>
      <c r="CB153" s="16">
        <v>50</v>
      </c>
      <c r="CC153" s="16">
        <v>500</v>
      </c>
      <c r="CD153" s="16">
        <v>0.01</v>
      </c>
      <c r="CE153" s="16">
        <v>2.5000000000000001E-2</v>
      </c>
      <c r="CF153" s="16">
        <v>2.5000000000000001E-2</v>
      </c>
      <c r="CG153" s="16">
        <v>2.5000000000000001E-2</v>
      </c>
      <c r="CH153" s="16">
        <v>2.5000000000000001E-2</v>
      </c>
      <c r="CI153" s="16">
        <v>2.5000000000000001E-2</v>
      </c>
      <c r="CJ153" s="16">
        <v>2.5000000000000001E-2</v>
      </c>
      <c r="CK153" s="16">
        <v>2.5000000000000001E-2</v>
      </c>
      <c r="CL153" s="16">
        <v>5.0000000000000001E-3</v>
      </c>
      <c r="CM153" s="16">
        <v>0.15</v>
      </c>
      <c r="CN153" s="16">
        <v>0.5</v>
      </c>
      <c r="CO153" s="16">
        <v>0.5</v>
      </c>
      <c r="CP153" s="16">
        <v>0.5</v>
      </c>
      <c r="CQ153" s="16">
        <v>1.5</v>
      </c>
      <c r="CR153" s="16">
        <v>0.3</v>
      </c>
      <c r="CS153" s="16">
        <v>5</v>
      </c>
      <c r="CT153" s="16">
        <v>0.5</v>
      </c>
      <c r="CU153" s="16">
        <v>0.5</v>
      </c>
      <c r="CV153" s="16">
        <v>0.05</v>
      </c>
      <c r="CW153" s="16">
        <v>0.05</v>
      </c>
      <c r="CX153" s="16">
        <v>0.05</v>
      </c>
      <c r="CY153" s="16">
        <v>9.3000000000000005E-4</v>
      </c>
      <c r="CZ153" s="16">
        <v>0.05</v>
      </c>
      <c r="DA153" s="16">
        <v>0.05</v>
      </c>
      <c r="DB153" s="16">
        <v>0.05</v>
      </c>
      <c r="DC153" s="16">
        <v>0.05</v>
      </c>
      <c r="DD153" s="16">
        <v>0.05</v>
      </c>
      <c r="DE153" s="16">
        <v>0.05</v>
      </c>
      <c r="DF153" s="16">
        <v>0.05</v>
      </c>
      <c r="DG153" s="36">
        <v>19.91</v>
      </c>
      <c r="DH153" s="63">
        <v>0.5</v>
      </c>
      <c r="DI153" s="63">
        <v>0.05</v>
      </c>
      <c r="DJ153" s="63">
        <v>0.25</v>
      </c>
      <c r="DK153" s="63">
        <v>0.25</v>
      </c>
      <c r="DL153" s="63">
        <v>0.05</v>
      </c>
    </row>
    <row r="154" spans="1:116" x14ac:dyDescent="0.3">
      <c r="A154" s="56">
        <v>149</v>
      </c>
      <c r="B154" s="57">
        <v>326</v>
      </c>
      <c r="C154" s="58" t="s">
        <v>872</v>
      </c>
      <c r="D154" s="58" t="s">
        <v>873</v>
      </c>
      <c r="E154" s="58" t="s">
        <v>874</v>
      </c>
      <c r="F154" s="58" t="s">
        <v>875</v>
      </c>
      <c r="G154" s="37">
        <v>8.4</v>
      </c>
      <c r="H154" s="10">
        <v>135.6</v>
      </c>
      <c r="I154" s="29">
        <v>0.05</v>
      </c>
      <c r="J154" s="28">
        <v>1.5</v>
      </c>
      <c r="K154" s="28">
        <v>69.7</v>
      </c>
      <c r="L154" s="29">
        <v>2.5000000000000001E-2</v>
      </c>
      <c r="M154" s="28">
        <v>0.47699999999999998</v>
      </c>
      <c r="N154" s="28">
        <v>1.1399999999999999</v>
      </c>
      <c r="O154" s="28">
        <v>3.44</v>
      </c>
      <c r="P154" s="31">
        <v>5.0000000000000001E-4</v>
      </c>
      <c r="Q154" s="36">
        <v>102</v>
      </c>
      <c r="R154" s="28">
        <v>0.2</v>
      </c>
      <c r="S154" s="28">
        <v>0.78800000000000003</v>
      </c>
      <c r="T154" s="28">
        <v>1.08</v>
      </c>
      <c r="U154" s="17">
        <v>1</v>
      </c>
      <c r="V154" s="17">
        <v>3.38</v>
      </c>
      <c r="W154" s="28">
        <v>1.4</v>
      </c>
      <c r="X154" s="28">
        <v>7.03</v>
      </c>
      <c r="Y154" s="10">
        <v>714</v>
      </c>
      <c r="Z154" s="28">
        <v>0.05</v>
      </c>
      <c r="AA154" s="10">
        <v>2170</v>
      </c>
      <c r="AB154" s="17">
        <v>1011.08</v>
      </c>
      <c r="AC154" s="28">
        <v>184</v>
      </c>
      <c r="AD154" s="28">
        <v>141</v>
      </c>
      <c r="AE154" s="28">
        <v>16.8</v>
      </c>
      <c r="AF154" s="10">
        <v>522</v>
      </c>
      <c r="AG154" s="10">
        <v>200</v>
      </c>
      <c r="AH154" s="17">
        <v>2.5</v>
      </c>
      <c r="AI154" s="17">
        <v>2.5</v>
      </c>
      <c r="AJ154" s="17">
        <v>2.5</v>
      </c>
      <c r="AK154" s="17">
        <v>2.5</v>
      </c>
      <c r="AL154" s="17">
        <v>2.5</v>
      </c>
      <c r="AM154" s="17">
        <v>2.5</v>
      </c>
      <c r="AN154" s="17">
        <v>2.5</v>
      </c>
      <c r="AO154" s="17">
        <v>2.5</v>
      </c>
      <c r="AP154" s="17">
        <v>2.5</v>
      </c>
      <c r="AQ154" s="17">
        <v>1.5</v>
      </c>
      <c r="AR154" s="17">
        <v>2.5</v>
      </c>
      <c r="AS154" s="17">
        <v>2.5</v>
      </c>
      <c r="AT154" s="17">
        <v>2.5</v>
      </c>
      <c r="AU154" s="17">
        <v>2.5</v>
      </c>
      <c r="AV154" s="17">
        <v>2.5</v>
      </c>
      <c r="AW154" s="17">
        <v>2.5</v>
      </c>
      <c r="AX154" s="17">
        <v>7</v>
      </c>
      <c r="AY154" s="17">
        <v>2.5</v>
      </c>
      <c r="AZ154" s="17">
        <v>2.5</v>
      </c>
      <c r="BA154" s="18">
        <v>31.5</v>
      </c>
      <c r="BB154" s="16">
        <v>0.5</v>
      </c>
      <c r="BC154" s="16">
        <v>0.5</v>
      </c>
      <c r="BD154" s="16">
        <v>0.5</v>
      </c>
      <c r="BE154" s="16">
        <v>0.5</v>
      </c>
      <c r="BF154" s="16">
        <v>0.5</v>
      </c>
      <c r="BG154" s="16">
        <v>0.5</v>
      </c>
      <c r="BH154" s="16">
        <v>0.5</v>
      </c>
      <c r="BI154" s="16">
        <v>0.5</v>
      </c>
      <c r="BJ154" s="16">
        <v>5.0000000000000001E-3</v>
      </c>
      <c r="BK154" s="16">
        <v>0.5</v>
      </c>
      <c r="BL154" s="16">
        <v>0.05</v>
      </c>
      <c r="BM154" s="16">
        <v>0.05</v>
      </c>
      <c r="BN154" s="16">
        <v>0.05</v>
      </c>
      <c r="BO154" s="16">
        <v>0.05</v>
      </c>
      <c r="BP154" s="16">
        <v>0.05</v>
      </c>
      <c r="BQ154" s="16">
        <v>0.4</v>
      </c>
      <c r="BR154" s="69">
        <v>0.4</v>
      </c>
      <c r="BS154" s="16">
        <v>0.05</v>
      </c>
      <c r="BT154" s="16">
        <v>0.05</v>
      </c>
      <c r="BU154" s="16">
        <v>0.1</v>
      </c>
      <c r="BV154" s="69">
        <v>0.05</v>
      </c>
      <c r="BW154" s="16">
        <v>0.05</v>
      </c>
      <c r="BX154" s="16">
        <v>0.05</v>
      </c>
      <c r="BY154" s="16">
        <f t="shared" si="2"/>
        <v>0.15000000000000002</v>
      </c>
      <c r="BZ154" s="16">
        <v>0.15</v>
      </c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>
        <v>0.05</v>
      </c>
      <c r="DF154" s="16">
        <v>0.05</v>
      </c>
      <c r="DG154" s="36">
        <v>431.7</v>
      </c>
      <c r="DH154" s="63"/>
      <c r="DI154" s="63"/>
      <c r="DJ154" s="63"/>
      <c r="DK154" s="63"/>
      <c r="DL154" s="63"/>
    </row>
    <row r="155" spans="1:116" x14ac:dyDescent="0.3">
      <c r="A155" s="56">
        <v>150</v>
      </c>
      <c r="B155" s="57">
        <v>327</v>
      </c>
      <c r="C155" s="58" t="s">
        <v>876</v>
      </c>
      <c r="D155" s="58" t="s">
        <v>245</v>
      </c>
      <c r="E155" s="58" t="s">
        <v>877</v>
      </c>
      <c r="F155" s="58" t="s">
        <v>878</v>
      </c>
      <c r="G155" s="37">
        <v>8.9</v>
      </c>
      <c r="H155" s="10">
        <v>200</v>
      </c>
      <c r="I155" s="28">
        <v>0.05</v>
      </c>
      <c r="J155" s="28">
        <v>1.5</v>
      </c>
      <c r="K155" s="28">
        <v>12</v>
      </c>
      <c r="L155" s="29">
        <v>2.5000000000000001E-2</v>
      </c>
      <c r="M155" s="28">
        <v>0.57099999999999995</v>
      </c>
      <c r="N155" s="28">
        <v>1.1599999999999999</v>
      </c>
      <c r="O155" s="28">
        <v>2.95</v>
      </c>
      <c r="P155" s="31">
        <v>8.0999999999999996E-3</v>
      </c>
      <c r="Q155" s="28">
        <v>276</v>
      </c>
      <c r="R155" s="28">
        <v>0.2</v>
      </c>
      <c r="S155" s="28">
        <v>0.71899999999999997</v>
      </c>
      <c r="T155" s="28">
        <v>0.5</v>
      </c>
      <c r="U155" s="17">
        <v>1</v>
      </c>
      <c r="V155" s="17">
        <v>9.24</v>
      </c>
      <c r="W155" s="28">
        <v>1.8</v>
      </c>
      <c r="X155" s="28">
        <v>8.2200000000000006</v>
      </c>
      <c r="Y155" s="10">
        <v>4590</v>
      </c>
      <c r="Z155" s="28">
        <v>0.05</v>
      </c>
      <c r="AA155" s="10">
        <v>1850</v>
      </c>
      <c r="AB155" s="17">
        <v>329</v>
      </c>
      <c r="AC155" s="10">
        <v>289</v>
      </c>
      <c r="AD155" s="10">
        <v>183</v>
      </c>
      <c r="AE155" s="28">
        <v>52</v>
      </c>
      <c r="AF155" s="10">
        <v>769</v>
      </c>
      <c r="AG155" s="10">
        <v>206</v>
      </c>
      <c r="AH155" s="17">
        <v>2.5</v>
      </c>
      <c r="AI155" s="17">
        <v>2.5</v>
      </c>
      <c r="AJ155" s="17">
        <v>2.5</v>
      </c>
      <c r="AK155" s="17">
        <v>2.5</v>
      </c>
      <c r="AL155" s="17">
        <v>2.5</v>
      </c>
      <c r="AM155" s="17">
        <v>2.5</v>
      </c>
      <c r="AN155" s="17">
        <v>2.5</v>
      </c>
      <c r="AO155" s="17">
        <v>2.5</v>
      </c>
      <c r="AP155" s="17">
        <v>2.5</v>
      </c>
      <c r="AQ155" s="17">
        <v>1.5</v>
      </c>
      <c r="AR155" s="17">
        <v>2.5</v>
      </c>
      <c r="AS155" s="17">
        <v>2.5</v>
      </c>
      <c r="AT155" s="17">
        <v>2.5</v>
      </c>
      <c r="AU155" s="17">
        <v>2.5</v>
      </c>
      <c r="AV155" s="17">
        <v>2.5</v>
      </c>
      <c r="AW155" s="17">
        <v>2.5</v>
      </c>
      <c r="AX155" s="17">
        <v>2.5</v>
      </c>
      <c r="AY155" s="17">
        <v>2.5</v>
      </c>
      <c r="AZ155" s="17">
        <v>2.5</v>
      </c>
      <c r="BA155" s="18">
        <v>31.5</v>
      </c>
      <c r="BB155" s="16">
        <v>0.5</v>
      </c>
      <c r="BC155" s="16">
        <v>0.5</v>
      </c>
      <c r="BD155" s="16">
        <v>0.5</v>
      </c>
      <c r="BE155" s="16">
        <v>0.5</v>
      </c>
      <c r="BF155" s="16">
        <v>0.5</v>
      </c>
      <c r="BG155" s="16">
        <v>0.5</v>
      </c>
      <c r="BH155" s="16">
        <v>0.5</v>
      </c>
      <c r="BI155" s="16">
        <v>0.5</v>
      </c>
      <c r="BJ155" s="16">
        <v>5.0000000000000001E-3</v>
      </c>
      <c r="BK155" s="16">
        <v>0.5</v>
      </c>
      <c r="BL155" s="16">
        <v>0.05</v>
      </c>
      <c r="BM155" s="16">
        <v>0.05</v>
      </c>
      <c r="BN155" s="16">
        <v>0.05</v>
      </c>
      <c r="BO155" s="16">
        <v>0.05</v>
      </c>
      <c r="BP155" s="16">
        <v>0.05</v>
      </c>
      <c r="BQ155" s="16">
        <v>0.4</v>
      </c>
      <c r="BR155" s="69">
        <v>0.4</v>
      </c>
      <c r="BS155" s="16">
        <v>0.05</v>
      </c>
      <c r="BT155" s="16">
        <v>0.05</v>
      </c>
      <c r="BU155" s="16">
        <v>0.1</v>
      </c>
      <c r="BV155" s="69">
        <v>0.05</v>
      </c>
      <c r="BW155" s="16">
        <v>0.05</v>
      </c>
      <c r="BX155" s="16">
        <v>0.05</v>
      </c>
      <c r="BY155" s="16">
        <f t="shared" si="2"/>
        <v>0.15000000000000002</v>
      </c>
      <c r="BZ155" s="16">
        <v>0.15</v>
      </c>
      <c r="CA155" s="16">
        <v>25</v>
      </c>
      <c r="CB155" s="16">
        <v>50</v>
      </c>
      <c r="CC155" s="16">
        <v>500</v>
      </c>
      <c r="CD155" s="16">
        <v>0.01</v>
      </c>
      <c r="CE155" s="16">
        <v>2.5000000000000001E-2</v>
      </c>
      <c r="CF155" s="16">
        <v>2.5000000000000001E-2</v>
      </c>
      <c r="CG155" s="16">
        <v>2.5000000000000001E-2</v>
      </c>
      <c r="CH155" s="16">
        <v>2.5000000000000001E-2</v>
      </c>
      <c r="CI155" s="16">
        <v>2.5000000000000001E-2</v>
      </c>
      <c r="CJ155" s="16">
        <v>2.5000000000000001E-2</v>
      </c>
      <c r="CK155" s="16">
        <v>2.5000000000000001E-2</v>
      </c>
      <c r="CL155" s="16">
        <v>5.0000000000000001E-3</v>
      </c>
      <c r="CM155" s="16">
        <v>0.15</v>
      </c>
      <c r="CN155" s="16">
        <v>0.5</v>
      </c>
      <c r="CO155" s="16">
        <v>0.5</v>
      </c>
      <c r="CP155" s="16">
        <v>0.5</v>
      </c>
      <c r="CQ155" s="16">
        <v>1.5</v>
      </c>
      <c r="CR155" s="16">
        <v>0.3</v>
      </c>
      <c r="CS155" s="16">
        <v>5</v>
      </c>
      <c r="CT155" s="16">
        <v>0.5</v>
      </c>
      <c r="CU155" s="16">
        <v>0.5</v>
      </c>
      <c r="CV155" s="16">
        <v>0.05</v>
      </c>
      <c r="CW155" s="16">
        <v>0.05</v>
      </c>
      <c r="CX155" s="16">
        <v>0.05</v>
      </c>
      <c r="CY155" s="16">
        <v>9.1E-4</v>
      </c>
      <c r="CZ155" s="16">
        <v>0.05</v>
      </c>
      <c r="DA155" s="16">
        <v>0.05</v>
      </c>
      <c r="DB155" s="16">
        <v>0.05</v>
      </c>
      <c r="DC155" s="16">
        <v>0.05</v>
      </c>
      <c r="DD155" s="16">
        <v>0.05</v>
      </c>
      <c r="DE155" s="16">
        <v>0.05</v>
      </c>
      <c r="DF155" s="16">
        <v>0.05</v>
      </c>
      <c r="DG155" s="36">
        <v>417.7</v>
      </c>
      <c r="DH155" s="63">
        <v>0.5</v>
      </c>
      <c r="DI155" s="63">
        <v>0.05</v>
      </c>
      <c r="DJ155" s="63">
        <v>0.25</v>
      </c>
      <c r="DK155" s="63">
        <v>0.25</v>
      </c>
      <c r="DL155" s="63">
        <v>0.05</v>
      </c>
    </row>
    <row r="156" spans="1:116" x14ac:dyDescent="0.3">
      <c r="A156" s="56">
        <v>151</v>
      </c>
      <c r="B156" s="57">
        <v>328</v>
      </c>
      <c r="C156" s="58" t="s">
        <v>879</v>
      </c>
      <c r="D156" s="58" t="s">
        <v>246</v>
      </c>
      <c r="E156" s="58" t="s">
        <v>880</v>
      </c>
      <c r="F156" s="58" t="s">
        <v>881</v>
      </c>
      <c r="G156" s="37">
        <v>7.4</v>
      </c>
      <c r="H156" s="10">
        <v>324</v>
      </c>
      <c r="I156" s="28">
        <v>0.05</v>
      </c>
      <c r="J156" s="28">
        <v>1.5</v>
      </c>
      <c r="K156" s="28">
        <v>38.700000000000003</v>
      </c>
      <c r="L156" s="29">
        <v>2.5000000000000001E-2</v>
      </c>
      <c r="M156" s="28">
        <v>0.85</v>
      </c>
      <c r="N156" s="28">
        <v>1.48</v>
      </c>
      <c r="O156" s="28">
        <v>3.98</v>
      </c>
      <c r="P156" s="31">
        <v>1.44E-2</v>
      </c>
      <c r="Q156" s="28">
        <v>331</v>
      </c>
      <c r="R156" s="28">
        <v>0.2</v>
      </c>
      <c r="S156" s="28">
        <v>0.58799999999999997</v>
      </c>
      <c r="T156" s="28">
        <v>5.16</v>
      </c>
      <c r="U156" s="17">
        <v>1</v>
      </c>
      <c r="V156" s="28">
        <v>8.4700000000000006</v>
      </c>
      <c r="W156" s="28">
        <v>4.22</v>
      </c>
      <c r="X156" s="28">
        <v>39.200000000000003</v>
      </c>
      <c r="Y156" s="10">
        <v>1320</v>
      </c>
      <c r="Z156" s="28">
        <v>4.8099999999999996</v>
      </c>
      <c r="AA156" s="10">
        <v>6860</v>
      </c>
      <c r="AB156" s="17">
        <v>265</v>
      </c>
      <c r="AC156" s="10">
        <v>300</v>
      </c>
      <c r="AD156" s="10">
        <v>324</v>
      </c>
      <c r="AE156" s="28">
        <v>95.7</v>
      </c>
      <c r="AF156" s="10">
        <v>1220.46</v>
      </c>
      <c r="AG156" s="10">
        <v>209</v>
      </c>
      <c r="AH156" s="17">
        <v>2.5</v>
      </c>
      <c r="AI156" s="17">
        <v>2.5</v>
      </c>
      <c r="AJ156" s="17">
        <v>2.5</v>
      </c>
      <c r="AK156" s="17">
        <v>2.5</v>
      </c>
      <c r="AL156" s="17">
        <v>5</v>
      </c>
      <c r="AM156" s="17">
        <v>7</v>
      </c>
      <c r="AN156" s="17">
        <v>20</v>
      </c>
      <c r="AO156" s="17">
        <v>5</v>
      </c>
      <c r="AP156" s="17">
        <v>13</v>
      </c>
      <c r="AQ156" s="17">
        <v>1.5</v>
      </c>
      <c r="AR156" s="17">
        <v>2.5</v>
      </c>
      <c r="AS156" s="17">
        <v>2.5</v>
      </c>
      <c r="AT156" s="17">
        <v>2.5</v>
      </c>
      <c r="AU156" s="17">
        <v>19</v>
      </c>
      <c r="AV156" s="17">
        <v>9</v>
      </c>
      <c r="AW156" s="17">
        <v>10</v>
      </c>
      <c r="AX156" s="17">
        <v>25</v>
      </c>
      <c r="AY156" s="17">
        <v>2.5</v>
      </c>
      <c r="AZ156" s="17">
        <v>2.5</v>
      </c>
      <c r="BA156" s="18">
        <v>79</v>
      </c>
      <c r="BB156" s="16">
        <v>0.5</v>
      </c>
      <c r="BC156" s="16">
        <v>0.5</v>
      </c>
      <c r="BD156" s="16">
        <v>0.5</v>
      </c>
      <c r="BE156" s="16">
        <v>0.5</v>
      </c>
      <c r="BF156" s="16">
        <v>0.5</v>
      </c>
      <c r="BG156" s="16">
        <v>0.5</v>
      </c>
      <c r="BH156" s="16">
        <v>0.5</v>
      </c>
      <c r="BI156" s="16">
        <v>0.5</v>
      </c>
      <c r="BJ156" s="16">
        <v>5.0000000000000001E-3</v>
      </c>
      <c r="BK156" s="16">
        <v>0.5</v>
      </c>
      <c r="BL156" s="16">
        <v>0.05</v>
      </c>
      <c r="BM156" s="16">
        <v>0.05</v>
      </c>
      <c r="BN156" s="16">
        <v>0.05</v>
      </c>
      <c r="BO156" s="16">
        <v>0.05</v>
      </c>
      <c r="BP156" s="16">
        <v>0.05</v>
      </c>
      <c r="BQ156" s="16">
        <v>0.4</v>
      </c>
      <c r="BR156" s="69">
        <v>0.4</v>
      </c>
      <c r="BS156" s="16">
        <v>0.05</v>
      </c>
      <c r="BT156" s="16">
        <v>0.05</v>
      </c>
      <c r="BU156" s="16">
        <v>0.1</v>
      </c>
      <c r="BV156" s="69">
        <v>0.05</v>
      </c>
      <c r="BW156" s="16">
        <v>0.05</v>
      </c>
      <c r="BX156" s="16">
        <v>0.05</v>
      </c>
      <c r="BY156" s="16">
        <f t="shared" si="2"/>
        <v>0.15000000000000002</v>
      </c>
      <c r="BZ156" s="16">
        <v>0.15</v>
      </c>
      <c r="CA156" s="16">
        <v>25</v>
      </c>
      <c r="CB156" s="16">
        <v>50</v>
      </c>
      <c r="CC156" s="16">
        <v>1600</v>
      </c>
      <c r="CD156" s="16">
        <v>0.01</v>
      </c>
      <c r="CE156" s="16">
        <v>2.5000000000000001E-2</v>
      </c>
      <c r="CF156" s="16">
        <v>2.5000000000000001E-2</v>
      </c>
      <c r="CG156" s="16">
        <v>2.5000000000000001E-2</v>
      </c>
      <c r="CH156" s="16">
        <v>2.5000000000000001E-2</v>
      </c>
      <c r="CI156" s="16">
        <v>2.5000000000000001E-2</v>
      </c>
      <c r="CJ156" s="16">
        <v>2.5000000000000001E-2</v>
      </c>
      <c r="CK156" s="16">
        <v>2.5000000000000001E-2</v>
      </c>
      <c r="CL156" s="16">
        <v>5.0000000000000001E-3</v>
      </c>
      <c r="CM156" s="16">
        <v>0.15</v>
      </c>
      <c r="CN156" s="16">
        <v>0.5</v>
      </c>
      <c r="CO156" s="16">
        <v>0.5</v>
      </c>
      <c r="CP156" s="16">
        <v>0.5</v>
      </c>
      <c r="CQ156" s="16">
        <v>1.5</v>
      </c>
      <c r="CR156" s="16">
        <v>0.3</v>
      </c>
      <c r="CS156" s="16">
        <v>5</v>
      </c>
      <c r="CT156" s="16">
        <v>0.5</v>
      </c>
      <c r="CU156" s="16">
        <v>0.5</v>
      </c>
      <c r="CV156" s="16">
        <v>0.05</v>
      </c>
      <c r="CW156" s="16">
        <v>0.05</v>
      </c>
      <c r="CX156" s="16">
        <v>0.05</v>
      </c>
      <c r="CY156" s="16">
        <v>8.8000000000000003E-4</v>
      </c>
      <c r="CZ156" s="16">
        <v>0.05</v>
      </c>
      <c r="DA156" s="16">
        <v>0.05</v>
      </c>
      <c r="DB156" s="16">
        <v>0.05</v>
      </c>
      <c r="DC156" s="16">
        <v>0.05</v>
      </c>
      <c r="DD156" s="16">
        <v>0.05</v>
      </c>
      <c r="DE156" s="16">
        <v>0.05</v>
      </c>
      <c r="DF156" s="16">
        <v>0.05</v>
      </c>
      <c r="DG156" s="36">
        <v>176.9</v>
      </c>
      <c r="DH156" s="63">
        <v>0.5</v>
      </c>
      <c r="DI156" s="63">
        <v>0.05</v>
      </c>
      <c r="DJ156" s="63">
        <v>0.25</v>
      </c>
      <c r="DK156" s="63">
        <v>0.25</v>
      </c>
      <c r="DL156" s="63">
        <v>0.05</v>
      </c>
    </row>
    <row r="157" spans="1:116" x14ac:dyDescent="0.3">
      <c r="A157" s="56">
        <v>152</v>
      </c>
      <c r="B157" s="57">
        <v>329</v>
      </c>
      <c r="C157" s="58" t="s">
        <v>882</v>
      </c>
      <c r="D157" s="58" t="s">
        <v>883</v>
      </c>
      <c r="E157" s="58" t="s">
        <v>884</v>
      </c>
      <c r="F157" s="58" t="s">
        <v>885</v>
      </c>
      <c r="G157" s="37">
        <v>7.8</v>
      </c>
      <c r="H157" s="10">
        <v>484</v>
      </c>
      <c r="I157" s="28">
        <v>0.56499999999999995</v>
      </c>
      <c r="J157" s="28">
        <v>5.21</v>
      </c>
      <c r="K157" s="28">
        <v>88.1</v>
      </c>
      <c r="L157" s="29">
        <v>0.23</v>
      </c>
      <c r="M157" s="28">
        <v>7.55</v>
      </c>
      <c r="N157" s="36">
        <v>25.1</v>
      </c>
      <c r="O157" s="28">
        <v>19.8</v>
      </c>
      <c r="P157" s="31">
        <v>2.7E-2</v>
      </c>
      <c r="Q157" s="36">
        <v>2860</v>
      </c>
      <c r="R157" s="28">
        <v>0.2</v>
      </c>
      <c r="S157" s="36">
        <v>16.2</v>
      </c>
      <c r="T157" s="36">
        <v>13.7</v>
      </c>
      <c r="U157" s="17">
        <v>1</v>
      </c>
      <c r="V157" s="17">
        <v>31.5</v>
      </c>
      <c r="W157" s="36">
        <v>31.9</v>
      </c>
      <c r="X157" s="36">
        <v>63.3</v>
      </c>
      <c r="Y157" s="10">
        <v>5510</v>
      </c>
      <c r="Z157" s="28">
        <v>2.09</v>
      </c>
      <c r="AA157" s="10">
        <v>19227</v>
      </c>
      <c r="AB157" s="17">
        <v>418</v>
      </c>
      <c r="AC157" s="28">
        <v>837</v>
      </c>
      <c r="AD157" s="10">
        <v>703</v>
      </c>
      <c r="AE157" s="28">
        <v>499.262</v>
      </c>
      <c r="AF157" s="10">
        <v>14268.9</v>
      </c>
      <c r="AG157" s="36">
        <v>3080</v>
      </c>
      <c r="AH157" s="17">
        <v>66</v>
      </c>
      <c r="AI157" s="17">
        <v>91</v>
      </c>
      <c r="AJ157" s="17">
        <v>21</v>
      </c>
      <c r="AK157" s="17">
        <v>396</v>
      </c>
      <c r="AL157" s="17">
        <v>220</v>
      </c>
      <c r="AM157" s="17">
        <v>181</v>
      </c>
      <c r="AN157" s="17">
        <v>199</v>
      </c>
      <c r="AO157" s="17">
        <v>37</v>
      </c>
      <c r="AP157" s="17">
        <v>139</v>
      </c>
      <c r="AQ157" s="17">
        <v>1.5</v>
      </c>
      <c r="AR157" s="17">
        <v>16</v>
      </c>
      <c r="AS157" s="17">
        <v>22</v>
      </c>
      <c r="AT157" s="17">
        <v>466</v>
      </c>
      <c r="AU157" s="17">
        <v>298</v>
      </c>
      <c r="AV157" s="17">
        <v>116</v>
      </c>
      <c r="AW157" s="17">
        <v>186</v>
      </c>
      <c r="AX157" s="17">
        <v>185</v>
      </c>
      <c r="AY157" s="17">
        <v>34</v>
      </c>
      <c r="AZ157" s="17">
        <v>2.5</v>
      </c>
      <c r="BA157" s="18">
        <v>2093.5</v>
      </c>
      <c r="BB157" s="16">
        <v>0.5</v>
      </c>
      <c r="BC157" s="16">
        <v>0.5</v>
      </c>
      <c r="BD157" s="16">
        <v>0.5</v>
      </c>
      <c r="BE157" s="16">
        <v>0.5</v>
      </c>
      <c r="BF157" s="16">
        <v>0.5</v>
      </c>
      <c r="BG157" s="16">
        <v>0.5</v>
      </c>
      <c r="BH157" s="16">
        <v>0.5</v>
      </c>
      <c r="BI157" s="16">
        <v>0.5</v>
      </c>
      <c r="BJ157" s="16">
        <v>5.0000000000000001E-3</v>
      </c>
      <c r="BK157" s="16">
        <v>0.5</v>
      </c>
      <c r="BL157" s="16">
        <v>0.05</v>
      </c>
      <c r="BM157" s="16">
        <v>0.05</v>
      </c>
      <c r="BN157" s="16">
        <v>0.05</v>
      </c>
      <c r="BO157" s="16">
        <v>0.05</v>
      </c>
      <c r="BP157" s="16">
        <v>0.05</v>
      </c>
      <c r="BQ157" s="16">
        <v>0.4</v>
      </c>
      <c r="BR157" s="69">
        <v>0.4</v>
      </c>
      <c r="BS157" s="16">
        <v>0.05</v>
      </c>
      <c r="BT157" s="16">
        <v>0.05</v>
      </c>
      <c r="BU157" s="16">
        <v>0.1</v>
      </c>
      <c r="BV157" s="69">
        <v>0.05</v>
      </c>
      <c r="BW157" s="16">
        <v>0.05</v>
      </c>
      <c r="BX157" s="16">
        <v>0.05</v>
      </c>
      <c r="BY157" s="16">
        <f t="shared" si="2"/>
        <v>0.15000000000000002</v>
      </c>
      <c r="BZ157" s="16">
        <v>0.15</v>
      </c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>
        <v>0.05</v>
      </c>
      <c r="DF157" s="16">
        <v>0.05</v>
      </c>
      <c r="DG157" s="36">
        <v>3279</v>
      </c>
      <c r="DH157" s="63"/>
      <c r="DI157" s="63"/>
      <c r="DJ157" s="63"/>
      <c r="DK157" s="63"/>
      <c r="DL157" s="63"/>
    </row>
    <row r="158" spans="1:116" x14ac:dyDescent="0.3">
      <c r="A158" s="56">
        <v>153</v>
      </c>
      <c r="B158" s="57">
        <v>330</v>
      </c>
      <c r="C158" s="58" t="s">
        <v>886</v>
      </c>
      <c r="D158" s="58" t="s">
        <v>887</v>
      </c>
      <c r="E158" s="58" t="s">
        <v>888</v>
      </c>
      <c r="F158" s="58" t="s">
        <v>889</v>
      </c>
      <c r="G158" s="37">
        <v>8.8000000000000007</v>
      </c>
      <c r="H158" s="10">
        <v>194.8</v>
      </c>
      <c r="I158" s="29">
        <v>0.69</v>
      </c>
      <c r="J158" s="28">
        <v>1.5</v>
      </c>
      <c r="K158" s="28">
        <v>7.36</v>
      </c>
      <c r="L158" s="29">
        <v>2.5000000000000001E-2</v>
      </c>
      <c r="M158" s="28">
        <v>0.40300000000000002</v>
      </c>
      <c r="N158" s="28">
        <v>1.63</v>
      </c>
      <c r="O158" s="28">
        <v>3.49</v>
      </c>
      <c r="P158" s="31">
        <v>5.0000000000000001E-4</v>
      </c>
      <c r="Q158" s="36">
        <v>472</v>
      </c>
      <c r="R158" s="28">
        <v>0.2</v>
      </c>
      <c r="S158" s="28">
        <v>0.85099999999999998</v>
      </c>
      <c r="T158" s="28">
        <v>0.5</v>
      </c>
      <c r="U158" s="17">
        <v>1</v>
      </c>
      <c r="V158" s="17">
        <v>11.7</v>
      </c>
      <c r="W158" s="28">
        <v>2.2599999999999998</v>
      </c>
      <c r="X158" s="28">
        <v>4.87</v>
      </c>
      <c r="Y158" s="10">
        <v>8150</v>
      </c>
      <c r="Z158" s="28">
        <v>0.05</v>
      </c>
      <c r="AA158" s="10">
        <v>1500</v>
      </c>
      <c r="AB158" s="17">
        <v>97.3</v>
      </c>
      <c r="AC158" s="28">
        <v>235</v>
      </c>
      <c r="AD158" s="28">
        <v>366</v>
      </c>
      <c r="AE158" s="28">
        <v>42.9</v>
      </c>
      <c r="AF158" s="10">
        <v>666</v>
      </c>
      <c r="AG158" s="10">
        <v>201</v>
      </c>
      <c r="AH158" s="17">
        <v>2.5</v>
      </c>
      <c r="AI158" s="17">
        <v>2.5</v>
      </c>
      <c r="AJ158" s="17">
        <v>2.5</v>
      </c>
      <c r="AK158" s="17">
        <v>2.5</v>
      </c>
      <c r="AL158" s="17">
        <v>2.5</v>
      </c>
      <c r="AM158" s="17">
        <v>2.5</v>
      </c>
      <c r="AN158" s="17">
        <v>2.5</v>
      </c>
      <c r="AO158" s="17">
        <v>2.5</v>
      </c>
      <c r="AP158" s="17">
        <v>2.5</v>
      </c>
      <c r="AQ158" s="17">
        <v>1.5</v>
      </c>
      <c r="AR158" s="17">
        <v>2.5</v>
      </c>
      <c r="AS158" s="17">
        <v>2.5</v>
      </c>
      <c r="AT158" s="17">
        <v>2.5</v>
      </c>
      <c r="AU158" s="17">
        <v>2.5</v>
      </c>
      <c r="AV158" s="17">
        <v>2.5</v>
      </c>
      <c r="AW158" s="17">
        <v>2.5</v>
      </c>
      <c r="AX158" s="17">
        <v>14</v>
      </c>
      <c r="AY158" s="17">
        <v>2.5</v>
      </c>
      <c r="AZ158" s="17">
        <v>2.5</v>
      </c>
      <c r="BA158" s="18">
        <v>31.5</v>
      </c>
      <c r="BB158" s="16">
        <v>0.5</v>
      </c>
      <c r="BC158" s="16">
        <v>0.5</v>
      </c>
      <c r="BD158" s="16">
        <v>0.5</v>
      </c>
      <c r="BE158" s="16">
        <v>0.5</v>
      </c>
      <c r="BF158" s="16">
        <v>0.5</v>
      </c>
      <c r="BG158" s="16">
        <v>0.5</v>
      </c>
      <c r="BH158" s="16">
        <v>0.5</v>
      </c>
      <c r="BI158" s="16">
        <v>0.5</v>
      </c>
      <c r="BJ158" s="16">
        <v>5.0000000000000001E-3</v>
      </c>
      <c r="BK158" s="16">
        <v>0.5</v>
      </c>
      <c r="BL158" s="16">
        <v>0.05</v>
      </c>
      <c r="BM158" s="16">
        <v>0.05</v>
      </c>
      <c r="BN158" s="16">
        <v>0.05</v>
      </c>
      <c r="BO158" s="16">
        <v>0.05</v>
      </c>
      <c r="BP158" s="16">
        <v>0.05</v>
      </c>
      <c r="BQ158" s="16">
        <v>0.4</v>
      </c>
      <c r="BR158" s="69">
        <v>0.4</v>
      </c>
      <c r="BS158" s="16">
        <v>0.05</v>
      </c>
      <c r="BT158" s="16">
        <v>0.05</v>
      </c>
      <c r="BU158" s="16">
        <v>0.1</v>
      </c>
      <c r="BV158" s="69">
        <v>0.05</v>
      </c>
      <c r="BW158" s="16">
        <v>0.05</v>
      </c>
      <c r="BX158" s="16">
        <v>0.05</v>
      </c>
      <c r="BY158" s="16">
        <f t="shared" si="2"/>
        <v>0.15000000000000002</v>
      </c>
      <c r="BZ158" s="16">
        <v>0.15</v>
      </c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>
        <v>0.05</v>
      </c>
      <c r="DF158" s="16">
        <v>0.05</v>
      </c>
      <c r="DG158" s="36">
        <v>338.9</v>
      </c>
      <c r="DH158" s="63"/>
      <c r="DI158" s="63"/>
      <c r="DJ158" s="63"/>
      <c r="DK158" s="63"/>
      <c r="DL158" s="63"/>
    </row>
    <row r="159" spans="1:116" x14ac:dyDescent="0.3">
      <c r="A159" s="56">
        <v>154</v>
      </c>
      <c r="B159" s="57">
        <v>331</v>
      </c>
      <c r="C159" s="58" t="s">
        <v>890</v>
      </c>
      <c r="D159" s="58" t="s">
        <v>891</v>
      </c>
      <c r="E159" s="58" t="s">
        <v>892</v>
      </c>
      <c r="F159" s="58" t="s">
        <v>893</v>
      </c>
      <c r="G159" s="37">
        <v>8.1</v>
      </c>
      <c r="H159" s="10">
        <v>673</v>
      </c>
      <c r="I159" s="28">
        <v>0.05</v>
      </c>
      <c r="J159" s="28">
        <v>1.5</v>
      </c>
      <c r="K159" s="28">
        <v>47.8</v>
      </c>
      <c r="L159" s="29">
        <v>2.5000000000000001E-2</v>
      </c>
      <c r="M159" s="28">
        <v>1.75</v>
      </c>
      <c r="N159" s="28">
        <v>5.96</v>
      </c>
      <c r="O159" s="28">
        <v>7.22</v>
      </c>
      <c r="P159" s="31">
        <v>8.3000000000000001E-3</v>
      </c>
      <c r="Q159" s="28">
        <v>1260</v>
      </c>
      <c r="R159" s="28">
        <v>0.2</v>
      </c>
      <c r="S159" s="28">
        <v>2.8</v>
      </c>
      <c r="T159" s="28">
        <v>3.19</v>
      </c>
      <c r="U159" s="17">
        <v>1</v>
      </c>
      <c r="V159" s="28">
        <v>17.3</v>
      </c>
      <c r="W159" s="28">
        <v>8.1</v>
      </c>
      <c r="X159" s="28">
        <v>19.600000000000001</v>
      </c>
      <c r="Y159" s="10">
        <v>13000</v>
      </c>
      <c r="Z159" s="28">
        <v>3.01</v>
      </c>
      <c r="AA159" s="10">
        <v>8980</v>
      </c>
      <c r="AB159" s="17">
        <v>294</v>
      </c>
      <c r="AC159" s="28">
        <v>1340</v>
      </c>
      <c r="AD159" s="28">
        <v>3030</v>
      </c>
      <c r="AE159" s="28">
        <v>140.22300000000001</v>
      </c>
      <c r="AF159" s="10">
        <v>2763.26</v>
      </c>
      <c r="AG159" s="10">
        <v>648</v>
      </c>
      <c r="AH159" s="17">
        <v>51</v>
      </c>
      <c r="AI159" s="17">
        <v>25</v>
      </c>
      <c r="AJ159" s="17">
        <v>2.5</v>
      </c>
      <c r="AK159" s="17">
        <v>54</v>
      </c>
      <c r="AL159" s="17">
        <v>11</v>
      </c>
      <c r="AM159" s="17">
        <v>12</v>
      </c>
      <c r="AN159" s="17">
        <v>20</v>
      </c>
      <c r="AO159" s="17">
        <v>2.5</v>
      </c>
      <c r="AP159" s="17">
        <v>19</v>
      </c>
      <c r="AQ159" s="17">
        <v>1.5</v>
      </c>
      <c r="AR159" s="17">
        <v>2.5</v>
      </c>
      <c r="AS159" s="17">
        <v>2.5</v>
      </c>
      <c r="AT159" s="17">
        <v>40</v>
      </c>
      <c r="AU159" s="17">
        <v>28</v>
      </c>
      <c r="AV159" s="17">
        <v>10</v>
      </c>
      <c r="AW159" s="17">
        <v>19</v>
      </c>
      <c r="AX159" s="17">
        <v>28</v>
      </c>
      <c r="AY159" s="17">
        <v>2.5</v>
      </c>
      <c r="AZ159" s="17">
        <v>2.5</v>
      </c>
      <c r="BA159" s="18">
        <v>260</v>
      </c>
      <c r="BB159" s="16">
        <v>0.5</v>
      </c>
      <c r="BC159" s="16">
        <v>0.5</v>
      </c>
      <c r="BD159" s="16">
        <v>0.5</v>
      </c>
      <c r="BE159" s="16">
        <v>0.5</v>
      </c>
      <c r="BF159" s="16">
        <v>0.5</v>
      </c>
      <c r="BG159" s="16">
        <v>0.5</v>
      </c>
      <c r="BH159" s="16">
        <v>0.5</v>
      </c>
      <c r="BI159" s="16">
        <v>0.5</v>
      </c>
      <c r="BJ159" s="16">
        <v>5.0000000000000001E-3</v>
      </c>
      <c r="BK159" s="16">
        <v>0.5</v>
      </c>
      <c r="BL159" s="16">
        <v>0.05</v>
      </c>
      <c r="BM159" s="16">
        <v>0.05</v>
      </c>
      <c r="BN159" s="16">
        <v>0.05</v>
      </c>
      <c r="BO159" s="16">
        <v>0.05</v>
      </c>
      <c r="BP159" s="16">
        <v>0.05</v>
      </c>
      <c r="BQ159" s="16">
        <v>0.4</v>
      </c>
      <c r="BR159" s="69">
        <v>0.4</v>
      </c>
      <c r="BS159" s="16">
        <v>0.05</v>
      </c>
      <c r="BT159" s="16">
        <v>0.05</v>
      </c>
      <c r="BU159" s="16">
        <v>0.1</v>
      </c>
      <c r="BV159" s="69">
        <v>0.05</v>
      </c>
      <c r="BW159" s="16">
        <v>0.05</v>
      </c>
      <c r="BX159" s="16">
        <v>0.05</v>
      </c>
      <c r="BY159" s="16">
        <f t="shared" si="2"/>
        <v>0.15000000000000002</v>
      </c>
      <c r="BZ159" s="16">
        <v>0.15</v>
      </c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>
        <v>0.05</v>
      </c>
      <c r="DF159" s="16">
        <v>0.05</v>
      </c>
      <c r="DG159" s="36">
        <v>2570</v>
      </c>
      <c r="DH159" s="63"/>
      <c r="DI159" s="63"/>
      <c r="DJ159" s="63"/>
      <c r="DK159" s="63"/>
      <c r="DL159" s="63"/>
    </row>
    <row r="160" spans="1:116" x14ac:dyDescent="0.3">
      <c r="A160" s="56">
        <v>155</v>
      </c>
      <c r="B160" s="57">
        <v>332</v>
      </c>
      <c r="C160" s="58" t="s">
        <v>191</v>
      </c>
      <c r="D160" s="58" t="s">
        <v>247</v>
      </c>
      <c r="E160" s="58" t="s">
        <v>371</v>
      </c>
      <c r="F160" s="58" t="s">
        <v>429</v>
      </c>
      <c r="G160" s="37">
        <v>8</v>
      </c>
      <c r="H160" s="10">
        <v>195.5</v>
      </c>
      <c r="I160" s="28">
        <v>0.05</v>
      </c>
      <c r="J160" s="28">
        <v>1.5</v>
      </c>
      <c r="K160" s="28">
        <v>24.6</v>
      </c>
      <c r="L160" s="29">
        <v>0.10199999999999999</v>
      </c>
      <c r="M160" s="28">
        <v>1</v>
      </c>
      <c r="N160" s="36">
        <v>1.82</v>
      </c>
      <c r="O160" s="28">
        <v>2.99</v>
      </c>
      <c r="P160" s="31">
        <v>5.0000000000000001E-4</v>
      </c>
      <c r="Q160" s="36">
        <v>118</v>
      </c>
      <c r="R160" s="36">
        <v>0.2</v>
      </c>
      <c r="S160" s="36">
        <v>1.64</v>
      </c>
      <c r="T160" s="28">
        <v>1.86</v>
      </c>
      <c r="U160" s="17">
        <v>1</v>
      </c>
      <c r="V160" s="17">
        <v>5.53</v>
      </c>
      <c r="W160" s="36">
        <v>1.72</v>
      </c>
      <c r="X160" s="36">
        <v>17.2</v>
      </c>
      <c r="Y160" s="10">
        <v>244</v>
      </c>
      <c r="Z160" s="28">
        <v>1.4</v>
      </c>
      <c r="AA160" s="10">
        <v>3110</v>
      </c>
      <c r="AB160" s="17">
        <v>94.6</v>
      </c>
      <c r="AC160" s="28">
        <v>172</v>
      </c>
      <c r="AD160" s="10">
        <v>136</v>
      </c>
      <c r="AE160" s="28">
        <v>25.6</v>
      </c>
      <c r="AF160" s="10">
        <v>824</v>
      </c>
      <c r="AG160" s="36">
        <v>169</v>
      </c>
      <c r="AH160" s="17">
        <v>2.5</v>
      </c>
      <c r="AI160" s="17">
        <v>2.5</v>
      </c>
      <c r="AJ160" s="17">
        <v>2.5</v>
      </c>
      <c r="AK160" s="17">
        <v>2.5</v>
      </c>
      <c r="AL160" s="17">
        <v>2.5</v>
      </c>
      <c r="AM160" s="17">
        <v>2.5</v>
      </c>
      <c r="AN160" s="17">
        <v>2.5</v>
      </c>
      <c r="AO160" s="17">
        <v>2.5</v>
      </c>
      <c r="AP160" s="17">
        <v>2.5</v>
      </c>
      <c r="AQ160" s="17">
        <v>1.5</v>
      </c>
      <c r="AR160" s="17">
        <v>2.5</v>
      </c>
      <c r="AS160" s="17">
        <v>2.5</v>
      </c>
      <c r="AT160" s="17">
        <v>2.5</v>
      </c>
      <c r="AU160" s="17">
        <v>2.5</v>
      </c>
      <c r="AV160" s="17">
        <v>2.5</v>
      </c>
      <c r="AW160" s="17">
        <v>2.5</v>
      </c>
      <c r="AX160" s="17">
        <v>2.5</v>
      </c>
      <c r="AY160" s="17">
        <v>2.5</v>
      </c>
      <c r="AZ160" s="17">
        <v>2.5</v>
      </c>
      <c r="BA160" s="18">
        <v>31.5</v>
      </c>
      <c r="BB160" s="16">
        <v>0.5</v>
      </c>
      <c r="BC160" s="16">
        <v>0.5</v>
      </c>
      <c r="BD160" s="16">
        <v>0.5</v>
      </c>
      <c r="BE160" s="16">
        <v>0.5</v>
      </c>
      <c r="BF160" s="16">
        <v>0.5</v>
      </c>
      <c r="BG160" s="16">
        <v>0.5</v>
      </c>
      <c r="BH160" s="16">
        <v>0.5</v>
      </c>
      <c r="BI160" s="16">
        <v>0.5</v>
      </c>
      <c r="BJ160" s="16">
        <v>5.0000000000000001E-3</v>
      </c>
      <c r="BK160" s="16">
        <v>0.5</v>
      </c>
      <c r="BL160" s="16">
        <v>0.05</v>
      </c>
      <c r="BM160" s="16">
        <v>0.05</v>
      </c>
      <c r="BN160" s="16">
        <v>0.05</v>
      </c>
      <c r="BO160" s="16">
        <v>0.05</v>
      </c>
      <c r="BP160" s="16">
        <v>0.05</v>
      </c>
      <c r="BQ160" s="16">
        <v>0.4</v>
      </c>
      <c r="BR160" s="69">
        <v>0.4</v>
      </c>
      <c r="BS160" s="16">
        <v>0.05</v>
      </c>
      <c r="BT160" s="16">
        <v>0.05</v>
      </c>
      <c r="BU160" s="16">
        <v>0.1</v>
      </c>
      <c r="BV160" s="69">
        <v>0.05</v>
      </c>
      <c r="BW160" s="16">
        <v>0.05</v>
      </c>
      <c r="BX160" s="16">
        <v>0.05</v>
      </c>
      <c r="BY160" s="16">
        <f t="shared" si="2"/>
        <v>0.15000000000000002</v>
      </c>
      <c r="BZ160" s="16">
        <v>0.15</v>
      </c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>
        <v>0.05</v>
      </c>
      <c r="DF160" s="16">
        <v>0.05</v>
      </c>
      <c r="DG160" s="36">
        <v>243.9</v>
      </c>
      <c r="DH160" s="63"/>
      <c r="DI160" s="63"/>
      <c r="DJ160" s="63"/>
      <c r="DK160" s="63"/>
      <c r="DL160" s="63"/>
    </row>
    <row r="161" spans="1:116" x14ac:dyDescent="0.3">
      <c r="A161" s="56">
        <v>156</v>
      </c>
      <c r="B161" s="57">
        <v>333</v>
      </c>
      <c r="C161" s="58" t="s">
        <v>894</v>
      </c>
      <c r="D161" s="58" t="s">
        <v>895</v>
      </c>
      <c r="E161" s="58" t="s">
        <v>896</v>
      </c>
      <c r="F161" s="58" t="s">
        <v>897</v>
      </c>
      <c r="G161" s="37">
        <v>8.4</v>
      </c>
      <c r="H161" s="10">
        <v>262</v>
      </c>
      <c r="I161" s="28">
        <v>0.05</v>
      </c>
      <c r="J161" s="28">
        <v>1.5</v>
      </c>
      <c r="K161" s="28">
        <v>25.1</v>
      </c>
      <c r="L161" s="29">
        <v>2.5000000000000001E-2</v>
      </c>
      <c r="M161" s="28">
        <v>1.27</v>
      </c>
      <c r="N161" s="36">
        <v>10.6</v>
      </c>
      <c r="O161" s="36">
        <v>8.9</v>
      </c>
      <c r="P161" s="31">
        <v>3.3E-3</v>
      </c>
      <c r="Q161" s="36">
        <v>558</v>
      </c>
      <c r="R161" s="28">
        <v>0.2</v>
      </c>
      <c r="S161" s="36">
        <v>5.85</v>
      </c>
      <c r="T161" s="28">
        <v>2.76</v>
      </c>
      <c r="U161" s="17">
        <v>1</v>
      </c>
      <c r="V161" s="17">
        <v>24.4</v>
      </c>
      <c r="W161" s="36">
        <v>5.18</v>
      </c>
      <c r="X161" s="36">
        <v>38.200000000000003</v>
      </c>
      <c r="Y161" s="10">
        <v>7910</v>
      </c>
      <c r="Z161" s="28">
        <v>0.25</v>
      </c>
      <c r="AA161" s="10">
        <v>4980</v>
      </c>
      <c r="AB161" s="17">
        <v>211</v>
      </c>
      <c r="AC161" s="28">
        <v>590</v>
      </c>
      <c r="AD161" s="10">
        <v>262</v>
      </c>
      <c r="AE161" s="28">
        <v>161.99</v>
      </c>
      <c r="AF161" s="10">
        <v>1455.35</v>
      </c>
      <c r="AG161" s="36">
        <v>518</v>
      </c>
      <c r="AH161" s="17">
        <v>17</v>
      </c>
      <c r="AI161" s="17">
        <v>13</v>
      </c>
      <c r="AJ161" s="17">
        <v>2.5</v>
      </c>
      <c r="AK161" s="17">
        <v>41</v>
      </c>
      <c r="AL161" s="17">
        <v>20</v>
      </c>
      <c r="AM161" s="17">
        <v>15</v>
      </c>
      <c r="AN161" s="17">
        <v>24</v>
      </c>
      <c r="AO161" s="17">
        <v>8</v>
      </c>
      <c r="AP161" s="17">
        <v>24</v>
      </c>
      <c r="AQ161" s="17">
        <v>1.5</v>
      </c>
      <c r="AR161" s="17">
        <v>2.5</v>
      </c>
      <c r="AS161" s="17">
        <v>2.5</v>
      </c>
      <c r="AT161" s="17">
        <v>42</v>
      </c>
      <c r="AU161" s="17">
        <v>32</v>
      </c>
      <c r="AV161" s="17">
        <v>13</v>
      </c>
      <c r="AW161" s="17">
        <v>25</v>
      </c>
      <c r="AX161" s="17">
        <v>31</v>
      </c>
      <c r="AY161" s="17">
        <v>2.5</v>
      </c>
      <c r="AZ161" s="17">
        <v>2.5</v>
      </c>
      <c r="BA161" s="18">
        <v>226</v>
      </c>
      <c r="BB161" s="16">
        <v>0.5</v>
      </c>
      <c r="BC161" s="16">
        <v>0.5</v>
      </c>
      <c r="BD161" s="16">
        <v>0.5</v>
      </c>
      <c r="BE161" s="16">
        <v>0.5</v>
      </c>
      <c r="BF161" s="16">
        <v>0.5</v>
      </c>
      <c r="BG161" s="16">
        <v>0.5</v>
      </c>
      <c r="BH161" s="16">
        <v>0.5</v>
      </c>
      <c r="BI161" s="16">
        <v>0.5</v>
      </c>
      <c r="BJ161" s="16">
        <v>5.0000000000000001E-3</v>
      </c>
      <c r="BK161" s="16">
        <v>0.5</v>
      </c>
      <c r="BL161" s="16">
        <v>0.05</v>
      </c>
      <c r="BM161" s="16">
        <v>0.05</v>
      </c>
      <c r="BN161" s="16">
        <v>0.05</v>
      </c>
      <c r="BO161" s="16">
        <v>0.05</v>
      </c>
      <c r="BP161" s="16">
        <v>0.05</v>
      </c>
      <c r="BQ161" s="16">
        <v>0.4</v>
      </c>
      <c r="BR161" s="69">
        <v>0.4</v>
      </c>
      <c r="BS161" s="16">
        <v>0.05</v>
      </c>
      <c r="BT161" s="16">
        <v>0.05</v>
      </c>
      <c r="BU161" s="16">
        <v>0.1</v>
      </c>
      <c r="BV161" s="69">
        <v>0.05</v>
      </c>
      <c r="BW161" s="16">
        <v>0.05</v>
      </c>
      <c r="BX161" s="16">
        <v>0.05</v>
      </c>
      <c r="BY161" s="16">
        <f t="shared" si="2"/>
        <v>0.15000000000000002</v>
      </c>
      <c r="BZ161" s="16">
        <v>0.15</v>
      </c>
      <c r="CA161" s="16">
        <v>25</v>
      </c>
      <c r="CB161" s="16">
        <v>50</v>
      </c>
      <c r="CC161" s="16">
        <v>1700</v>
      </c>
      <c r="CD161" s="16">
        <v>0.01</v>
      </c>
      <c r="CE161" s="16">
        <v>2.5000000000000001E-2</v>
      </c>
      <c r="CF161" s="16">
        <v>2.5000000000000001E-2</v>
      </c>
      <c r="CG161" s="16">
        <v>2.5000000000000001E-2</v>
      </c>
      <c r="CH161" s="16">
        <v>2.5000000000000001E-2</v>
      </c>
      <c r="CI161" s="16">
        <v>2.5000000000000001E-2</v>
      </c>
      <c r="CJ161" s="16">
        <v>2.5000000000000001E-2</v>
      </c>
      <c r="CK161" s="16">
        <v>2.5000000000000001E-2</v>
      </c>
      <c r="CL161" s="16">
        <v>5.0000000000000001E-3</v>
      </c>
      <c r="CM161" s="16">
        <v>0.15</v>
      </c>
      <c r="CN161" s="16">
        <v>0.5</v>
      </c>
      <c r="CO161" s="16">
        <v>0.5</v>
      </c>
      <c r="CP161" s="16">
        <v>0.5</v>
      </c>
      <c r="CQ161" s="16">
        <v>1.5</v>
      </c>
      <c r="CR161" s="16">
        <v>0.3</v>
      </c>
      <c r="CS161" s="16">
        <v>5</v>
      </c>
      <c r="CT161" s="16">
        <v>0.5</v>
      </c>
      <c r="CU161" s="16">
        <v>0.5</v>
      </c>
      <c r="CV161" s="16">
        <v>0.05</v>
      </c>
      <c r="CW161" s="16">
        <v>0.05</v>
      </c>
      <c r="CX161" s="16">
        <v>0.05</v>
      </c>
      <c r="CY161" s="16">
        <v>9.1500000000000001E-4</v>
      </c>
      <c r="CZ161" s="16">
        <v>0.05</v>
      </c>
      <c r="DA161" s="16">
        <v>0.05</v>
      </c>
      <c r="DB161" s="16">
        <v>0.05</v>
      </c>
      <c r="DC161" s="16">
        <v>0.05</v>
      </c>
      <c r="DD161" s="16">
        <v>0.05</v>
      </c>
      <c r="DE161" s="16">
        <v>0.05</v>
      </c>
      <c r="DF161" s="16">
        <v>0.05</v>
      </c>
      <c r="DG161" s="36">
        <v>656.6</v>
      </c>
      <c r="DH161" s="63">
        <v>0.5</v>
      </c>
      <c r="DI161" s="63">
        <v>0.05</v>
      </c>
      <c r="DJ161" s="63">
        <v>0.25</v>
      </c>
      <c r="DK161" s="63">
        <v>0.25</v>
      </c>
      <c r="DL161" s="63">
        <v>0.05</v>
      </c>
    </row>
    <row r="162" spans="1:116" x14ac:dyDescent="0.3">
      <c r="A162" s="56">
        <v>157</v>
      </c>
      <c r="B162" s="57">
        <v>334</v>
      </c>
      <c r="C162" s="58" t="s">
        <v>898</v>
      </c>
      <c r="D162" s="58" t="s">
        <v>899</v>
      </c>
      <c r="E162" s="58" t="s">
        <v>900</v>
      </c>
      <c r="F162" s="58" t="s">
        <v>901</v>
      </c>
      <c r="G162" s="37">
        <v>8.6999999999999993</v>
      </c>
      <c r="H162" s="10">
        <v>172.6</v>
      </c>
      <c r="I162" s="28">
        <v>0.05</v>
      </c>
      <c r="J162" s="28">
        <v>1.5</v>
      </c>
      <c r="K162" s="28">
        <v>32</v>
      </c>
      <c r="L162" s="29">
        <v>2.5000000000000001E-2</v>
      </c>
      <c r="M162" s="28">
        <v>1.69</v>
      </c>
      <c r="N162" s="28">
        <v>1.62</v>
      </c>
      <c r="O162" s="28">
        <v>3.72</v>
      </c>
      <c r="P162" s="31">
        <v>5.0000000000000001E-4</v>
      </c>
      <c r="Q162" s="28">
        <v>509</v>
      </c>
      <c r="R162" s="28">
        <v>0.2</v>
      </c>
      <c r="S162" s="28">
        <v>3.72</v>
      </c>
      <c r="T162" s="28">
        <v>1.29</v>
      </c>
      <c r="U162" s="17">
        <v>1</v>
      </c>
      <c r="V162" s="28">
        <v>6.31</v>
      </c>
      <c r="W162" s="28">
        <v>2.3199999999999998</v>
      </c>
      <c r="X162" s="28">
        <v>8.15</v>
      </c>
      <c r="Y162" s="10">
        <v>2040</v>
      </c>
      <c r="Z162" s="28">
        <v>0.05</v>
      </c>
      <c r="AA162" s="10">
        <v>2450</v>
      </c>
      <c r="AB162" s="17">
        <v>509.95299999999997</v>
      </c>
      <c r="AC162" s="10">
        <v>173</v>
      </c>
      <c r="AD162" s="10">
        <v>176</v>
      </c>
      <c r="AE162" s="28">
        <v>14.5</v>
      </c>
      <c r="AF162" s="10">
        <v>824</v>
      </c>
      <c r="AG162" s="10">
        <v>376</v>
      </c>
      <c r="AH162" s="17">
        <v>2.5</v>
      </c>
      <c r="AI162" s="17">
        <v>2.5</v>
      </c>
      <c r="AJ162" s="17">
        <v>2.5</v>
      </c>
      <c r="AK162" s="17">
        <v>2.5</v>
      </c>
      <c r="AL162" s="17">
        <v>2.5</v>
      </c>
      <c r="AM162" s="17">
        <v>2.5</v>
      </c>
      <c r="AN162" s="17">
        <v>2.5</v>
      </c>
      <c r="AO162" s="17">
        <v>2.5</v>
      </c>
      <c r="AP162" s="17">
        <v>2.5</v>
      </c>
      <c r="AQ162" s="17">
        <v>1.5</v>
      </c>
      <c r="AR162" s="17">
        <v>2.5</v>
      </c>
      <c r="AS162" s="17">
        <v>2.5</v>
      </c>
      <c r="AT162" s="17">
        <v>2.5</v>
      </c>
      <c r="AU162" s="17">
        <v>2.5</v>
      </c>
      <c r="AV162" s="17">
        <v>2.5</v>
      </c>
      <c r="AW162" s="17">
        <v>2.5</v>
      </c>
      <c r="AX162" s="17">
        <v>2.5</v>
      </c>
      <c r="AY162" s="17">
        <v>2.5</v>
      </c>
      <c r="AZ162" s="17">
        <v>2.5</v>
      </c>
      <c r="BA162" s="18">
        <v>31.5</v>
      </c>
      <c r="BB162" s="16">
        <v>0.5</v>
      </c>
      <c r="BC162" s="16">
        <v>0.5</v>
      </c>
      <c r="BD162" s="16">
        <v>0.5</v>
      </c>
      <c r="BE162" s="16">
        <v>0.5</v>
      </c>
      <c r="BF162" s="16">
        <v>0.5</v>
      </c>
      <c r="BG162" s="16">
        <v>0.5</v>
      </c>
      <c r="BH162" s="16">
        <v>0.5</v>
      </c>
      <c r="BI162" s="16">
        <v>0.5</v>
      </c>
      <c r="BJ162" s="16">
        <v>5.0000000000000001E-3</v>
      </c>
      <c r="BK162" s="16">
        <v>0.5</v>
      </c>
      <c r="BL162" s="16">
        <v>0.05</v>
      </c>
      <c r="BM162" s="16">
        <v>0.05</v>
      </c>
      <c r="BN162" s="16">
        <v>0.05</v>
      </c>
      <c r="BO162" s="16">
        <v>0.05</v>
      </c>
      <c r="BP162" s="16">
        <v>0.05</v>
      </c>
      <c r="BQ162" s="16">
        <v>0.4</v>
      </c>
      <c r="BR162" s="69">
        <v>0.4</v>
      </c>
      <c r="BS162" s="16">
        <v>0.05</v>
      </c>
      <c r="BT162" s="16">
        <v>0.05</v>
      </c>
      <c r="BU162" s="16">
        <v>0.1</v>
      </c>
      <c r="BV162" s="69">
        <v>0.05</v>
      </c>
      <c r="BW162" s="16">
        <v>0.05</v>
      </c>
      <c r="BX162" s="16">
        <v>0.05</v>
      </c>
      <c r="BY162" s="16">
        <f t="shared" si="2"/>
        <v>0.15000000000000002</v>
      </c>
      <c r="BZ162" s="16">
        <v>0.15</v>
      </c>
      <c r="CA162" s="16">
        <v>25</v>
      </c>
      <c r="CB162" s="16">
        <v>50</v>
      </c>
      <c r="CC162" s="16">
        <v>500</v>
      </c>
      <c r="CD162" s="16">
        <v>0.01</v>
      </c>
      <c r="CE162" s="16">
        <v>2.5000000000000001E-2</v>
      </c>
      <c r="CF162" s="16">
        <v>2.5000000000000001E-2</v>
      </c>
      <c r="CG162" s="16">
        <v>2.5000000000000001E-2</v>
      </c>
      <c r="CH162" s="16">
        <v>2.5000000000000001E-2</v>
      </c>
      <c r="CI162" s="16">
        <v>2.5000000000000001E-2</v>
      </c>
      <c r="CJ162" s="16">
        <v>2.5000000000000001E-2</v>
      </c>
      <c r="CK162" s="16">
        <v>2.5000000000000001E-2</v>
      </c>
      <c r="CL162" s="16">
        <v>5.0000000000000001E-3</v>
      </c>
      <c r="CM162" s="16">
        <v>0.15</v>
      </c>
      <c r="CN162" s="16">
        <v>0.5</v>
      </c>
      <c r="CO162" s="16">
        <v>0.5</v>
      </c>
      <c r="CP162" s="16">
        <v>0.5</v>
      </c>
      <c r="CQ162" s="16">
        <v>1.5</v>
      </c>
      <c r="CR162" s="16">
        <v>0.3</v>
      </c>
      <c r="CS162" s="16">
        <v>5</v>
      </c>
      <c r="CT162" s="16">
        <v>0.5</v>
      </c>
      <c r="CU162" s="16">
        <v>0.5</v>
      </c>
      <c r="CV162" s="16">
        <v>0.05</v>
      </c>
      <c r="CW162" s="16">
        <v>0.05</v>
      </c>
      <c r="CX162" s="16">
        <v>0.05</v>
      </c>
      <c r="CY162" s="16">
        <v>7.1199999999999996E-4</v>
      </c>
      <c r="CZ162" s="16">
        <v>0.05</v>
      </c>
      <c r="DA162" s="16">
        <v>0.05</v>
      </c>
      <c r="DB162" s="16">
        <v>0.05</v>
      </c>
      <c r="DC162" s="16">
        <v>0.05</v>
      </c>
      <c r="DD162" s="16">
        <v>0.05</v>
      </c>
      <c r="DE162" s="16">
        <v>0.05</v>
      </c>
      <c r="DF162" s="16">
        <v>0.05</v>
      </c>
      <c r="DG162" s="36">
        <v>371.6</v>
      </c>
      <c r="DH162" s="63">
        <v>0.5</v>
      </c>
      <c r="DI162" s="63">
        <v>0.05</v>
      </c>
      <c r="DJ162" s="63">
        <v>0.25</v>
      </c>
      <c r="DK162" s="63">
        <v>0.25</v>
      </c>
      <c r="DL162" s="63">
        <v>0.05</v>
      </c>
    </row>
    <row r="163" spans="1:116" x14ac:dyDescent="0.3">
      <c r="A163" s="56">
        <v>158</v>
      </c>
      <c r="B163" s="57">
        <v>335</v>
      </c>
      <c r="C163" s="58" t="s">
        <v>902</v>
      </c>
      <c r="D163" s="58" t="s">
        <v>248</v>
      </c>
      <c r="E163" s="58" t="s">
        <v>372</v>
      </c>
      <c r="F163" s="58" t="s">
        <v>430</v>
      </c>
      <c r="G163" s="37">
        <v>8.5</v>
      </c>
      <c r="H163" s="10">
        <v>124.8</v>
      </c>
      <c r="I163" s="28">
        <v>27.3</v>
      </c>
      <c r="J163" s="28">
        <v>1.5</v>
      </c>
      <c r="K163" s="28">
        <v>34.5</v>
      </c>
      <c r="L163" s="29">
        <v>0.08</v>
      </c>
      <c r="M163" s="28">
        <v>1.61</v>
      </c>
      <c r="N163" s="28">
        <v>1.48</v>
      </c>
      <c r="O163" s="28">
        <v>6.08</v>
      </c>
      <c r="P163" s="31">
        <v>1.1000000000000001E-3</v>
      </c>
      <c r="Q163" s="28">
        <v>440</v>
      </c>
      <c r="R163" s="28">
        <v>0.2</v>
      </c>
      <c r="S163" s="28">
        <v>3.31</v>
      </c>
      <c r="T163" s="28">
        <v>2.0699999999999998</v>
      </c>
      <c r="U163" s="17">
        <v>1</v>
      </c>
      <c r="V163" s="28">
        <v>7.15</v>
      </c>
      <c r="W163" s="28">
        <v>1.99</v>
      </c>
      <c r="X163" s="28">
        <v>10.5</v>
      </c>
      <c r="Y163" s="10">
        <v>1940</v>
      </c>
      <c r="Z163" s="28">
        <v>0.05</v>
      </c>
      <c r="AA163" s="10">
        <v>1940</v>
      </c>
      <c r="AB163" s="17">
        <v>544.22500000000002</v>
      </c>
      <c r="AC163" s="10">
        <v>107</v>
      </c>
      <c r="AD163" s="10">
        <v>161</v>
      </c>
      <c r="AE163" s="28">
        <v>14.6</v>
      </c>
      <c r="AF163" s="10">
        <v>697</v>
      </c>
      <c r="AG163" s="10">
        <v>381</v>
      </c>
      <c r="AH163" s="17">
        <v>2.5</v>
      </c>
      <c r="AI163" s="17">
        <v>2.5</v>
      </c>
      <c r="AJ163" s="17">
        <v>2.5</v>
      </c>
      <c r="AK163" s="17">
        <v>2.5</v>
      </c>
      <c r="AL163" s="17">
        <v>2.5</v>
      </c>
      <c r="AM163" s="17">
        <v>2.5</v>
      </c>
      <c r="AN163" s="17">
        <v>2.5</v>
      </c>
      <c r="AO163" s="17">
        <v>2.5</v>
      </c>
      <c r="AP163" s="17">
        <v>2.5</v>
      </c>
      <c r="AQ163" s="17">
        <v>1.5</v>
      </c>
      <c r="AR163" s="17">
        <v>2.5</v>
      </c>
      <c r="AS163" s="17">
        <v>2.5</v>
      </c>
      <c r="AT163" s="17">
        <v>2.5</v>
      </c>
      <c r="AU163" s="17">
        <v>2.5</v>
      </c>
      <c r="AV163" s="17">
        <v>2.5</v>
      </c>
      <c r="AW163" s="17">
        <v>2.5</v>
      </c>
      <c r="AX163" s="17">
        <v>7</v>
      </c>
      <c r="AY163" s="17">
        <v>2.5</v>
      </c>
      <c r="AZ163" s="17">
        <v>2.5</v>
      </c>
      <c r="BA163" s="18">
        <v>31.5</v>
      </c>
      <c r="BB163" s="16">
        <v>0.5</v>
      </c>
      <c r="BC163" s="16">
        <v>0.5</v>
      </c>
      <c r="BD163" s="16">
        <v>0.5</v>
      </c>
      <c r="BE163" s="16">
        <v>0.5</v>
      </c>
      <c r="BF163" s="16">
        <v>0.5</v>
      </c>
      <c r="BG163" s="16">
        <v>0.5</v>
      </c>
      <c r="BH163" s="16">
        <v>0.5</v>
      </c>
      <c r="BI163" s="16">
        <v>0.5</v>
      </c>
      <c r="BJ163" s="16">
        <v>5.0000000000000001E-3</v>
      </c>
      <c r="BK163" s="16">
        <v>0.5</v>
      </c>
      <c r="BL163" s="16">
        <v>0.05</v>
      </c>
      <c r="BM163" s="16">
        <v>0.05</v>
      </c>
      <c r="BN163" s="16">
        <v>0.05</v>
      </c>
      <c r="BO163" s="16">
        <v>0.05</v>
      </c>
      <c r="BP163" s="16">
        <v>0.05</v>
      </c>
      <c r="BQ163" s="16">
        <v>0.4</v>
      </c>
      <c r="BR163" s="69">
        <v>0.4</v>
      </c>
      <c r="BS163" s="16">
        <v>0.05</v>
      </c>
      <c r="BT163" s="16">
        <v>0.05</v>
      </c>
      <c r="BU163" s="16">
        <v>0.1</v>
      </c>
      <c r="BV163" s="69">
        <v>0.05</v>
      </c>
      <c r="BW163" s="16">
        <v>0.05</v>
      </c>
      <c r="BX163" s="16">
        <v>0.05</v>
      </c>
      <c r="BY163" s="16">
        <f t="shared" si="2"/>
        <v>0.15000000000000002</v>
      </c>
      <c r="BZ163" s="16">
        <v>0.15</v>
      </c>
      <c r="CA163" s="16">
        <v>25</v>
      </c>
      <c r="CB163" s="16">
        <v>50</v>
      </c>
      <c r="CC163" s="16">
        <v>500</v>
      </c>
      <c r="CD163" s="16">
        <v>0.01</v>
      </c>
      <c r="CE163" s="16">
        <v>2.5000000000000001E-2</v>
      </c>
      <c r="CF163" s="16">
        <v>2.5000000000000001E-2</v>
      </c>
      <c r="CG163" s="16">
        <v>2.5000000000000001E-2</v>
      </c>
      <c r="CH163" s="16">
        <v>2.5000000000000001E-2</v>
      </c>
      <c r="CI163" s="16">
        <v>2.5000000000000001E-2</v>
      </c>
      <c r="CJ163" s="16">
        <v>2.5000000000000001E-2</v>
      </c>
      <c r="CK163" s="16">
        <v>2.5000000000000001E-2</v>
      </c>
      <c r="CL163" s="16">
        <v>5.0000000000000001E-3</v>
      </c>
      <c r="CM163" s="16">
        <v>0.15</v>
      </c>
      <c r="CN163" s="16">
        <v>0.5</v>
      </c>
      <c r="CO163" s="16">
        <v>0.5</v>
      </c>
      <c r="CP163" s="16">
        <v>0.5</v>
      </c>
      <c r="CQ163" s="16">
        <v>1.5</v>
      </c>
      <c r="CR163" s="16">
        <v>0.3</v>
      </c>
      <c r="CS163" s="16">
        <v>5</v>
      </c>
      <c r="CT163" s="16">
        <v>0.5</v>
      </c>
      <c r="CU163" s="16">
        <v>0.5</v>
      </c>
      <c r="CV163" s="16">
        <v>0.05</v>
      </c>
      <c r="CW163" s="16">
        <v>0.05</v>
      </c>
      <c r="CX163" s="16">
        <v>0.05</v>
      </c>
      <c r="CY163" s="16">
        <v>8.2899999999999998E-4</v>
      </c>
      <c r="CZ163" s="16">
        <v>0.05</v>
      </c>
      <c r="DA163" s="16">
        <v>0.05</v>
      </c>
      <c r="DB163" s="16">
        <v>0.05</v>
      </c>
      <c r="DC163" s="16">
        <v>0.05</v>
      </c>
      <c r="DD163" s="16">
        <v>0.05</v>
      </c>
      <c r="DE163" s="16">
        <v>0.05</v>
      </c>
      <c r="DF163" s="16">
        <v>0.05</v>
      </c>
      <c r="DG163" s="36">
        <v>534.4</v>
      </c>
      <c r="DH163" s="63">
        <v>0.5</v>
      </c>
      <c r="DI163" s="63">
        <v>0.05</v>
      </c>
      <c r="DJ163" s="63">
        <v>0.25</v>
      </c>
      <c r="DK163" s="63">
        <v>0.25</v>
      </c>
      <c r="DL163" s="63">
        <v>0.05</v>
      </c>
    </row>
    <row r="164" spans="1:116" x14ac:dyDescent="0.3">
      <c r="A164" s="56">
        <v>159</v>
      </c>
      <c r="B164" s="57">
        <v>336</v>
      </c>
      <c r="C164" s="58" t="s">
        <v>903</v>
      </c>
      <c r="D164" s="58" t="s">
        <v>249</v>
      </c>
      <c r="E164" s="58" t="s">
        <v>900</v>
      </c>
      <c r="F164" s="58" t="s">
        <v>901</v>
      </c>
      <c r="G164" s="37">
        <v>8.5</v>
      </c>
      <c r="H164" s="10">
        <v>287</v>
      </c>
      <c r="I164" s="28">
        <v>0.05</v>
      </c>
      <c r="J164" s="28">
        <v>1.5</v>
      </c>
      <c r="K164" s="28">
        <v>26.4</v>
      </c>
      <c r="L164" s="29">
        <v>2.5000000000000001E-2</v>
      </c>
      <c r="M164" s="28">
        <v>2.7</v>
      </c>
      <c r="N164" s="36">
        <v>6.96</v>
      </c>
      <c r="O164" s="28">
        <v>6.79</v>
      </c>
      <c r="P164" s="31">
        <v>4.4000000000000003E-3</v>
      </c>
      <c r="Q164" s="36">
        <v>2270</v>
      </c>
      <c r="R164" s="28">
        <v>0.2</v>
      </c>
      <c r="S164" s="36">
        <v>6.68</v>
      </c>
      <c r="T164" s="28">
        <v>1.52</v>
      </c>
      <c r="U164" s="17">
        <v>1</v>
      </c>
      <c r="V164" s="36">
        <v>20.9</v>
      </c>
      <c r="W164" s="36">
        <v>9.2200000000000006</v>
      </c>
      <c r="X164" s="36">
        <v>21.2</v>
      </c>
      <c r="Y164" s="10">
        <v>8900</v>
      </c>
      <c r="Z164" s="28">
        <v>1.35</v>
      </c>
      <c r="AA164" s="10">
        <v>5170</v>
      </c>
      <c r="AB164" s="17">
        <v>229</v>
      </c>
      <c r="AC164" s="28">
        <v>217</v>
      </c>
      <c r="AD164" s="28">
        <v>315</v>
      </c>
      <c r="AE164" s="28">
        <v>100.898</v>
      </c>
      <c r="AF164" s="10">
        <v>2894.07</v>
      </c>
      <c r="AG164" s="36">
        <v>767</v>
      </c>
      <c r="AH164" s="17">
        <v>2.5</v>
      </c>
      <c r="AI164" s="17">
        <v>2.5</v>
      </c>
      <c r="AJ164" s="17">
        <v>2.5</v>
      </c>
      <c r="AK164" s="17">
        <v>15</v>
      </c>
      <c r="AL164" s="17">
        <v>2.5</v>
      </c>
      <c r="AM164" s="17">
        <v>2.5</v>
      </c>
      <c r="AN164" s="17">
        <v>6</v>
      </c>
      <c r="AO164" s="17">
        <v>2.5</v>
      </c>
      <c r="AP164" s="17">
        <v>2.5</v>
      </c>
      <c r="AQ164" s="17">
        <v>1.5</v>
      </c>
      <c r="AR164" s="17">
        <v>2.5</v>
      </c>
      <c r="AS164" s="17">
        <v>2.5</v>
      </c>
      <c r="AT164" s="17">
        <v>13</v>
      </c>
      <c r="AU164" s="17">
        <v>8</v>
      </c>
      <c r="AV164" s="17">
        <v>2.5</v>
      </c>
      <c r="AW164" s="17">
        <v>2.5</v>
      </c>
      <c r="AX164" s="17">
        <v>11</v>
      </c>
      <c r="AY164" s="17">
        <v>2.5</v>
      </c>
      <c r="AZ164" s="17">
        <v>2.5</v>
      </c>
      <c r="BA164" s="18">
        <v>63.5</v>
      </c>
      <c r="BB164" s="16">
        <v>0.5</v>
      </c>
      <c r="BC164" s="16">
        <v>0.5</v>
      </c>
      <c r="BD164" s="16">
        <v>0.5</v>
      </c>
      <c r="BE164" s="16">
        <v>0.5</v>
      </c>
      <c r="BF164" s="16">
        <v>0.5</v>
      </c>
      <c r="BG164" s="16">
        <v>0.5</v>
      </c>
      <c r="BH164" s="16">
        <v>0.5</v>
      </c>
      <c r="BI164" s="16">
        <v>0.5</v>
      </c>
      <c r="BJ164" s="16">
        <v>5.0000000000000001E-3</v>
      </c>
      <c r="BK164" s="16">
        <v>0.5</v>
      </c>
      <c r="BL164" s="16">
        <v>0.05</v>
      </c>
      <c r="BM164" s="16">
        <v>0.05</v>
      </c>
      <c r="BN164" s="16">
        <v>0.05</v>
      </c>
      <c r="BO164" s="16">
        <v>0.05</v>
      </c>
      <c r="BP164" s="16">
        <v>0.05</v>
      </c>
      <c r="BQ164" s="16">
        <v>0.4</v>
      </c>
      <c r="BR164" s="69">
        <v>0.4</v>
      </c>
      <c r="BS164" s="16">
        <v>0.05</v>
      </c>
      <c r="BT164" s="16">
        <v>0.05</v>
      </c>
      <c r="BU164" s="16">
        <v>0.1</v>
      </c>
      <c r="BV164" s="69">
        <v>0.05</v>
      </c>
      <c r="BW164" s="16">
        <v>0.05</v>
      </c>
      <c r="BX164" s="16">
        <v>0.05</v>
      </c>
      <c r="BY164" s="16">
        <f t="shared" si="2"/>
        <v>0.15000000000000002</v>
      </c>
      <c r="BZ164" s="16">
        <v>0.15</v>
      </c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>
        <v>0.05</v>
      </c>
      <c r="DF164" s="16">
        <v>0.05</v>
      </c>
      <c r="DG164" s="36">
        <v>602</v>
      </c>
      <c r="DH164" s="63"/>
      <c r="DI164" s="63"/>
      <c r="DJ164" s="63"/>
      <c r="DK164" s="63"/>
      <c r="DL164" s="63"/>
    </row>
    <row r="165" spans="1:116" x14ac:dyDescent="0.3">
      <c r="A165" s="56">
        <v>160</v>
      </c>
      <c r="B165" s="57">
        <v>337</v>
      </c>
      <c r="C165" s="58" t="s">
        <v>904</v>
      </c>
      <c r="D165" s="58" t="s">
        <v>270</v>
      </c>
      <c r="E165" s="58" t="s">
        <v>905</v>
      </c>
      <c r="F165" s="58" t="s">
        <v>906</v>
      </c>
      <c r="G165" s="37">
        <v>8.1</v>
      </c>
      <c r="H165" s="10">
        <v>201</v>
      </c>
      <c r="I165" s="28">
        <v>0.05</v>
      </c>
      <c r="J165" s="28">
        <v>1.5</v>
      </c>
      <c r="K165" s="28">
        <v>36.700000000000003</v>
      </c>
      <c r="L165" s="29">
        <v>2.5000000000000001E-2</v>
      </c>
      <c r="M165" s="28">
        <v>2.52</v>
      </c>
      <c r="N165" s="36">
        <v>6.33</v>
      </c>
      <c r="O165" s="36">
        <v>7.71</v>
      </c>
      <c r="P165" s="31">
        <v>2.1000000000000001E-2</v>
      </c>
      <c r="Q165" s="36">
        <v>664</v>
      </c>
      <c r="R165" s="28">
        <v>0.2</v>
      </c>
      <c r="S165" s="36">
        <v>5.29</v>
      </c>
      <c r="T165" s="36">
        <v>3.88</v>
      </c>
      <c r="U165" s="17">
        <v>1</v>
      </c>
      <c r="V165" s="17">
        <v>13.6</v>
      </c>
      <c r="W165" s="36">
        <v>7.48</v>
      </c>
      <c r="X165" s="36">
        <v>22.2</v>
      </c>
      <c r="Y165" s="10">
        <v>4390</v>
      </c>
      <c r="Z165" s="28">
        <v>1.35</v>
      </c>
      <c r="AA165" s="10">
        <v>4840</v>
      </c>
      <c r="AB165" s="17">
        <v>540.60900000000004</v>
      </c>
      <c r="AC165" s="28">
        <v>525</v>
      </c>
      <c r="AD165" s="28">
        <v>553</v>
      </c>
      <c r="AE165" s="28">
        <v>86.9</v>
      </c>
      <c r="AF165" s="10">
        <v>3498.96</v>
      </c>
      <c r="AG165" s="36">
        <v>669</v>
      </c>
      <c r="AH165" s="17">
        <v>2.5</v>
      </c>
      <c r="AI165" s="17">
        <v>2.5</v>
      </c>
      <c r="AJ165" s="17">
        <v>2.5</v>
      </c>
      <c r="AK165" s="17">
        <v>2.5</v>
      </c>
      <c r="AL165" s="17">
        <v>2.5</v>
      </c>
      <c r="AM165" s="17">
        <v>2.5</v>
      </c>
      <c r="AN165" s="17">
        <v>2.5</v>
      </c>
      <c r="AO165" s="17">
        <v>2.5</v>
      </c>
      <c r="AP165" s="17">
        <v>2.5</v>
      </c>
      <c r="AQ165" s="17">
        <v>1.5</v>
      </c>
      <c r="AR165" s="17">
        <v>2.5</v>
      </c>
      <c r="AS165" s="17">
        <v>2.5</v>
      </c>
      <c r="AT165" s="17">
        <v>2.5</v>
      </c>
      <c r="AU165" s="17">
        <v>2.5</v>
      </c>
      <c r="AV165" s="17">
        <v>2.5</v>
      </c>
      <c r="AW165" s="17">
        <v>2.5</v>
      </c>
      <c r="AX165" s="17">
        <v>9</v>
      </c>
      <c r="AY165" s="17">
        <v>2.5</v>
      </c>
      <c r="AZ165" s="17">
        <v>2.5</v>
      </c>
      <c r="BA165" s="18">
        <v>31.5</v>
      </c>
      <c r="BB165" s="16">
        <v>0.5</v>
      </c>
      <c r="BC165" s="16">
        <v>0.5</v>
      </c>
      <c r="BD165" s="16">
        <v>0.5</v>
      </c>
      <c r="BE165" s="16">
        <v>0.5</v>
      </c>
      <c r="BF165" s="16">
        <v>0.5</v>
      </c>
      <c r="BG165" s="16">
        <v>0.5</v>
      </c>
      <c r="BH165" s="16">
        <v>0.5</v>
      </c>
      <c r="BI165" s="16">
        <v>0.5</v>
      </c>
      <c r="BJ165" s="16">
        <v>5.0000000000000001E-3</v>
      </c>
      <c r="BK165" s="16">
        <v>0.5</v>
      </c>
      <c r="BL165" s="16">
        <v>0.05</v>
      </c>
      <c r="BM165" s="16">
        <v>0.05</v>
      </c>
      <c r="BN165" s="16">
        <v>0.05</v>
      </c>
      <c r="BO165" s="16">
        <v>0.05</v>
      </c>
      <c r="BP165" s="16">
        <v>0.05</v>
      </c>
      <c r="BQ165" s="16">
        <v>0.4</v>
      </c>
      <c r="BR165" s="69">
        <v>0.4</v>
      </c>
      <c r="BS165" s="16">
        <v>0.05</v>
      </c>
      <c r="BT165" s="16">
        <v>0.05</v>
      </c>
      <c r="BU165" s="16">
        <v>0.1</v>
      </c>
      <c r="BV165" s="69">
        <v>0.05</v>
      </c>
      <c r="BW165" s="16">
        <v>0.05</v>
      </c>
      <c r="BX165" s="16">
        <v>0.05</v>
      </c>
      <c r="BY165" s="16">
        <f t="shared" si="2"/>
        <v>0.15000000000000002</v>
      </c>
      <c r="BZ165" s="16">
        <v>0.15</v>
      </c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>
        <v>0.05</v>
      </c>
      <c r="DF165" s="16">
        <v>0.05</v>
      </c>
      <c r="DG165" s="36">
        <v>1510</v>
      </c>
      <c r="DH165" s="63"/>
      <c r="DI165" s="63"/>
      <c r="DJ165" s="63"/>
      <c r="DK165" s="63"/>
      <c r="DL165" s="63"/>
    </row>
    <row r="166" spans="1:116" x14ac:dyDescent="0.3">
      <c r="A166" s="56">
        <v>161</v>
      </c>
      <c r="B166" s="57">
        <v>338</v>
      </c>
      <c r="C166" s="58" t="s">
        <v>907</v>
      </c>
      <c r="D166" s="58" t="s">
        <v>908</v>
      </c>
      <c r="E166" s="58" t="s">
        <v>839</v>
      </c>
      <c r="F166" s="58" t="s">
        <v>840</v>
      </c>
      <c r="G166" s="37">
        <v>7.8</v>
      </c>
      <c r="H166" s="10">
        <v>329</v>
      </c>
      <c r="I166" s="28">
        <v>0.05</v>
      </c>
      <c r="J166" s="28">
        <v>1.5</v>
      </c>
      <c r="K166" s="28">
        <v>14.3</v>
      </c>
      <c r="L166" s="29">
        <v>2.5000000000000001E-2</v>
      </c>
      <c r="M166" s="28">
        <v>0.71199999999999997</v>
      </c>
      <c r="N166" s="28">
        <v>3.12</v>
      </c>
      <c r="O166" s="28">
        <v>4.17</v>
      </c>
      <c r="P166" s="31">
        <v>2E-3</v>
      </c>
      <c r="Q166" s="28">
        <v>340</v>
      </c>
      <c r="R166" s="28">
        <v>0.2</v>
      </c>
      <c r="S166" s="28">
        <v>0.96399999999999997</v>
      </c>
      <c r="T166" s="28">
        <v>1.35</v>
      </c>
      <c r="U166" s="17">
        <v>1</v>
      </c>
      <c r="V166" s="28">
        <v>4.9400000000000004</v>
      </c>
      <c r="W166" s="28">
        <v>3.59</v>
      </c>
      <c r="X166" s="28">
        <v>7.26</v>
      </c>
      <c r="Y166" s="10">
        <v>2200</v>
      </c>
      <c r="Z166" s="28">
        <v>18.8</v>
      </c>
      <c r="AA166" s="10">
        <v>2610</v>
      </c>
      <c r="AB166" s="17">
        <v>104</v>
      </c>
      <c r="AC166" s="28">
        <v>363</v>
      </c>
      <c r="AD166" s="28">
        <v>760</v>
      </c>
      <c r="AE166" s="28">
        <v>206.41499999999999</v>
      </c>
      <c r="AF166" s="10">
        <v>1516.76</v>
      </c>
      <c r="AG166" s="10">
        <v>670</v>
      </c>
      <c r="AH166" s="17">
        <v>10</v>
      </c>
      <c r="AI166" s="17">
        <v>2.5</v>
      </c>
      <c r="AJ166" s="17">
        <v>2.5</v>
      </c>
      <c r="AK166" s="17">
        <v>9</v>
      </c>
      <c r="AL166" s="17">
        <v>2.5</v>
      </c>
      <c r="AM166" s="17">
        <v>2.5</v>
      </c>
      <c r="AN166" s="17">
        <v>2.5</v>
      </c>
      <c r="AO166" s="17">
        <v>2.5</v>
      </c>
      <c r="AP166" s="17">
        <v>2.5</v>
      </c>
      <c r="AQ166" s="17">
        <v>1.5</v>
      </c>
      <c r="AR166" s="17">
        <v>2.5</v>
      </c>
      <c r="AS166" s="17">
        <v>2.5</v>
      </c>
      <c r="AT166" s="17">
        <v>8</v>
      </c>
      <c r="AU166" s="17">
        <v>8</v>
      </c>
      <c r="AV166" s="17">
        <v>2.5</v>
      </c>
      <c r="AW166" s="17">
        <v>9</v>
      </c>
      <c r="AX166" s="17">
        <v>15</v>
      </c>
      <c r="AY166" s="17">
        <v>2.5</v>
      </c>
      <c r="AZ166" s="17">
        <v>2.5</v>
      </c>
      <c r="BA166" s="18">
        <v>56.5</v>
      </c>
      <c r="BB166" s="16">
        <v>0.5</v>
      </c>
      <c r="BC166" s="16">
        <v>0.5</v>
      </c>
      <c r="BD166" s="16">
        <v>0.5</v>
      </c>
      <c r="BE166" s="16">
        <v>0.5</v>
      </c>
      <c r="BF166" s="16">
        <v>0.5</v>
      </c>
      <c r="BG166" s="16">
        <v>0.5</v>
      </c>
      <c r="BH166" s="16">
        <v>0.5</v>
      </c>
      <c r="BI166" s="16">
        <v>0.5</v>
      </c>
      <c r="BJ166" s="16">
        <v>5.0000000000000001E-3</v>
      </c>
      <c r="BK166" s="16">
        <v>0.5</v>
      </c>
      <c r="BL166" s="16">
        <v>0.05</v>
      </c>
      <c r="BM166" s="16">
        <v>0.05</v>
      </c>
      <c r="BN166" s="16">
        <v>0.05</v>
      </c>
      <c r="BO166" s="16">
        <v>0.05</v>
      </c>
      <c r="BP166" s="16">
        <v>0.05</v>
      </c>
      <c r="BQ166" s="16">
        <v>0.4</v>
      </c>
      <c r="BR166" s="69">
        <v>0.4</v>
      </c>
      <c r="BS166" s="16">
        <v>0.05</v>
      </c>
      <c r="BT166" s="16">
        <v>0.05</v>
      </c>
      <c r="BU166" s="16">
        <v>0.1</v>
      </c>
      <c r="BV166" s="69">
        <v>0.05</v>
      </c>
      <c r="BW166" s="16">
        <v>0.05</v>
      </c>
      <c r="BX166" s="16">
        <v>0.05</v>
      </c>
      <c r="BY166" s="16">
        <f t="shared" si="2"/>
        <v>0.15000000000000002</v>
      </c>
      <c r="BZ166" s="16">
        <v>0.15</v>
      </c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>
        <v>0.05</v>
      </c>
      <c r="DF166" s="16">
        <v>0.05</v>
      </c>
      <c r="DG166" s="36">
        <v>824.1</v>
      </c>
      <c r="DH166" s="63"/>
      <c r="DI166" s="63"/>
      <c r="DJ166" s="63"/>
      <c r="DK166" s="63"/>
      <c r="DL166" s="63"/>
    </row>
    <row r="167" spans="1:116" x14ac:dyDescent="0.3">
      <c r="A167" s="56">
        <v>162</v>
      </c>
      <c r="B167" s="57">
        <v>339</v>
      </c>
      <c r="C167" s="58" t="s">
        <v>909</v>
      </c>
      <c r="D167" s="58" t="s">
        <v>910</v>
      </c>
      <c r="E167" s="58" t="s">
        <v>911</v>
      </c>
      <c r="F167" s="58" t="s">
        <v>912</v>
      </c>
      <c r="G167" s="37">
        <v>8.5</v>
      </c>
      <c r="H167" s="10">
        <v>1750</v>
      </c>
      <c r="I167" s="28">
        <v>0.60899999999999999</v>
      </c>
      <c r="J167" s="28">
        <v>3.21</v>
      </c>
      <c r="K167" s="28">
        <v>59.8</v>
      </c>
      <c r="L167" s="29">
        <v>8.5000000000000006E-2</v>
      </c>
      <c r="M167" s="28">
        <v>6.83</v>
      </c>
      <c r="N167" s="36">
        <v>28.5</v>
      </c>
      <c r="O167" s="36">
        <v>19.8</v>
      </c>
      <c r="P167" s="31">
        <v>4.4000000000000003E-3</v>
      </c>
      <c r="Q167" s="36">
        <v>7360</v>
      </c>
      <c r="R167" s="28">
        <v>0.2</v>
      </c>
      <c r="S167" s="36">
        <v>15.8</v>
      </c>
      <c r="T167" s="36">
        <v>8.4499999999999993</v>
      </c>
      <c r="U167" s="17">
        <v>1</v>
      </c>
      <c r="V167" s="17">
        <v>62.7</v>
      </c>
      <c r="W167" s="36">
        <v>32.5</v>
      </c>
      <c r="X167" s="36">
        <v>86.4</v>
      </c>
      <c r="Y167" s="10">
        <v>43900</v>
      </c>
      <c r="Z167" s="28">
        <v>9.4600000000000009</v>
      </c>
      <c r="AA167" s="10">
        <v>19757.5</v>
      </c>
      <c r="AB167" s="17">
        <v>377</v>
      </c>
      <c r="AC167" s="28">
        <v>630</v>
      </c>
      <c r="AD167" s="10">
        <v>1940</v>
      </c>
      <c r="AE167" s="28">
        <v>420.92099999999999</v>
      </c>
      <c r="AF167" s="10">
        <v>13518.6</v>
      </c>
      <c r="AG167" s="36">
        <v>5270</v>
      </c>
      <c r="AH167" s="17">
        <v>18</v>
      </c>
      <c r="AI167" s="17">
        <v>14</v>
      </c>
      <c r="AJ167" s="17">
        <v>2.5</v>
      </c>
      <c r="AK167" s="17">
        <v>49</v>
      </c>
      <c r="AL167" s="17">
        <v>19</v>
      </c>
      <c r="AM167" s="17">
        <v>14</v>
      </c>
      <c r="AN167" s="17">
        <v>22</v>
      </c>
      <c r="AO167" s="17">
        <v>2.5</v>
      </c>
      <c r="AP167" s="17">
        <v>21</v>
      </c>
      <c r="AQ167" s="17">
        <v>1.5</v>
      </c>
      <c r="AR167" s="17">
        <v>2.5</v>
      </c>
      <c r="AS167" s="17">
        <v>2.5</v>
      </c>
      <c r="AT167" s="17">
        <v>48</v>
      </c>
      <c r="AU167" s="17">
        <v>40</v>
      </c>
      <c r="AV167" s="17">
        <v>15</v>
      </c>
      <c r="AW167" s="17">
        <v>27</v>
      </c>
      <c r="AX167" s="17">
        <v>25</v>
      </c>
      <c r="AY167" s="17">
        <v>2.5</v>
      </c>
      <c r="AZ167" s="17">
        <v>2.5</v>
      </c>
      <c r="BA167" s="18">
        <v>248</v>
      </c>
      <c r="BB167" s="16">
        <v>0.5</v>
      </c>
      <c r="BC167" s="16">
        <v>0.5</v>
      </c>
      <c r="BD167" s="16">
        <v>0.5</v>
      </c>
      <c r="BE167" s="16">
        <v>0.5</v>
      </c>
      <c r="BF167" s="16">
        <v>0.5</v>
      </c>
      <c r="BG167" s="16">
        <v>0.5</v>
      </c>
      <c r="BH167" s="16">
        <v>0.5</v>
      </c>
      <c r="BI167" s="16">
        <v>0.5</v>
      </c>
      <c r="BJ167" s="16">
        <v>5.0000000000000001E-3</v>
      </c>
      <c r="BK167" s="16">
        <v>0.5</v>
      </c>
      <c r="BL167" s="16">
        <v>0.05</v>
      </c>
      <c r="BM167" s="16">
        <v>0.05</v>
      </c>
      <c r="BN167" s="16">
        <v>0.05</v>
      </c>
      <c r="BO167" s="16">
        <v>0.05</v>
      </c>
      <c r="BP167" s="16">
        <v>0.05</v>
      </c>
      <c r="BQ167" s="16">
        <v>0.4</v>
      </c>
      <c r="BR167" s="69">
        <v>0.4</v>
      </c>
      <c r="BS167" s="16">
        <v>0.05</v>
      </c>
      <c r="BT167" s="16">
        <v>0.05</v>
      </c>
      <c r="BU167" s="16">
        <v>0.1</v>
      </c>
      <c r="BV167" s="69">
        <v>0.05</v>
      </c>
      <c r="BW167" s="16">
        <v>0.05</v>
      </c>
      <c r="BX167" s="16">
        <v>0.05</v>
      </c>
      <c r="BY167" s="16">
        <f t="shared" si="2"/>
        <v>0.15000000000000002</v>
      </c>
      <c r="BZ167" s="16">
        <v>0.15</v>
      </c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>
        <v>0.05</v>
      </c>
      <c r="DF167" s="16">
        <v>0.05</v>
      </c>
      <c r="DG167" s="36">
        <v>1404</v>
      </c>
      <c r="DH167" s="63"/>
      <c r="DI167" s="63"/>
      <c r="DJ167" s="63"/>
      <c r="DK167" s="63"/>
      <c r="DL167" s="63"/>
    </row>
    <row r="168" spans="1:116" x14ac:dyDescent="0.3">
      <c r="A168" s="56">
        <v>163</v>
      </c>
      <c r="B168" s="57">
        <v>340</v>
      </c>
      <c r="C168" s="58" t="s">
        <v>913</v>
      </c>
      <c r="D168" s="58" t="s">
        <v>914</v>
      </c>
      <c r="E168" s="58" t="s">
        <v>337</v>
      </c>
      <c r="F168" s="58" t="s">
        <v>400</v>
      </c>
      <c r="G168" s="37">
        <v>8.1</v>
      </c>
      <c r="H168" s="10">
        <v>158.9</v>
      </c>
      <c r="I168" s="28">
        <v>0.05</v>
      </c>
      <c r="J168" s="28">
        <v>1.5</v>
      </c>
      <c r="K168" s="28">
        <v>43.9</v>
      </c>
      <c r="L168" s="29">
        <v>2.5000000000000001E-2</v>
      </c>
      <c r="M168" s="28">
        <v>2.5099999999999998</v>
      </c>
      <c r="N168" s="28">
        <v>5.22</v>
      </c>
      <c r="O168" s="28">
        <v>5.62</v>
      </c>
      <c r="P168" s="31">
        <v>0.01</v>
      </c>
      <c r="Q168" s="28">
        <v>522</v>
      </c>
      <c r="R168" s="28">
        <v>0.2</v>
      </c>
      <c r="S168" s="28">
        <v>3.98</v>
      </c>
      <c r="T168" s="28">
        <v>3.01</v>
      </c>
      <c r="U168" s="17">
        <v>1</v>
      </c>
      <c r="V168" s="28">
        <v>6.61</v>
      </c>
      <c r="W168" s="28">
        <v>9.1999999999999993</v>
      </c>
      <c r="X168" s="28">
        <v>26.7</v>
      </c>
      <c r="Y168" s="10">
        <v>944</v>
      </c>
      <c r="Z168" s="28">
        <v>8.41</v>
      </c>
      <c r="AA168" s="10">
        <v>5080</v>
      </c>
      <c r="AB168" s="17">
        <v>418</v>
      </c>
      <c r="AC168" s="10">
        <v>121</v>
      </c>
      <c r="AD168" s="28">
        <v>182</v>
      </c>
      <c r="AE168" s="28">
        <v>222.761</v>
      </c>
      <c r="AF168" s="10">
        <v>2170.4</v>
      </c>
      <c r="AG168" s="10">
        <v>356</v>
      </c>
      <c r="AH168" s="17">
        <v>8</v>
      </c>
      <c r="AI168" s="17">
        <v>28</v>
      </c>
      <c r="AJ168" s="17">
        <v>8</v>
      </c>
      <c r="AK168" s="17">
        <v>90</v>
      </c>
      <c r="AL168" s="17">
        <v>56</v>
      </c>
      <c r="AM168" s="17">
        <v>45</v>
      </c>
      <c r="AN168" s="17">
        <v>69</v>
      </c>
      <c r="AO168" s="17">
        <v>12</v>
      </c>
      <c r="AP168" s="17">
        <v>54</v>
      </c>
      <c r="AQ168" s="17">
        <v>1.5</v>
      </c>
      <c r="AR168" s="17">
        <v>2.5</v>
      </c>
      <c r="AS168" s="17">
        <v>2.5</v>
      </c>
      <c r="AT168" s="17">
        <v>104</v>
      </c>
      <c r="AU168" s="17">
        <v>12</v>
      </c>
      <c r="AV168" s="17">
        <v>37</v>
      </c>
      <c r="AW168" s="17">
        <v>9</v>
      </c>
      <c r="AX168" s="17">
        <v>78</v>
      </c>
      <c r="AY168" s="17">
        <v>12</v>
      </c>
      <c r="AZ168" s="17">
        <v>2.5</v>
      </c>
      <c r="BA168" s="18">
        <v>463.5</v>
      </c>
      <c r="BB168" s="16">
        <v>0.5</v>
      </c>
      <c r="BC168" s="16">
        <v>0.5</v>
      </c>
      <c r="BD168" s="16">
        <v>0.5</v>
      </c>
      <c r="BE168" s="16">
        <v>0.5</v>
      </c>
      <c r="BF168" s="16">
        <v>0.5</v>
      </c>
      <c r="BG168" s="16">
        <v>0.5</v>
      </c>
      <c r="BH168" s="16">
        <v>0.5</v>
      </c>
      <c r="BI168" s="16">
        <v>0.5</v>
      </c>
      <c r="BJ168" s="16">
        <v>5.0000000000000001E-3</v>
      </c>
      <c r="BK168" s="16">
        <v>0.5</v>
      </c>
      <c r="BL168" s="16">
        <v>0.05</v>
      </c>
      <c r="BM168" s="16">
        <v>0.05</v>
      </c>
      <c r="BN168" s="16">
        <v>0.05</v>
      </c>
      <c r="BO168" s="16">
        <v>0.05</v>
      </c>
      <c r="BP168" s="16">
        <v>0.05</v>
      </c>
      <c r="BQ168" s="16">
        <v>0.4</v>
      </c>
      <c r="BR168" s="69">
        <v>0.4</v>
      </c>
      <c r="BS168" s="16">
        <v>0.05</v>
      </c>
      <c r="BT168" s="16">
        <v>0.05</v>
      </c>
      <c r="BU168" s="16">
        <v>0.1</v>
      </c>
      <c r="BV168" s="69">
        <v>0.05</v>
      </c>
      <c r="BW168" s="16">
        <v>0.05</v>
      </c>
      <c r="BX168" s="16">
        <v>0.05</v>
      </c>
      <c r="BY168" s="16">
        <f t="shared" si="2"/>
        <v>0.15000000000000002</v>
      </c>
      <c r="BZ168" s="16">
        <v>0.15</v>
      </c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>
        <v>0.05</v>
      </c>
      <c r="DF168" s="16">
        <v>0.05</v>
      </c>
      <c r="DG168" s="36">
        <v>668.5</v>
      </c>
      <c r="DH168" s="63"/>
      <c r="DI168" s="63"/>
      <c r="DJ168" s="63"/>
      <c r="DK168" s="63"/>
      <c r="DL168" s="63"/>
    </row>
    <row r="169" spans="1:116" x14ac:dyDescent="0.3">
      <c r="A169" s="56">
        <v>164</v>
      </c>
      <c r="B169" s="57">
        <v>341</v>
      </c>
      <c r="C169" s="58" t="s">
        <v>192</v>
      </c>
      <c r="D169" s="58" t="s">
        <v>250</v>
      </c>
      <c r="E169" s="58" t="s">
        <v>373</v>
      </c>
      <c r="F169" s="58" t="s">
        <v>431</v>
      </c>
      <c r="G169" s="37">
        <v>8.1</v>
      </c>
      <c r="H169" s="10">
        <v>242</v>
      </c>
      <c r="I169" s="28">
        <v>0.05</v>
      </c>
      <c r="J169" s="28">
        <v>14.9</v>
      </c>
      <c r="K169" s="28">
        <v>74.3</v>
      </c>
      <c r="L169" s="29">
        <v>21.8</v>
      </c>
      <c r="M169" s="28">
        <v>9.4600000000000009</v>
      </c>
      <c r="N169" s="28">
        <v>9.8800000000000008</v>
      </c>
      <c r="O169" s="28">
        <v>10.199999999999999</v>
      </c>
      <c r="P169" s="31">
        <v>8.6E-3</v>
      </c>
      <c r="Q169" s="28">
        <v>1890</v>
      </c>
      <c r="R169" s="28">
        <v>1.76</v>
      </c>
      <c r="S169" s="28">
        <v>9.32</v>
      </c>
      <c r="T169" s="28">
        <v>534</v>
      </c>
      <c r="U169" s="17">
        <v>1</v>
      </c>
      <c r="V169" s="28">
        <v>9.82</v>
      </c>
      <c r="W169" s="28">
        <v>4.8899999999999997</v>
      </c>
      <c r="X169" s="28">
        <v>1650</v>
      </c>
      <c r="Y169" s="10">
        <v>5530</v>
      </c>
      <c r="Z169" s="28">
        <v>4.0999999999999996</v>
      </c>
      <c r="AA169" s="10">
        <v>5960</v>
      </c>
      <c r="AB169" s="17">
        <v>1440.5</v>
      </c>
      <c r="AC169" s="28">
        <v>232</v>
      </c>
      <c r="AD169" s="28">
        <v>936</v>
      </c>
      <c r="AE169" s="28">
        <v>71</v>
      </c>
      <c r="AF169" s="10">
        <v>1850.42</v>
      </c>
      <c r="AG169" s="10">
        <v>367</v>
      </c>
      <c r="AH169" s="17">
        <v>6</v>
      </c>
      <c r="AI169" s="17">
        <v>7</v>
      </c>
      <c r="AJ169" s="17">
        <v>2.5</v>
      </c>
      <c r="AK169" s="17">
        <v>10</v>
      </c>
      <c r="AL169" s="17">
        <v>7</v>
      </c>
      <c r="AM169" s="17">
        <v>8</v>
      </c>
      <c r="AN169" s="17">
        <v>10</v>
      </c>
      <c r="AO169" s="17">
        <v>2.5</v>
      </c>
      <c r="AP169" s="17">
        <v>2.5</v>
      </c>
      <c r="AQ169" s="17">
        <v>1.5</v>
      </c>
      <c r="AR169" s="17">
        <v>2.5</v>
      </c>
      <c r="AS169" s="17">
        <v>2.5</v>
      </c>
      <c r="AT169" s="17">
        <v>12</v>
      </c>
      <c r="AU169" s="17">
        <v>16</v>
      </c>
      <c r="AV169" s="17">
        <v>5</v>
      </c>
      <c r="AW169" s="17">
        <v>9</v>
      </c>
      <c r="AX169" s="17">
        <v>12</v>
      </c>
      <c r="AY169" s="17">
        <v>2.5</v>
      </c>
      <c r="AZ169" s="17">
        <v>2.5</v>
      </c>
      <c r="BA169" s="18">
        <v>90</v>
      </c>
      <c r="BB169" s="16">
        <v>0.5</v>
      </c>
      <c r="BC169" s="16">
        <v>0.5</v>
      </c>
      <c r="BD169" s="16">
        <v>0.5</v>
      </c>
      <c r="BE169" s="16">
        <v>0.5</v>
      </c>
      <c r="BF169" s="16">
        <v>0.5</v>
      </c>
      <c r="BG169" s="16">
        <v>0.5</v>
      </c>
      <c r="BH169" s="16">
        <v>0.5</v>
      </c>
      <c r="BI169" s="16">
        <v>0.5</v>
      </c>
      <c r="BJ169" s="16">
        <v>5.0000000000000001E-3</v>
      </c>
      <c r="BK169" s="16">
        <v>0.5</v>
      </c>
      <c r="BL169" s="16">
        <v>0.05</v>
      </c>
      <c r="BM169" s="16">
        <v>0.05</v>
      </c>
      <c r="BN169" s="16">
        <v>0.05</v>
      </c>
      <c r="BO169" s="16">
        <v>0.05</v>
      </c>
      <c r="BP169" s="16">
        <v>0.05</v>
      </c>
      <c r="BQ169" s="16">
        <v>0.4</v>
      </c>
      <c r="BR169" s="69">
        <v>0.4</v>
      </c>
      <c r="BS169" s="16">
        <v>0.05</v>
      </c>
      <c r="BT169" s="16">
        <v>0.05</v>
      </c>
      <c r="BU169" s="16">
        <v>0.1</v>
      </c>
      <c r="BV169" s="69">
        <v>0.05</v>
      </c>
      <c r="BW169" s="16">
        <v>0.05</v>
      </c>
      <c r="BX169" s="16">
        <v>0.05</v>
      </c>
      <c r="BY169" s="16">
        <f t="shared" si="2"/>
        <v>0.15000000000000002</v>
      </c>
      <c r="BZ169" s="16">
        <v>0.15</v>
      </c>
      <c r="CA169" s="16">
        <v>25</v>
      </c>
      <c r="CB169" s="16">
        <v>50</v>
      </c>
      <c r="CC169" s="16">
        <v>500</v>
      </c>
      <c r="CD169" s="16">
        <v>0.01</v>
      </c>
      <c r="CE169" s="16">
        <v>2.5000000000000001E-2</v>
      </c>
      <c r="CF169" s="16">
        <v>2.5000000000000001E-2</v>
      </c>
      <c r="CG169" s="16">
        <v>2.5000000000000001E-2</v>
      </c>
      <c r="CH169" s="16">
        <v>2.5000000000000001E-2</v>
      </c>
      <c r="CI169" s="16">
        <v>2.5000000000000001E-2</v>
      </c>
      <c r="CJ169" s="16">
        <v>2.5000000000000001E-2</v>
      </c>
      <c r="CK169" s="16">
        <v>2.5000000000000001E-2</v>
      </c>
      <c r="CL169" s="16">
        <v>5.0000000000000001E-3</v>
      </c>
      <c r="CM169" s="16">
        <v>0.15</v>
      </c>
      <c r="CN169" s="16">
        <v>0.5</v>
      </c>
      <c r="CO169" s="16">
        <v>0.5</v>
      </c>
      <c r="CP169" s="16">
        <v>0.5</v>
      </c>
      <c r="CQ169" s="16">
        <v>1.5</v>
      </c>
      <c r="CR169" s="16">
        <v>0.3</v>
      </c>
      <c r="CS169" s="16">
        <v>5</v>
      </c>
      <c r="CT169" s="16">
        <v>0.5</v>
      </c>
      <c r="CU169" s="16">
        <v>0.5</v>
      </c>
      <c r="CV169" s="16">
        <v>0.05</v>
      </c>
      <c r="CW169" s="16">
        <v>0.05</v>
      </c>
      <c r="CX169" s="16">
        <v>0.05</v>
      </c>
      <c r="CY169" s="16">
        <v>2.8E-3</v>
      </c>
      <c r="CZ169" s="16">
        <v>0.05</v>
      </c>
      <c r="DA169" s="16">
        <v>0.05</v>
      </c>
      <c r="DB169" s="16">
        <v>0.05</v>
      </c>
      <c r="DC169" s="16">
        <v>0.05</v>
      </c>
      <c r="DD169" s="16">
        <v>0.05</v>
      </c>
      <c r="DE169" s="16">
        <v>0.05</v>
      </c>
      <c r="DF169" s="16">
        <v>0.05</v>
      </c>
      <c r="DG169" s="36">
        <v>82.21</v>
      </c>
      <c r="DH169" s="63">
        <v>0.5</v>
      </c>
      <c r="DI169" s="63">
        <v>0.05</v>
      </c>
      <c r="DJ169" s="63">
        <v>0.25</v>
      </c>
      <c r="DK169" s="63">
        <v>0.25</v>
      </c>
      <c r="DL169" s="63">
        <v>0.05</v>
      </c>
    </row>
    <row r="170" spans="1:116" x14ac:dyDescent="0.3">
      <c r="A170" s="56">
        <v>165</v>
      </c>
      <c r="B170" s="57">
        <v>342</v>
      </c>
      <c r="C170" s="58" t="s">
        <v>915</v>
      </c>
      <c r="D170" s="58" t="s">
        <v>916</v>
      </c>
      <c r="E170" s="58" t="s">
        <v>337</v>
      </c>
      <c r="F170" s="58" t="s">
        <v>400</v>
      </c>
      <c r="G170" s="37">
        <v>8.1999999999999993</v>
      </c>
      <c r="H170" s="10">
        <v>121.5</v>
      </c>
      <c r="I170" s="28">
        <v>0.05</v>
      </c>
      <c r="J170" s="28">
        <v>1.5</v>
      </c>
      <c r="K170" s="28">
        <v>39.700000000000003</v>
      </c>
      <c r="L170" s="29">
        <v>0.17199999999999999</v>
      </c>
      <c r="M170" s="28">
        <v>3.65</v>
      </c>
      <c r="N170" s="36">
        <v>11</v>
      </c>
      <c r="O170" s="36">
        <v>25.7</v>
      </c>
      <c r="P170" s="31">
        <v>8.0999999999999996E-3</v>
      </c>
      <c r="Q170" s="36">
        <v>2060</v>
      </c>
      <c r="R170" s="28">
        <v>0.2</v>
      </c>
      <c r="S170" s="36">
        <v>11.1</v>
      </c>
      <c r="T170" s="36">
        <v>9.01</v>
      </c>
      <c r="U170" s="17">
        <v>1</v>
      </c>
      <c r="V170" s="17">
        <v>11.8</v>
      </c>
      <c r="W170" s="36">
        <v>46.1</v>
      </c>
      <c r="X170" s="36">
        <v>41.1</v>
      </c>
      <c r="Y170" s="10">
        <v>1430</v>
      </c>
      <c r="Z170" s="28">
        <v>0.05</v>
      </c>
      <c r="AA170" s="10">
        <v>9360</v>
      </c>
      <c r="AB170" s="17">
        <v>254</v>
      </c>
      <c r="AC170" s="28">
        <v>218</v>
      </c>
      <c r="AD170" s="10">
        <v>176</v>
      </c>
      <c r="AE170" s="28">
        <v>221.8</v>
      </c>
      <c r="AF170" s="10">
        <v>3298</v>
      </c>
      <c r="AG170" s="36">
        <v>765</v>
      </c>
      <c r="AH170" s="17">
        <v>190</v>
      </c>
      <c r="AI170" s="17">
        <v>943</v>
      </c>
      <c r="AJ170" s="17">
        <v>201</v>
      </c>
      <c r="AK170" s="17">
        <v>2280</v>
      </c>
      <c r="AL170" s="17">
        <v>1210</v>
      </c>
      <c r="AM170" s="17">
        <v>1140</v>
      </c>
      <c r="AN170" s="17">
        <v>1120</v>
      </c>
      <c r="AO170" s="17">
        <v>205</v>
      </c>
      <c r="AP170" s="17">
        <v>760</v>
      </c>
      <c r="AQ170" s="17">
        <v>8</v>
      </c>
      <c r="AR170" s="17">
        <v>88</v>
      </c>
      <c r="AS170" s="17">
        <v>120</v>
      </c>
      <c r="AT170" s="17">
        <v>2210</v>
      </c>
      <c r="AU170" s="17">
        <v>1200</v>
      </c>
      <c r="AV170" s="17">
        <v>539</v>
      </c>
      <c r="AW170" s="17">
        <v>657</v>
      </c>
      <c r="AX170" s="17">
        <v>968</v>
      </c>
      <c r="AY170" s="17">
        <v>159</v>
      </c>
      <c r="AZ170" s="17">
        <v>2.5</v>
      </c>
      <c r="BA170" s="18">
        <v>11249</v>
      </c>
      <c r="BB170" s="16">
        <v>0.5</v>
      </c>
      <c r="BC170" s="16">
        <v>0.5</v>
      </c>
      <c r="BD170" s="16">
        <v>0.5</v>
      </c>
      <c r="BE170" s="16">
        <v>0.5</v>
      </c>
      <c r="BF170" s="16">
        <v>0.5</v>
      </c>
      <c r="BG170" s="16">
        <v>0.5</v>
      </c>
      <c r="BH170" s="16">
        <v>0.5</v>
      </c>
      <c r="BI170" s="16">
        <v>0.5</v>
      </c>
      <c r="BJ170" s="16">
        <v>5.0000000000000001E-3</v>
      </c>
      <c r="BK170" s="16">
        <v>0.5</v>
      </c>
      <c r="BL170" s="16">
        <v>0.05</v>
      </c>
      <c r="BM170" s="16">
        <v>0.05</v>
      </c>
      <c r="BN170" s="16">
        <v>0.05</v>
      </c>
      <c r="BO170" s="16">
        <v>0.05</v>
      </c>
      <c r="BP170" s="16">
        <v>0.05</v>
      </c>
      <c r="BQ170" s="16">
        <v>0.4</v>
      </c>
      <c r="BR170" s="69">
        <v>0.4</v>
      </c>
      <c r="BS170" s="16">
        <v>0.05</v>
      </c>
      <c r="BT170" s="16">
        <v>0.05</v>
      </c>
      <c r="BU170" s="16">
        <v>0.1</v>
      </c>
      <c r="BV170" s="69">
        <v>0.05</v>
      </c>
      <c r="BW170" s="16">
        <v>0.05</v>
      </c>
      <c r="BX170" s="16">
        <v>0.05</v>
      </c>
      <c r="BY170" s="16">
        <f t="shared" si="2"/>
        <v>0.15000000000000002</v>
      </c>
      <c r="BZ170" s="16">
        <v>0.15</v>
      </c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>
        <v>0.05</v>
      </c>
      <c r="DF170" s="16">
        <v>0.05</v>
      </c>
      <c r="DG170" s="36">
        <v>620</v>
      </c>
      <c r="DH170" s="63"/>
      <c r="DI170" s="63"/>
      <c r="DJ170" s="63"/>
      <c r="DK170" s="63"/>
      <c r="DL170" s="63"/>
    </row>
    <row r="171" spans="1:116" x14ac:dyDescent="0.3">
      <c r="A171" s="56">
        <v>166</v>
      </c>
      <c r="B171" s="57">
        <v>343</v>
      </c>
      <c r="C171" s="58" t="s">
        <v>917</v>
      </c>
      <c r="D171" s="58" t="s">
        <v>918</v>
      </c>
      <c r="E171" s="58" t="s">
        <v>919</v>
      </c>
      <c r="F171" s="58" t="s">
        <v>920</v>
      </c>
      <c r="G171" s="37">
        <v>8</v>
      </c>
      <c r="H171" s="10">
        <v>156.1</v>
      </c>
      <c r="I171" s="28">
        <v>0.05</v>
      </c>
      <c r="J171" s="28">
        <v>1.5</v>
      </c>
      <c r="K171" s="28">
        <v>19.899999999999999</v>
      </c>
      <c r="L171" s="29">
        <v>2.5000000000000001E-2</v>
      </c>
      <c r="M171" s="28">
        <v>2.08</v>
      </c>
      <c r="N171" s="28">
        <v>12.5</v>
      </c>
      <c r="O171" s="28">
        <v>5.82</v>
      </c>
      <c r="P171" s="31">
        <v>0.01</v>
      </c>
      <c r="Q171" s="28">
        <v>735</v>
      </c>
      <c r="R171" s="28">
        <v>0.2</v>
      </c>
      <c r="S171" s="28">
        <v>5.04</v>
      </c>
      <c r="T171" s="28">
        <v>6.38</v>
      </c>
      <c r="U171" s="17">
        <v>1</v>
      </c>
      <c r="V171" s="17">
        <v>9.0299999999999994</v>
      </c>
      <c r="W171" s="28">
        <v>9.67</v>
      </c>
      <c r="X171" s="28">
        <v>24.6</v>
      </c>
      <c r="Y171" s="10">
        <v>921</v>
      </c>
      <c r="Z171" s="28">
        <v>0.12</v>
      </c>
      <c r="AA171" s="10">
        <v>4640</v>
      </c>
      <c r="AB171" s="17">
        <v>54.8</v>
      </c>
      <c r="AC171" s="10">
        <v>89</v>
      </c>
      <c r="AD171" s="10">
        <v>255</v>
      </c>
      <c r="AE171" s="28">
        <v>183.2</v>
      </c>
      <c r="AF171" s="10">
        <v>1801</v>
      </c>
      <c r="AG171" s="10">
        <v>301</v>
      </c>
      <c r="AH171" s="17">
        <v>40</v>
      </c>
      <c r="AI171" s="17">
        <v>136</v>
      </c>
      <c r="AJ171" s="17">
        <v>44</v>
      </c>
      <c r="AK171" s="17">
        <v>801</v>
      </c>
      <c r="AL171" s="17">
        <v>620</v>
      </c>
      <c r="AM171" s="17">
        <v>573</v>
      </c>
      <c r="AN171" s="17">
        <v>728</v>
      </c>
      <c r="AO171" s="17">
        <v>140</v>
      </c>
      <c r="AP171" s="17">
        <v>452</v>
      </c>
      <c r="AQ171" s="17">
        <v>8</v>
      </c>
      <c r="AR171" s="17">
        <v>13</v>
      </c>
      <c r="AS171" s="17">
        <v>23</v>
      </c>
      <c r="AT171" s="17">
        <v>960</v>
      </c>
      <c r="AU171" s="17">
        <v>800</v>
      </c>
      <c r="AV171" s="17">
        <v>346</v>
      </c>
      <c r="AW171" s="17">
        <v>422</v>
      </c>
      <c r="AX171" s="17">
        <v>900</v>
      </c>
      <c r="AY171" s="17">
        <v>114</v>
      </c>
      <c r="AZ171" s="17">
        <v>2.5</v>
      </c>
      <c r="BA171" s="18">
        <v>5092</v>
      </c>
      <c r="BB171" s="16">
        <v>0.5</v>
      </c>
      <c r="BC171" s="16">
        <v>0.5</v>
      </c>
      <c r="BD171" s="16">
        <v>0.5</v>
      </c>
      <c r="BE171" s="16">
        <v>0.5</v>
      </c>
      <c r="BF171" s="16">
        <v>0.5</v>
      </c>
      <c r="BG171" s="16">
        <v>0.5</v>
      </c>
      <c r="BH171" s="16">
        <v>0.5</v>
      </c>
      <c r="BI171" s="16">
        <v>0.5</v>
      </c>
      <c r="BJ171" s="16">
        <v>5.0000000000000001E-3</v>
      </c>
      <c r="BK171" s="16">
        <v>0.5</v>
      </c>
      <c r="BL171" s="16">
        <v>0.05</v>
      </c>
      <c r="BM171" s="16">
        <v>0.05</v>
      </c>
      <c r="BN171" s="16">
        <v>0.05</v>
      </c>
      <c r="BO171" s="16">
        <v>0.05</v>
      </c>
      <c r="BP171" s="16">
        <v>0.05</v>
      </c>
      <c r="BQ171" s="16">
        <v>0.4</v>
      </c>
      <c r="BR171" s="69">
        <v>0.4</v>
      </c>
      <c r="BS171" s="16">
        <v>0.05</v>
      </c>
      <c r="BT171" s="16">
        <v>0.05</v>
      </c>
      <c r="BU171" s="16">
        <v>0.1</v>
      </c>
      <c r="BV171" s="69">
        <v>0.05</v>
      </c>
      <c r="BW171" s="16">
        <v>0.05</v>
      </c>
      <c r="BX171" s="16">
        <v>0.05</v>
      </c>
      <c r="BY171" s="16">
        <f t="shared" si="2"/>
        <v>0.15000000000000002</v>
      </c>
      <c r="BZ171" s="16">
        <v>0.15</v>
      </c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>
        <v>0.05</v>
      </c>
      <c r="DF171" s="16">
        <v>0.05</v>
      </c>
      <c r="DG171" s="36">
        <v>1093</v>
      </c>
      <c r="DH171" s="63"/>
      <c r="DI171" s="63"/>
      <c r="DJ171" s="63"/>
      <c r="DK171" s="63"/>
      <c r="DL171" s="63"/>
    </row>
    <row r="172" spans="1:116" x14ac:dyDescent="0.3">
      <c r="A172" s="56">
        <v>167</v>
      </c>
      <c r="B172" s="57">
        <v>344</v>
      </c>
      <c r="C172" s="58" t="s">
        <v>921</v>
      </c>
      <c r="D172" s="58" t="s">
        <v>922</v>
      </c>
      <c r="E172" s="58" t="s">
        <v>923</v>
      </c>
      <c r="F172" s="58" t="s">
        <v>924</v>
      </c>
      <c r="G172" s="37">
        <v>7.9</v>
      </c>
      <c r="H172" s="10">
        <v>122.6</v>
      </c>
      <c r="I172" s="28">
        <v>0.05</v>
      </c>
      <c r="J172" s="28">
        <v>1.5</v>
      </c>
      <c r="K172" s="28">
        <v>4.46</v>
      </c>
      <c r="L172" s="29">
        <v>2.5000000000000001E-2</v>
      </c>
      <c r="M172" s="28">
        <v>0.47799999999999998</v>
      </c>
      <c r="N172" s="28">
        <v>1.5</v>
      </c>
      <c r="O172" s="28">
        <v>2.72</v>
      </c>
      <c r="P172" s="31">
        <v>2.0999999999999999E-3</v>
      </c>
      <c r="Q172" s="28">
        <v>160</v>
      </c>
      <c r="R172" s="28">
        <v>0.2</v>
      </c>
      <c r="S172" s="28">
        <v>0.53200000000000003</v>
      </c>
      <c r="T172" s="28">
        <v>1.1499999999999999</v>
      </c>
      <c r="U172" s="17">
        <v>1</v>
      </c>
      <c r="V172" s="17">
        <v>2.2000000000000002</v>
      </c>
      <c r="W172" s="28">
        <v>2.1</v>
      </c>
      <c r="X172" s="28">
        <v>3.65</v>
      </c>
      <c r="Y172" s="10">
        <v>740</v>
      </c>
      <c r="Z172" s="28">
        <v>0.16</v>
      </c>
      <c r="AA172" s="10">
        <v>1250</v>
      </c>
      <c r="AB172" s="17">
        <v>48.7</v>
      </c>
      <c r="AC172" s="10">
        <v>102</v>
      </c>
      <c r="AD172" s="10">
        <v>169</v>
      </c>
      <c r="AE172" s="28">
        <v>104.294</v>
      </c>
      <c r="AF172" s="10">
        <v>694</v>
      </c>
      <c r="AG172" s="10">
        <v>139</v>
      </c>
      <c r="AH172" s="17">
        <v>14</v>
      </c>
      <c r="AI172" s="17">
        <v>119</v>
      </c>
      <c r="AJ172" s="17">
        <v>7</v>
      </c>
      <c r="AK172" s="17">
        <v>160</v>
      </c>
      <c r="AL172" s="17">
        <v>43</v>
      </c>
      <c r="AM172" s="17">
        <v>24</v>
      </c>
      <c r="AN172" s="17">
        <v>42</v>
      </c>
      <c r="AO172" s="17">
        <v>2.5</v>
      </c>
      <c r="AP172" s="17">
        <v>28</v>
      </c>
      <c r="AQ172" s="17">
        <v>1.5</v>
      </c>
      <c r="AR172" s="17">
        <v>6</v>
      </c>
      <c r="AS172" s="17">
        <v>10</v>
      </c>
      <c r="AT172" s="17">
        <v>145</v>
      </c>
      <c r="AU172" s="17">
        <v>42</v>
      </c>
      <c r="AV172" s="17">
        <v>19</v>
      </c>
      <c r="AW172" s="17">
        <v>28</v>
      </c>
      <c r="AX172" s="17">
        <v>34</v>
      </c>
      <c r="AY172" s="17">
        <v>2.5</v>
      </c>
      <c r="AZ172" s="17">
        <v>2.5</v>
      </c>
      <c r="BA172" s="18">
        <v>632.5</v>
      </c>
      <c r="BB172" s="16">
        <v>0.5</v>
      </c>
      <c r="BC172" s="16">
        <v>0.5</v>
      </c>
      <c r="BD172" s="16">
        <v>0.5</v>
      </c>
      <c r="BE172" s="16">
        <v>0.5</v>
      </c>
      <c r="BF172" s="16">
        <v>0.5</v>
      </c>
      <c r="BG172" s="16">
        <v>0.5</v>
      </c>
      <c r="BH172" s="16">
        <v>0.5</v>
      </c>
      <c r="BI172" s="16">
        <v>0.5</v>
      </c>
      <c r="BJ172" s="16">
        <v>5.0000000000000001E-3</v>
      </c>
      <c r="BK172" s="16">
        <v>0.5</v>
      </c>
      <c r="BL172" s="16">
        <v>0.05</v>
      </c>
      <c r="BM172" s="16">
        <v>0.05</v>
      </c>
      <c r="BN172" s="16">
        <v>0.05</v>
      </c>
      <c r="BO172" s="16">
        <v>0.05</v>
      </c>
      <c r="BP172" s="16">
        <v>0.05</v>
      </c>
      <c r="BQ172" s="16">
        <v>0.4</v>
      </c>
      <c r="BR172" s="69">
        <v>0.4</v>
      </c>
      <c r="BS172" s="16">
        <v>0.05</v>
      </c>
      <c r="BT172" s="16">
        <v>0.05</v>
      </c>
      <c r="BU172" s="16">
        <v>0.1</v>
      </c>
      <c r="BV172" s="69">
        <v>0.05</v>
      </c>
      <c r="BW172" s="16">
        <v>0.05</v>
      </c>
      <c r="BX172" s="16">
        <v>0.05</v>
      </c>
      <c r="BY172" s="16">
        <f t="shared" si="2"/>
        <v>0.15000000000000002</v>
      </c>
      <c r="BZ172" s="16">
        <v>0.15</v>
      </c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>
        <v>0.05</v>
      </c>
      <c r="DF172" s="16">
        <v>0.05</v>
      </c>
      <c r="DG172" s="36">
        <v>601.5</v>
      </c>
      <c r="DH172" s="63"/>
      <c r="DI172" s="63"/>
      <c r="DJ172" s="63"/>
      <c r="DK172" s="63"/>
      <c r="DL172" s="63"/>
    </row>
    <row r="173" spans="1:116" x14ac:dyDescent="0.3">
      <c r="A173" s="56">
        <v>168</v>
      </c>
      <c r="B173" s="57">
        <v>345</v>
      </c>
      <c r="C173" s="58" t="s">
        <v>925</v>
      </c>
      <c r="D173" s="58" t="s">
        <v>926</v>
      </c>
      <c r="E173" s="58" t="s">
        <v>927</v>
      </c>
      <c r="F173" s="58" t="s">
        <v>928</v>
      </c>
      <c r="G173" s="37">
        <v>7.5</v>
      </c>
      <c r="H173" s="10">
        <v>638</v>
      </c>
      <c r="I173" s="28">
        <v>0.05</v>
      </c>
      <c r="J173" s="28">
        <v>5.59</v>
      </c>
      <c r="K173" s="28">
        <v>58</v>
      </c>
      <c r="L173" s="29">
        <v>2.5000000000000001E-2</v>
      </c>
      <c r="M173" s="28">
        <v>2.25</v>
      </c>
      <c r="N173" s="28">
        <v>9.9600000000000009</v>
      </c>
      <c r="O173" s="28">
        <v>8.83</v>
      </c>
      <c r="P173" s="31">
        <v>2.5899999999999999E-2</v>
      </c>
      <c r="Q173" s="28">
        <v>886</v>
      </c>
      <c r="R173" s="28">
        <v>0.2</v>
      </c>
      <c r="S173" s="28">
        <v>6.38</v>
      </c>
      <c r="T173" s="28">
        <v>2.86</v>
      </c>
      <c r="U173" s="17">
        <v>1</v>
      </c>
      <c r="V173" s="28">
        <v>18.5</v>
      </c>
      <c r="W173" s="28">
        <v>11.5</v>
      </c>
      <c r="X173" s="28">
        <v>27.7</v>
      </c>
      <c r="Y173" s="10">
        <v>8880</v>
      </c>
      <c r="Z173" s="28">
        <v>0.53</v>
      </c>
      <c r="AA173" s="10">
        <v>7290</v>
      </c>
      <c r="AB173" s="17">
        <v>228</v>
      </c>
      <c r="AC173" s="10">
        <v>860</v>
      </c>
      <c r="AD173" s="28">
        <v>1570</v>
      </c>
      <c r="AE173" s="28">
        <v>178.1</v>
      </c>
      <c r="AF173" s="10">
        <v>4484.71</v>
      </c>
      <c r="AG173" s="10">
        <v>956</v>
      </c>
      <c r="AH173" s="17">
        <v>54</v>
      </c>
      <c r="AI173" s="17">
        <v>14</v>
      </c>
      <c r="AJ173" s="17">
        <v>2.5</v>
      </c>
      <c r="AK173" s="17">
        <v>21</v>
      </c>
      <c r="AL173" s="17">
        <v>10</v>
      </c>
      <c r="AM173" s="17">
        <v>2.5</v>
      </c>
      <c r="AN173" s="17">
        <v>14</v>
      </c>
      <c r="AO173" s="17">
        <v>2.5</v>
      </c>
      <c r="AP173" s="17">
        <v>12</v>
      </c>
      <c r="AQ173" s="17">
        <v>1.5</v>
      </c>
      <c r="AR173" s="17">
        <v>2.5</v>
      </c>
      <c r="AS173" s="17">
        <v>2.5</v>
      </c>
      <c r="AT173" s="17">
        <v>26</v>
      </c>
      <c r="AU173" s="17">
        <v>21</v>
      </c>
      <c r="AV173" s="17">
        <v>9</v>
      </c>
      <c r="AW173" s="17">
        <v>10</v>
      </c>
      <c r="AX173" s="17">
        <v>17</v>
      </c>
      <c r="AY173" s="17">
        <v>2.5</v>
      </c>
      <c r="AZ173" s="17">
        <v>2.5</v>
      </c>
      <c r="BA173" s="18">
        <v>180.5</v>
      </c>
      <c r="BB173" s="16">
        <v>0.5</v>
      </c>
      <c r="BC173" s="16">
        <v>0.5</v>
      </c>
      <c r="BD173" s="16">
        <v>0.5</v>
      </c>
      <c r="BE173" s="16">
        <v>0.5</v>
      </c>
      <c r="BF173" s="16">
        <v>0.5</v>
      </c>
      <c r="BG173" s="16">
        <v>0.5</v>
      </c>
      <c r="BH173" s="16">
        <v>0.5</v>
      </c>
      <c r="BI173" s="16">
        <v>0.5</v>
      </c>
      <c r="BJ173" s="16">
        <v>5.0000000000000001E-3</v>
      </c>
      <c r="BK173" s="16">
        <v>0.5</v>
      </c>
      <c r="BL173" s="16">
        <v>0.05</v>
      </c>
      <c r="BM173" s="16">
        <v>0.05</v>
      </c>
      <c r="BN173" s="16">
        <v>0.05</v>
      </c>
      <c r="BO173" s="16">
        <v>0.05</v>
      </c>
      <c r="BP173" s="16">
        <v>0.05</v>
      </c>
      <c r="BQ173" s="16">
        <v>0.4</v>
      </c>
      <c r="BR173" s="69">
        <v>0.4</v>
      </c>
      <c r="BS173" s="16">
        <v>0.05</v>
      </c>
      <c r="BT173" s="16">
        <v>0.05</v>
      </c>
      <c r="BU173" s="16">
        <v>0.1</v>
      </c>
      <c r="BV173" s="69">
        <v>0.05</v>
      </c>
      <c r="BW173" s="16">
        <v>0.05</v>
      </c>
      <c r="BX173" s="16">
        <v>0.05</v>
      </c>
      <c r="BY173" s="16">
        <f t="shared" si="2"/>
        <v>0.15000000000000002</v>
      </c>
      <c r="BZ173" s="16">
        <v>0.15</v>
      </c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>
        <v>0.05</v>
      </c>
      <c r="DF173" s="16">
        <v>0.05</v>
      </c>
      <c r="DG173" s="36">
        <v>572.70000000000005</v>
      </c>
      <c r="DH173" s="63"/>
      <c r="DI173" s="63"/>
      <c r="DJ173" s="63"/>
      <c r="DK173" s="63"/>
      <c r="DL173" s="63"/>
    </row>
    <row r="174" spans="1:116" x14ac:dyDescent="0.3">
      <c r="A174" s="56">
        <v>169</v>
      </c>
      <c r="B174" s="57">
        <v>347</v>
      </c>
      <c r="C174" s="58" t="s">
        <v>929</v>
      </c>
      <c r="D174" s="58" t="s">
        <v>930</v>
      </c>
      <c r="E174" s="58" t="s">
        <v>931</v>
      </c>
      <c r="F174" s="58" t="s">
        <v>932</v>
      </c>
      <c r="G174" s="37">
        <v>8.3000000000000007</v>
      </c>
      <c r="H174" s="10">
        <v>163.6</v>
      </c>
      <c r="I174" s="28">
        <v>0.05</v>
      </c>
      <c r="J174" s="28">
        <v>1.5</v>
      </c>
      <c r="K174" s="28">
        <v>14.9</v>
      </c>
      <c r="L174" s="29">
        <v>2.5000000000000001E-2</v>
      </c>
      <c r="M174" s="28">
        <v>0.55800000000000005</v>
      </c>
      <c r="N174" s="28">
        <v>5.55</v>
      </c>
      <c r="O174" s="28">
        <v>4.68</v>
      </c>
      <c r="P174" s="31">
        <v>1.7000000000000001E-2</v>
      </c>
      <c r="Q174" s="28">
        <v>319</v>
      </c>
      <c r="R174" s="28">
        <v>0.2</v>
      </c>
      <c r="S174" s="28">
        <v>0.90400000000000003</v>
      </c>
      <c r="T174" s="28">
        <v>2</v>
      </c>
      <c r="U174" s="17">
        <v>1</v>
      </c>
      <c r="V174" s="28">
        <v>7.76</v>
      </c>
      <c r="W174" s="28">
        <v>1.97</v>
      </c>
      <c r="X174" s="28">
        <v>19.5</v>
      </c>
      <c r="Y174" s="10">
        <v>3780</v>
      </c>
      <c r="Z174" s="28">
        <v>0.59</v>
      </c>
      <c r="AA174" s="10">
        <v>2390</v>
      </c>
      <c r="AB174" s="17">
        <v>65.400000000000006</v>
      </c>
      <c r="AC174" s="10">
        <v>589</v>
      </c>
      <c r="AD174" s="10">
        <v>263</v>
      </c>
      <c r="AE174" s="28">
        <v>42.9</v>
      </c>
      <c r="AF174" s="10">
        <v>947</v>
      </c>
      <c r="AG174" s="10">
        <v>341</v>
      </c>
      <c r="AH174" s="17">
        <v>2.5</v>
      </c>
      <c r="AI174" s="17">
        <v>6</v>
      </c>
      <c r="AJ174" s="17">
        <v>2.5</v>
      </c>
      <c r="AK174" s="17">
        <v>15</v>
      </c>
      <c r="AL174" s="17">
        <v>2.5</v>
      </c>
      <c r="AM174" s="17">
        <v>6</v>
      </c>
      <c r="AN174" s="17">
        <v>13</v>
      </c>
      <c r="AO174" s="17">
        <v>2.5</v>
      </c>
      <c r="AP174" s="17">
        <v>7</v>
      </c>
      <c r="AQ174" s="17">
        <v>1.5</v>
      </c>
      <c r="AR174" s="17">
        <v>2.5</v>
      </c>
      <c r="AS174" s="17">
        <v>2.5</v>
      </c>
      <c r="AT174" s="17">
        <v>12</v>
      </c>
      <c r="AU174" s="17">
        <v>12</v>
      </c>
      <c r="AV174" s="17">
        <v>2.5</v>
      </c>
      <c r="AW174" s="17">
        <v>12</v>
      </c>
      <c r="AX174" s="17">
        <v>12</v>
      </c>
      <c r="AY174" s="17">
        <v>2.5</v>
      </c>
      <c r="AZ174" s="17">
        <v>2.5</v>
      </c>
      <c r="BA174" s="18">
        <v>80.5</v>
      </c>
      <c r="BB174" s="16">
        <v>0.5</v>
      </c>
      <c r="BC174" s="16">
        <v>0.5</v>
      </c>
      <c r="BD174" s="16">
        <v>0.5</v>
      </c>
      <c r="BE174" s="16">
        <v>0.5</v>
      </c>
      <c r="BF174" s="16">
        <v>0.5</v>
      </c>
      <c r="BG174" s="16">
        <v>0.5</v>
      </c>
      <c r="BH174" s="16">
        <v>0.5</v>
      </c>
      <c r="BI174" s="16">
        <v>0.5</v>
      </c>
      <c r="BJ174" s="16">
        <v>5.0000000000000001E-3</v>
      </c>
      <c r="BK174" s="16">
        <v>0.5</v>
      </c>
      <c r="BL174" s="16">
        <v>0.05</v>
      </c>
      <c r="BM174" s="16">
        <v>0.05</v>
      </c>
      <c r="BN174" s="16">
        <v>0.05</v>
      </c>
      <c r="BO174" s="16">
        <v>0.05</v>
      </c>
      <c r="BP174" s="16">
        <v>0.05</v>
      </c>
      <c r="BQ174" s="16">
        <v>0.4</v>
      </c>
      <c r="BR174" s="69">
        <v>0.4</v>
      </c>
      <c r="BS174" s="16">
        <v>0.05</v>
      </c>
      <c r="BT174" s="16">
        <v>0.05</v>
      </c>
      <c r="BU174" s="16">
        <v>0.1</v>
      </c>
      <c r="BV174" s="69">
        <v>0.05</v>
      </c>
      <c r="BW174" s="16">
        <v>0.05</v>
      </c>
      <c r="BX174" s="16">
        <v>0.05</v>
      </c>
      <c r="BY174" s="16">
        <f t="shared" si="2"/>
        <v>0.15000000000000002</v>
      </c>
      <c r="BZ174" s="16">
        <v>0.15</v>
      </c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>
        <v>0.05</v>
      </c>
      <c r="DF174" s="16">
        <v>0.05</v>
      </c>
      <c r="DG174" s="36">
        <v>628.6</v>
      </c>
      <c r="DH174" s="63"/>
      <c r="DI174" s="63"/>
      <c r="DJ174" s="63"/>
      <c r="DK174" s="63"/>
      <c r="DL174" s="63"/>
    </row>
    <row r="175" spans="1:116" x14ac:dyDescent="0.3">
      <c r="A175" s="56">
        <v>170</v>
      </c>
      <c r="B175" s="57">
        <v>348</v>
      </c>
      <c r="C175" s="58" t="s">
        <v>933</v>
      </c>
      <c r="D175" s="58" t="s">
        <v>934</v>
      </c>
      <c r="E175" s="58" t="s">
        <v>935</v>
      </c>
      <c r="F175" s="58" t="s">
        <v>936</v>
      </c>
      <c r="G175" s="37">
        <v>7.3</v>
      </c>
      <c r="H175" s="10">
        <v>310</v>
      </c>
      <c r="I175" s="28">
        <v>0.05</v>
      </c>
      <c r="J175" s="28">
        <v>1.5</v>
      </c>
      <c r="K175" s="28">
        <v>33.5</v>
      </c>
      <c r="L175" s="29">
        <v>2.5000000000000001E-2</v>
      </c>
      <c r="M175" s="28">
        <v>4.13</v>
      </c>
      <c r="N175" s="28">
        <v>13.5</v>
      </c>
      <c r="O175" s="28">
        <v>8.6</v>
      </c>
      <c r="P175" s="31">
        <v>8.9999999999999993E-3</v>
      </c>
      <c r="Q175" s="28">
        <v>1400</v>
      </c>
      <c r="R175" s="36">
        <v>0.2</v>
      </c>
      <c r="S175" s="28">
        <v>14.6</v>
      </c>
      <c r="T175" s="28">
        <v>2.17</v>
      </c>
      <c r="U175" s="17">
        <v>1</v>
      </c>
      <c r="V175" s="28">
        <v>4.18</v>
      </c>
      <c r="W175" s="28">
        <v>13.9</v>
      </c>
      <c r="X175" s="28">
        <v>29.6</v>
      </c>
      <c r="Y175" s="10">
        <v>710</v>
      </c>
      <c r="Z175" s="28">
        <v>0.19</v>
      </c>
      <c r="AA175" s="10">
        <v>8560</v>
      </c>
      <c r="AB175" s="17">
        <v>125</v>
      </c>
      <c r="AC175" s="10">
        <v>142</v>
      </c>
      <c r="AD175" s="10">
        <v>255</v>
      </c>
      <c r="AE175" s="28">
        <v>49.1</v>
      </c>
      <c r="AF175" s="10">
        <v>5768.79</v>
      </c>
      <c r="AG175" s="10">
        <v>887</v>
      </c>
      <c r="AH175" s="17">
        <v>35</v>
      </c>
      <c r="AI175" s="17">
        <v>9</v>
      </c>
      <c r="AJ175" s="17">
        <v>2.5</v>
      </c>
      <c r="AK175" s="17">
        <v>13</v>
      </c>
      <c r="AL175" s="17">
        <v>7</v>
      </c>
      <c r="AM175" s="17">
        <v>5</v>
      </c>
      <c r="AN175" s="17">
        <v>7</v>
      </c>
      <c r="AO175" s="17">
        <v>2.5</v>
      </c>
      <c r="AP175" s="17">
        <v>7</v>
      </c>
      <c r="AQ175" s="17">
        <v>1.5</v>
      </c>
      <c r="AR175" s="17">
        <v>2.5</v>
      </c>
      <c r="AS175" s="17">
        <v>2.5</v>
      </c>
      <c r="AT175" s="17">
        <v>12</v>
      </c>
      <c r="AU175" s="17">
        <v>11</v>
      </c>
      <c r="AV175" s="17">
        <v>2.5</v>
      </c>
      <c r="AW175" s="17">
        <v>10</v>
      </c>
      <c r="AX175" s="17">
        <v>14</v>
      </c>
      <c r="AY175" s="17">
        <v>2.5</v>
      </c>
      <c r="AZ175" s="17">
        <v>2.5</v>
      </c>
      <c r="BA175" s="18">
        <v>110.5</v>
      </c>
      <c r="BB175" s="16">
        <v>0.5</v>
      </c>
      <c r="BC175" s="16">
        <v>0.5</v>
      </c>
      <c r="BD175" s="16">
        <v>0.5</v>
      </c>
      <c r="BE175" s="16">
        <v>0.5</v>
      </c>
      <c r="BF175" s="16">
        <v>0.5</v>
      </c>
      <c r="BG175" s="16">
        <v>0.5</v>
      </c>
      <c r="BH175" s="16">
        <v>0.5</v>
      </c>
      <c r="BI175" s="16">
        <v>0.5</v>
      </c>
      <c r="BJ175" s="16">
        <v>5.0000000000000001E-3</v>
      </c>
      <c r="BK175" s="16">
        <v>0.5</v>
      </c>
      <c r="BL175" s="16">
        <v>0.05</v>
      </c>
      <c r="BM175" s="16">
        <v>0.05</v>
      </c>
      <c r="BN175" s="16">
        <v>0.05</v>
      </c>
      <c r="BO175" s="16">
        <v>0.05</v>
      </c>
      <c r="BP175" s="16">
        <v>0.05</v>
      </c>
      <c r="BQ175" s="16">
        <v>0.4</v>
      </c>
      <c r="BR175" s="69">
        <v>0.4</v>
      </c>
      <c r="BS175" s="16">
        <v>0.05</v>
      </c>
      <c r="BT175" s="16">
        <v>0.05</v>
      </c>
      <c r="BU175" s="16">
        <v>0.1</v>
      </c>
      <c r="BV175" s="69">
        <v>0.05</v>
      </c>
      <c r="BW175" s="16">
        <v>0.05</v>
      </c>
      <c r="BX175" s="16">
        <v>0.05</v>
      </c>
      <c r="BY175" s="16">
        <f t="shared" si="2"/>
        <v>0.15000000000000002</v>
      </c>
      <c r="BZ175" s="16">
        <v>0.15</v>
      </c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>
        <v>0.05</v>
      </c>
      <c r="DF175" s="16">
        <v>0.05</v>
      </c>
      <c r="DG175" s="36">
        <v>608.29999999999995</v>
      </c>
      <c r="DH175" s="63"/>
      <c r="DI175" s="63"/>
      <c r="DJ175" s="63"/>
      <c r="DK175" s="63"/>
      <c r="DL175" s="63"/>
    </row>
    <row r="176" spans="1:116" x14ac:dyDescent="0.3">
      <c r="A176" s="56">
        <v>171</v>
      </c>
      <c r="B176" s="57">
        <v>349</v>
      </c>
      <c r="C176" s="58" t="s">
        <v>937</v>
      </c>
      <c r="D176" s="58" t="s">
        <v>938</v>
      </c>
      <c r="E176" s="58" t="s">
        <v>939</v>
      </c>
      <c r="F176" s="58" t="s">
        <v>940</v>
      </c>
      <c r="G176" s="37">
        <v>7.7</v>
      </c>
      <c r="H176" s="10">
        <v>417</v>
      </c>
      <c r="I176" s="28">
        <v>0.05</v>
      </c>
      <c r="J176" s="28">
        <v>1.5</v>
      </c>
      <c r="K176" s="28">
        <v>18.399999999999999</v>
      </c>
      <c r="L176" s="29">
        <v>2.5000000000000001E-2</v>
      </c>
      <c r="M176" s="28">
        <v>0.875</v>
      </c>
      <c r="N176" s="28">
        <v>7.29</v>
      </c>
      <c r="O176" s="28">
        <v>9.5</v>
      </c>
      <c r="P176" s="31">
        <v>5.4000000000000003E-3</v>
      </c>
      <c r="Q176" s="28">
        <v>665</v>
      </c>
      <c r="R176" s="28">
        <v>0.2</v>
      </c>
      <c r="S176" s="28">
        <v>1.53</v>
      </c>
      <c r="T176" s="28">
        <v>1.64</v>
      </c>
      <c r="U176" s="17">
        <v>1</v>
      </c>
      <c r="V176" s="28">
        <v>12.7</v>
      </c>
      <c r="W176" s="28">
        <v>5.24</v>
      </c>
      <c r="X176" s="28">
        <v>22</v>
      </c>
      <c r="Y176" s="10">
        <v>4740</v>
      </c>
      <c r="Z176" s="28">
        <v>10.6</v>
      </c>
      <c r="AA176" s="10">
        <v>4660</v>
      </c>
      <c r="AB176" s="17">
        <v>89.8</v>
      </c>
      <c r="AC176" s="28">
        <v>216</v>
      </c>
      <c r="AD176" s="28">
        <v>738</v>
      </c>
      <c r="AE176" s="28">
        <v>99</v>
      </c>
      <c r="AF176" s="10">
        <v>1544.64</v>
      </c>
      <c r="AG176" s="10">
        <v>292</v>
      </c>
      <c r="AH176" s="17">
        <v>76</v>
      </c>
      <c r="AI176" s="17">
        <v>111</v>
      </c>
      <c r="AJ176" s="17">
        <v>52</v>
      </c>
      <c r="AK176" s="17">
        <v>518</v>
      </c>
      <c r="AL176" s="17">
        <v>220</v>
      </c>
      <c r="AM176" s="17">
        <v>168</v>
      </c>
      <c r="AN176" s="17">
        <v>271</v>
      </c>
      <c r="AO176" s="17">
        <v>53</v>
      </c>
      <c r="AP176" s="17">
        <v>38</v>
      </c>
      <c r="AQ176" s="17">
        <v>20</v>
      </c>
      <c r="AR176" s="17">
        <v>14</v>
      </c>
      <c r="AS176" s="17">
        <v>30</v>
      </c>
      <c r="AT176" s="17">
        <v>519</v>
      </c>
      <c r="AU176" s="17">
        <v>301</v>
      </c>
      <c r="AV176" s="17">
        <v>135</v>
      </c>
      <c r="AW176" s="17">
        <v>168</v>
      </c>
      <c r="AX176" s="17">
        <v>230</v>
      </c>
      <c r="AY176" s="17">
        <v>43</v>
      </c>
      <c r="AZ176" s="17">
        <v>2.5</v>
      </c>
      <c r="BA176" s="18">
        <v>2435</v>
      </c>
      <c r="BB176" s="16">
        <v>0.5</v>
      </c>
      <c r="BC176" s="16">
        <v>0.5</v>
      </c>
      <c r="BD176" s="16">
        <v>0.5</v>
      </c>
      <c r="BE176" s="16">
        <v>0.5</v>
      </c>
      <c r="BF176" s="16">
        <v>0.5</v>
      </c>
      <c r="BG176" s="16">
        <v>0.5</v>
      </c>
      <c r="BH176" s="16">
        <v>0.5</v>
      </c>
      <c r="BI176" s="16">
        <v>0.5</v>
      </c>
      <c r="BJ176" s="16">
        <v>5.0000000000000001E-3</v>
      </c>
      <c r="BK176" s="16">
        <v>0.5</v>
      </c>
      <c r="BL176" s="16">
        <v>0.05</v>
      </c>
      <c r="BM176" s="16">
        <v>0.05</v>
      </c>
      <c r="BN176" s="16">
        <v>0.05</v>
      </c>
      <c r="BO176" s="16">
        <v>0.05</v>
      </c>
      <c r="BP176" s="16">
        <v>0.05</v>
      </c>
      <c r="BQ176" s="16">
        <v>0.4</v>
      </c>
      <c r="BR176" s="69">
        <v>0.4</v>
      </c>
      <c r="BS176" s="16">
        <v>0.05</v>
      </c>
      <c r="BT176" s="16">
        <v>0.05</v>
      </c>
      <c r="BU176" s="16">
        <v>0.1</v>
      </c>
      <c r="BV176" s="69">
        <v>0.05</v>
      </c>
      <c r="BW176" s="16">
        <v>0.05</v>
      </c>
      <c r="BX176" s="16">
        <v>0.05</v>
      </c>
      <c r="BY176" s="16">
        <f t="shared" si="2"/>
        <v>0.15000000000000002</v>
      </c>
      <c r="BZ176" s="16">
        <v>0.15</v>
      </c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>
        <v>0.05</v>
      </c>
      <c r="DF176" s="16">
        <v>0.05</v>
      </c>
      <c r="DG176" s="36">
        <v>425</v>
      </c>
      <c r="DH176" s="63"/>
      <c r="DI176" s="63"/>
      <c r="DJ176" s="63"/>
      <c r="DK176" s="63"/>
      <c r="DL176" s="63"/>
    </row>
    <row r="177" spans="1:116" x14ac:dyDescent="0.3">
      <c r="A177" s="56">
        <v>172</v>
      </c>
      <c r="B177" s="57">
        <v>350</v>
      </c>
      <c r="C177" s="58" t="s">
        <v>941</v>
      </c>
      <c r="D177" s="58" t="s">
        <v>942</v>
      </c>
      <c r="E177" s="58" t="s">
        <v>943</v>
      </c>
      <c r="F177" s="58" t="s">
        <v>944</v>
      </c>
      <c r="G177" s="37">
        <v>7.9</v>
      </c>
      <c r="H177" s="10">
        <v>507</v>
      </c>
      <c r="I177" s="28">
        <v>0.05</v>
      </c>
      <c r="J177" s="28">
        <v>1.5</v>
      </c>
      <c r="K177" s="28">
        <v>498</v>
      </c>
      <c r="L177" s="29">
        <v>2.5000000000000001E-2</v>
      </c>
      <c r="M177" s="28">
        <v>1.6</v>
      </c>
      <c r="N177" s="28">
        <v>4.37</v>
      </c>
      <c r="O177" s="28">
        <v>6.79</v>
      </c>
      <c r="P177" s="31">
        <v>8.0000000000000002E-3</v>
      </c>
      <c r="Q177" s="28">
        <v>248</v>
      </c>
      <c r="R177" s="28">
        <v>0.2</v>
      </c>
      <c r="S177" s="28">
        <v>3.3</v>
      </c>
      <c r="T177" s="28">
        <v>1.94</v>
      </c>
      <c r="U177" s="17">
        <v>1</v>
      </c>
      <c r="V177" s="28">
        <v>32.799999999999997</v>
      </c>
      <c r="W177" s="28">
        <v>3.97</v>
      </c>
      <c r="X177" s="28">
        <v>26.1</v>
      </c>
      <c r="Y177" s="10">
        <v>452</v>
      </c>
      <c r="Z177" s="28">
        <v>0.34</v>
      </c>
      <c r="AA177" s="10">
        <v>2310</v>
      </c>
      <c r="AB177" s="17">
        <v>75.900000000000006</v>
      </c>
      <c r="AC177" s="10">
        <v>97.4</v>
      </c>
      <c r="AD177" s="10">
        <v>463</v>
      </c>
      <c r="AE177" s="28">
        <v>80.3</v>
      </c>
      <c r="AF177" s="10">
        <v>1627.25</v>
      </c>
      <c r="AG177" s="10">
        <v>317</v>
      </c>
      <c r="AH177" s="17">
        <v>24</v>
      </c>
      <c r="AI177" s="17">
        <v>21</v>
      </c>
      <c r="AJ177" s="17">
        <v>2.5</v>
      </c>
      <c r="AK177" s="17">
        <v>43</v>
      </c>
      <c r="AL177" s="17">
        <v>20</v>
      </c>
      <c r="AM177" s="17">
        <v>18</v>
      </c>
      <c r="AN177" s="17">
        <v>23</v>
      </c>
      <c r="AO177" s="17">
        <v>2.5</v>
      </c>
      <c r="AP177" s="17">
        <v>14</v>
      </c>
      <c r="AQ177" s="17">
        <v>1.5</v>
      </c>
      <c r="AR177" s="17">
        <v>10</v>
      </c>
      <c r="AS177" s="17">
        <v>7</v>
      </c>
      <c r="AT177" s="17">
        <v>38</v>
      </c>
      <c r="AU177" s="17">
        <v>28</v>
      </c>
      <c r="AV177" s="17">
        <v>11</v>
      </c>
      <c r="AW177" s="17">
        <v>14</v>
      </c>
      <c r="AX177" s="17">
        <v>29</v>
      </c>
      <c r="AY177" s="17">
        <v>2.5</v>
      </c>
      <c r="AZ177" s="17">
        <v>2.5</v>
      </c>
      <c r="BA177" s="18">
        <v>247</v>
      </c>
      <c r="BB177" s="16">
        <v>0.5</v>
      </c>
      <c r="BC177" s="16">
        <v>0.5</v>
      </c>
      <c r="BD177" s="16">
        <v>0.5</v>
      </c>
      <c r="BE177" s="16">
        <v>0.5</v>
      </c>
      <c r="BF177" s="16">
        <v>0.5</v>
      </c>
      <c r="BG177" s="16">
        <v>0.5</v>
      </c>
      <c r="BH177" s="16">
        <v>0.5</v>
      </c>
      <c r="BI177" s="16">
        <v>0.5</v>
      </c>
      <c r="BJ177" s="16">
        <v>5.0000000000000001E-3</v>
      </c>
      <c r="BK177" s="16">
        <v>0.5</v>
      </c>
      <c r="BL177" s="16">
        <v>0.05</v>
      </c>
      <c r="BM177" s="16">
        <v>0.05</v>
      </c>
      <c r="BN177" s="16">
        <v>0.05</v>
      </c>
      <c r="BO177" s="16">
        <v>0.05</v>
      </c>
      <c r="BP177" s="16">
        <v>0.05</v>
      </c>
      <c r="BQ177" s="16">
        <v>0.4</v>
      </c>
      <c r="BR177" s="69">
        <v>0.4</v>
      </c>
      <c r="BS177" s="16">
        <v>0.05</v>
      </c>
      <c r="BT177" s="16">
        <v>0.05</v>
      </c>
      <c r="BU177" s="16">
        <v>0.1</v>
      </c>
      <c r="BV177" s="69">
        <v>0.05</v>
      </c>
      <c r="BW177" s="16">
        <v>0.05</v>
      </c>
      <c r="BX177" s="16">
        <v>0.05</v>
      </c>
      <c r="BY177" s="16">
        <f t="shared" si="2"/>
        <v>0.15000000000000002</v>
      </c>
      <c r="BZ177" s="16">
        <v>0.15</v>
      </c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>
        <v>0.05</v>
      </c>
      <c r="DF177" s="16">
        <v>0.05</v>
      </c>
      <c r="DG177" s="36">
        <v>563.4</v>
      </c>
      <c r="DH177" s="63"/>
      <c r="DI177" s="63"/>
      <c r="DJ177" s="63"/>
      <c r="DK177" s="63"/>
      <c r="DL177" s="63"/>
    </row>
    <row r="178" spans="1:116" x14ac:dyDescent="0.3">
      <c r="A178" s="56">
        <v>173</v>
      </c>
      <c r="B178" s="57">
        <v>351</v>
      </c>
      <c r="C178" s="58" t="s">
        <v>945</v>
      </c>
      <c r="D178" s="58" t="s">
        <v>271</v>
      </c>
      <c r="E178" s="58" t="s">
        <v>946</v>
      </c>
      <c r="F178" s="58" t="s">
        <v>947</v>
      </c>
      <c r="G178" s="37">
        <v>7.9</v>
      </c>
      <c r="H178" s="10">
        <v>364</v>
      </c>
      <c r="I178" s="28">
        <v>0.14000000000000001</v>
      </c>
      <c r="J178" s="28">
        <v>5.62</v>
      </c>
      <c r="K178" s="28">
        <v>66.900000000000006</v>
      </c>
      <c r="L178" s="29">
        <v>1.48</v>
      </c>
      <c r="M178" s="28">
        <v>5.74</v>
      </c>
      <c r="N178" s="28">
        <v>25.8</v>
      </c>
      <c r="O178" s="28">
        <v>20.5</v>
      </c>
      <c r="P178" s="31">
        <v>6.0999999999999999E-2</v>
      </c>
      <c r="Q178" s="36">
        <v>3580</v>
      </c>
      <c r="R178" s="36">
        <v>0.2</v>
      </c>
      <c r="S178" s="28">
        <v>17.100000000000001</v>
      </c>
      <c r="T178" s="28">
        <v>18.5</v>
      </c>
      <c r="U178" s="17">
        <v>1</v>
      </c>
      <c r="V178" s="17">
        <v>66.900000000000006</v>
      </c>
      <c r="W178" s="28">
        <v>33.700000000000003</v>
      </c>
      <c r="X178" s="28">
        <v>121</v>
      </c>
      <c r="Y178" s="10">
        <v>21300</v>
      </c>
      <c r="Z178" s="28">
        <v>1.82</v>
      </c>
      <c r="AA178" s="10">
        <v>16476.599999999999</v>
      </c>
      <c r="AB178" s="17">
        <v>356</v>
      </c>
      <c r="AC178" s="10">
        <v>415</v>
      </c>
      <c r="AD178" s="10">
        <v>710</v>
      </c>
      <c r="AE178" s="28">
        <v>374.83199999999999</v>
      </c>
      <c r="AF178" s="10">
        <v>14385.3</v>
      </c>
      <c r="AG178" s="36">
        <v>3080</v>
      </c>
      <c r="AH178" s="17">
        <v>31</v>
      </c>
      <c r="AI178" s="17">
        <v>35</v>
      </c>
      <c r="AJ178" s="17">
        <v>9</v>
      </c>
      <c r="AK178" s="17">
        <v>110</v>
      </c>
      <c r="AL178" s="17">
        <v>36</v>
      </c>
      <c r="AM178" s="17">
        <v>35</v>
      </c>
      <c r="AN178" s="17">
        <v>53</v>
      </c>
      <c r="AO178" s="17">
        <v>13</v>
      </c>
      <c r="AP178" s="17">
        <v>30</v>
      </c>
      <c r="AQ178" s="17">
        <v>1.5</v>
      </c>
      <c r="AR178" s="17">
        <v>2.5</v>
      </c>
      <c r="AS178" s="17">
        <v>2.5</v>
      </c>
      <c r="AT178" s="17">
        <v>104</v>
      </c>
      <c r="AU178" s="17">
        <v>79</v>
      </c>
      <c r="AV178" s="17">
        <v>31</v>
      </c>
      <c r="AW178" s="17">
        <v>57</v>
      </c>
      <c r="AX178" s="17">
        <v>36</v>
      </c>
      <c r="AY178" s="17">
        <v>2.5</v>
      </c>
      <c r="AZ178" s="17">
        <v>2.5</v>
      </c>
      <c r="BA178" s="18">
        <v>529.5</v>
      </c>
      <c r="BB178" s="16">
        <v>0.5</v>
      </c>
      <c r="BC178" s="16">
        <v>0.5</v>
      </c>
      <c r="BD178" s="16">
        <v>0.5</v>
      </c>
      <c r="BE178" s="16">
        <v>0.5</v>
      </c>
      <c r="BF178" s="16">
        <v>0.5</v>
      </c>
      <c r="BG178" s="16">
        <v>0.5</v>
      </c>
      <c r="BH178" s="16">
        <v>0.5</v>
      </c>
      <c r="BI178" s="16">
        <v>0.5</v>
      </c>
      <c r="BJ178" s="16">
        <v>5.0000000000000001E-3</v>
      </c>
      <c r="BK178" s="16">
        <v>0.5</v>
      </c>
      <c r="BL178" s="16">
        <v>0.05</v>
      </c>
      <c r="BM178" s="16">
        <v>0.05</v>
      </c>
      <c r="BN178" s="16">
        <v>0.05</v>
      </c>
      <c r="BO178" s="16">
        <v>0.05</v>
      </c>
      <c r="BP178" s="16">
        <v>0.05</v>
      </c>
      <c r="BQ178" s="16">
        <v>0.4</v>
      </c>
      <c r="BR178" s="69">
        <v>0.4</v>
      </c>
      <c r="BS178" s="16">
        <v>0.05</v>
      </c>
      <c r="BT178" s="16">
        <v>0.05</v>
      </c>
      <c r="BU178" s="16">
        <v>0.1</v>
      </c>
      <c r="BV178" s="69">
        <v>0.05</v>
      </c>
      <c r="BW178" s="16">
        <v>0.05</v>
      </c>
      <c r="BX178" s="16">
        <v>0.05</v>
      </c>
      <c r="BY178" s="16">
        <f t="shared" si="2"/>
        <v>0.15000000000000002</v>
      </c>
      <c r="BZ178" s="16">
        <v>0.15</v>
      </c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>
        <v>0.05</v>
      </c>
      <c r="DF178" s="16">
        <v>0.05</v>
      </c>
      <c r="DG178" s="36">
        <v>1851</v>
      </c>
      <c r="DH178" s="63"/>
      <c r="DI178" s="63"/>
      <c r="DJ178" s="63"/>
      <c r="DK178" s="63"/>
      <c r="DL178" s="63"/>
    </row>
    <row r="179" spans="1:116" x14ac:dyDescent="0.3">
      <c r="A179" s="56">
        <v>174</v>
      </c>
      <c r="B179" s="57">
        <v>352</v>
      </c>
      <c r="C179" s="58" t="s">
        <v>948</v>
      </c>
      <c r="D179" s="58" t="s">
        <v>949</v>
      </c>
      <c r="E179" s="58" t="s">
        <v>950</v>
      </c>
      <c r="F179" s="58" t="s">
        <v>951</v>
      </c>
      <c r="G179" s="37">
        <v>7.7</v>
      </c>
      <c r="H179" s="10">
        <v>148.30000000000001</v>
      </c>
      <c r="I179" s="28">
        <v>0.05</v>
      </c>
      <c r="J179" s="28">
        <v>1.5</v>
      </c>
      <c r="K179" s="28">
        <v>73.599999999999994</v>
      </c>
      <c r="L179" s="29">
        <v>2.5000000000000001E-2</v>
      </c>
      <c r="M179" s="28">
        <v>10.6</v>
      </c>
      <c r="N179" s="28">
        <v>19.2</v>
      </c>
      <c r="O179" s="28">
        <v>13.4</v>
      </c>
      <c r="P179" s="31">
        <v>7.7000000000000002E-3</v>
      </c>
      <c r="Q179" s="28">
        <v>2330</v>
      </c>
      <c r="R179" s="28">
        <v>0.2</v>
      </c>
      <c r="S179" s="28">
        <v>16</v>
      </c>
      <c r="T179" s="28">
        <v>5.55</v>
      </c>
      <c r="U179" s="17">
        <v>1</v>
      </c>
      <c r="V179" s="28">
        <v>39.5</v>
      </c>
      <c r="W179" s="28">
        <v>35.799999999999997</v>
      </c>
      <c r="X179" s="28">
        <v>49.3</v>
      </c>
      <c r="Y179" s="10">
        <v>1950</v>
      </c>
      <c r="Z179" s="28">
        <v>0.05</v>
      </c>
      <c r="AA179" s="10">
        <v>15837</v>
      </c>
      <c r="AB179" s="17">
        <v>232</v>
      </c>
      <c r="AC179" s="10">
        <v>219</v>
      </c>
      <c r="AD179" s="28">
        <v>192</v>
      </c>
      <c r="AE179" s="28">
        <v>1070.45</v>
      </c>
      <c r="AF179" s="10">
        <v>5846.62</v>
      </c>
      <c r="AG179" s="10">
        <v>624</v>
      </c>
      <c r="AH179" s="17">
        <v>140</v>
      </c>
      <c r="AI179" s="17">
        <v>1070</v>
      </c>
      <c r="AJ179" s="17">
        <v>529</v>
      </c>
      <c r="AK179" s="17">
        <v>3780</v>
      </c>
      <c r="AL179" s="17">
        <v>2370</v>
      </c>
      <c r="AM179" s="17">
        <v>2080</v>
      </c>
      <c r="AN179" s="17">
        <v>2070</v>
      </c>
      <c r="AO179" s="17">
        <v>434</v>
      </c>
      <c r="AP179" s="17">
        <v>1080</v>
      </c>
      <c r="AQ179" s="17">
        <v>10</v>
      </c>
      <c r="AR179" s="17">
        <v>52</v>
      </c>
      <c r="AS179" s="17">
        <v>156</v>
      </c>
      <c r="AT179" s="17">
        <v>3570</v>
      </c>
      <c r="AU179" s="17">
        <v>2110</v>
      </c>
      <c r="AV179" s="17">
        <v>941</v>
      </c>
      <c r="AW179" s="17">
        <v>1020</v>
      </c>
      <c r="AX179" s="17">
        <v>1350</v>
      </c>
      <c r="AY179" s="17">
        <v>333</v>
      </c>
      <c r="AZ179" s="17">
        <v>2.5</v>
      </c>
      <c r="BA179" s="18">
        <v>18878</v>
      </c>
      <c r="BB179" s="16">
        <v>0.5</v>
      </c>
      <c r="BC179" s="16">
        <v>0.5</v>
      </c>
      <c r="BD179" s="16">
        <v>0.5</v>
      </c>
      <c r="BE179" s="16">
        <v>0.5</v>
      </c>
      <c r="BF179" s="16">
        <v>0.5</v>
      </c>
      <c r="BG179" s="16">
        <v>0.5</v>
      </c>
      <c r="BH179" s="16">
        <v>0.5</v>
      </c>
      <c r="BI179" s="16">
        <v>0.5</v>
      </c>
      <c r="BJ179" s="16">
        <v>5.0000000000000001E-3</v>
      </c>
      <c r="BK179" s="16">
        <v>0.5</v>
      </c>
      <c r="BL179" s="16">
        <v>0.05</v>
      </c>
      <c r="BM179" s="16">
        <v>0.05</v>
      </c>
      <c r="BN179" s="16">
        <v>0.05</v>
      </c>
      <c r="BO179" s="16">
        <v>0.05</v>
      </c>
      <c r="BP179" s="16">
        <v>0.05</v>
      </c>
      <c r="BQ179" s="16">
        <v>0.4</v>
      </c>
      <c r="BR179" s="69">
        <v>0.4</v>
      </c>
      <c r="BS179" s="16">
        <v>0.05</v>
      </c>
      <c r="BT179" s="16">
        <v>0.05</v>
      </c>
      <c r="BU179" s="16">
        <v>0.1</v>
      </c>
      <c r="BV179" s="69">
        <v>0.05</v>
      </c>
      <c r="BW179" s="16">
        <v>0.05</v>
      </c>
      <c r="BX179" s="16">
        <v>0.05</v>
      </c>
      <c r="BY179" s="16">
        <f t="shared" si="2"/>
        <v>0.15000000000000002</v>
      </c>
      <c r="BZ179" s="16">
        <v>0.15</v>
      </c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>
        <v>0.05</v>
      </c>
      <c r="DF179" s="16">
        <v>0.05</v>
      </c>
      <c r="DG179" s="36">
        <v>603.1</v>
      </c>
      <c r="DH179" s="63"/>
      <c r="DI179" s="63"/>
      <c r="DJ179" s="63"/>
      <c r="DK179" s="63"/>
      <c r="DL179" s="63"/>
    </row>
    <row r="180" spans="1:116" x14ac:dyDescent="0.3">
      <c r="A180" s="56">
        <v>175</v>
      </c>
      <c r="B180" s="57">
        <v>354</v>
      </c>
      <c r="C180" s="58" t="s">
        <v>193</v>
      </c>
      <c r="D180" s="58" t="s">
        <v>251</v>
      </c>
      <c r="E180" s="58" t="s">
        <v>375</v>
      </c>
      <c r="F180" s="58" t="s">
        <v>433</v>
      </c>
      <c r="G180" s="37">
        <v>7.7</v>
      </c>
      <c r="H180" s="10">
        <v>412</v>
      </c>
      <c r="I180" s="28">
        <v>0.05</v>
      </c>
      <c r="J180" s="28">
        <v>1.5</v>
      </c>
      <c r="K180" s="28">
        <v>56.7</v>
      </c>
      <c r="L180" s="29">
        <v>0.54</v>
      </c>
      <c r="M180" s="28">
        <v>3.32</v>
      </c>
      <c r="N180" s="28">
        <v>23.2</v>
      </c>
      <c r="O180" s="28">
        <v>32.1</v>
      </c>
      <c r="P180" s="31">
        <v>4.6899999999999997E-2</v>
      </c>
      <c r="Q180" s="28">
        <v>1100</v>
      </c>
      <c r="R180" s="28">
        <v>0.2</v>
      </c>
      <c r="S180" s="28">
        <v>11.8</v>
      </c>
      <c r="T180" s="28">
        <v>11.2</v>
      </c>
      <c r="U180" s="17">
        <v>1</v>
      </c>
      <c r="V180" s="28">
        <v>12.3</v>
      </c>
      <c r="W180" s="28">
        <v>11.5</v>
      </c>
      <c r="X180" s="28">
        <v>94.4</v>
      </c>
      <c r="Y180" s="10">
        <v>2760</v>
      </c>
      <c r="Z180" s="28">
        <v>0.80500000000000005</v>
      </c>
      <c r="AA180" s="10">
        <v>7540</v>
      </c>
      <c r="AB180" s="17">
        <v>248</v>
      </c>
      <c r="AC180" s="28">
        <v>504</v>
      </c>
      <c r="AD180" s="28">
        <v>468</v>
      </c>
      <c r="AE180" s="28">
        <v>177.86199999999999</v>
      </c>
      <c r="AF180" s="10">
        <v>3939.81</v>
      </c>
      <c r="AG180" s="10">
        <v>915</v>
      </c>
      <c r="AH180" s="17">
        <v>67</v>
      </c>
      <c r="AI180" s="17">
        <v>229</v>
      </c>
      <c r="AJ180" s="17">
        <v>37</v>
      </c>
      <c r="AK180" s="17">
        <v>475</v>
      </c>
      <c r="AL180" s="17">
        <v>260</v>
      </c>
      <c r="AM180" s="17">
        <v>239</v>
      </c>
      <c r="AN180" s="17">
        <v>234</v>
      </c>
      <c r="AO180" s="17">
        <v>34</v>
      </c>
      <c r="AP180" s="17">
        <v>155</v>
      </c>
      <c r="AQ180" s="17">
        <v>1.5</v>
      </c>
      <c r="AR180" s="17">
        <v>18</v>
      </c>
      <c r="AS180" s="17">
        <v>14</v>
      </c>
      <c r="AT180" s="17">
        <v>385</v>
      </c>
      <c r="AU180" s="17">
        <v>278</v>
      </c>
      <c r="AV180" s="17">
        <v>136</v>
      </c>
      <c r="AW180" s="17">
        <v>106</v>
      </c>
      <c r="AX180" s="17">
        <v>224</v>
      </c>
      <c r="AY180" s="17">
        <v>33</v>
      </c>
      <c r="AZ180" s="17">
        <v>2.5</v>
      </c>
      <c r="BA180" s="18">
        <v>2373.5</v>
      </c>
      <c r="BB180" s="16">
        <v>0.5</v>
      </c>
      <c r="BC180" s="16">
        <v>0.5</v>
      </c>
      <c r="BD180" s="16">
        <v>0.5</v>
      </c>
      <c r="BE180" s="16">
        <v>0.5</v>
      </c>
      <c r="BF180" s="16">
        <v>0.5</v>
      </c>
      <c r="BG180" s="16">
        <v>0.5</v>
      </c>
      <c r="BH180" s="16">
        <v>0.5</v>
      </c>
      <c r="BI180" s="16">
        <v>0.5</v>
      </c>
      <c r="BJ180" s="16">
        <v>5.0000000000000001E-3</v>
      </c>
      <c r="BK180" s="16">
        <v>0.5</v>
      </c>
      <c r="BL180" s="16">
        <v>0.05</v>
      </c>
      <c r="BM180" s="16">
        <v>0.05</v>
      </c>
      <c r="BN180" s="16">
        <v>0.05</v>
      </c>
      <c r="BO180" s="16">
        <v>0.05</v>
      </c>
      <c r="BP180" s="16">
        <v>0.05</v>
      </c>
      <c r="BQ180" s="16">
        <v>0.4</v>
      </c>
      <c r="BR180" s="69">
        <v>0.4</v>
      </c>
      <c r="BS180" s="16">
        <v>0.05</v>
      </c>
      <c r="BT180" s="16">
        <v>0.05</v>
      </c>
      <c r="BU180" s="16">
        <v>0.1</v>
      </c>
      <c r="BV180" s="69">
        <v>0.05</v>
      </c>
      <c r="BW180" s="16">
        <v>0.05</v>
      </c>
      <c r="BX180" s="16">
        <v>0.05</v>
      </c>
      <c r="BY180" s="16">
        <f t="shared" si="2"/>
        <v>0.15000000000000002</v>
      </c>
      <c r="BZ180" s="16">
        <v>0.15</v>
      </c>
      <c r="CA180" s="16">
        <v>350</v>
      </c>
      <c r="CB180" s="16">
        <v>50</v>
      </c>
      <c r="CC180" s="16">
        <v>2800</v>
      </c>
      <c r="CD180" s="16">
        <v>0.01</v>
      </c>
      <c r="CE180" s="16">
        <v>2.5000000000000001E-2</v>
      </c>
      <c r="CF180" s="16">
        <v>2.5000000000000001E-2</v>
      </c>
      <c r="CG180" s="16">
        <v>2.5000000000000001E-2</v>
      </c>
      <c r="CH180" s="16">
        <v>2.5000000000000001E-2</v>
      </c>
      <c r="CI180" s="16">
        <v>2.5000000000000001E-2</v>
      </c>
      <c r="CJ180" s="16">
        <v>2.5000000000000001E-2</v>
      </c>
      <c r="CK180" s="16">
        <v>2.5000000000000001E-2</v>
      </c>
      <c r="CL180" s="16">
        <v>5.0000000000000001E-3</v>
      </c>
      <c r="CM180" s="16">
        <v>0.15</v>
      </c>
      <c r="CN180" s="16">
        <v>0.5</v>
      </c>
      <c r="CO180" s="16">
        <v>0.5</v>
      </c>
      <c r="CP180" s="16">
        <v>0.5</v>
      </c>
      <c r="CQ180" s="16">
        <v>1.5</v>
      </c>
      <c r="CR180" s="16">
        <v>0.3</v>
      </c>
      <c r="CS180" s="16">
        <v>5</v>
      </c>
      <c r="CT180" s="16">
        <v>0.5</v>
      </c>
      <c r="CU180" s="16">
        <v>0.5</v>
      </c>
      <c r="CV180" s="16">
        <v>0.05</v>
      </c>
      <c r="CW180" s="16">
        <v>0.05</v>
      </c>
      <c r="CX180" s="16">
        <v>0.05</v>
      </c>
      <c r="CY180" s="16">
        <v>1.9E-3</v>
      </c>
      <c r="CZ180" s="16">
        <v>0.05</v>
      </c>
      <c r="DA180" s="16">
        <v>0.05</v>
      </c>
      <c r="DB180" s="16">
        <v>0.05</v>
      </c>
      <c r="DC180" s="16">
        <v>0.05</v>
      </c>
      <c r="DD180" s="16">
        <v>0.05</v>
      </c>
      <c r="DE180" s="16">
        <v>0.05</v>
      </c>
      <c r="DF180" s="16">
        <v>0.05</v>
      </c>
      <c r="DG180" s="36">
        <v>396.6</v>
      </c>
      <c r="DH180" s="63">
        <v>0.5</v>
      </c>
      <c r="DI180" s="63">
        <v>0.05</v>
      </c>
      <c r="DJ180" s="63">
        <v>0.25</v>
      </c>
      <c r="DK180" s="63">
        <v>0.25</v>
      </c>
      <c r="DL180" s="63">
        <v>0.05</v>
      </c>
    </row>
    <row r="181" spans="1:116" x14ac:dyDescent="0.3">
      <c r="A181" s="56">
        <v>176</v>
      </c>
      <c r="B181" s="57">
        <v>356</v>
      </c>
      <c r="C181" s="58" t="s">
        <v>194</v>
      </c>
      <c r="D181" s="58" t="s">
        <v>252</v>
      </c>
      <c r="E181" s="58" t="s">
        <v>376</v>
      </c>
      <c r="F181" s="58" t="s">
        <v>210</v>
      </c>
      <c r="G181" s="37">
        <v>8.6</v>
      </c>
      <c r="H181" s="10">
        <v>581</v>
      </c>
      <c r="I181" s="28">
        <v>0.05</v>
      </c>
      <c r="J181" s="28">
        <v>6.33</v>
      </c>
      <c r="K181" s="28">
        <v>50.6</v>
      </c>
      <c r="L181" s="29">
        <v>9.4E-2</v>
      </c>
      <c r="M181" s="28">
        <v>2.2200000000000002</v>
      </c>
      <c r="N181" s="28">
        <v>1.21</v>
      </c>
      <c r="O181" s="28">
        <v>3.2</v>
      </c>
      <c r="P181" s="31">
        <v>1.04E-2</v>
      </c>
      <c r="Q181" s="28">
        <v>194</v>
      </c>
      <c r="R181" s="28">
        <v>0.2</v>
      </c>
      <c r="S181" s="28">
        <v>1.55</v>
      </c>
      <c r="T181" s="28">
        <v>1.34</v>
      </c>
      <c r="U181" s="17">
        <v>1</v>
      </c>
      <c r="V181" s="17">
        <v>2.65</v>
      </c>
      <c r="W181" s="28">
        <v>1.82</v>
      </c>
      <c r="X181" s="28">
        <v>7.8</v>
      </c>
      <c r="Y181" s="10">
        <v>727</v>
      </c>
      <c r="Z181" s="28">
        <v>4</v>
      </c>
      <c r="AA181" s="10">
        <v>3130</v>
      </c>
      <c r="AB181" s="17">
        <v>464</v>
      </c>
      <c r="AC181" s="10">
        <v>83.6</v>
      </c>
      <c r="AD181" s="28">
        <v>943</v>
      </c>
      <c r="AE181" s="28">
        <v>41.4</v>
      </c>
      <c r="AF181" s="10">
        <v>654</v>
      </c>
      <c r="AG181" s="10">
        <v>137</v>
      </c>
      <c r="AH181" s="17">
        <v>2.5</v>
      </c>
      <c r="AI181" s="17">
        <v>2.5</v>
      </c>
      <c r="AJ181" s="17">
        <v>2.5</v>
      </c>
      <c r="AK181" s="17">
        <v>2.5</v>
      </c>
      <c r="AL181" s="17">
        <v>2.5</v>
      </c>
      <c r="AM181" s="17">
        <v>2.5</v>
      </c>
      <c r="AN181" s="17">
        <v>2.5</v>
      </c>
      <c r="AO181" s="17">
        <v>2.5</v>
      </c>
      <c r="AP181" s="17">
        <v>2.5</v>
      </c>
      <c r="AQ181" s="17">
        <v>1.5</v>
      </c>
      <c r="AR181" s="17">
        <v>2.5</v>
      </c>
      <c r="AS181" s="17">
        <v>2.5</v>
      </c>
      <c r="AT181" s="17">
        <v>2.5</v>
      </c>
      <c r="AU181" s="17">
        <v>2.5</v>
      </c>
      <c r="AV181" s="17">
        <v>2.5</v>
      </c>
      <c r="AW181" s="17">
        <v>2.5</v>
      </c>
      <c r="AX181" s="17">
        <v>6</v>
      </c>
      <c r="AY181" s="17">
        <v>2.5</v>
      </c>
      <c r="AZ181" s="17">
        <v>2.5</v>
      </c>
      <c r="BA181" s="18">
        <v>31.5</v>
      </c>
      <c r="BB181" s="16">
        <v>0.5</v>
      </c>
      <c r="BC181" s="16">
        <v>0.5</v>
      </c>
      <c r="BD181" s="16">
        <v>0.5</v>
      </c>
      <c r="BE181" s="16">
        <v>0.5</v>
      </c>
      <c r="BF181" s="16">
        <v>0.5</v>
      </c>
      <c r="BG181" s="16">
        <v>0.5</v>
      </c>
      <c r="BH181" s="16">
        <v>0.5</v>
      </c>
      <c r="BI181" s="16">
        <v>0.5</v>
      </c>
      <c r="BJ181" s="16">
        <v>5.0000000000000001E-3</v>
      </c>
      <c r="BK181" s="16">
        <v>0.5</v>
      </c>
      <c r="BL181" s="16">
        <v>0.05</v>
      </c>
      <c r="BM181" s="16">
        <v>0.05</v>
      </c>
      <c r="BN181" s="16">
        <v>0.05</v>
      </c>
      <c r="BO181" s="16">
        <v>0.05</v>
      </c>
      <c r="BP181" s="16">
        <v>0.05</v>
      </c>
      <c r="BQ181" s="16">
        <v>0.4</v>
      </c>
      <c r="BR181" s="69">
        <v>0.4</v>
      </c>
      <c r="BS181" s="16">
        <v>0.05</v>
      </c>
      <c r="BT181" s="16">
        <v>0.05</v>
      </c>
      <c r="BU181" s="16">
        <v>0.1</v>
      </c>
      <c r="BV181" s="69">
        <v>0.05</v>
      </c>
      <c r="BW181" s="16">
        <v>0.05</v>
      </c>
      <c r="BX181" s="16">
        <v>0.05</v>
      </c>
      <c r="BY181" s="16">
        <f t="shared" si="2"/>
        <v>0.15000000000000002</v>
      </c>
      <c r="BZ181" s="16">
        <v>0.15</v>
      </c>
      <c r="CA181" s="16">
        <v>25</v>
      </c>
      <c r="CB181" s="16">
        <v>50</v>
      </c>
      <c r="CC181" s="16">
        <v>500</v>
      </c>
      <c r="CD181" s="16">
        <v>0.01</v>
      </c>
      <c r="CE181" s="16">
        <v>2.5000000000000001E-2</v>
      </c>
      <c r="CF181" s="16">
        <v>2.5000000000000001E-2</v>
      </c>
      <c r="CG181" s="16">
        <v>2.5000000000000001E-2</v>
      </c>
      <c r="CH181" s="16">
        <v>2.5000000000000001E-2</v>
      </c>
      <c r="CI181" s="16">
        <v>2.5000000000000001E-2</v>
      </c>
      <c r="CJ181" s="16">
        <v>2.5000000000000001E-2</v>
      </c>
      <c r="CK181" s="16">
        <v>2.5000000000000001E-2</v>
      </c>
      <c r="CL181" s="16">
        <v>5.0000000000000001E-3</v>
      </c>
      <c r="CM181" s="16">
        <v>0.15</v>
      </c>
      <c r="CN181" s="16">
        <v>0.5</v>
      </c>
      <c r="CO181" s="16">
        <v>0.5</v>
      </c>
      <c r="CP181" s="16">
        <v>0.5</v>
      </c>
      <c r="CQ181" s="16">
        <v>1.5</v>
      </c>
      <c r="CR181" s="16">
        <v>0.3</v>
      </c>
      <c r="CS181" s="16">
        <v>5</v>
      </c>
      <c r="CT181" s="16">
        <v>0.5</v>
      </c>
      <c r="CU181" s="16">
        <v>0.5</v>
      </c>
      <c r="CV181" s="16">
        <v>0.05</v>
      </c>
      <c r="CW181" s="16">
        <v>0.05</v>
      </c>
      <c r="CX181" s="16">
        <v>0.05</v>
      </c>
      <c r="CY181" s="16">
        <v>9.3000000000000005E-4</v>
      </c>
      <c r="CZ181" s="16">
        <v>0.05</v>
      </c>
      <c r="DA181" s="16">
        <v>0.05</v>
      </c>
      <c r="DB181" s="16">
        <v>0.05</v>
      </c>
      <c r="DC181" s="16">
        <v>0.05</v>
      </c>
      <c r="DD181" s="16">
        <v>0.05</v>
      </c>
      <c r="DE181" s="16">
        <v>0.05</v>
      </c>
      <c r="DF181" s="16">
        <v>0.05</v>
      </c>
      <c r="DG181" s="36">
        <v>39.74</v>
      </c>
      <c r="DH181" s="63">
        <v>0.5</v>
      </c>
      <c r="DI181" s="63">
        <v>0.05</v>
      </c>
      <c r="DJ181" s="63">
        <v>0.25</v>
      </c>
      <c r="DK181" s="63">
        <v>0.25</v>
      </c>
      <c r="DL181" s="63">
        <v>0.05</v>
      </c>
    </row>
    <row r="182" spans="1:116" x14ac:dyDescent="0.3">
      <c r="A182" s="56">
        <v>177</v>
      </c>
      <c r="B182" s="57">
        <v>357</v>
      </c>
      <c r="C182" s="58" t="s">
        <v>952</v>
      </c>
      <c r="D182" s="58" t="s">
        <v>953</v>
      </c>
      <c r="E182" s="58" t="s">
        <v>954</v>
      </c>
      <c r="F182" s="58" t="s">
        <v>955</v>
      </c>
      <c r="G182" s="37">
        <v>7.3</v>
      </c>
      <c r="H182" s="10">
        <v>215</v>
      </c>
      <c r="I182" s="28">
        <v>0.05</v>
      </c>
      <c r="J182" s="28">
        <v>1.5</v>
      </c>
      <c r="K182" s="28">
        <v>70.400000000000006</v>
      </c>
      <c r="L182" s="29">
        <v>0.16300000000000001</v>
      </c>
      <c r="M182" s="28">
        <v>4.3499999999999996</v>
      </c>
      <c r="N182" s="28">
        <v>24.9</v>
      </c>
      <c r="O182" s="28">
        <v>13.6</v>
      </c>
      <c r="P182" s="31">
        <v>5.3900000000000003E-2</v>
      </c>
      <c r="Q182" s="28">
        <v>1470</v>
      </c>
      <c r="R182" s="28">
        <v>0.2</v>
      </c>
      <c r="S182" s="28">
        <v>10</v>
      </c>
      <c r="T182" s="28">
        <v>19.7</v>
      </c>
      <c r="U182" s="17">
        <v>1</v>
      </c>
      <c r="V182" s="28">
        <v>8.66</v>
      </c>
      <c r="W182" s="28">
        <v>11.9</v>
      </c>
      <c r="X182" s="28">
        <v>56.5</v>
      </c>
      <c r="Y182" s="10">
        <v>1180</v>
      </c>
      <c r="Z182" s="28">
        <v>0.505</v>
      </c>
      <c r="AA182" s="10">
        <v>6920</v>
      </c>
      <c r="AB182" s="17">
        <v>231</v>
      </c>
      <c r="AC182" s="10">
        <v>1920</v>
      </c>
      <c r="AD182" s="28">
        <v>346</v>
      </c>
      <c r="AE182" s="28">
        <v>359.95800000000003</v>
      </c>
      <c r="AF182" s="10">
        <v>4798.59</v>
      </c>
      <c r="AG182" s="10">
        <v>1380</v>
      </c>
      <c r="AH182" s="17">
        <v>25</v>
      </c>
      <c r="AI182" s="17">
        <v>51</v>
      </c>
      <c r="AJ182" s="17">
        <v>9</v>
      </c>
      <c r="AK182" s="17">
        <v>157</v>
      </c>
      <c r="AL182" s="17">
        <v>100</v>
      </c>
      <c r="AM182" s="17">
        <v>113</v>
      </c>
      <c r="AN182" s="17">
        <v>150</v>
      </c>
      <c r="AO182" s="17">
        <v>21</v>
      </c>
      <c r="AP182" s="17">
        <v>99</v>
      </c>
      <c r="AQ182" s="17">
        <v>1.5</v>
      </c>
      <c r="AR182" s="17">
        <v>2.5</v>
      </c>
      <c r="AS182" s="17">
        <v>2.5</v>
      </c>
      <c r="AT182" s="17">
        <v>137</v>
      </c>
      <c r="AU182" s="17">
        <v>167</v>
      </c>
      <c r="AV182" s="17">
        <v>86</v>
      </c>
      <c r="AW182" s="17">
        <v>56</v>
      </c>
      <c r="AX182" s="17">
        <v>11</v>
      </c>
      <c r="AY182" s="17">
        <v>24</v>
      </c>
      <c r="AZ182" s="17">
        <v>2.5</v>
      </c>
      <c r="BA182" s="18">
        <v>1001.5</v>
      </c>
      <c r="BB182" s="16">
        <v>0.5</v>
      </c>
      <c r="BC182" s="16">
        <v>0.5</v>
      </c>
      <c r="BD182" s="16">
        <v>0.5</v>
      </c>
      <c r="BE182" s="16">
        <v>0.5</v>
      </c>
      <c r="BF182" s="16">
        <v>0.5</v>
      </c>
      <c r="BG182" s="16">
        <v>0.5</v>
      </c>
      <c r="BH182" s="16">
        <v>0.5</v>
      </c>
      <c r="BI182" s="16">
        <v>0.5</v>
      </c>
      <c r="BJ182" s="16">
        <v>5.0000000000000001E-3</v>
      </c>
      <c r="BK182" s="16">
        <v>0.5</v>
      </c>
      <c r="BL182" s="16">
        <v>0.05</v>
      </c>
      <c r="BM182" s="16">
        <v>0.05</v>
      </c>
      <c r="BN182" s="16">
        <v>0.05</v>
      </c>
      <c r="BO182" s="16">
        <v>0.05</v>
      </c>
      <c r="BP182" s="16">
        <v>0.05</v>
      </c>
      <c r="BQ182" s="16">
        <v>0.4</v>
      </c>
      <c r="BR182" s="69">
        <v>0.4</v>
      </c>
      <c r="BS182" s="16">
        <v>0.05</v>
      </c>
      <c r="BT182" s="16">
        <v>0.05</v>
      </c>
      <c r="BU182" s="16">
        <v>0.1</v>
      </c>
      <c r="BV182" s="69">
        <v>0.05</v>
      </c>
      <c r="BW182" s="16">
        <v>0.05</v>
      </c>
      <c r="BX182" s="16">
        <v>0.05</v>
      </c>
      <c r="BY182" s="16">
        <f t="shared" si="2"/>
        <v>0.15000000000000002</v>
      </c>
      <c r="BZ182" s="16">
        <v>0.15</v>
      </c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>
        <v>0.05</v>
      </c>
      <c r="DF182" s="16">
        <v>0.05</v>
      </c>
      <c r="DG182" s="36">
        <v>432</v>
      </c>
      <c r="DH182" s="63"/>
      <c r="DI182" s="63"/>
      <c r="DJ182" s="63"/>
      <c r="DK182" s="63"/>
      <c r="DL182" s="63"/>
    </row>
    <row r="183" spans="1:116" x14ac:dyDescent="0.3">
      <c r="A183" s="56">
        <v>178</v>
      </c>
      <c r="B183" s="57">
        <v>358</v>
      </c>
      <c r="C183" s="58" t="s">
        <v>956</v>
      </c>
      <c r="D183" s="58" t="s">
        <v>957</v>
      </c>
      <c r="E183" s="58" t="s">
        <v>336</v>
      </c>
      <c r="F183" s="58" t="s">
        <v>399</v>
      </c>
      <c r="G183" s="37">
        <v>7.8</v>
      </c>
      <c r="H183" s="10">
        <v>232</v>
      </c>
      <c r="I183" s="28">
        <v>0.71199999999999997</v>
      </c>
      <c r="J183" s="28">
        <v>1.5</v>
      </c>
      <c r="K183" s="28">
        <v>46.7</v>
      </c>
      <c r="L183" s="29">
        <v>2.5000000000000001E-2</v>
      </c>
      <c r="M183" s="28">
        <v>7.58</v>
      </c>
      <c r="N183" s="28">
        <v>17.7</v>
      </c>
      <c r="O183" s="28">
        <v>11.7</v>
      </c>
      <c r="P183" s="31">
        <v>8.3999999999999995E-3</v>
      </c>
      <c r="Q183" s="28">
        <v>2990</v>
      </c>
      <c r="R183" s="28">
        <v>0.2</v>
      </c>
      <c r="S183" s="28">
        <v>12.5</v>
      </c>
      <c r="T183" s="28">
        <v>2.73</v>
      </c>
      <c r="U183" s="17">
        <v>1</v>
      </c>
      <c r="V183" s="28">
        <v>9.3800000000000008</v>
      </c>
      <c r="W183" s="28">
        <v>26.6</v>
      </c>
      <c r="X183" s="28">
        <v>42.4</v>
      </c>
      <c r="Y183" s="10">
        <v>1730</v>
      </c>
      <c r="Z183" s="28">
        <v>0.05</v>
      </c>
      <c r="AA183" s="10">
        <v>12900</v>
      </c>
      <c r="AB183" s="17">
        <v>440</v>
      </c>
      <c r="AC183" s="10">
        <v>510</v>
      </c>
      <c r="AD183" s="10">
        <v>193</v>
      </c>
      <c r="AE183" s="28">
        <v>397.339</v>
      </c>
      <c r="AF183" s="10">
        <v>7488.26</v>
      </c>
      <c r="AG183" s="10">
        <v>1050</v>
      </c>
      <c r="AH183" s="17">
        <v>2.5</v>
      </c>
      <c r="AI183" s="17">
        <v>2.5</v>
      </c>
      <c r="AJ183" s="17">
        <v>2.5</v>
      </c>
      <c r="AK183" s="17">
        <v>17</v>
      </c>
      <c r="AL183" s="17">
        <v>8</v>
      </c>
      <c r="AM183" s="17">
        <v>11</v>
      </c>
      <c r="AN183" s="17">
        <v>15</v>
      </c>
      <c r="AO183" s="17">
        <v>2.5</v>
      </c>
      <c r="AP183" s="17">
        <v>11</v>
      </c>
      <c r="AQ183" s="17">
        <v>1.5</v>
      </c>
      <c r="AR183" s="17">
        <v>2.5</v>
      </c>
      <c r="AS183" s="17">
        <v>2.5</v>
      </c>
      <c r="AT183" s="17">
        <v>16</v>
      </c>
      <c r="AU183" s="17">
        <v>16</v>
      </c>
      <c r="AV183" s="17">
        <v>10</v>
      </c>
      <c r="AW183" s="17">
        <v>7</v>
      </c>
      <c r="AX183" s="17">
        <v>15</v>
      </c>
      <c r="AY183" s="17">
        <v>2.5</v>
      </c>
      <c r="AZ183" s="17">
        <v>2.5</v>
      </c>
      <c r="BA183" s="18">
        <v>107</v>
      </c>
      <c r="BB183" s="16">
        <v>0.5</v>
      </c>
      <c r="BC183" s="16">
        <v>0.5</v>
      </c>
      <c r="BD183" s="16">
        <v>0.5</v>
      </c>
      <c r="BE183" s="16">
        <v>0.5</v>
      </c>
      <c r="BF183" s="16">
        <v>0.5</v>
      </c>
      <c r="BG183" s="16">
        <v>0.5</v>
      </c>
      <c r="BH183" s="16">
        <v>0.5</v>
      </c>
      <c r="BI183" s="16">
        <v>0.5</v>
      </c>
      <c r="BJ183" s="16">
        <v>5.0000000000000001E-3</v>
      </c>
      <c r="BK183" s="16">
        <v>0.5</v>
      </c>
      <c r="BL183" s="16">
        <v>0.05</v>
      </c>
      <c r="BM183" s="16">
        <v>0.05</v>
      </c>
      <c r="BN183" s="16">
        <v>0.05</v>
      </c>
      <c r="BO183" s="16">
        <v>0.05</v>
      </c>
      <c r="BP183" s="16">
        <v>0.05</v>
      </c>
      <c r="BQ183" s="16">
        <v>0.4</v>
      </c>
      <c r="BR183" s="69">
        <v>0.4</v>
      </c>
      <c r="BS183" s="16">
        <v>0.05</v>
      </c>
      <c r="BT183" s="16">
        <v>0.05</v>
      </c>
      <c r="BU183" s="16">
        <v>0.1</v>
      </c>
      <c r="BV183" s="69">
        <v>0.05</v>
      </c>
      <c r="BW183" s="16">
        <v>0.05</v>
      </c>
      <c r="BX183" s="16">
        <v>0.05</v>
      </c>
      <c r="BY183" s="16">
        <f t="shared" si="2"/>
        <v>0.15000000000000002</v>
      </c>
      <c r="BZ183" s="16">
        <v>0.15</v>
      </c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>
        <v>0.05</v>
      </c>
      <c r="DF183" s="16">
        <v>0.05</v>
      </c>
      <c r="DG183" s="36">
        <v>5.0000000000000001E-3</v>
      </c>
      <c r="DH183" s="63"/>
      <c r="DI183" s="63"/>
      <c r="DJ183" s="63"/>
      <c r="DK183" s="63"/>
      <c r="DL183" s="63"/>
    </row>
    <row r="184" spans="1:116" x14ac:dyDescent="0.3">
      <c r="A184" s="56">
        <v>179</v>
      </c>
      <c r="B184" s="57">
        <v>360</v>
      </c>
      <c r="C184" s="58" t="s">
        <v>958</v>
      </c>
      <c r="D184" s="58" t="s">
        <v>959</v>
      </c>
      <c r="E184" s="58" t="s">
        <v>834</v>
      </c>
      <c r="F184" s="58" t="s">
        <v>835</v>
      </c>
      <c r="G184" s="37">
        <v>8.1</v>
      </c>
      <c r="H184" s="10">
        <v>180.6</v>
      </c>
      <c r="I184" s="28">
        <v>0.05</v>
      </c>
      <c r="J184" s="28">
        <v>4.8</v>
      </c>
      <c r="K184" s="28">
        <v>61.8</v>
      </c>
      <c r="L184" s="29">
        <v>0.44400000000000001</v>
      </c>
      <c r="M184" s="28">
        <v>5.72</v>
      </c>
      <c r="N184" s="28">
        <v>18.8</v>
      </c>
      <c r="O184" s="28">
        <v>26.4</v>
      </c>
      <c r="P184" s="31">
        <v>1.0999999999999999E-2</v>
      </c>
      <c r="Q184" s="28">
        <v>2320</v>
      </c>
      <c r="R184" s="28">
        <v>0.2</v>
      </c>
      <c r="S184" s="28">
        <v>22.5</v>
      </c>
      <c r="T184" s="28">
        <v>142</v>
      </c>
      <c r="U184" s="17">
        <v>1</v>
      </c>
      <c r="V184" s="17">
        <v>23.8</v>
      </c>
      <c r="W184" s="28">
        <v>25.1</v>
      </c>
      <c r="X184" s="28">
        <v>109</v>
      </c>
      <c r="Y184" s="10">
        <v>3650</v>
      </c>
      <c r="Z184" s="28">
        <v>0.35</v>
      </c>
      <c r="AA184" s="10">
        <v>22535.5</v>
      </c>
      <c r="AB184" s="17">
        <v>466</v>
      </c>
      <c r="AC184" s="10">
        <v>199</v>
      </c>
      <c r="AD184" s="10">
        <v>378</v>
      </c>
      <c r="AE184" s="28">
        <v>105.47</v>
      </c>
      <c r="AF184" s="10">
        <v>7001.92</v>
      </c>
      <c r="AG184" s="10">
        <v>1680</v>
      </c>
      <c r="AH184" s="17">
        <v>63</v>
      </c>
      <c r="AI184" s="17">
        <v>180</v>
      </c>
      <c r="AJ184" s="17">
        <v>134</v>
      </c>
      <c r="AK184" s="17">
        <v>1340</v>
      </c>
      <c r="AL184" s="17">
        <v>890</v>
      </c>
      <c r="AM184" s="17">
        <v>819</v>
      </c>
      <c r="AN184" s="17">
        <v>1020</v>
      </c>
      <c r="AO184" s="17">
        <v>171</v>
      </c>
      <c r="AP184" s="17">
        <v>442</v>
      </c>
      <c r="AQ184" s="17">
        <v>1.5</v>
      </c>
      <c r="AR184" s="17">
        <v>22</v>
      </c>
      <c r="AS184" s="17">
        <v>58</v>
      </c>
      <c r="AT184" s="17">
        <v>1510</v>
      </c>
      <c r="AU184" s="17">
        <v>988</v>
      </c>
      <c r="AV184" s="17">
        <v>423</v>
      </c>
      <c r="AW184" s="17">
        <v>478</v>
      </c>
      <c r="AX184" s="17">
        <v>976</v>
      </c>
      <c r="AY184" s="17">
        <v>119</v>
      </c>
      <c r="AZ184" s="17">
        <v>2.5</v>
      </c>
      <c r="BA184" s="18">
        <v>7448.5</v>
      </c>
      <c r="BB184" s="16">
        <v>0.5</v>
      </c>
      <c r="BC184" s="16">
        <v>0.5</v>
      </c>
      <c r="BD184" s="16">
        <v>0.5</v>
      </c>
      <c r="BE184" s="16">
        <v>0.5</v>
      </c>
      <c r="BF184" s="16">
        <v>0.5</v>
      </c>
      <c r="BG184" s="16">
        <v>0.5</v>
      </c>
      <c r="BH184" s="16">
        <v>0.5</v>
      </c>
      <c r="BI184" s="16">
        <v>0.5</v>
      </c>
      <c r="BJ184" s="16">
        <v>5.0000000000000001E-3</v>
      </c>
      <c r="BK184" s="16">
        <v>0.5</v>
      </c>
      <c r="BL184" s="16">
        <v>0.05</v>
      </c>
      <c r="BM184" s="16">
        <v>0.05</v>
      </c>
      <c r="BN184" s="16">
        <v>0.05</v>
      </c>
      <c r="BO184" s="16">
        <v>0.05</v>
      </c>
      <c r="BP184" s="16">
        <v>0.05</v>
      </c>
      <c r="BQ184" s="16">
        <v>0.4</v>
      </c>
      <c r="BR184" s="69">
        <v>0.4</v>
      </c>
      <c r="BS184" s="16">
        <v>0.05</v>
      </c>
      <c r="BT184" s="16">
        <v>0.05</v>
      </c>
      <c r="BU184" s="16">
        <v>0.1</v>
      </c>
      <c r="BV184" s="69">
        <v>0.05</v>
      </c>
      <c r="BW184" s="16">
        <v>0.05</v>
      </c>
      <c r="BX184" s="16">
        <v>0.05</v>
      </c>
      <c r="BY184" s="16">
        <f t="shared" si="2"/>
        <v>0.15000000000000002</v>
      </c>
      <c r="BZ184" s="16">
        <v>0.15</v>
      </c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>
        <v>0.05</v>
      </c>
      <c r="DF184" s="16">
        <v>0.05</v>
      </c>
      <c r="DG184" s="36">
        <v>817.4</v>
      </c>
      <c r="DH184" s="63"/>
      <c r="DI184" s="63"/>
      <c r="DJ184" s="63"/>
      <c r="DK184" s="63"/>
      <c r="DL184" s="63"/>
    </row>
    <row r="185" spans="1:116" x14ac:dyDescent="0.3">
      <c r="A185" s="56">
        <v>180</v>
      </c>
      <c r="B185" s="57">
        <v>361</v>
      </c>
      <c r="C185" s="58" t="s">
        <v>960</v>
      </c>
      <c r="D185" s="58" t="s">
        <v>961</v>
      </c>
      <c r="E185" s="58" t="s">
        <v>854</v>
      </c>
      <c r="F185" s="58" t="s">
        <v>855</v>
      </c>
      <c r="G185" s="37">
        <v>7.6</v>
      </c>
      <c r="H185" s="10">
        <v>349</v>
      </c>
      <c r="I185" s="28">
        <v>0.05</v>
      </c>
      <c r="J185" s="28">
        <v>3.63</v>
      </c>
      <c r="K185" s="28">
        <v>84</v>
      </c>
      <c r="L185" s="29">
        <v>2.5000000000000001E-2</v>
      </c>
      <c r="M185" s="28">
        <v>6.52</v>
      </c>
      <c r="N185" s="28">
        <v>12.6</v>
      </c>
      <c r="O185" s="28">
        <v>14.9</v>
      </c>
      <c r="P185" s="31">
        <v>0.14000000000000001</v>
      </c>
      <c r="Q185" s="28">
        <v>2520</v>
      </c>
      <c r="R185" s="28">
        <v>0.2</v>
      </c>
      <c r="S185" s="28">
        <v>16</v>
      </c>
      <c r="T185" s="28">
        <v>8.2899999999999991</v>
      </c>
      <c r="U185" s="17">
        <v>1</v>
      </c>
      <c r="V185" s="28">
        <v>14</v>
      </c>
      <c r="W185" s="28">
        <v>15.3</v>
      </c>
      <c r="X185" s="28">
        <v>81.900000000000006</v>
      </c>
      <c r="Y185" s="10">
        <v>2170</v>
      </c>
      <c r="Z185" s="28">
        <v>0.82</v>
      </c>
      <c r="AA185" s="10">
        <v>14600</v>
      </c>
      <c r="AB185" s="17">
        <v>291</v>
      </c>
      <c r="AC185" s="10">
        <v>542</v>
      </c>
      <c r="AD185" s="28">
        <v>258</v>
      </c>
      <c r="AE185" s="28">
        <v>165.40899999999999</v>
      </c>
      <c r="AF185" s="10">
        <v>6131.75</v>
      </c>
      <c r="AG185" s="10">
        <v>1290</v>
      </c>
      <c r="AH185" s="17">
        <v>100</v>
      </c>
      <c r="AI185" s="17">
        <v>348</v>
      </c>
      <c r="AJ185" s="17">
        <v>169</v>
      </c>
      <c r="AK185" s="17">
        <v>1120</v>
      </c>
      <c r="AL185" s="17">
        <v>986</v>
      </c>
      <c r="AM185" s="17">
        <v>820</v>
      </c>
      <c r="AN185" s="17">
        <v>1140</v>
      </c>
      <c r="AO185" s="17">
        <v>190</v>
      </c>
      <c r="AP185" s="17">
        <v>869</v>
      </c>
      <c r="AQ185" s="17">
        <v>12</v>
      </c>
      <c r="AR185" s="17">
        <v>51</v>
      </c>
      <c r="AS185" s="17">
        <v>84</v>
      </c>
      <c r="AT185" s="17">
        <v>1710</v>
      </c>
      <c r="AU185" s="17">
        <v>1290</v>
      </c>
      <c r="AV185" s="17">
        <v>584</v>
      </c>
      <c r="AW185" s="17">
        <v>728</v>
      </c>
      <c r="AX185" s="17">
        <v>1300</v>
      </c>
      <c r="AY185" s="17">
        <v>179</v>
      </c>
      <c r="AZ185" s="17">
        <v>2.5</v>
      </c>
      <c r="BA185" s="18">
        <v>8414</v>
      </c>
      <c r="BB185" s="16">
        <v>0.5</v>
      </c>
      <c r="BC185" s="16">
        <v>0.5</v>
      </c>
      <c r="BD185" s="16">
        <v>0.5</v>
      </c>
      <c r="BE185" s="16">
        <v>0.5</v>
      </c>
      <c r="BF185" s="16">
        <v>0.5</v>
      </c>
      <c r="BG185" s="16">
        <v>0.5</v>
      </c>
      <c r="BH185" s="16">
        <v>0.5</v>
      </c>
      <c r="BI185" s="16">
        <v>0.5</v>
      </c>
      <c r="BJ185" s="16">
        <v>5.0000000000000001E-3</v>
      </c>
      <c r="BK185" s="16">
        <v>0.5</v>
      </c>
      <c r="BL185" s="16">
        <v>0.05</v>
      </c>
      <c r="BM185" s="16">
        <v>0.05</v>
      </c>
      <c r="BN185" s="16">
        <v>0.05</v>
      </c>
      <c r="BO185" s="16">
        <v>0.05</v>
      </c>
      <c r="BP185" s="16">
        <v>0.05</v>
      </c>
      <c r="BQ185" s="16">
        <v>0.4</v>
      </c>
      <c r="BR185" s="69">
        <v>0.4</v>
      </c>
      <c r="BS185" s="16">
        <v>0.05</v>
      </c>
      <c r="BT185" s="16">
        <v>0.05</v>
      </c>
      <c r="BU185" s="16">
        <v>0.1</v>
      </c>
      <c r="BV185" s="69">
        <v>0.05</v>
      </c>
      <c r="BW185" s="16">
        <v>0.05</v>
      </c>
      <c r="BX185" s="16">
        <v>0.05</v>
      </c>
      <c r="BY185" s="16">
        <f t="shared" si="2"/>
        <v>0.15000000000000002</v>
      </c>
      <c r="BZ185" s="16">
        <v>0.15</v>
      </c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>
        <v>0.05</v>
      </c>
      <c r="DF185" s="16">
        <v>0.05</v>
      </c>
      <c r="DG185" s="36">
        <v>931.4</v>
      </c>
      <c r="DH185" s="63"/>
      <c r="DI185" s="63"/>
      <c r="DJ185" s="63"/>
      <c r="DK185" s="63"/>
      <c r="DL185" s="63"/>
    </row>
    <row r="186" spans="1:116" x14ac:dyDescent="0.3">
      <c r="A186" s="56">
        <v>181</v>
      </c>
      <c r="B186" s="57">
        <v>362</v>
      </c>
      <c r="C186" s="58" t="s">
        <v>962</v>
      </c>
      <c r="D186" s="58" t="s">
        <v>963</v>
      </c>
      <c r="E186" s="58" t="s">
        <v>964</v>
      </c>
      <c r="F186" s="58" t="s">
        <v>965</v>
      </c>
      <c r="G186" s="37">
        <v>6.6</v>
      </c>
      <c r="H186" s="10">
        <v>305</v>
      </c>
      <c r="I186" s="28">
        <v>0.05</v>
      </c>
      <c r="J186" s="28">
        <v>1.5</v>
      </c>
      <c r="K186" s="28">
        <v>29.4</v>
      </c>
      <c r="L186" s="29">
        <v>0.28199999999999997</v>
      </c>
      <c r="M186" s="28">
        <v>1.3</v>
      </c>
      <c r="N186" s="36">
        <v>2.2799999999999998</v>
      </c>
      <c r="O186" s="28">
        <v>5.42</v>
      </c>
      <c r="P186" s="31">
        <v>3.3999999999999998E-3</v>
      </c>
      <c r="Q186" s="36">
        <v>180</v>
      </c>
      <c r="R186" s="28">
        <v>0.2</v>
      </c>
      <c r="S186" s="28">
        <v>2.7</v>
      </c>
      <c r="T186" s="28">
        <v>4.78</v>
      </c>
      <c r="U186" s="17">
        <v>1</v>
      </c>
      <c r="V186" s="17">
        <v>5.57</v>
      </c>
      <c r="W186" s="36">
        <v>4.12</v>
      </c>
      <c r="X186" s="36">
        <v>9.5500000000000007</v>
      </c>
      <c r="Y186" s="10">
        <v>313</v>
      </c>
      <c r="Z186" s="28">
        <v>22.4</v>
      </c>
      <c r="AA186" s="10">
        <v>3300</v>
      </c>
      <c r="AB186" s="17">
        <v>48.1</v>
      </c>
      <c r="AC186" s="28">
        <v>50.2</v>
      </c>
      <c r="AD186" s="28">
        <v>747</v>
      </c>
      <c r="AE186" s="28">
        <v>39.200000000000003</v>
      </c>
      <c r="AF186" s="10">
        <v>974</v>
      </c>
      <c r="AG186" s="10">
        <v>203</v>
      </c>
      <c r="AH186" s="17">
        <v>6</v>
      </c>
      <c r="AI186" s="17">
        <v>14</v>
      </c>
      <c r="AJ186" s="17">
        <v>2.5</v>
      </c>
      <c r="AK186" s="17">
        <v>30</v>
      </c>
      <c r="AL186" s="17">
        <v>7</v>
      </c>
      <c r="AM186" s="17">
        <v>5</v>
      </c>
      <c r="AN186" s="17">
        <v>8</v>
      </c>
      <c r="AO186" s="17">
        <v>2.5</v>
      </c>
      <c r="AP186" s="17">
        <v>2.5</v>
      </c>
      <c r="AQ186" s="17">
        <v>1.5</v>
      </c>
      <c r="AR186" s="17">
        <v>2.5</v>
      </c>
      <c r="AS186" s="17">
        <v>2.5</v>
      </c>
      <c r="AT186" s="17">
        <v>24</v>
      </c>
      <c r="AU186" s="17">
        <v>9</v>
      </c>
      <c r="AV186" s="17">
        <v>2.5</v>
      </c>
      <c r="AW186" s="17">
        <v>6</v>
      </c>
      <c r="AX186" s="17">
        <v>6</v>
      </c>
      <c r="AY186" s="17">
        <v>2.5</v>
      </c>
      <c r="AZ186" s="17">
        <v>2.5</v>
      </c>
      <c r="BA186" s="18">
        <v>114.5</v>
      </c>
      <c r="BB186" s="16">
        <v>0.5</v>
      </c>
      <c r="BC186" s="16">
        <v>0.5</v>
      </c>
      <c r="BD186" s="16">
        <v>0.5</v>
      </c>
      <c r="BE186" s="16">
        <v>0.5</v>
      </c>
      <c r="BF186" s="16">
        <v>0.5</v>
      </c>
      <c r="BG186" s="16">
        <v>0.5</v>
      </c>
      <c r="BH186" s="16">
        <v>0.5</v>
      </c>
      <c r="BI186" s="16">
        <v>0.5</v>
      </c>
      <c r="BJ186" s="16">
        <v>5.0000000000000001E-3</v>
      </c>
      <c r="BK186" s="16">
        <v>0.5</v>
      </c>
      <c r="BL186" s="16">
        <v>0.05</v>
      </c>
      <c r="BM186" s="16">
        <v>0.05</v>
      </c>
      <c r="BN186" s="16">
        <v>0.05</v>
      </c>
      <c r="BO186" s="16">
        <v>0.05</v>
      </c>
      <c r="BP186" s="16">
        <v>0.05</v>
      </c>
      <c r="BQ186" s="16">
        <v>0.4</v>
      </c>
      <c r="BR186" s="69">
        <v>0.4</v>
      </c>
      <c r="BS186" s="16">
        <v>0.05</v>
      </c>
      <c r="BT186" s="16">
        <v>0.05</v>
      </c>
      <c r="BU186" s="16">
        <v>0.1</v>
      </c>
      <c r="BV186" s="69">
        <v>0.05</v>
      </c>
      <c r="BW186" s="16">
        <v>0.05</v>
      </c>
      <c r="BX186" s="16">
        <v>0.05</v>
      </c>
      <c r="BY186" s="16">
        <f t="shared" si="2"/>
        <v>0.15000000000000002</v>
      </c>
      <c r="BZ186" s="16">
        <v>0.15</v>
      </c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>
        <v>0.05</v>
      </c>
      <c r="DF186" s="16">
        <v>0.05</v>
      </c>
      <c r="DG186" s="36">
        <v>376.8</v>
      </c>
      <c r="DH186" s="63"/>
      <c r="DI186" s="63"/>
      <c r="DJ186" s="63"/>
      <c r="DK186" s="63"/>
      <c r="DL186" s="63"/>
    </row>
    <row r="187" spans="1:116" x14ac:dyDescent="0.3">
      <c r="A187" s="56">
        <v>182</v>
      </c>
      <c r="B187" s="57">
        <v>364</v>
      </c>
      <c r="C187" s="58" t="s">
        <v>966</v>
      </c>
      <c r="D187" s="58" t="s">
        <v>967</v>
      </c>
      <c r="E187" s="58" t="s">
        <v>968</v>
      </c>
      <c r="F187" s="58" t="s">
        <v>969</v>
      </c>
      <c r="G187" s="37">
        <v>7.8</v>
      </c>
      <c r="H187" s="10">
        <v>181.1</v>
      </c>
      <c r="I187" s="28">
        <v>0.05</v>
      </c>
      <c r="J187" s="28">
        <v>1.5</v>
      </c>
      <c r="K187" s="28">
        <v>12.2</v>
      </c>
      <c r="L187" s="29">
        <v>2.5000000000000001E-2</v>
      </c>
      <c r="M187" s="28">
        <v>0.84499999999999997</v>
      </c>
      <c r="N187" s="36">
        <v>1.44</v>
      </c>
      <c r="O187" s="36">
        <v>3.09</v>
      </c>
      <c r="P187" s="31">
        <v>2.8999999999999998E-3</v>
      </c>
      <c r="Q187" s="36">
        <v>166</v>
      </c>
      <c r="R187" s="28">
        <v>0.2</v>
      </c>
      <c r="S187" s="28">
        <v>2.3199999999999998</v>
      </c>
      <c r="T187" s="36">
        <v>3.44</v>
      </c>
      <c r="U187" s="17">
        <v>1</v>
      </c>
      <c r="V187" s="17">
        <v>2.17</v>
      </c>
      <c r="W187" s="36">
        <v>3.53</v>
      </c>
      <c r="X187" s="36">
        <v>6.26</v>
      </c>
      <c r="Y187" s="10">
        <v>219</v>
      </c>
      <c r="Z187" s="28">
        <v>0.05</v>
      </c>
      <c r="AA187" s="10">
        <v>1640</v>
      </c>
      <c r="AB187" s="17">
        <v>30.7</v>
      </c>
      <c r="AC187" s="28">
        <v>45</v>
      </c>
      <c r="AD187" s="28">
        <v>164</v>
      </c>
      <c r="AE187" s="28">
        <v>38.1</v>
      </c>
      <c r="AF187" s="10">
        <v>804</v>
      </c>
      <c r="AG187" s="10">
        <v>192</v>
      </c>
      <c r="AH187" s="17">
        <v>2.5</v>
      </c>
      <c r="AI187" s="17">
        <v>2.5</v>
      </c>
      <c r="AJ187" s="17">
        <v>2.5</v>
      </c>
      <c r="AK187" s="17">
        <v>10</v>
      </c>
      <c r="AL187" s="17">
        <v>8</v>
      </c>
      <c r="AM187" s="17">
        <v>7</v>
      </c>
      <c r="AN187" s="17">
        <v>9</v>
      </c>
      <c r="AO187" s="17">
        <v>2.5</v>
      </c>
      <c r="AP187" s="17">
        <v>6</v>
      </c>
      <c r="AQ187" s="17">
        <v>1.5</v>
      </c>
      <c r="AR187" s="17">
        <v>2.5</v>
      </c>
      <c r="AS187" s="17">
        <v>2.5</v>
      </c>
      <c r="AT187" s="17">
        <v>8</v>
      </c>
      <c r="AU187" s="17">
        <v>9</v>
      </c>
      <c r="AV187" s="17">
        <v>2.5</v>
      </c>
      <c r="AW187" s="17">
        <v>7</v>
      </c>
      <c r="AX187" s="17">
        <v>13</v>
      </c>
      <c r="AY187" s="17">
        <v>2.5</v>
      </c>
      <c r="AZ187" s="17">
        <v>2.5</v>
      </c>
      <c r="BA187" s="18">
        <v>67.5</v>
      </c>
      <c r="BB187" s="16">
        <v>0.5</v>
      </c>
      <c r="BC187" s="16">
        <v>0.5</v>
      </c>
      <c r="BD187" s="16">
        <v>0.5</v>
      </c>
      <c r="BE187" s="16">
        <v>0.5</v>
      </c>
      <c r="BF187" s="16">
        <v>0.5</v>
      </c>
      <c r="BG187" s="16">
        <v>0.5</v>
      </c>
      <c r="BH187" s="16">
        <v>0.5</v>
      </c>
      <c r="BI187" s="16">
        <v>0.5</v>
      </c>
      <c r="BJ187" s="16">
        <v>5.0000000000000001E-3</v>
      </c>
      <c r="BK187" s="16">
        <v>0.5</v>
      </c>
      <c r="BL187" s="16">
        <v>0.05</v>
      </c>
      <c r="BM187" s="16">
        <v>0.05</v>
      </c>
      <c r="BN187" s="16">
        <v>0.05</v>
      </c>
      <c r="BO187" s="16">
        <v>0.05</v>
      </c>
      <c r="BP187" s="16">
        <v>0.05</v>
      </c>
      <c r="BQ187" s="16">
        <v>0.4</v>
      </c>
      <c r="BR187" s="69">
        <v>0.4</v>
      </c>
      <c r="BS187" s="16">
        <v>0.05</v>
      </c>
      <c r="BT187" s="16">
        <v>0.05</v>
      </c>
      <c r="BU187" s="16">
        <v>0.1</v>
      </c>
      <c r="BV187" s="69">
        <v>0.05</v>
      </c>
      <c r="BW187" s="16">
        <v>0.05</v>
      </c>
      <c r="BX187" s="16">
        <v>0.05</v>
      </c>
      <c r="BY187" s="16">
        <f t="shared" si="2"/>
        <v>0.15000000000000002</v>
      </c>
      <c r="BZ187" s="16">
        <v>0.15</v>
      </c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>
        <v>0.05</v>
      </c>
      <c r="DF187" s="16">
        <v>0.05</v>
      </c>
      <c r="DG187" s="36">
        <v>486.6</v>
      </c>
      <c r="DH187" s="63"/>
      <c r="DI187" s="63"/>
      <c r="DJ187" s="63"/>
      <c r="DK187" s="63"/>
      <c r="DL187" s="63"/>
    </row>
    <row r="188" spans="1:116" x14ac:dyDescent="0.3">
      <c r="A188" s="56">
        <v>183</v>
      </c>
      <c r="B188" s="57">
        <v>365</v>
      </c>
      <c r="C188" s="58" t="s">
        <v>970</v>
      </c>
      <c r="D188" s="58" t="s">
        <v>971</v>
      </c>
      <c r="E188" s="58" t="s">
        <v>972</v>
      </c>
      <c r="F188" s="58" t="s">
        <v>973</v>
      </c>
      <c r="G188" s="37">
        <v>8.5</v>
      </c>
      <c r="H188" s="10">
        <v>162.69999999999999</v>
      </c>
      <c r="I188" s="28">
        <v>39.6</v>
      </c>
      <c r="J188" s="28">
        <v>1.5</v>
      </c>
      <c r="K188" s="28">
        <v>11.1</v>
      </c>
      <c r="L188" s="29">
        <v>0.14799999999999999</v>
      </c>
      <c r="M188" s="28">
        <v>0.84299999999999997</v>
      </c>
      <c r="N188" s="28">
        <v>2.96</v>
      </c>
      <c r="O188" s="28">
        <v>4.13</v>
      </c>
      <c r="P188" s="31">
        <v>1E-3</v>
      </c>
      <c r="Q188" s="36">
        <v>224</v>
      </c>
      <c r="R188" s="28">
        <v>0.2</v>
      </c>
      <c r="S188" s="28">
        <v>1</v>
      </c>
      <c r="T188" s="28">
        <v>2.4500000000000002</v>
      </c>
      <c r="U188" s="17">
        <v>1</v>
      </c>
      <c r="V188" s="17">
        <v>5.78</v>
      </c>
      <c r="W188" s="28">
        <v>1.89</v>
      </c>
      <c r="X188" s="28">
        <v>19.8</v>
      </c>
      <c r="Y188" s="10">
        <v>3000</v>
      </c>
      <c r="Z188" s="28">
        <v>7.14</v>
      </c>
      <c r="AA188" s="10">
        <v>1990</v>
      </c>
      <c r="AB188" s="17">
        <v>170</v>
      </c>
      <c r="AC188" s="10">
        <v>119</v>
      </c>
      <c r="AD188" s="10">
        <v>149</v>
      </c>
      <c r="AE188" s="28">
        <v>97.3</v>
      </c>
      <c r="AF188" s="10">
        <v>591</v>
      </c>
      <c r="AG188" s="10">
        <v>177</v>
      </c>
      <c r="AH188" s="17">
        <v>2.5</v>
      </c>
      <c r="AI188" s="17">
        <v>28</v>
      </c>
      <c r="AJ188" s="17">
        <v>2.5</v>
      </c>
      <c r="AK188" s="17">
        <v>46</v>
      </c>
      <c r="AL188" s="17">
        <v>15</v>
      </c>
      <c r="AM188" s="17">
        <v>10</v>
      </c>
      <c r="AN188" s="17">
        <v>13</v>
      </c>
      <c r="AO188" s="17">
        <v>2.5</v>
      </c>
      <c r="AP188" s="17">
        <v>9</v>
      </c>
      <c r="AQ188" s="17">
        <v>1.5</v>
      </c>
      <c r="AR188" s="17">
        <v>2.5</v>
      </c>
      <c r="AS188" s="17">
        <v>2.5</v>
      </c>
      <c r="AT188" s="17">
        <v>39</v>
      </c>
      <c r="AU188" s="17">
        <v>16</v>
      </c>
      <c r="AV188" s="17">
        <v>6</v>
      </c>
      <c r="AW188" s="17">
        <v>9</v>
      </c>
      <c r="AX188" s="17">
        <v>19</v>
      </c>
      <c r="AY188" s="17">
        <v>2.5</v>
      </c>
      <c r="AZ188" s="17">
        <v>2.5</v>
      </c>
      <c r="BA188" s="18">
        <v>184.5</v>
      </c>
      <c r="BB188" s="16">
        <v>0.5</v>
      </c>
      <c r="BC188" s="16">
        <v>0.5</v>
      </c>
      <c r="BD188" s="16">
        <v>0.5</v>
      </c>
      <c r="BE188" s="16">
        <v>0.5</v>
      </c>
      <c r="BF188" s="16">
        <v>0.5</v>
      </c>
      <c r="BG188" s="16">
        <v>0.5</v>
      </c>
      <c r="BH188" s="16">
        <v>0.5</v>
      </c>
      <c r="BI188" s="16">
        <v>0.5</v>
      </c>
      <c r="BJ188" s="16">
        <v>5.0000000000000001E-3</v>
      </c>
      <c r="BK188" s="16">
        <v>0.5</v>
      </c>
      <c r="BL188" s="16">
        <v>0.05</v>
      </c>
      <c r="BM188" s="16">
        <v>0.05</v>
      </c>
      <c r="BN188" s="16">
        <v>0.05</v>
      </c>
      <c r="BO188" s="16">
        <v>0.05</v>
      </c>
      <c r="BP188" s="16">
        <v>0.05</v>
      </c>
      <c r="BQ188" s="16">
        <v>0.4</v>
      </c>
      <c r="BR188" s="69">
        <v>0.4</v>
      </c>
      <c r="BS188" s="16">
        <v>0.05</v>
      </c>
      <c r="BT188" s="16">
        <v>0.05</v>
      </c>
      <c r="BU188" s="16">
        <v>0.1</v>
      </c>
      <c r="BV188" s="69">
        <v>0.05</v>
      </c>
      <c r="BW188" s="16">
        <v>0.05</v>
      </c>
      <c r="BX188" s="16">
        <v>0.05</v>
      </c>
      <c r="BY188" s="16">
        <f t="shared" si="2"/>
        <v>0.15000000000000002</v>
      </c>
      <c r="BZ188" s="16">
        <v>0.15</v>
      </c>
      <c r="CA188" s="16">
        <v>25</v>
      </c>
      <c r="CB188" s="16">
        <v>50</v>
      </c>
      <c r="CC188" s="16">
        <v>500</v>
      </c>
      <c r="CD188" s="16">
        <v>0.01</v>
      </c>
      <c r="CE188" s="16">
        <v>2.5000000000000001E-2</v>
      </c>
      <c r="CF188" s="16">
        <v>2.5000000000000001E-2</v>
      </c>
      <c r="CG188" s="16">
        <v>2.5000000000000001E-2</v>
      </c>
      <c r="CH188" s="16">
        <v>2.5000000000000001E-2</v>
      </c>
      <c r="CI188" s="16">
        <v>2.5000000000000001E-2</v>
      </c>
      <c r="CJ188" s="16">
        <v>2.5000000000000001E-2</v>
      </c>
      <c r="CK188" s="16">
        <v>2.5000000000000001E-2</v>
      </c>
      <c r="CL188" s="16">
        <v>5.0000000000000001E-3</v>
      </c>
      <c r="CM188" s="16">
        <v>0.15</v>
      </c>
      <c r="CN188" s="16">
        <v>0.5</v>
      </c>
      <c r="CO188" s="16">
        <v>0.5</v>
      </c>
      <c r="CP188" s="16">
        <v>0.5</v>
      </c>
      <c r="CQ188" s="16">
        <v>1.5</v>
      </c>
      <c r="CR188" s="16">
        <v>0.3</v>
      </c>
      <c r="CS188" s="16">
        <v>5</v>
      </c>
      <c r="CT188" s="16">
        <v>0.5</v>
      </c>
      <c r="CU188" s="16">
        <v>0.5</v>
      </c>
      <c r="CV188" s="16">
        <v>0.05</v>
      </c>
      <c r="CW188" s="16">
        <v>0.05</v>
      </c>
      <c r="CX188" s="16">
        <v>0.05</v>
      </c>
      <c r="CY188" s="16">
        <v>8.7799999999999998E-4</v>
      </c>
      <c r="CZ188" s="16">
        <v>0.05</v>
      </c>
      <c r="DA188" s="16">
        <v>0.05</v>
      </c>
      <c r="DB188" s="16">
        <v>0.05</v>
      </c>
      <c r="DC188" s="16">
        <v>0.05</v>
      </c>
      <c r="DD188" s="16">
        <v>0.05</v>
      </c>
      <c r="DE188" s="16">
        <v>0.05</v>
      </c>
      <c r="DF188" s="16">
        <v>0.05</v>
      </c>
      <c r="DG188" s="36">
        <v>424.7</v>
      </c>
      <c r="DH188" s="63">
        <v>0.5</v>
      </c>
      <c r="DI188" s="63">
        <v>0.05</v>
      </c>
      <c r="DJ188" s="63">
        <v>0.25</v>
      </c>
      <c r="DK188" s="63">
        <v>0.25</v>
      </c>
      <c r="DL188" s="63">
        <v>0.05</v>
      </c>
    </row>
    <row r="189" spans="1:116" x14ac:dyDescent="0.3">
      <c r="A189" s="56">
        <v>184</v>
      </c>
      <c r="B189" s="57">
        <v>366</v>
      </c>
      <c r="C189" s="58" t="s">
        <v>197</v>
      </c>
      <c r="D189" s="58" t="s">
        <v>255</v>
      </c>
      <c r="E189" s="58" t="s">
        <v>377</v>
      </c>
      <c r="F189" s="58" t="s">
        <v>434</v>
      </c>
      <c r="G189" s="37">
        <v>8.1999999999999993</v>
      </c>
      <c r="H189" s="10">
        <v>61.5</v>
      </c>
      <c r="I189" s="28">
        <v>0.05</v>
      </c>
      <c r="J189" s="28">
        <v>1.5</v>
      </c>
      <c r="K189" s="28">
        <v>66.8</v>
      </c>
      <c r="L189" s="29">
        <v>5.7000000000000002E-2</v>
      </c>
      <c r="M189" s="28">
        <v>2.2799999999999998</v>
      </c>
      <c r="N189" s="36">
        <v>2.76</v>
      </c>
      <c r="O189" s="36">
        <v>3.27</v>
      </c>
      <c r="P189" s="31">
        <v>7.4200000000000004E-3</v>
      </c>
      <c r="Q189" s="36">
        <v>88.7</v>
      </c>
      <c r="R189" s="28">
        <v>0.2</v>
      </c>
      <c r="S189" s="36">
        <v>7.95</v>
      </c>
      <c r="T189" s="36">
        <v>2.17</v>
      </c>
      <c r="U189" s="17">
        <v>1</v>
      </c>
      <c r="V189" s="17">
        <v>2.73</v>
      </c>
      <c r="W189" s="36">
        <v>1.85</v>
      </c>
      <c r="X189" s="36">
        <v>29.2</v>
      </c>
      <c r="Y189" s="10">
        <v>344</v>
      </c>
      <c r="Z189" s="28">
        <v>1.3</v>
      </c>
      <c r="AA189" s="10">
        <v>2410</v>
      </c>
      <c r="AB189" s="17">
        <v>789.90800000000002</v>
      </c>
      <c r="AC189" s="28">
        <v>62.9</v>
      </c>
      <c r="AD189" s="28">
        <v>140</v>
      </c>
      <c r="AE189" s="28">
        <v>22.5</v>
      </c>
      <c r="AF189" s="10">
        <v>543</v>
      </c>
      <c r="AG189" s="36">
        <v>100</v>
      </c>
      <c r="AH189" s="17">
        <v>7</v>
      </c>
      <c r="AI189" s="17">
        <v>28</v>
      </c>
      <c r="AJ189" s="17">
        <v>2.5</v>
      </c>
      <c r="AK189" s="17">
        <v>11</v>
      </c>
      <c r="AL189" s="17">
        <v>2.5</v>
      </c>
      <c r="AM189" s="17">
        <v>2.5</v>
      </c>
      <c r="AN189" s="17">
        <v>2.5</v>
      </c>
      <c r="AO189" s="17">
        <v>2.5</v>
      </c>
      <c r="AP189" s="17">
        <v>2.5</v>
      </c>
      <c r="AQ189" s="17">
        <v>1.5</v>
      </c>
      <c r="AR189" s="17">
        <v>20</v>
      </c>
      <c r="AS189" s="17">
        <v>6</v>
      </c>
      <c r="AT189" s="17">
        <v>6</v>
      </c>
      <c r="AU189" s="17">
        <v>2.5</v>
      </c>
      <c r="AV189" s="17">
        <v>2.5</v>
      </c>
      <c r="AW189" s="17">
        <v>2.5</v>
      </c>
      <c r="AX189" s="17">
        <v>2.5</v>
      </c>
      <c r="AY189" s="17">
        <v>2.5</v>
      </c>
      <c r="AZ189" s="17">
        <v>2.5</v>
      </c>
      <c r="BA189" s="18">
        <v>94.5</v>
      </c>
      <c r="BB189" s="16">
        <v>0.5</v>
      </c>
      <c r="BC189" s="16">
        <v>0.5</v>
      </c>
      <c r="BD189" s="16">
        <v>0.5</v>
      </c>
      <c r="BE189" s="16">
        <v>0.5</v>
      </c>
      <c r="BF189" s="16">
        <v>0.5</v>
      </c>
      <c r="BG189" s="16">
        <v>0.5</v>
      </c>
      <c r="BH189" s="16">
        <v>0.5</v>
      </c>
      <c r="BI189" s="16">
        <v>0.5</v>
      </c>
      <c r="BJ189" s="16">
        <v>5.0000000000000001E-3</v>
      </c>
      <c r="BK189" s="16">
        <v>0.5</v>
      </c>
      <c r="BL189" s="16">
        <v>0.05</v>
      </c>
      <c r="BM189" s="16">
        <v>0.05</v>
      </c>
      <c r="BN189" s="16">
        <v>0.05</v>
      </c>
      <c r="BO189" s="16">
        <v>0.05</v>
      </c>
      <c r="BP189" s="16">
        <v>0.05</v>
      </c>
      <c r="BQ189" s="16">
        <v>0.4</v>
      </c>
      <c r="BR189" s="69">
        <v>0.4</v>
      </c>
      <c r="BS189" s="16">
        <v>0.05</v>
      </c>
      <c r="BT189" s="16">
        <v>0.05</v>
      </c>
      <c r="BU189" s="16">
        <v>0.1</v>
      </c>
      <c r="BV189" s="69">
        <v>0.05</v>
      </c>
      <c r="BW189" s="16">
        <v>0.05</v>
      </c>
      <c r="BX189" s="16">
        <v>0.05</v>
      </c>
      <c r="BY189" s="16">
        <f t="shared" si="2"/>
        <v>0.15000000000000002</v>
      </c>
      <c r="BZ189" s="16">
        <v>0.15</v>
      </c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>
        <v>0.05</v>
      </c>
      <c r="DF189" s="16">
        <v>0.05</v>
      </c>
      <c r="DG189" s="36">
        <v>275.3</v>
      </c>
      <c r="DH189" s="63"/>
      <c r="DI189" s="63"/>
      <c r="DJ189" s="63"/>
      <c r="DK189" s="63"/>
      <c r="DL189" s="63"/>
    </row>
    <row r="190" spans="1:116" x14ac:dyDescent="0.3">
      <c r="A190" s="56">
        <v>185</v>
      </c>
      <c r="B190" s="57">
        <v>367</v>
      </c>
      <c r="C190" s="58" t="s">
        <v>176</v>
      </c>
      <c r="D190" s="58" t="s">
        <v>256</v>
      </c>
      <c r="E190" s="58" t="s">
        <v>381</v>
      </c>
      <c r="F190" s="58" t="s">
        <v>438</v>
      </c>
      <c r="G190" s="37">
        <v>8.1</v>
      </c>
      <c r="H190" s="10">
        <v>181.1</v>
      </c>
      <c r="I190" s="28">
        <v>0.05</v>
      </c>
      <c r="J190" s="28">
        <v>1.5</v>
      </c>
      <c r="K190" s="28">
        <v>7.98</v>
      </c>
      <c r="L190" s="29">
        <v>0.20100000000000001</v>
      </c>
      <c r="M190" s="28">
        <v>0.78300000000000003</v>
      </c>
      <c r="N190" s="36">
        <v>1.74</v>
      </c>
      <c r="O190" s="28">
        <v>6.08</v>
      </c>
      <c r="P190" s="31">
        <v>6.1999999999999998E-3</v>
      </c>
      <c r="Q190" s="36">
        <v>82.9</v>
      </c>
      <c r="R190" s="28">
        <v>0.2</v>
      </c>
      <c r="S190" s="36">
        <v>1.17</v>
      </c>
      <c r="T190" s="36">
        <v>4.62</v>
      </c>
      <c r="U190" s="17">
        <v>1</v>
      </c>
      <c r="V190" s="17">
        <v>1.47</v>
      </c>
      <c r="W190" s="36">
        <v>0.85299999999999998</v>
      </c>
      <c r="X190" s="36">
        <v>99.8</v>
      </c>
      <c r="Y190" s="10">
        <v>301</v>
      </c>
      <c r="Z190" s="28">
        <v>0.12</v>
      </c>
      <c r="AA190" s="10">
        <v>1160</v>
      </c>
      <c r="AB190" s="17">
        <v>75.400000000000006</v>
      </c>
      <c r="AC190" s="28">
        <v>156</v>
      </c>
      <c r="AD190" s="10">
        <v>343</v>
      </c>
      <c r="AE190" s="28">
        <v>30.8</v>
      </c>
      <c r="AF190" s="10">
        <v>523</v>
      </c>
      <c r="AG190" s="36">
        <v>172</v>
      </c>
      <c r="AH190" s="17">
        <v>32</v>
      </c>
      <c r="AI190" s="17">
        <v>61</v>
      </c>
      <c r="AJ190" s="17">
        <v>9</v>
      </c>
      <c r="AK190" s="17">
        <v>114</v>
      </c>
      <c r="AL190" s="17">
        <v>40</v>
      </c>
      <c r="AM190" s="17">
        <v>37</v>
      </c>
      <c r="AN190" s="17">
        <v>42</v>
      </c>
      <c r="AO190" s="17">
        <v>7</v>
      </c>
      <c r="AP190" s="17">
        <v>21</v>
      </c>
      <c r="AQ190" s="17">
        <v>1.5</v>
      </c>
      <c r="AR190" s="17">
        <v>9</v>
      </c>
      <c r="AS190" s="17">
        <v>7</v>
      </c>
      <c r="AT190" s="17">
        <v>101</v>
      </c>
      <c r="AU190" s="17">
        <v>47</v>
      </c>
      <c r="AV190" s="17">
        <v>18</v>
      </c>
      <c r="AW190" s="17">
        <v>28</v>
      </c>
      <c r="AX190" s="17">
        <v>42</v>
      </c>
      <c r="AY190" s="17">
        <v>6</v>
      </c>
      <c r="AZ190" s="17">
        <v>2.5</v>
      </c>
      <c r="BA190" s="18">
        <v>518.5</v>
      </c>
      <c r="BB190" s="16">
        <v>0.5</v>
      </c>
      <c r="BC190" s="16">
        <v>0.5</v>
      </c>
      <c r="BD190" s="16">
        <v>0.5</v>
      </c>
      <c r="BE190" s="16">
        <v>0.5</v>
      </c>
      <c r="BF190" s="16">
        <v>0.5</v>
      </c>
      <c r="BG190" s="16">
        <v>0.5</v>
      </c>
      <c r="BH190" s="16">
        <v>0.5</v>
      </c>
      <c r="BI190" s="16">
        <v>0.5</v>
      </c>
      <c r="BJ190" s="16">
        <v>5.0000000000000001E-3</v>
      </c>
      <c r="BK190" s="16">
        <v>0.5</v>
      </c>
      <c r="BL190" s="16">
        <v>0.05</v>
      </c>
      <c r="BM190" s="16">
        <v>0.05</v>
      </c>
      <c r="BN190" s="16">
        <v>0.05</v>
      </c>
      <c r="BO190" s="16">
        <v>0.05</v>
      </c>
      <c r="BP190" s="16">
        <v>0.05</v>
      </c>
      <c r="BQ190" s="16">
        <v>0.4</v>
      </c>
      <c r="BR190" s="69">
        <v>0.4</v>
      </c>
      <c r="BS190" s="16">
        <v>0.05</v>
      </c>
      <c r="BT190" s="16">
        <v>0.05</v>
      </c>
      <c r="BU190" s="16">
        <v>0.1</v>
      </c>
      <c r="BV190" s="69">
        <v>0.05</v>
      </c>
      <c r="BW190" s="16">
        <v>0.05</v>
      </c>
      <c r="BX190" s="16">
        <v>0.05</v>
      </c>
      <c r="BY190" s="16">
        <f t="shared" si="2"/>
        <v>0.15000000000000002</v>
      </c>
      <c r="BZ190" s="16">
        <v>0.15</v>
      </c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>
        <v>0.05</v>
      </c>
      <c r="DF190" s="16">
        <v>0.05</v>
      </c>
      <c r="DG190" s="36">
        <v>390.1</v>
      </c>
      <c r="DH190" s="63"/>
      <c r="DI190" s="63"/>
      <c r="DJ190" s="63"/>
      <c r="DK190" s="63"/>
      <c r="DL190" s="63"/>
    </row>
    <row r="191" spans="1:116" x14ac:dyDescent="0.3">
      <c r="A191" s="56">
        <v>186</v>
      </c>
      <c r="B191" s="57">
        <v>368</v>
      </c>
      <c r="C191" s="58" t="s">
        <v>312</v>
      </c>
      <c r="D191" s="58" t="s">
        <v>313</v>
      </c>
      <c r="E191" s="58" t="s">
        <v>378</v>
      </c>
      <c r="F191" s="58" t="s">
        <v>435</v>
      </c>
      <c r="G191" s="37">
        <v>7.6</v>
      </c>
      <c r="H191" s="10">
        <v>132.5</v>
      </c>
      <c r="I191" s="28">
        <v>0.05</v>
      </c>
      <c r="J191" s="28">
        <v>1.5</v>
      </c>
      <c r="K191" s="28">
        <v>45.2</v>
      </c>
      <c r="L191" s="29">
        <v>2.88</v>
      </c>
      <c r="M191" s="28">
        <v>3.66</v>
      </c>
      <c r="N191" s="28">
        <v>61</v>
      </c>
      <c r="O191" s="28">
        <v>19.399999999999999</v>
      </c>
      <c r="P191" s="31">
        <v>4.4999999999999997E-3</v>
      </c>
      <c r="Q191" s="28">
        <v>7360</v>
      </c>
      <c r="R191" s="28">
        <v>0.2</v>
      </c>
      <c r="S191" s="28">
        <v>9.83</v>
      </c>
      <c r="T191" s="28">
        <v>32.299999999999997</v>
      </c>
      <c r="U191" s="17">
        <v>1</v>
      </c>
      <c r="V191" s="17">
        <v>31.9</v>
      </c>
      <c r="W191" s="28">
        <v>15.5</v>
      </c>
      <c r="X191" s="28">
        <v>267</v>
      </c>
      <c r="Y191" s="10">
        <v>18800</v>
      </c>
      <c r="Z191" s="28">
        <v>0.72</v>
      </c>
      <c r="AA191" s="10">
        <v>10100</v>
      </c>
      <c r="AB191" s="17">
        <v>545.37699999999995</v>
      </c>
      <c r="AC191" s="10">
        <v>242</v>
      </c>
      <c r="AD191" s="28">
        <v>475</v>
      </c>
      <c r="AE191" s="28">
        <v>304.85199999999998</v>
      </c>
      <c r="AF191" s="10">
        <v>2843.9</v>
      </c>
      <c r="AG191" s="10">
        <v>384</v>
      </c>
      <c r="AH191" s="17">
        <v>51</v>
      </c>
      <c r="AI191" s="17">
        <v>83</v>
      </c>
      <c r="AJ191" s="17">
        <v>20</v>
      </c>
      <c r="AK191" s="17">
        <v>278</v>
      </c>
      <c r="AL191" s="17">
        <v>120</v>
      </c>
      <c r="AM191" s="17">
        <v>110</v>
      </c>
      <c r="AN191" s="17">
        <v>108</v>
      </c>
      <c r="AO191" s="17">
        <v>20</v>
      </c>
      <c r="AP191" s="17">
        <v>79</v>
      </c>
      <c r="AQ191" s="17">
        <v>1.5</v>
      </c>
      <c r="AR191" s="17">
        <v>14</v>
      </c>
      <c r="AS191" s="17">
        <v>14</v>
      </c>
      <c r="AT191" s="17">
        <v>275</v>
      </c>
      <c r="AU191" s="17">
        <v>140</v>
      </c>
      <c r="AV191" s="17">
        <v>64</v>
      </c>
      <c r="AW191" s="17">
        <v>94</v>
      </c>
      <c r="AX191" s="17">
        <v>96</v>
      </c>
      <c r="AY191" s="17">
        <v>17</v>
      </c>
      <c r="AZ191" s="17">
        <v>2.5</v>
      </c>
      <c r="BA191" s="18">
        <v>1278.5</v>
      </c>
      <c r="BB191" s="16">
        <v>0.5</v>
      </c>
      <c r="BC191" s="16">
        <v>0.5</v>
      </c>
      <c r="BD191" s="16">
        <v>0.5</v>
      </c>
      <c r="BE191" s="16">
        <v>0.5</v>
      </c>
      <c r="BF191" s="16">
        <v>0.5</v>
      </c>
      <c r="BG191" s="16">
        <v>0.5</v>
      </c>
      <c r="BH191" s="16">
        <v>0.5</v>
      </c>
      <c r="BI191" s="16">
        <v>0.5</v>
      </c>
      <c r="BJ191" s="16">
        <v>5.0000000000000001E-3</v>
      </c>
      <c r="BK191" s="16">
        <v>0.5</v>
      </c>
      <c r="BL191" s="16">
        <v>0.05</v>
      </c>
      <c r="BM191" s="16">
        <v>0.05</v>
      </c>
      <c r="BN191" s="16">
        <v>0.05</v>
      </c>
      <c r="BO191" s="16">
        <v>0.05</v>
      </c>
      <c r="BP191" s="16">
        <v>0.05</v>
      </c>
      <c r="BQ191" s="16">
        <v>0.4</v>
      </c>
      <c r="BR191" s="69">
        <v>0.4</v>
      </c>
      <c r="BS191" s="16">
        <v>0.05</v>
      </c>
      <c r="BT191" s="16">
        <v>0.05</v>
      </c>
      <c r="BU191" s="16">
        <v>0.1</v>
      </c>
      <c r="BV191" s="69">
        <v>0.05</v>
      </c>
      <c r="BW191" s="16">
        <v>0.05</v>
      </c>
      <c r="BX191" s="16">
        <v>0.05</v>
      </c>
      <c r="BY191" s="16">
        <f t="shared" si="2"/>
        <v>0.15000000000000002</v>
      </c>
      <c r="BZ191" s="16">
        <v>0.15</v>
      </c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>
        <v>0.05</v>
      </c>
      <c r="DF191" s="16">
        <v>0.05</v>
      </c>
      <c r="DG191" s="36">
        <v>5.0000000000000001E-3</v>
      </c>
      <c r="DH191" s="63"/>
      <c r="DI191" s="63"/>
      <c r="DJ191" s="63"/>
      <c r="DK191" s="63"/>
      <c r="DL191" s="63"/>
    </row>
    <row r="192" spans="1:116" x14ac:dyDescent="0.3">
      <c r="A192" s="56">
        <v>187</v>
      </c>
      <c r="B192" s="57">
        <v>369</v>
      </c>
      <c r="C192" s="58" t="s">
        <v>314</v>
      </c>
      <c r="D192" s="58" t="s">
        <v>315</v>
      </c>
      <c r="E192" s="58" t="s">
        <v>379</v>
      </c>
      <c r="F192" s="58" t="s">
        <v>436</v>
      </c>
      <c r="G192" s="37">
        <v>7.9</v>
      </c>
      <c r="H192" s="10">
        <v>701</v>
      </c>
      <c r="I192" s="29">
        <v>0.05</v>
      </c>
      <c r="J192" s="28">
        <v>1.5</v>
      </c>
      <c r="K192" s="28">
        <v>89.8</v>
      </c>
      <c r="L192" s="29">
        <v>1.22</v>
      </c>
      <c r="M192" s="28">
        <v>2.68</v>
      </c>
      <c r="N192" s="28">
        <v>29.3</v>
      </c>
      <c r="O192" s="28">
        <v>20.6</v>
      </c>
      <c r="P192" s="31">
        <v>1.4E-2</v>
      </c>
      <c r="Q192" s="36">
        <v>1550</v>
      </c>
      <c r="R192" s="28">
        <v>0.2</v>
      </c>
      <c r="S192" s="28">
        <v>9.36</v>
      </c>
      <c r="T192" s="28">
        <v>11.5</v>
      </c>
      <c r="U192" s="17">
        <v>2.65</v>
      </c>
      <c r="V192" s="17">
        <v>116</v>
      </c>
      <c r="W192" s="28">
        <v>13.3</v>
      </c>
      <c r="X192" s="28">
        <v>112</v>
      </c>
      <c r="Y192" s="10">
        <v>92200</v>
      </c>
      <c r="Z192" s="28">
        <v>4.99</v>
      </c>
      <c r="AA192" s="10">
        <v>13900</v>
      </c>
      <c r="AB192" s="17">
        <v>757.49900000000002</v>
      </c>
      <c r="AC192" s="28">
        <v>1550</v>
      </c>
      <c r="AD192" s="10">
        <v>3820</v>
      </c>
      <c r="AE192" s="28">
        <v>115.673</v>
      </c>
      <c r="AF192" s="10">
        <v>4766.46</v>
      </c>
      <c r="AG192" s="10">
        <v>1170</v>
      </c>
      <c r="AH192" s="17">
        <v>85</v>
      </c>
      <c r="AI192" s="17">
        <v>55</v>
      </c>
      <c r="AJ192" s="17">
        <v>2.5</v>
      </c>
      <c r="AK192" s="17">
        <v>149</v>
      </c>
      <c r="AL192" s="17">
        <v>51</v>
      </c>
      <c r="AM192" s="17">
        <v>35</v>
      </c>
      <c r="AN192" s="17">
        <v>56</v>
      </c>
      <c r="AO192" s="17">
        <v>2.5</v>
      </c>
      <c r="AP192" s="17">
        <v>41</v>
      </c>
      <c r="AQ192" s="17">
        <v>1.5</v>
      </c>
      <c r="AR192" s="17">
        <v>2.5</v>
      </c>
      <c r="AS192" s="17">
        <v>2.5</v>
      </c>
      <c r="AT192" s="17">
        <v>127</v>
      </c>
      <c r="AU192" s="17">
        <v>87</v>
      </c>
      <c r="AV192" s="17">
        <v>35</v>
      </c>
      <c r="AW192" s="17">
        <v>72</v>
      </c>
      <c r="AX192" s="17">
        <v>94</v>
      </c>
      <c r="AY192" s="17">
        <v>2.5</v>
      </c>
      <c r="AZ192" s="17">
        <v>2.5</v>
      </c>
      <c r="BA192" s="18">
        <v>689</v>
      </c>
      <c r="BB192" s="16">
        <v>0.5</v>
      </c>
      <c r="BC192" s="16">
        <v>0.5</v>
      </c>
      <c r="BD192" s="16">
        <v>0.5</v>
      </c>
      <c r="BE192" s="16">
        <v>0.5</v>
      </c>
      <c r="BF192" s="16">
        <v>0.5</v>
      </c>
      <c r="BG192" s="16">
        <v>0.5</v>
      </c>
      <c r="BH192" s="16">
        <v>0.5</v>
      </c>
      <c r="BI192" s="16">
        <v>0.5</v>
      </c>
      <c r="BJ192" s="16">
        <v>5.0000000000000001E-3</v>
      </c>
      <c r="BK192" s="16">
        <v>0.5</v>
      </c>
      <c r="BL192" s="16">
        <v>0.05</v>
      </c>
      <c r="BM192" s="16">
        <v>0.05</v>
      </c>
      <c r="BN192" s="16">
        <v>0.05</v>
      </c>
      <c r="BO192" s="16">
        <v>0.05</v>
      </c>
      <c r="BP192" s="16">
        <v>0.05</v>
      </c>
      <c r="BQ192" s="16">
        <v>0.4</v>
      </c>
      <c r="BR192" s="69">
        <v>0.4</v>
      </c>
      <c r="BS192" s="16">
        <v>0.05</v>
      </c>
      <c r="BT192" s="16">
        <v>0.05</v>
      </c>
      <c r="BU192" s="16">
        <v>0.1</v>
      </c>
      <c r="BV192" s="69">
        <v>0.05</v>
      </c>
      <c r="BW192" s="16">
        <v>0.05</v>
      </c>
      <c r="BX192" s="16">
        <v>0.05</v>
      </c>
      <c r="BY192" s="16">
        <f t="shared" si="2"/>
        <v>0.15000000000000002</v>
      </c>
      <c r="BZ192" s="16">
        <v>0.15</v>
      </c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>
        <v>0.05</v>
      </c>
      <c r="DF192" s="16">
        <v>0.05</v>
      </c>
      <c r="DG192" s="36">
        <v>9568.86</v>
      </c>
      <c r="DH192" s="63"/>
      <c r="DI192" s="63"/>
      <c r="DJ192" s="63"/>
      <c r="DK192" s="63"/>
      <c r="DL192" s="63"/>
    </row>
    <row r="193" spans="1:116" x14ac:dyDescent="0.3">
      <c r="A193" s="56">
        <v>188</v>
      </c>
      <c r="B193" s="57">
        <v>370</v>
      </c>
      <c r="C193" s="58" t="s">
        <v>316</v>
      </c>
      <c r="D193" s="58" t="s">
        <v>317</v>
      </c>
      <c r="E193" s="58" t="s">
        <v>380</v>
      </c>
      <c r="F193" s="58" t="s">
        <v>437</v>
      </c>
      <c r="G193" s="37">
        <v>8.1999999999999993</v>
      </c>
      <c r="H193" s="10">
        <v>275</v>
      </c>
      <c r="I193" s="28">
        <v>0.05</v>
      </c>
      <c r="J193" s="28">
        <v>3.35</v>
      </c>
      <c r="K193" s="28">
        <v>101</v>
      </c>
      <c r="L193" s="29">
        <v>2.33</v>
      </c>
      <c r="M193" s="28">
        <v>3.02</v>
      </c>
      <c r="N193" s="28">
        <v>33.9</v>
      </c>
      <c r="O193" s="28">
        <v>31.9</v>
      </c>
      <c r="P193" s="31">
        <v>0.36</v>
      </c>
      <c r="Q193" s="28">
        <v>1200</v>
      </c>
      <c r="R193" s="28">
        <v>0.2</v>
      </c>
      <c r="S193" s="28">
        <v>8.85</v>
      </c>
      <c r="T193" s="28">
        <v>39.5</v>
      </c>
      <c r="U193" s="17">
        <v>2.59</v>
      </c>
      <c r="V193" s="28">
        <v>26.2</v>
      </c>
      <c r="W193" s="28">
        <v>14.8</v>
      </c>
      <c r="X193" s="28">
        <v>133</v>
      </c>
      <c r="Y193" s="10">
        <v>10800</v>
      </c>
      <c r="Z193" s="28">
        <v>1.57</v>
      </c>
      <c r="AA193" s="10">
        <v>13500</v>
      </c>
      <c r="AB193" s="17">
        <v>515.49199999999996</v>
      </c>
      <c r="AC193" s="10">
        <v>1030</v>
      </c>
      <c r="AD193" s="28">
        <v>1730</v>
      </c>
      <c r="AE193" s="28">
        <v>169.374</v>
      </c>
      <c r="AF193" s="10">
        <v>5588.79</v>
      </c>
      <c r="AG193" s="10">
        <v>1030</v>
      </c>
      <c r="AH193" s="17">
        <v>230</v>
      </c>
      <c r="AI193" s="17">
        <v>1820</v>
      </c>
      <c r="AJ193" s="17">
        <v>543</v>
      </c>
      <c r="AK193" s="17">
        <v>3190</v>
      </c>
      <c r="AL193" s="17">
        <v>840</v>
      </c>
      <c r="AM193" s="17">
        <v>571</v>
      </c>
      <c r="AN193" s="17">
        <v>779</v>
      </c>
      <c r="AO193" s="17">
        <v>167</v>
      </c>
      <c r="AP193" s="17">
        <v>522</v>
      </c>
      <c r="AQ193" s="17">
        <v>57</v>
      </c>
      <c r="AR193" s="17">
        <v>315</v>
      </c>
      <c r="AS193" s="17">
        <v>950</v>
      </c>
      <c r="AT193" s="17">
        <v>1480</v>
      </c>
      <c r="AU193" s="17">
        <v>903</v>
      </c>
      <c r="AV193" s="17">
        <v>303</v>
      </c>
      <c r="AW193" s="17">
        <v>529</v>
      </c>
      <c r="AX193" s="17">
        <v>504</v>
      </c>
      <c r="AY193" s="17">
        <v>155</v>
      </c>
      <c r="AZ193" s="17">
        <v>2.5</v>
      </c>
      <c r="BA193" s="18">
        <v>11981</v>
      </c>
      <c r="BB193" s="16">
        <v>0.5</v>
      </c>
      <c r="BC193" s="16">
        <v>0.5</v>
      </c>
      <c r="BD193" s="16">
        <v>0.5</v>
      </c>
      <c r="BE193" s="16">
        <v>0.5</v>
      </c>
      <c r="BF193" s="16">
        <v>0.5</v>
      </c>
      <c r="BG193" s="16">
        <v>0.5</v>
      </c>
      <c r="BH193" s="16">
        <v>0.5</v>
      </c>
      <c r="BI193" s="16">
        <v>0.5</v>
      </c>
      <c r="BJ193" s="16">
        <v>5.0000000000000001E-3</v>
      </c>
      <c r="BK193" s="16">
        <v>0.5</v>
      </c>
      <c r="BL193" s="16">
        <v>0.05</v>
      </c>
      <c r="BM193" s="16">
        <v>0.05</v>
      </c>
      <c r="BN193" s="16">
        <v>0.05</v>
      </c>
      <c r="BO193" s="16">
        <v>0.05</v>
      </c>
      <c r="BP193" s="16">
        <v>0.05</v>
      </c>
      <c r="BQ193" s="16">
        <v>0.4</v>
      </c>
      <c r="BR193" s="69">
        <v>0.4</v>
      </c>
      <c r="BS193" s="16">
        <v>0.05</v>
      </c>
      <c r="BT193" s="16">
        <v>0.05</v>
      </c>
      <c r="BU193" s="16">
        <v>0.1</v>
      </c>
      <c r="BV193" s="69">
        <v>0.05</v>
      </c>
      <c r="BW193" s="16">
        <v>0.05</v>
      </c>
      <c r="BX193" s="16">
        <v>0.05</v>
      </c>
      <c r="BY193" s="16">
        <f t="shared" si="2"/>
        <v>0.15000000000000002</v>
      </c>
      <c r="BZ193" s="16">
        <v>0.15</v>
      </c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>
        <v>0.05</v>
      </c>
      <c r="DF193" s="16">
        <v>0.05</v>
      </c>
      <c r="DG193" s="36">
        <v>2102</v>
      </c>
      <c r="DH193" s="63"/>
      <c r="DI193" s="63"/>
      <c r="DJ193" s="63"/>
      <c r="DK193" s="63"/>
      <c r="DL193" s="63"/>
    </row>
    <row r="194" spans="1:116" x14ac:dyDescent="0.3">
      <c r="A194" s="56">
        <v>189</v>
      </c>
      <c r="B194" s="57">
        <v>371</v>
      </c>
      <c r="C194" s="58" t="s">
        <v>318</v>
      </c>
      <c r="D194" s="58" t="s">
        <v>319</v>
      </c>
      <c r="E194" s="58" t="s">
        <v>382</v>
      </c>
      <c r="F194" s="58" t="s">
        <v>439</v>
      </c>
      <c r="G194" s="37">
        <v>7.8</v>
      </c>
      <c r="H194" s="10">
        <v>117.4</v>
      </c>
      <c r="I194" s="28">
        <v>1.53</v>
      </c>
      <c r="J194" s="28">
        <v>1.5</v>
      </c>
      <c r="K194" s="28">
        <v>6.3</v>
      </c>
      <c r="L194" s="29">
        <v>0.19700000000000001</v>
      </c>
      <c r="M194" s="28">
        <v>0.48899999999999999</v>
      </c>
      <c r="N194" s="28">
        <v>2.5099999999999998</v>
      </c>
      <c r="O194" s="28">
        <v>3.5</v>
      </c>
      <c r="P194" s="31">
        <v>2.3E-3</v>
      </c>
      <c r="Q194" s="28">
        <v>80.2</v>
      </c>
      <c r="R194" s="28">
        <v>0.72799999999999998</v>
      </c>
      <c r="S194" s="28">
        <v>1.39</v>
      </c>
      <c r="T194" s="28">
        <v>3.66</v>
      </c>
      <c r="U194" s="17">
        <v>1</v>
      </c>
      <c r="V194" s="28">
        <v>1.97</v>
      </c>
      <c r="W194" s="28">
        <v>2.1</v>
      </c>
      <c r="X194" s="28">
        <v>8.16</v>
      </c>
      <c r="Y194" s="10">
        <v>384</v>
      </c>
      <c r="Z194" s="28">
        <v>5.29</v>
      </c>
      <c r="AA194" s="10">
        <v>1030</v>
      </c>
      <c r="AB194" s="17">
        <v>43.9</v>
      </c>
      <c r="AC194" s="10">
        <v>42.8</v>
      </c>
      <c r="AD194" s="10">
        <v>179</v>
      </c>
      <c r="AE194" s="28">
        <v>23.6</v>
      </c>
      <c r="AF194" s="10">
        <v>385</v>
      </c>
      <c r="AG194" s="10">
        <v>106</v>
      </c>
      <c r="AH194" s="17">
        <v>2.5</v>
      </c>
      <c r="AI194" s="17">
        <v>2.5</v>
      </c>
      <c r="AJ194" s="17">
        <v>2.5</v>
      </c>
      <c r="AK194" s="17">
        <v>2.5</v>
      </c>
      <c r="AL194" s="17">
        <v>2.5</v>
      </c>
      <c r="AM194" s="17">
        <v>2.5</v>
      </c>
      <c r="AN194" s="17">
        <v>2.5</v>
      </c>
      <c r="AO194" s="17">
        <v>2.5</v>
      </c>
      <c r="AP194" s="17">
        <v>2.5</v>
      </c>
      <c r="AQ194" s="17">
        <v>1.5</v>
      </c>
      <c r="AR194" s="17">
        <v>2.5</v>
      </c>
      <c r="AS194" s="17">
        <v>2.5</v>
      </c>
      <c r="AT194" s="17">
        <v>2.5</v>
      </c>
      <c r="AU194" s="17">
        <v>2.5</v>
      </c>
      <c r="AV194" s="17">
        <v>2.5</v>
      </c>
      <c r="AW194" s="17">
        <v>2.5</v>
      </c>
      <c r="AX194" s="17">
        <v>10</v>
      </c>
      <c r="AY194" s="17">
        <v>2.5</v>
      </c>
      <c r="AZ194" s="17">
        <v>2.5</v>
      </c>
      <c r="BA194" s="18">
        <v>31.5</v>
      </c>
      <c r="BB194" s="16">
        <v>0.5</v>
      </c>
      <c r="BC194" s="16">
        <v>0.5</v>
      </c>
      <c r="BD194" s="16">
        <v>0.5</v>
      </c>
      <c r="BE194" s="16">
        <v>0.5</v>
      </c>
      <c r="BF194" s="16">
        <v>0.5</v>
      </c>
      <c r="BG194" s="16">
        <v>0.5</v>
      </c>
      <c r="BH194" s="16">
        <v>0.5</v>
      </c>
      <c r="BI194" s="16">
        <v>0.5</v>
      </c>
      <c r="BJ194" s="16">
        <v>5.0000000000000001E-3</v>
      </c>
      <c r="BK194" s="16">
        <v>0.5</v>
      </c>
      <c r="BL194" s="16">
        <v>0.05</v>
      </c>
      <c r="BM194" s="16">
        <v>0.05</v>
      </c>
      <c r="BN194" s="16">
        <v>0.05</v>
      </c>
      <c r="BO194" s="16">
        <v>0.05</v>
      </c>
      <c r="BP194" s="16">
        <v>0.05</v>
      </c>
      <c r="BQ194" s="16">
        <v>0.4</v>
      </c>
      <c r="BR194" s="69">
        <v>0.4</v>
      </c>
      <c r="BS194" s="16">
        <v>0.05</v>
      </c>
      <c r="BT194" s="16">
        <v>0.05</v>
      </c>
      <c r="BU194" s="16">
        <v>0.1</v>
      </c>
      <c r="BV194" s="69">
        <v>0.05</v>
      </c>
      <c r="BW194" s="16">
        <v>0.05</v>
      </c>
      <c r="BX194" s="16">
        <v>0.05</v>
      </c>
      <c r="BY194" s="16">
        <f t="shared" si="2"/>
        <v>0.15000000000000002</v>
      </c>
      <c r="BZ194" s="16">
        <v>0.15</v>
      </c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>
        <v>0.05</v>
      </c>
      <c r="DF194" s="16">
        <v>0.05</v>
      </c>
      <c r="DG194" s="36">
        <v>450.7</v>
      </c>
      <c r="DH194" s="63"/>
      <c r="DI194" s="63"/>
      <c r="DJ194" s="63"/>
      <c r="DK194" s="63"/>
      <c r="DL194" s="63"/>
    </row>
    <row r="195" spans="1:116" x14ac:dyDescent="0.3">
      <c r="A195" s="56">
        <v>190</v>
      </c>
      <c r="B195" s="57">
        <v>372</v>
      </c>
      <c r="C195" s="58" t="s">
        <v>195</v>
      </c>
      <c r="D195" s="58" t="s">
        <v>253</v>
      </c>
      <c r="E195" s="58" t="s">
        <v>383</v>
      </c>
      <c r="F195" s="58" t="s">
        <v>211</v>
      </c>
      <c r="G195" s="37">
        <v>8.6</v>
      </c>
      <c r="H195" s="10">
        <v>105.7</v>
      </c>
      <c r="I195" s="28">
        <v>0.05</v>
      </c>
      <c r="J195" s="28">
        <v>1.5</v>
      </c>
      <c r="K195" s="28">
        <v>19.7</v>
      </c>
      <c r="L195" s="29">
        <v>2.5000000000000001E-2</v>
      </c>
      <c r="M195" s="28">
        <v>1.37</v>
      </c>
      <c r="N195" s="36">
        <v>2.88</v>
      </c>
      <c r="O195" s="36">
        <v>4.66</v>
      </c>
      <c r="P195" s="31">
        <v>7.4900000000000001E-3</v>
      </c>
      <c r="Q195" s="36">
        <v>92.4</v>
      </c>
      <c r="R195" s="28">
        <v>0.2</v>
      </c>
      <c r="S195" s="36">
        <v>2.65</v>
      </c>
      <c r="T195" s="36">
        <v>3.88</v>
      </c>
      <c r="U195" s="17">
        <v>1</v>
      </c>
      <c r="V195" s="17">
        <v>2.38</v>
      </c>
      <c r="W195" s="36">
        <v>1.5</v>
      </c>
      <c r="X195" s="36">
        <v>22.1</v>
      </c>
      <c r="Y195" s="10">
        <v>481</v>
      </c>
      <c r="Z195" s="28">
        <v>3.3</v>
      </c>
      <c r="AA195" s="10">
        <v>2430</v>
      </c>
      <c r="AB195" s="17">
        <v>162</v>
      </c>
      <c r="AC195" s="28">
        <v>75.5</v>
      </c>
      <c r="AD195" s="28">
        <v>199</v>
      </c>
      <c r="AE195" s="28">
        <v>38.799999999999997</v>
      </c>
      <c r="AF195" s="10">
        <v>533</v>
      </c>
      <c r="AG195" s="10">
        <v>103</v>
      </c>
      <c r="AH195" s="17">
        <v>2.5</v>
      </c>
      <c r="AI195" s="17">
        <v>2.5</v>
      </c>
      <c r="AJ195" s="17">
        <v>2.5</v>
      </c>
      <c r="AK195" s="17">
        <v>2.5</v>
      </c>
      <c r="AL195" s="17">
        <v>2.5</v>
      </c>
      <c r="AM195" s="17">
        <v>2.5</v>
      </c>
      <c r="AN195" s="17">
        <v>2.5</v>
      </c>
      <c r="AO195" s="17">
        <v>6</v>
      </c>
      <c r="AP195" s="17">
        <v>2.5</v>
      </c>
      <c r="AQ195" s="17">
        <v>1.5</v>
      </c>
      <c r="AR195" s="17">
        <v>2.5</v>
      </c>
      <c r="AS195" s="17">
        <v>2.5</v>
      </c>
      <c r="AT195" s="17">
        <v>2.5</v>
      </c>
      <c r="AU195" s="17">
        <v>2.5</v>
      </c>
      <c r="AV195" s="17">
        <v>2.5</v>
      </c>
      <c r="AW195" s="17">
        <v>2.5</v>
      </c>
      <c r="AX195" s="17">
        <v>15</v>
      </c>
      <c r="AY195" s="17">
        <v>2.5</v>
      </c>
      <c r="AZ195" s="17">
        <v>2.5</v>
      </c>
      <c r="BA195" s="18">
        <v>31.5</v>
      </c>
      <c r="BB195" s="16">
        <v>0.5</v>
      </c>
      <c r="BC195" s="16">
        <v>0.5</v>
      </c>
      <c r="BD195" s="16">
        <v>0.5</v>
      </c>
      <c r="BE195" s="16">
        <v>0.5</v>
      </c>
      <c r="BF195" s="16">
        <v>0.5</v>
      </c>
      <c r="BG195" s="16">
        <v>0.5</v>
      </c>
      <c r="BH195" s="16">
        <v>0.5</v>
      </c>
      <c r="BI195" s="16">
        <v>0.5</v>
      </c>
      <c r="BJ195" s="16">
        <v>5.0000000000000001E-3</v>
      </c>
      <c r="BK195" s="16">
        <v>0.5</v>
      </c>
      <c r="BL195" s="16">
        <v>0.05</v>
      </c>
      <c r="BM195" s="16">
        <v>0.05</v>
      </c>
      <c r="BN195" s="16">
        <v>0.05</v>
      </c>
      <c r="BO195" s="16">
        <v>0.05</v>
      </c>
      <c r="BP195" s="16">
        <v>0.05</v>
      </c>
      <c r="BQ195" s="16">
        <v>0.4</v>
      </c>
      <c r="BR195" s="69">
        <v>0.4</v>
      </c>
      <c r="BS195" s="16">
        <v>0.05</v>
      </c>
      <c r="BT195" s="16">
        <v>0.05</v>
      </c>
      <c r="BU195" s="16">
        <v>0.1</v>
      </c>
      <c r="BV195" s="69">
        <v>0.05</v>
      </c>
      <c r="BW195" s="16">
        <v>0.05</v>
      </c>
      <c r="BX195" s="16">
        <v>0.05</v>
      </c>
      <c r="BY195" s="16">
        <f t="shared" si="2"/>
        <v>0.15000000000000002</v>
      </c>
      <c r="BZ195" s="16">
        <v>0.15</v>
      </c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>
        <v>0.05</v>
      </c>
      <c r="DF195" s="16">
        <v>0.05</v>
      </c>
      <c r="DG195" s="36">
        <v>428.2</v>
      </c>
      <c r="DH195" s="63"/>
      <c r="DI195" s="63"/>
      <c r="DJ195" s="63"/>
      <c r="DK195" s="63"/>
      <c r="DL195" s="63"/>
    </row>
    <row r="196" spans="1:116" x14ac:dyDescent="0.3">
      <c r="A196" s="56">
        <v>191</v>
      </c>
      <c r="B196" s="57">
        <v>373</v>
      </c>
      <c r="C196" s="58" t="s">
        <v>974</v>
      </c>
      <c r="D196" s="58" t="s">
        <v>975</v>
      </c>
      <c r="E196" s="58" t="s">
        <v>976</v>
      </c>
      <c r="F196" s="58" t="s">
        <v>977</v>
      </c>
      <c r="G196" s="37">
        <v>8.9</v>
      </c>
      <c r="H196" s="10">
        <v>100.7</v>
      </c>
      <c r="I196" s="28">
        <v>0.05</v>
      </c>
      <c r="J196" s="28">
        <v>1.5</v>
      </c>
      <c r="K196" s="28">
        <v>31.6</v>
      </c>
      <c r="L196" s="29">
        <v>2.5000000000000001E-2</v>
      </c>
      <c r="M196" s="28">
        <v>1.44</v>
      </c>
      <c r="N196" s="28">
        <v>2.02</v>
      </c>
      <c r="O196" s="28">
        <v>3.34</v>
      </c>
      <c r="P196" s="31">
        <v>1.09E-2</v>
      </c>
      <c r="Q196" s="36">
        <v>64.5</v>
      </c>
      <c r="R196" s="28">
        <v>0.2</v>
      </c>
      <c r="S196" s="28">
        <v>3.95</v>
      </c>
      <c r="T196" s="28">
        <v>1.8</v>
      </c>
      <c r="U196" s="28">
        <v>1</v>
      </c>
      <c r="V196" s="17">
        <v>1.92</v>
      </c>
      <c r="W196" s="28">
        <v>1.1100000000000001</v>
      </c>
      <c r="X196" s="28">
        <v>19.5</v>
      </c>
      <c r="Y196" s="10">
        <v>266</v>
      </c>
      <c r="Z196" s="28">
        <v>2.4</v>
      </c>
      <c r="AA196" s="10">
        <v>1930</v>
      </c>
      <c r="AB196" s="17">
        <v>354</v>
      </c>
      <c r="AC196" s="10">
        <v>48.7</v>
      </c>
      <c r="AD196" s="28">
        <v>143</v>
      </c>
      <c r="AE196" s="28">
        <v>21.6</v>
      </c>
      <c r="AF196" s="10">
        <v>484</v>
      </c>
      <c r="AG196" s="10">
        <v>0.5</v>
      </c>
      <c r="AH196" s="17">
        <v>2.5</v>
      </c>
      <c r="AI196" s="17">
        <v>2.5</v>
      </c>
      <c r="AJ196" s="17">
        <v>2.5</v>
      </c>
      <c r="AK196" s="17">
        <v>2.5</v>
      </c>
      <c r="AL196" s="17">
        <v>2.5</v>
      </c>
      <c r="AM196" s="17">
        <v>2.5</v>
      </c>
      <c r="AN196" s="17">
        <v>2.5</v>
      </c>
      <c r="AO196" s="17">
        <v>2.5</v>
      </c>
      <c r="AP196" s="17">
        <v>2.5</v>
      </c>
      <c r="AQ196" s="17">
        <v>1.5</v>
      </c>
      <c r="AR196" s="17">
        <v>2.5</v>
      </c>
      <c r="AS196" s="17">
        <v>2.5</v>
      </c>
      <c r="AT196" s="17">
        <v>2.5</v>
      </c>
      <c r="AU196" s="17">
        <v>2.5</v>
      </c>
      <c r="AV196" s="17">
        <v>2.5</v>
      </c>
      <c r="AW196" s="17">
        <v>2.5</v>
      </c>
      <c r="AX196" s="17">
        <v>2.5</v>
      </c>
      <c r="AY196" s="17">
        <v>2.5</v>
      </c>
      <c r="AZ196" s="17">
        <v>2.5</v>
      </c>
      <c r="BA196" s="18">
        <v>31.5</v>
      </c>
      <c r="BB196" s="16">
        <v>0.5</v>
      </c>
      <c r="BC196" s="16">
        <v>0.5</v>
      </c>
      <c r="BD196" s="16">
        <v>0.5</v>
      </c>
      <c r="BE196" s="16">
        <v>0.5</v>
      </c>
      <c r="BF196" s="16">
        <v>0.5</v>
      </c>
      <c r="BG196" s="16">
        <v>0.5</v>
      </c>
      <c r="BH196" s="16">
        <v>0.5</v>
      </c>
      <c r="BI196" s="16">
        <v>0.5</v>
      </c>
      <c r="BJ196" s="16">
        <v>5.0000000000000001E-3</v>
      </c>
      <c r="BK196" s="16">
        <v>0.5</v>
      </c>
      <c r="BL196" s="16">
        <v>0.05</v>
      </c>
      <c r="BM196" s="16">
        <v>0.05</v>
      </c>
      <c r="BN196" s="16">
        <v>0.05</v>
      </c>
      <c r="BO196" s="16">
        <v>0.05</v>
      </c>
      <c r="BP196" s="16">
        <v>0.05</v>
      </c>
      <c r="BQ196" s="16">
        <v>0.4</v>
      </c>
      <c r="BR196" s="69">
        <v>0.4</v>
      </c>
      <c r="BS196" s="16">
        <v>0.05</v>
      </c>
      <c r="BT196" s="16">
        <v>0.05</v>
      </c>
      <c r="BU196" s="16">
        <v>0.1</v>
      </c>
      <c r="BV196" s="69">
        <v>0.05</v>
      </c>
      <c r="BW196" s="16">
        <v>0.05</v>
      </c>
      <c r="BX196" s="16">
        <v>0.05</v>
      </c>
      <c r="BY196" s="16">
        <f t="shared" si="2"/>
        <v>0.15000000000000002</v>
      </c>
      <c r="BZ196" s="16">
        <v>0.15</v>
      </c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>
        <v>0.05</v>
      </c>
      <c r="DF196" s="16">
        <v>0.05</v>
      </c>
      <c r="DG196" s="36">
        <v>162.80000000000001</v>
      </c>
      <c r="DH196" s="63"/>
      <c r="DI196" s="63"/>
      <c r="DJ196" s="63"/>
      <c r="DK196" s="63"/>
      <c r="DL196" s="63"/>
    </row>
    <row r="197" spans="1:116" x14ac:dyDescent="0.3">
      <c r="A197" s="56">
        <v>192</v>
      </c>
      <c r="B197" s="57">
        <v>374</v>
      </c>
      <c r="C197" s="58" t="s">
        <v>196</v>
      </c>
      <c r="D197" s="58" t="s">
        <v>254</v>
      </c>
      <c r="E197" s="58" t="s">
        <v>377</v>
      </c>
      <c r="F197" s="58" t="s">
        <v>434</v>
      </c>
      <c r="G197" s="37">
        <v>8.5</v>
      </c>
      <c r="H197" s="10">
        <v>102</v>
      </c>
      <c r="I197" s="28">
        <v>0.05</v>
      </c>
      <c r="J197" s="28">
        <v>1.5</v>
      </c>
      <c r="K197" s="28">
        <v>14.4</v>
      </c>
      <c r="L197" s="29">
        <v>2.5000000000000001E-2</v>
      </c>
      <c r="M197" s="28">
        <v>1.24</v>
      </c>
      <c r="N197" s="28">
        <v>5.89</v>
      </c>
      <c r="O197" s="28">
        <v>4.3899999999999997</v>
      </c>
      <c r="P197" s="31">
        <v>1.1599999999999999E-2</v>
      </c>
      <c r="Q197" s="28">
        <v>120</v>
      </c>
      <c r="R197" s="28">
        <v>0.2</v>
      </c>
      <c r="S197" s="28">
        <v>3.25</v>
      </c>
      <c r="T197" s="28">
        <v>3.71</v>
      </c>
      <c r="U197" s="17">
        <v>1</v>
      </c>
      <c r="V197" s="28">
        <v>2.57</v>
      </c>
      <c r="W197" s="28">
        <v>2.0499999999999998</v>
      </c>
      <c r="X197" s="28">
        <v>28.6</v>
      </c>
      <c r="Y197" s="10">
        <v>1120</v>
      </c>
      <c r="Z197" s="28">
        <v>4.5999999999999996</v>
      </c>
      <c r="AA197" s="10">
        <v>2300</v>
      </c>
      <c r="AB197" s="17">
        <v>159</v>
      </c>
      <c r="AC197" s="28">
        <v>109</v>
      </c>
      <c r="AD197" s="28">
        <v>233</v>
      </c>
      <c r="AE197" s="28">
        <v>59.6</v>
      </c>
      <c r="AF197" s="10">
        <v>922</v>
      </c>
      <c r="AG197" s="10">
        <v>153</v>
      </c>
      <c r="AH197" s="17">
        <v>5</v>
      </c>
      <c r="AI197" s="17">
        <v>2.5</v>
      </c>
      <c r="AJ197" s="17">
        <v>2.5</v>
      </c>
      <c r="AK197" s="17">
        <v>2.5</v>
      </c>
      <c r="AL197" s="17">
        <v>2.5</v>
      </c>
      <c r="AM197" s="17">
        <v>2.5</v>
      </c>
      <c r="AN197" s="17">
        <v>2.5</v>
      </c>
      <c r="AO197" s="17">
        <v>2.5</v>
      </c>
      <c r="AP197" s="17">
        <v>2.5</v>
      </c>
      <c r="AQ197" s="17">
        <v>1.5</v>
      </c>
      <c r="AR197" s="17">
        <v>2.5</v>
      </c>
      <c r="AS197" s="17">
        <v>2.5</v>
      </c>
      <c r="AT197" s="17">
        <v>2.5</v>
      </c>
      <c r="AU197" s="17">
        <v>2.5</v>
      </c>
      <c r="AV197" s="17">
        <v>2.5</v>
      </c>
      <c r="AW197" s="17">
        <v>2.5</v>
      </c>
      <c r="AX197" s="17">
        <v>9</v>
      </c>
      <c r="AY197" s="17">
        <v>2.5</v>
      </c>
      <c r="AZ197" s="17">
        <v>2.5</v>
      </c>
      <c r="BA197" s="18">
        <v>34</v>
      </c>
      <c r="BB197" s="16">
        <v>0.5</v>
      </c>
      <c r="BC197" s="16">
        <v>0.5</v>
      </c>
      <c r="BD197" s="16">
        <v>0.5</v>
      </c>
      <c r="BE197" s="16">
        <v>0.5</v>
      </c>
      <c r="BF197" s="16">
        <v>0.5</v>
      </c>
      <c r="BG197" s="16">
        <v>0.5</v>
      </c>
      <c r="BH197" s="16">
        <v>0.5</v>
      </c>
      <c r="BI197" s="16">
        <v>0.5</v>
      </c>
      <c r="BJ197" s="16">
        <v>5.0000000000000001E-3</v>
      </c>
      <c r="BK197" s="16">
        <v>0.5</v>
      </c>
      <c r="BL197" s="16">
        <v>0.05</v>
      </c>
      <c r="BM197" s="16">
        <v>0.05</v>
      </c>
      <c r="BN197" s="16">
        <v>0.05</v>
      </c>
      <c r="BO197" s="16">
        <v>0.05</v>
      </c>
      <c r="BP197" s="16">
        <v>0.05</v>
      </c>
      <c r="BQ197" s="16">
        <v>0.4</v>
      </c>
      <c r="BR197" s="69">
        <v>0.4</v>
      </c>
      <c r="BS197" s="16">
        <v>0.05</v>
      </c>
      <c r="BT197" s="16">
        <v>0.05</v>
      </c>
      <c r="BU197" s="16">
        <v>0.1</v>
      </c>
      <c r="BV197" s="69">
        <v>0.05</v>
      </c>
      <c r="BW197" s="16">
        <v>0.05</v>
      </c>
      <c r="BX197" s="16">
        <v>0.05</v>
      </c>
      <c r="BY197" s="16">
        <f t="shared" si="2"/>
        <v>0.15000000000000002</v>
      </c>
      <c r="BZ197" s="16">
        <v>0.15</v>
      </c>
      <c r="CA197" s="16">
        <v>25</v>
      </c>
      <c r="CB197" s="16">
        <v>50</v>
      </c>
      <c r="CC197" s="16">
        <v>500</v>
      </c>
      <c r="CD197" s="16">
        <v>0.01</v>
      </c>
      <c r="CE197" s="16">
        <v>2.5000000000000001E-2</v>
      </c>
      <c r="CF197" s="16">
        <v>2.5000000000000001E-2</v>
      </c>
      <c r="CG197" s="16">
        <v>2.5000000000000001E-2</v>
      </c>
      <c r="CH197" s="16">
        <v>2.5000000000000001E-2</v>
      </c>
      <c r="CI197" s="16">
        <v>2.5000000000000001E-2</v>
      </c>
      <c r="CJ197" s="16">
        <v>2.5000000000000001E-2</v>
      </c>
      <c r="CK197" s="16">
        <v>2.5000000000000001E-2</v>
      </c>
      <c r="CL197" s="16">
        <v>5.0000000000000001E-3</v>
      </c>
      <c r="CM197" s="16">
        <v>0.15</v>
      </c>
      <c r="CN197" s="16">
        <v>0.5</v>
      </c>
      <c r="CO197" s="16">
        <v>0.5</v>
      </c>
      <c r="CP197" s="16">
        <v>0.5</v>
      </c>
      <c r="CQ197" s="16">
        <v>1.5</v>
      </c>
      <c r="CR197" s="16">
        <v>0.3</v>
      </c>
      <c r="CS197" s="16">
        <v>5</v>
      </c>
      <c r="CT197" s="16">
        <v>0.5</v>
      </c>
      <c r="CU197" s="16">
        <v>0.5</v>
      </c>
      <c r="CV197" s="16">
        <v>0.05</v>
      </c>
      <c r="CW197" s="16">
        <v>0.05</v>
      </c>
      <c r="CX197" s="16">
        <v>0.05</v>
      </c>
      <c r="CY197" s="16">
        <v>7.7000000000000007E-4</v>
      </c>
      <c r="CZ197" s="16">
        <v>0.05</v>
      </c>
      <c r="DA197" s="16">
        <v>0.05</v>
      </c>
      <c r="DB197" s="16">
        <v>0.05</v>
      </c>
      <c r="DC197" s="16">
        <v>0.05</v>
      </c>
      <c r="DD197" s="16">
        <v>0.05</v>
      </c>
      <c r="DE197" s="16">
        <v>0.05</v>
      </c>
      <c r="DF197" s="16">
        <v>0.05</v>
      </c>
      <c r="DG197" s="36">
        <v>647.1</v>
      </c>
      <c r="DH197" s="63">
        <v>0.5</v>
      </c>
      <c r="DI197" s="63">
        <v>0.05</v>
      </c>
      <c r="DJ197" s="63">
        <v>0.25</v>
      </c>
      <c r="DK197" s="63">
        <v>0.25</v>
      </c>
      <c r="DL197" s="63">
        <v>0.05</v>
      </c>
    </row>
    <row r="198" spans="1:116" x14ac:dyDescent="0.3">
      <c r="A198" s="56">
        <v>193</v>
      </c>
      <c r="B198" s="57">
        <v>375</v>
      </c>
      <c r="C198" s="58" t="s">
        <v>978</v>
      </c>
      <c r="D198" s="58" t="s">
        <v>979</v>
      </c>
      <c r="E198" s="58" t="s">
        <v>980</v>
      </c>
      <c r="F198" s="58" t="s">
        <v>981</v>
      </c>
      <c r="G198" s="37">
        <v>7.3</v>
      </c>
      <c r="H198" s="10">
        <v>862</v>
      </c>
      <c r="I198" s="28">
        <v>0.05</v>
      </c>
      <c r="J198" s="28">
        <v>1.5</v>
      </c>
      <c r="K198" s="28">
        <v>51.4</v>
      </c>
      <c r="L198" s="29">
        <v>0.13400000000000001</v>
      </c>
      <c r="M198" s="28">
        <v>2.93</v>
      </c>
      <c r="N198" s="36">
        <v>12.4</v>
      </c>
      <c r="O198" s="28">
        <v>21.2</v>
      </c>
      <c r="P198" s="31">
        <v>5.1999999999999998E-2</v>
      </c>
      <c r="Q198" s="36">
        <v>1160</v>
      </c>
      <c r="R198" s="28">
        <v>0.2</v>
      </c>
      <c r="S198" s="36">
        <v>6.61</v>
      </c>
      <c r="T198" s="28">
        <v>12</v>
      </c>
      <c r="U198" s="17">
        <v>1</v>
      </c>
      <c r="V198" s="36">
        <v>18.3</v>
      </c>
      <c r="W198" s="36">
        <v>13.8</v>
      </c>
      <c r="X198" s="36">
        <v>85.5</v>
      </c>
      <c r="Y198" s="10">
        <v>6210</v>
      </c>
      <c r="Z198" s="28">
        <v>3.22</v>
      </c>
      <c r="AA198" s="10">
        <v>8700</v>
      </c>
      <c r="AB198" s="17">
        <v>211</v>
      </c>
      <c r="AC198" s="28">
        <v>296</v>
      </c>
      <c r="AD198" s="28">
        <v>3140</v>
      </c>
      <c r="AE198" s="28">
        <v>231.43799999999999</v>
      </c>
      <c r="AF198" s="10">
        <v>5577.72</v>
      </c>
      <c r="AG198" s="36">
        <v>1150</v>
      </c>
      <c r="AH198" s="17">
        <v>230</v>
      </c>
      <c r="AI198" s="17">
        <v>475</v>
      </c>
      <c r="AJ198" s="17">
        <v>2.5</v>
      </c>
      <c r="AK198" s="17">
        <v>1750</v>
      </c>
      <c r="AL198" s="17">
        <v>500</v>
      </c>
      <c r="AM198" s="17">
        <v>461</v>
      </c>
      <c r="AN198" s="17">
        <v>391</v>
      </c>
      <c r="AO198" s="17">
        <v>73</v>
      </c>
      <c r="AP198" s="17">
        <v>195</v>
      </c>
      <c r="AQ198" s="17">
        <v>10</v>
      </c>
      <c r="AR198" s="17">
        <v>63</v>
      </c>
      <c r="AS198" s="17">
        <v>67</v>
      </c>
      <c r="AT198" s="17">
        <v>1470</v>
      </c>
      <c r="AU198" s="17">
        <v>531</v>
      </c>
      <c r="AV198" s="17">
        <v>214</v>
      </c>
      <c r="AW198" s="17">
        <v>300</v>
      </c>
      <c r="AX198" s="17">
        <v>461</v>
      </c>
      <c r="AY198" s="17">
        <v>49</v>
      </c>
      <c r="AZ198" s="17">
        <v>2.5</v>
      </c>
      <c r="BA198" s="18">
        <v>6164.5</v>
      </c>
      <c r="BB198" s="16">
        <v>0.5</v>
      </c>
      <c r="BC198" s="16">
        <v>0.5</v>
      </c>
      <c r="BD198" s="16">
        <v>0.5</v>
      </c>
      <c r="BE198" s="16">
        <v>0.5</v>
      </c>
      <c r="BF198" s="16">
        <v>0.5</v>
      </c>
      <c r="BG198" s="16">
        <v>0.5</v>
      </c>
      <c r="BH198" s="16">
        <v>0.5</v>
      </c>
      <c r="BI198" s="16">
        <v>0.5</v>
      </c>
      <c r="BJ198" s="16">
        <v>5.0000000000000001E-3</v>
      </c>
      <c r="BK198" s="16">
        <v>0.5</v>
      </c>
      <c r="BL198" s="16">
        <v>0.05</v>
      </c>
      <c r="BM198" s="16">
        <v>0.05</v>
      </c>
      <c r="BN198" s="16">
        <v>0.05</v>
      </c>
      <c r="BO198" s="16">
        <v>0.05</v>
      </c>
      <c r="BP198" s="16">
        <v>0.05</v>
      </c>
      <c r="BQ198" s="16">
        <v>0.4</v>
      </c>
      <c r="BR198" s="69">
        <v>0.4</v>
      </c>
      <c r="BS198" s="16">
        <v>0.05</v>
      </c>
      <c r="BT198" s="16">
        <v>0.05</v>
      </c>
      <c r="BU198" s="16">
        <v>0.1</v>
      </c>
      <c r="BV198" s="69">
        <v>0.05</v>
      </c>
      <c r="BW198" s="16">
        <v>0.05</v>
      </c>
      <c r="BX198" s="16">
        <v>0.05</v>
      </c>
      <c r="BY198" s="16">
        <f t="shared" si="2"/>
        <v>0.15000000000000002</v>
      </c>
      <c r="BZ198" s="16">
        <v>0.15</v>
      </c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>
        <v>0.05</v>
      </c>
      <c r="DF198" s="16">
        <v>0.05</v>
      </c>
      <c r="DG198" s="36">
        <v>4278</v>
      </c>
      <c r="DH198" s="63"/>
      <c r="DI198" s="63"/>
      <c r="DJ198" s="63"/>
      <c r="DK198" s="63"/>
      <c r="DL198" s="63"/>
    </row>
    <row r="199" spans="1:116" x14ac:dyDescent="0.3">
      <c r="A199" s="56">
        <v>194</v>
      </c>
      <c r="B199" s="57">
        <v>376</v>
      </c>
      <c r="C199" s="58" t="s">
        <v>982</v>
      </c>
      <c r="D199" s="58" t="s">
        <v>257</v>
      </c>
      <c r="E199" s="58" t="s">
        <v>983</v>
      </c>
      <c r="F199" s="58" t="s">
        <v>984</v>
      </c>
      <c r="G199" s="37">
        <v>8.3000000000000007</v>
      </c>
      <c r="H199" s="10">
        <v>230</v>
      </c>
      <c r="I199" s="28">
        <v>0.05</v>
      </c>
      <c r="J199" s="28">
        <v>1.5</v>
      </c>
      <c r="K199" s="28">
        <v>18.899999999999999</v>
      </c>
      <c r="L199" s="29">
        <v>2.5000000000000001E-2</v>
      </c>
      <c r="M199" s="28">
        <v>1.03</v>
      </c>
      <c r="N199" s="36">
        <v>3.19</v>
      </c>
      <c r="O199" s="36">
        <v>4.26</v>
      </c>
      <c r="P199" s="31">
        <v>7.4999999999999997E-3</v>
      </c>
      <c r="Q199" s="36">
        <v>518</v>
      </c>
      <c r="R199" s="28">
        <v>0.2</v>
      </c>
      <c r="S199" s="36">
        <v>2.4700000000000002</v>
      </c>
      <c r="T199" s="36">
        <v>3.09</v>
      </c>
      <c r="U199" s="17">
        <v>1</v>
      </c>
      <c r="V199" s="17">
        <v>10.6</v>
      </c>
      <c r="W199" s="36">
        <v>2.95</v>
      </c>
      <c r="X199" s="36">
        <v>24</v>
      </c>
      <c r="Y199" s="10">
        <v>4810</v>
      </c>
      <c r="Z199" s="28">
        <v>0.27</v>
      </c>
      <c r="AA199" s="10">
        <v>2530</v>
      </c>
      <c r="AB199" s="17">
        <v>69</v>
      </c>
      <c r="AC199" s="28">
        <v>255</v>
      </c>
      <c r="AD199" s="28">
        <v>330</v>
      </c>
      <c r="AE199" s="28">
        <v>133.203</v>
      </c>
      <c r="AF199" s="10">
        <v>1103.05</v>
      </c>
      <c r="AG199" s="36">
        <v>285</v>
      </c>
      <c r="AH199" s="17">
        <v>12</v>
      </c>
      <c r="AI199" s="17">
        <v>24</v>
      </c>
      <c r="AJ199" s="17">
        <v>2.5</v>
      </c>
      <c r="AK199" s="17">
        <v>74</v>
      </c>
      <c r="AL199" s="17">
        <v>50</v>
      </c>
      <c r="AM199" s="17">
        <v>42</v>
      </c>
      <c r="AN199" s="17">
        <v>83</v>
      </c>
      <c r="AO199" s="17">
        <v>13</v>
      </c>
      <c r="AP199" s="17">
        <v>64</v>
      </c>
      <c r="AQ199" s="17">
        <v>1.5</v>
      </c>
      <c r="AR199" s="17">
        <v>2.5</v>
      </c>
      <c r="AS199" s="17">
        <v>2.5</v>
      </c>
      <c r="AT199" s="17">
        <v>67</v>
      </c>
      <c r="AU199" s="17">
        <v>83</v>
      </c>
      <c r="AV199" s="17">
        <v>53</v>
      </c>
      <c r="AW199" s="17">
        <v>32</v>
      </c>
      <c r="AX199" s="17">
        <v>72</v>
      </c>
      <c r="AY199" s="17">
        <v>13</v>
      </c>
      <c r="AZ199" s="17">
        <v>2.5</v>
      </c>
      <c r="BA199" s="18">
        <v>497</v>
      </c>
      <c r="BB199" s="16">
        <v>0.5</v>
      </c>
      <c r="BC199" s="16">
        <v>0.5</v>
      </c>
      <c r="BD199" s="16">
        <v>0.5</v>
      </c>
      <c r="BE199" s="16">
        <v>0.5</v>
      </c>
      <c r="BF199" s="16">
        <v>0.5</v>
      </c>
      <c r="BG199" s="16">
        <v>0.5</v>
      </c>
      <c r="BH199" s="16">
        <v>0.5</v>
      </c>
      <c r="BI199" s="16">
        <v>0.5</v>
      </c>
      <c r="BJ199" s="16">
        <v>5.0000000000000001E-3</v>
      </c>
      <c r="BK199" s="16">
        <v>0.5</v>
      </c>
      <c r="BL199" s="16">
        <v>0.05</v>
      </c>
      <c r="BM199" s="16">
        <v>0.05</v>
      </c>
      <c r="BN199" s="16">
        <v>0.05</v>
      </c>
      <c r="BO199" s="16">
        <v>0.05</v>
      </c>
      <c r="BP199" s="16">
        <v>0.05</v>
      </c>
      <c r="BQ199" s="16">
        <v>0.4</v>
      </c>
      <c r="BR199" s="69">
        <v>0.4</v>
      </c>
      <c r="BS199" s="16">
        <v>0.05</v>
      </c>
      <c r="BT199" s="16">
        <v>0.05</v>
      </c>
      <c r="BU199" s="16">
        <v>0.1</v>
      </c>
      <c r="BV199" s="69">
        <v>0.05</v>
      </c>
      <c r="BW199" s="16">
        <v>0.05</v>
      </c>
      <c r="BX199" s="16">
        <v>0.05</v>
      </c>
      <c r="BY199" s="16">
        <f t="shared" ref="BY199:BY233" si="3">SUM(BV199:BX199)</f>
        <v>0.15000000000000002</v>
      </c>
      <c r="BZ199" s="16">
        <v>0.15</v>
      </c>
      <c r="CA199" s="16">
        <v>25</v>
      </c>
      <c r="CB199" s="16">
        <v>50</v>
      </c>
      <c r="CC199" s="16">
        <v>2400</v>
      </c>
      <c r="CD199" s="16">
        <v>0.01</v>
      </c>
      <c r="CE199" s="16">
        <v>2.5000000000000001E-2</v>
      </c>
      <c r="CF199" s="16">
        <v>2.5000000000000001E-2</v>
      </c>
      <c r="CG199" s="16">
        <v>2.5000000000000001E-2</v>
      </c>
      <c r="CH199" s="16">
        <v>2.5000000000000001E-2</v>
      </c>
      <c r="CI199" s="16">
        <v>2.5000000000000001E-2</v>
      </c>
      <c r="CJ199" s="16">
        <v>2.5000000000000001E-2</v>
      </c>
      <c r="CK199" s="16">
        <v>2.5000000000000001E-2</v>
      </c>
      <c r="CL199" s="16">
        <v>0.08</v>
      </c>
      <c r="CM199" s="16">
        <v>0.15</v>
      </c>
      <c r="CN199" s="16">
        <v>0.5</v>
      </c>
      <c r="CO199" s="16">
        <v>0.5</v>
      </c>
      <c r="CP199" s="16">
        <v>0.5</v>
      </c>
      <c r="CQ199" s="16">
        <v>1.5</v>
      </c>
      <c r="CR199" s="16">
        <v>0.3</v>
      </c>
      <c r="CS199" s="16">
        <v>5</v>
      </c>
      <c r="CT199" s="16">
        <v>0.5</v>
      </c>
      <c r="CU199" s="16">
        <v>0.5</v>
      </c>
      <c r="CV199" s="16">
        <v>0.05</v>
      </c>
      <c r="CW199" s="16">
        <v>0.05</v>
      </c>
      <c r="CX199" s="16">
        <v>0.05</v>
      </c>
      <c r="CY199" s="16">
        <v>9.1E-4</v>
      </c>
      <c r="CZ199" s="16">
        <v>0.05</v>
      </c>
      <c r="DA199" s="16">
        <v>0.05</v>
      </c>
      <c r="DB199" s="16">
        <v>0.05</v>
      </c>
      <c r="DC199" s="16">
        <v>0.05</v>
      </c>
      <c r="DD199" s="16">
        <v>0.05</v>
      </c>
      <c r="DE199" s="16">
        <v>0.05</v>
      </c>
      <c r="DF199" s="16">
        <v>0.05</v>
      </c>
      <c r="DG199" s="36">
        <v>519.79999999999995</v>
      </c>
      <c r="DH199" s="63">
        <v>0.5</v>
      </c>
      <c r="DI199" s="63">
        <v>0.05</v>
      </c>
      <c r="DJ199" s="63">
        <v>0.25</v>
      </c>
      <c r="DK199" s="63">
        <v>0.25</v>
      </c>
      <c r="DL199" s="63">
        <v>0.05</v>
      </c>
    </row>
    <row r="200" spans="1:116" x14ac:dyDescent="0.3">
      <c r="A200" s="56">
        <v>195</v>
      </c>
      <c r="B200" s="57">
        <v>377</v>
      </c>
      <c r="C200" s="58" t="s">
        <v>985</v>
      </c>
      <c r="D200" s="58" t="s">
        <v>986</v>
      </c>
      <c r="E200" s="58" t="s">
        <v>384</v>
      </c>
      <c r="F200" s="58" t="s">
        <v>440</v>
      </c>
      <c r="G200" s="37">
        <v>7.6</v>
      </c>
      <c r="H200" s="10">
        <v>275</v>
      </c>
      <c r="I200" s="28">
        <v>0.64300000000000002</v>
      </c>
      <c r="J200" s="28">
        <v>1.5</v>
      </c>
      <c r="K200" s="28">
        <v>14.2</v>
      </c>
      <c r="L200" s="29">
        <v>2.5000000000000001E-2</v>
      </c>
      <c r="M200" s="28">
        <v>0.91800000000000004</v>
      </c>
      <c r="N200" s="36">
        <v>2.88</v>
      </c>
      <c r="O200" s="36">
        <v>4.43</v>
      </c>
      <c r="P200" s="31">
        <v>8.8000000000000005E-3</v>
      </c>
      <c r="Q200" s="36">
        <v>820</v>
      </c>
      <c r="R200" s="28">
        <v>0.2</v>
      </c>
      <c r="S200" s="36">
        <v>1.04</v>
      </c>
      <c r="T200" s="36">
        <v>1.1499999999999999</v>
      </c>
      <c r="U200" s="17">
        <v>1</v>
      </c>
      <c r="V200" s="17">
        <v>15.8</v>
      </c>
      <c r="W200" s="36">
        <v>4.38</v>
      </c>
      <c r="X200" s="36">
        <v>12.1</v>
      </c>
      <c r="Y200" s="10">
        <v>10700</v>
      </c>
      <c r="Z200" s="28">
        <v>2.72</v>
      </c>
      <c r="AA200" s="10">
        <v>3400</v>
      </c>
      <c r="AB200" s="17">
        <v>146</v>
      </c>
      <c r="AC200" s="28">
        <v>181</v>
      </c>
      <c r="AD200" s="10">
        <v>207</v>
      </c>
      <c r="AE200" s="28">
        <v>95.3</v>
      </c>
      <c r="AF200" s="10">
        <v>1438.7</v>
      </c>
      <c r="AG200" s="36">
        <v>395</v>
      </c>
      <c r="AH200" s="17">
        <v>2.5</v>
      </c>
      <c r="AI200" s="17">
        <v>2.5</v>
      </c>
      <c r="AJ200" s="17">
        <v>2.5</v>
      </c>
      <c r="AK200" s="17">
        <v>7</v>
      </c>
      <c r="AL200" s="17">
        <v>5</v>
      </c>
      <c r="AM200" s="17">
        <v>2.5</v>
      </c>
      <c r="AN200" s="17">
        <v>5</v>
      </c>
      <c r="AO200" s="17">
        <v>2.5</v>
      </c>
      <c r="AP200" s="17">
        <v>2.5</v>
      </c>
      <c r="AQ200" s="17">
        <v>1.5</v>
      </c>
      <c r="AR200" s="17">
        <v>2.5</v>
      </c>
      <c r="AS200" s="17">
        <v>2.5</v>
      </c>
      <c r="AT200" s="17">
        <v>8</v>
      </c>
      <c r="AU200" s="17">
        <v>6</v>
      </c>
      <c r="AV200" s="17">
        <v>2.5</v>
      </c>
      <c r="AW200" s="17">
        <v>2.5</v>
      </c>
      <c r="AX200" s="17">
        <v>14</v>
      </c>
      <c r="AY200" s="17">
        <v>35</v>
      </c>
      <c r="AZ200" s="17">
        <v>2.5</v>
      </c>
      <c r="BA200" s="18">
        <v>50</v>
      </c>
      <c r="BB200" s="16">
        <v>0.5</v>
      </c>
      <c r="BC200" s="16">
        <v>0.5</v>
      </c>
      <c r="BD200" s="16">
        <v>0.5</v>
      </c>
      <c r="BE200" s="16">
        <v>0.5</v>
      </c>
      <c r="BF200" s="16">
        <v>0.5</v>
      </c>
      <c r="BG200" s="16">
        <v>0.5</v>
      </c>
      <c r="BH200" s="16">
        <v>0.5</v>
      </c>
      <c r="BI200" s="16">
        <v>0.5</v>
      </c>
      <c r="BJ200" s="16">
        <v>5.0000000000000001E-3</v>
      </c>
      <c r="BK200" s="16">
        <v>0.5</v>
      </c>
      <c r="BL200" s="16">
        <v>0.05</v>
      </c>
      <c r="BM200" s="16">
        <v>0.05</v>
      </c>
      <c r="BN200" s="16">
        <v>0.05</v>
      </c>
      <c r="BO200" s="16">
        <v>0.05</v>
      </c>
      <c r="BP200" s="16">
        <v>0.05</v>
      </c>
      <c r="BQ200" s="16">
        <v>0.4</v>
      </c>
      <c r="BR200" s="69">
        <v>0.4</v>
      </c>
      <c r="BS200" s="16">
        <v>0.05</v>
      </c>
      <c r="BT200" s="16">
        <v>0.05</v>
      </c>
      <c r="BU200" s="16">
        <v>0.1</v>
      </c>
      <c r="BV200" s="69">
        <v>0.05</v>
      </c>
      <c r="BW200" s="16">
        <v>0.05</v>
      </c>
      <c r="BX200" s="16">
        <v>0.05</v>
      </c>
      <c r="BY200" s="16">
        <f t="shared" si="3"/>
        <v>0.15000000000000002</v>
      </c>
      <c r="BZ200" s="16">
        <v>0.15</v>
      </c>
      <c r="CA200" s="16">
        <v>25</v>
      </c>
      <c r="CB200" s="16">
        <v>50</v>
      </c>
      <c r="CC200" s="16">
        <v>500</v>
      </c>
      <c r="CD200" s="16">
        <v>0.01</v>
      </c>
      <c r="CE200" s="16">
        <v>2.5000000000000001E-2</v>
      </c>
      <c r="CF200" s="16">
        <v>2.5000000000000001E-2</v>
      </c>
      <c r="CG200" s="16">
        <v>2.5000000000000001E-2</v>
      </c>
      <c r="CH200" s="16">
        <v>2.5000000000000001E-2</v>
      </c>
      <c r="CI200" s="16">
        <v>2.5000000000000001E-2</v>
      </c>
      <c r="CJ200" s="16">
        <v>2.5000000000000001E-2</v>
      </c>
      <c r="CK200" s="16">
        <v>2.5000000000000001E-2</v>
      </c>
      <c r="CL200" s="16">
        <v>0.12</v>
      </c>
      <c r="CM200" s="16">
        <v>0.15</v>
      </c>
      <c r="CN200" s="16">
        <v>0.5</v>
      </c>
      <c r="CO200" s="16">
        <v>0.5</v>
      </c>
      <c r="CP200" s="16">
        <v>0.5</v>
      </c>
      <c r="CQ200" s="16">
        <v>1.5</v>
      </c>
      <c r="CR200" s="16">
        <v>0.3</v>
      </c>
      <c r="CS200" s="16">
        <v>5</v>
      </c>
      <c r="CT200" s="16">
        <v>0.5</v>
      </c>
      <c r="CU200" s="16">
        <v>0.5</v>
      </c>
      <c r="CV200" s="16">
        <v>0.05</v>
      </c>
      <c r="CW200" s="16">
        <v>0.05</v>
      </c>
      <c r="CX200" s="16">
        <v>0.05</v>
      </c>
      <c r="CY200" s="16">
        <v>7.18E-4</v>
      </c>
      <c r="CZ200" s="16">
        <v>0.05</v>
      </c>
      <c r="DA200" s="16">
        <v>0.05</v>
      </c>
      <c r="DB200" s="16">
        <v>0.05</v>
      </c>
      <c r="DC200" s="16">
        <v>0.05</v>
      </c>
      <c r="DD200" s="16">
        <v>0.05</v>
      </c>
      <c r="DE200" s="16">
        <v>0.05</v>
      </c>
      <c r="DF200" s="16">
        <v>0.05</v>
      </c>
      <c r="DG200" s="36">
        <v>342.8</v>
      </c>
      <c r="DH200" s="63">
        <v>0.5</v>
      </c>
      <c r="DI200" s="63">
        <v>0.05</v>
      </c>
      <c r="DJ200" s="63">
        <v>0.25</v>
      </c>
      <c r="DK200" s="63">
        <v>0.25</v>
      </c>
      <c r="DL200" s="63">
        <v>0.05</v>
      </c>
    </row>
    <row r="201" spans="1:116" x14ac:dyDescent="0.3">
      <c r="A201" s="56">
        <v>196</v>
      </c>
      <c r="B201" s="57">
        <v>378</v>
      </c>
      <c r="C201" s="58" t="s">
        <v>198</v>
      </c>
      <c r="D201" s="58" t="s">
        <v>258</v>
      </c>
      <c r="E201" s="58" t="s">
        <v>385</v>
      </c>
      <c r="F201" s="58" t="s">
        <v>441</v>
      </c>
      <c r="G201" s="37">
        <v>6.7</v>
      </c>
      <c r="H201" s="10">
        <v>652</v>
      </c>
      <c r="I201" s="28">
        <v>0.79500000000000004</v>
      </c>
      <c r="J201" s="28">
        <v>9</v>
      </c>
      <c r="K201" s="28">
        <v>273</v>
      </c>
      <c r="L201" s="29">
        <v>1.75</v>
      </c>
      <c r="M201" s="28">
        <v>7.31</v>
      </c>
      <c r="N201" s="28">
        <v>141</v>
      </c>
      <c r="O201" s="28">
        <v>51.4</v>
      </c>
      <c r="P201" s="31">
        <v>0.28399999999999997</v>
      </c>
      <c r="Q201" s="36">
        <v>1510</v>
      </c>
      <c r="R201" s="28">
        <v>0.2</v>
      </c>
      <c r="S201" s="28">
        <v>16.3</v>
      </c>
      <c r="T201" s="28">
        <v>19.600000000000001</v>
      </c>
      <c r="U201" s="17">
        <v>2.1800000000000002</v>
      </c>
      <c r="V201" s="17">
        <v>24.2</v>
      </c>
      <c r="W201" s="28">
        <v>19.399999999999999</v>
      </c>
      <c r="X201" s="28">
        <v>309</v>
      </c>
      <c r="Y201" s="10">
        <v>4460</v>
      </c>
      <c r="Z201" s="28">
        <v>2.85</v>
      </c>
      <c r="AA201" s="10">
        <v>15805.5</v>
      </c>
      <c r="AB201" s="17">
        <v>1095.26</v>
      </c>
      <c r="AC201" s="10">
        <v>4660</v>
      </c>
      <c r="AD201" s="10">
        <v>1520</v>
      </c>
      <c r="AE201" s="28">
        <v>164.917</v>
      </c>
      <c r="AF201" s="10">
        <v>7996.23</v>
      </c>
      <c r="AG201" s="36">
        <v>1330</v>
      </c>
      <c r="AH201" s="17">
        <v>66</v>
      </c>
      <c r="AI201" s="17">
        <v>88</v>
      </c>
      <c r="AJ201" s="17">
        <v>27</v>
      </c>
      <c r="AK201" s="17">
        <v>251</v>
      </c>
      <c r="AL201" s="17">
        <v>150</v>
      </c>
      <c r="AM201" s="17">
        <v>78</v>
      </c>
      <c r="AN201" s="17">
        <v>100</v>
      </c>
      <c r="AO201" s="17">
        <v>22</v>
      </c>
      <c r="AP201" s="17">
        <v>112</v>
      </c>
      <c r="AQ201" s="17">
        <v>1.5</v>
      </c>
      <c r="AR201" s="17">
        <v>20</v>
      </c>
      <c r="AS201" s="17">
        <v>14</v>
      </c>
      <c r="AT201" s="17">
        <v>184</v>
      </c>
      <c r="AU201" s="17">
        <v>193</v>
      </c>
      <c r="AV201" s="17">
        <v>128</v>
      </c>
      <c r="AW201" s="17">
        <v>113</v>
      </c>
      <c r="AX201" s="17">
        <v>120</v>
      </c>
      <c r="AY201" s="17">
        <v>17</v>
      </c>
      <c r="AZ201" s="17">
        <v>2.5</v>
      </c>
      <c r="BA201" s="18">
        <v>1300.5</v>
      </c>
      <c r="BB201" s="16">
        <v>0.5</v>
      </c>
      <c r="BC201" s="16">
        <v>0.5</v>
      </c>
      <c r="BD201" s="16">
        <v>0.5</v>
      </c>
      <c r="BE201" s="16">
        <v>0.5</v>
      </c>
      <c r="BF201" s="16">
        <v>0.5</v>
      </c>
      <c r="BG201" s="16">
        <v>0.5</v>
      </c>
      <c r="BH201" s="16">
        <v>0.5</v>
      </c>
      <c r="BI201" s="16">
        <v>0.5</v>
      </c>
      <c r="BJ201" s="16">
        <v>5.0000000000000001E-3</v>
      </c>
      <c r="BK201" s="16">
        <v>0.5</v>
      </c>
      <c r="BL201" s="16">
        <v>0.05</v>
      </c>
      <c r="BM201" s="16">
        <v>0.05</v>
      </c>
      <c r="BN201" s="16">
        <v>0.05</v>
      </c>
      <c r="BO201" s="16">
        <v>0.05</v>
      </c>
      <c r="BP201" s="16">
        <v>0.05</v>
      </c>
      <c r="BQ201" s="16">
        <v>0.4</v>
      </c>
      <c r="BR201" s="69">
        <v>0.4</v>
      </c>
      <c r="BS201" s="16">
        <v>0.05</v>
      </c>
      <c r="BT201" s="16">
        <v>0.05</v>
      </c>
      <c r="BU201" s="16">
        <v>0.1</v>
      </c>
      <c r="BV201" s="69">
        <v>0.05</v>
      </c>
      <c r="BW201" s="16">
        <v>0.05</v>
      </c>
      <c r="BX201" s="16">
        <v>0.05</v>
      </c>
      <c r="BY201" s="16">
        <f t="shared" si="3"/>
        <v>0.15000000000000002</v>
      </c>
      <c r="BZ201" s="16">
        <v>0.15</v>
      </c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>
        <v>0.05</v>
      </c>
      <c r="DF201" s="16">
        <v>0.05</v>
      </c>
      <c r="DG201" s="36">
        <v>2482</v>
      </c>
      <c r="DH201" s="63"/>
      <c r="DI201" s="63"/>
      <c r="DJ201" s="63"/>
      <c r="DK201" s="63"/>
      <c r="DL201" s="63"/>
    </row>
    <row r="202" spans="1:116" x14ac:dyDescent="0.3">
      <c r="A202" s="56">
        <v>197</v>
      </c>
      <c r="B202" s="57">
        <v>379</v>
      </c>
      <c r="C202" s="58" t="s">
        <v>987</v>
      </c>
      <c r="D202" s="58" t="s">
        <v>988</v>
      </c>
      <c r="E202" s="58" t="s">
        <v>373</v>
      </c>
      <c r="F202" s="58" t="s">
        <v>431</v>
      </c>
      <c r="G202" s="37">
        <v>7.8</v>
      </c>
      <c r="H202" s="10">
        <v>139.6</v>
      </c>
      <c r="I202" s="28">
        <v>0.05</v>
      </c>
      <c r="J202" s="28">
        <v>3.49</v>
      </c>
      <c r="K202" s="28">
        <v>67.099999999999994</v>
      </c>
      <c r="L202" s="29">
        <v>0.23400000000000001</v>
      </c>
      <c r="M202" s="28">
        <v>4.7</v>
      </c>
      <c r="N202" s="28">
        <v>14.5</v>
      </c>
      <c r="O202" s="28">
        <v>12</v>
      </c>
      <c r="P202" s="31">
        <v>8.2000000000000007E-3</v>
      </c>
      <c r="Q202" s="36">
        <v>2600</v>
      </c>
      <c r="R202" s="28">
        <v>0.2</v>
      </c>
      <c r="S202" s="28">
        <v>16.899999999999999</v>
      </c>
      <c r="T202" s="28">
        <v>13.8</v>
      </c>
      <c r="U202" s="17">
        <v>1</v>
      </c>
      <c r="V202" s="17">
        <v>8.34</v>
      </c>
      <c r="W202" s="28">
        <v>19.100000000000001</v>
      </c>
      <c r="X202" s="28">
        <v>54.7</v>
      </c>
      <c r="Y202" s="10">
        <v>1090</v>
      </c>
      <c r="Z202" s="28">
        <v>0.44</v>
      </c>
      <c r="AA202" s="10">
        <v>19777</v>
      </c>
      <c r="AB202" s="17">
        <v>148</v>
      </c>
      <c r="AC202" s="10">
        <v>213</v>
      </c>
      <c r="AD202" s="28">
        <v>154</v>
      </c>
      <c r="AE202" s="28">
        <v>75.3</v>
      </c>
      <c r="AF202" s="10">
        <v>9306.91</v>
      </c>
      <c r="AG202" s="36">
        <v>2040</v>
      </c>
      <c r="AH202" s="17">
        <v>14</v>
      </c>
      <c r="AI202" s="17">
        <v>17</v>
      </c>
      <c r="AJ202" s="17">
        <v>11</v>
      </c>
      <c r="AK202" s="17">
        <v>65</v>
      </c>
      <c r="AL202" s="17">
        <v>63</v>
      </c>
      <c r="AM202" s="17">
        <v>62</v>
      </c>
      <c r="AN202" s="17">
        <v>84</v>
      </c>
      <c r="AO202" s="17">
        <v>19</v>
      </c>
      <c r="AP202" s="17">
        <v>45</v>
      </c>
      <c r="AQ202" s="17">
        <v>1.5</v>
      </c>
      <c r="AR202" s="17">
        <v>2.5</v>
      </c>
      <c r="AS202" s="17">
        <v>2.5</v>
      </c>
      <c r="AT202" s="17">
        <v>97</v>
      </c>
      <c r="AU202" s="17">
        <v>94</v>
      </c>
      <c r="AV202" s="17">
        <v>43</v>
      </c>
      <c r="AW202" s="17">
        <v>54</v>
      </c>
      <c r="AX202" s="17">
        <v>57</v>
      </c>
      <c r="AY202" s="17">
        <v>10</v>
      </c>
      <c r="AZ202" s="17">
        <v>2.5</v>
      </c>
      <c r="BA202" s="18">
        <v>556.5</v>
      </c>
      <c r="BB202" s="16">
        <v>0.5</v>
      </c>
      <c r="BC202" s="16">
        <v>0.5</v>
      </c>
      <c r="BD202" s="16">
        <v>0.5</v>
      </c>
      <c r="BE202" s="16">
        <v>0.5</v>
      </c>
      <c r="BF202" s="16">
        <v>0.5</v>
      </c>
      <c r="BG202" s="16">
        <v>0.5</v>
      </c>
      <c r="BH202" s="16">
        <v>0.5</v>
      </c>
      <c r="BI202" s="16">
        <v>0.5</v>
      </c>
      <c r="BJ202" s="16">
        <v>5.0000000000000001E-3</v>
      </c>
      <c r="BK202" s="16">
        <v>0.5</v>
      </c>
      <c r="BL202" s="16">
        <v>0.05</v>
      </c>
      <c r="BM202" s="16">
        <v>0.05</v>
      </c>
      <c r="BN202" s="16">
        <v>0.05</v>
      </c>
      <c r="BO202" s="16">
        <v>0.05</v>
      </c>
      <c r="BP202" s="16">
        <v>0.05</v>
      </c>
      <c r="BQ202" s="16">
        <v>0.4</v>
      </c>
      <c r="BR202" s="69">
        <v>0.4</v>
      </c>
      <c r="BS202" s="16">
        <v>0.05</v>
      </c>
      <c r="BT202" s="16">
        <v>0.05</v>
      </c>
      <c r="BU202" s="16">
        <v>0.1</v>
      </c>
      <c r="BV202" s="69">
        <v>0.05</v>
      </c>
      <c r="BW202" s="16">
        <v>0.05</v>
      </c>
      <c r="BX202" s="16">
        <v>0.05</v>
      </c>
      <c r="BY202" s="16">
        <f t="shared" si="3"/>
        <v>0.15000000000000002</v>
      </c>
      <c r="BZ202" s="16">
        <v>0.15</v>
      </c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>
        <v>0.05</v>
      </c>
      <c r="DF202" s="16">
        <v>0.05</v>
      </c>
      <c r="DG202" s="36">
        <v>5.0000000000000001E-3</v>
      </c>
      <c r="DH202" s="63"/>
      <c r="DI202" s="63"/>
      <c r="DJ202" s="63"/>
      <c r="DK202" s="63"/>
      <c r="DL202" s="63"/>
    </row>
    <row r="203" spans="1:116" ht="26" x14ac:dyDescent="0.3">
      <c r="A203" s="56">
        <v>198</v>
      </c>
      <c r="B203" s="57">
        <v>380</v>
      </c>
      <c r="C203" s="58" t="s">
        <v>989</v>
      </c>
      <c r="D203" s="58" t="s">
        <v>990</v>
      </c>
      <c r="E203" s="58" t="s">
        <v>991</v>
      </c>
      <c r="F203" s="58" t="s">
        <v>992</v>
      </c>
      <c r="G203" s="37">
        <v>8</v>
      </c>
      <c r="H203" s="10">
        <v>236</v>
      </c>
      <c r="I203" s="28">
        <v>0.05</v>
      </c>
      <c r="J203" s="28">
        <v>4.91</v>
      </c>
      <c r="K203" s="28">
        <v>43.6</v>
      </c>
      <c r="L203" s="29">
        <v>2.5000000000000001E-2</v>
      </c>
      <c r="M203" s="28">
        <v>3.69</v>
      </c>
      <c r="N203" s="28">
        <v>14</v>
      </c>
      <c r="O203" s="28">
        <v>11.1</v>
      </c>
      <c r="P203" s="31">
        <v>1.2999999999999999E-2</v>
      </c>
      <c r="Q203" s="28">
        <v>2080</v>
      </c>
      <c r="R203" s="28">
        <v>0.2</v>
      </c>
      <c r="S203" s="28">
        <v>9.15</v>
      </c>
      <c r="T203" s="28">
        <v>7.72</v>
      </c>
      <c r="U203" s="17">
        <v>1</v>
      </c>
      <c r="V203" s="28">
        <v>108</v>
      </c>
      <c r="W203" s="28">
        <v>17.3</v>
      </c>
      <c r="X203" s="28">
        <v>40.700000000000003</v>
      </c>
      <c r="Y203" s="10">
        <v>19100</v>
      </c>
      <c r="Z203" s="28">
        <v>2.89</v>
      </c>
      <c r="AA203" s="10">
        <v>17484.400000000001</v>
      </c>
      <c r="AB203" s="17">
        <v>866.11500000000001</v>
      </c>
      <c r="AC203" s="28">
        <v>2200</v>
      </c>
      <c r="AD203" s="10">
        <v>1150</v>
      </c>
      <c r="AE203" s="28">
        <v>282.99</v>
      </c>
      <c r="AF203" s="10">
        <v>8924.06</v>
      </c>
      <c r="AG203" s="10">
        <v>2990</v>
      </c>
      <c r="AH203" s="17">
        <v>46</v>
      </c>
      <c r="AI203" s="17">
        <v>44</v>
      </c>
      <c r="AJ203" s="17">
        <v>2.5</v>
      </c>
      <c r="AK203" s="17">
        <v>75</v>
      </c>
      <c r="AL203" s="17">
        <v>13</v>
      </c>
      <c r="AM203" s="17">
        <v>10</v>
      </c>
      <c r="AN203" s="17">
        <v>13</v>
      </c>
      <c r="AO203" s="17">
        <v>2.5</v>
      </c>
      <c r="AP203" s="17">
        <v>12</v>
      </c>
      <c r="AQ203" s="17">
        <v>1.5</v>
      </c>
      <c r="AR203" s="17">
        <v>11</v>
      </c>
      <c r="AS203" s="17">
        <v>9</v>
      </c>
      <c r="AT203" s="17">
        <v>46</v>
      </c>
      <c r="AU203" s="17">
        <v>24</v>
      </c>
      <c r="AV203" s="17">
        <v>2.5</v>
      </c>
      <c r="AW203" s="17">
        <v>20</v>
      </c>
      <c r="AX203" s="17">
        <v>12</v>
      </c>
      <c r="AY203" s="17">
        <v>2.5</v>
      </c>
      <c r="AZ203" s="17">
        <v>2.5</v>
      </c>
      <c r="BA203" s="18">
        <v>297.5</v>
      </c>
      <c r="BB203" s="16">
        <v>0.5</v>
      </c>
      <c r="BC203" s="16">
        <v>0.5</v>
      </c>
      <c r="BD203" s="16">
        <v>0.5</v>
      </c>
      <c r="BE203" s="16">
        <v>0.5</v>
      </c>
      <c r="BF203" s="16">
        <v>0.5</v>
      </c>
      <c r="BG203" s="16">
        <v>0.5</v>
      </c>
      <c r="BH203" s="16">
        <v>0.5</v>
      </c>
      <c r="BI203" s="16">
        <v>0.5</v>
      </c>
      <c r="BJ203" s="16">
        <v>5.0000000000000001E-3</v>
      </c>
      <c r="BK203" s="16">
        <v>0.5</v>
      </c>
      <c r="BL203" s="16">
        <v>0.05</v>
      </c>
      <c r="BM203" s="16">
        <v>0.05</v>
      </c>
      <c r="BN203" s="16">
        <v>0.05</v>
      </c>
      <c r="BO203" s="16">
        <v>0.05</v>
      </c>
      <c r="BP203" s="16">
        <v>0.05</v>
      </c>
      <c r="BQ203" s="16">
        <v>0.4</v>
      </c>
      <c r="BR203" s="69">
        <v>0.4</v>
      </c>
      <c r="BS203" s="16">
        <v>0.05</v>
      </c>
      <c r="BT203" s="16">
        <v>0.05</v>
      </c>
      <c r="BU203" s="16">
        <v>0.1</v>
      </c>
      <c r="BV203" s="69">
        <v>0.05</v>
      </c>
      <c r="BW203" s="16">
        <v>0.05</v>
      </c>
      <c r="BX203" s="16">
        <v>0.05</v>
      </c>
      <c r="BY203" s="16">
        <f t="shared" si="3"/>
        <v>0.15000000000000002</v>
      </c>
      <c r="BZ203" s="16">
        <v>0.15</v>
      </c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>
        <v>0.05</v>
      </c>
      <c r="DF203" s="16">
        <v>0.05</v>
      </c>
      <c r="DG203" s="36">
        <v>4164</v>
      </c>
      <c r="DH203" s="63"/>
      <c r="DI203" s="63"/>
      <c r="DJ203" s="63"/>
      <c r="DK203" s="63"/>
      <c r="DL203" s="63"/>
    </row>
    <row r="204" spans="1:116" x14ac:dyDescent="0.3">
      <c r="A204" s="56">
        <v>199</v>
      </c>
      <c r="B204" s="57">
        <v>381</v>
      </c>
      <c r="C204" s="58" t="s">
        <v>993</v>
      </c>
      <c r="D204" s="58" t="s">
        <v>994</v>
      </c>
      <c r="E204" s="58" t="s">
        <v>386</v>
      </c>
      <c r="F204" s="58" t="s">
        <v>442</v>
      </c>
      <c r="G204" s="37">
        <v>7.9</v>
      </c>
      <c r="H204" s="10">
        <v>272</v>
      </c>
      <c r="I204" s="28">
        <v>0.05</v>
      </c>
      <c r="J204" s="28">
        <v>1.5</v>
      </c>
      <c r="K204" s="28">
        <v>19.7</v>
      </c>
      <c r="L204" s="29">
        <v>0.64200000000000002</v>
      </c>
      <c r="M204" s="28">
        <v>1.78</v>
      </c>
      <c r="N204" s="28">
        <v>8.0399999999999991</v>
      </c>
      <c r="O204" s="28">
        <v>5.9</v>
      </c>
      <c r="P204" s="31">
        <v>5.7000000000000002E-3</v>
      </c>
      <c r="Q204" s="28">
        <v>667</v>
      </c>
      <c r="R204" s="28">
        <v>0.2</v>
      </c>
      <c r="S204" s="28">
        <v>4.3499999999999996</v>
      </c>
      <c r="T204" s="28">
        <v>4.51</v>
      </c>
      <c r="U204" s="17">
        <v>1</v>
      </c>
      <c r="V204" s="28">
        <v>31.9</v>
      </c>
      <c r="W204" s="28">
        <v>9.44</v>
      </c>
      <c r="X204" s="28">
        <v>20.100000000000001</v>
      </c>
      <c r="Y204" s="10">
        <v>5740</v>
      </c>
      <c r="Z204" s="28">
        <v>0.81</v>
      </c>
      <c r="AA204" s="10">
        <v>6200</v>
      </c>
      <c r="AB204" s="17">
        <v>278</v>
      </c>
      <c r="AC204" s="28">
        <v>253</v>
      </c>
      <c r="AD204" s="28">
        <v>461</v>
      </c>
      <c r="AE204" s="28">
        <v>170.68899999999999</v>
      </c>
      <c r="AF204" s="10">
        <v>2942.49</v>
      </c>
      <c r="AG204" s="10">
        <v>491</v>
      </c>
      <c r="AH204" s="17">
        <v>12</v>
      </c>
      <c r="AI204" s="17">
        <v>2.5</v>
      </c>
      <c r="AJ204" s="17">
        <v>2.5</v>
      </c>
      <c r="AK204" s="17">
        <v>13</v>
      </c>
      <c r="AL204" s="17">
        <v>2.5</v>
      </c>
      <c r="AM204" s="17">
        <v>2.5</v>
      </c>
      <c r="AN204" s="17">
        <v>2.5</v>
      </c>
      <c r="AO204" s="17">
        <v>2.5</v>
      </c>
      <c r="AP204" s="17">
        <v>2.5</v>
      </c>
      <c r="AQ204" s="17">
        <v>1.5</v>
      </c>
      <c r="AR204" s="17">
        <v>2.5</v>
      </c>
      <c r="AS204" s="17">
        <v>2.5</v>
      </c>
      <c r="AT204" s="17">
        <v>11</v>
      </c>
      <c r="AU204" s="17">
        <v>11</v>
      </c>
      <c r="AV204" s="17">
        <v>2.5</v>
      </c>
      <c r="AW204" s="17">
        <v>12</v>
      </c>
      <c r="AX204" s="17">
        <v>15</v>
      </c>
      <c r="AY204" s="17">
        <v>2.5</v>
      </c>
      <c r="AZ204" s="17">
        <v>2.5</v>
      </c>
      <c r="BA204" s="18">
        <v>68.5</v>
      </c>
      <c r="BB204" s="16">
        <v>0.5</v>
      </c>
      <c r="BC204" s="16">
        <v>0.5</v>
      </c>
      <c r="BD204" s="16">
        <v>0.5</v>
      </c>
      <c r="BE204" s="16">
        <v>0.5</v>
      </c>
      <c r="BF204" s="16">
        <v>0.5</v>
      </c>
      <c r="BG204" s="16">
        <v>0.5</v>
      </c>
      <c r="BH204" s="16">
        <v>0.5</v>
      </c>
      <c r="BI204" s="16">
        <v>0.5</v>
      </c>
      <c r="BJ204" s="16">
        <v>5.0000000000000001E-3</v>
      </c>
      <c r="BK204" s="16">
        <v>0.5</v>
      </c>
      <c r="BL204" s="16">
        <v>0.05</v>
      </c>
      <c r="BM204" s="16">
        <v>0.05</v>
      </c>
      <c r="BN204" s="16">
        <v>0.05</v>
      </c>
      <c r="BO204" s="16">
        <v>0.05</v>
      </c>
      <c r="BP204" s="16">
        <v>0.05</v>
      </c>
      <c r="BQ204" s="16">
        <v>0.4</v>
      </c>
      <c r="BR204" s="69">
        <v>0.4</v>
      </c>
      <c r="BS204" s="16">
        <v>0.05</v>
      </c>
      <c r="BT204" s="16">
        <v>0.05</v>
      </c>
      <c r="BU204" s="16">
        <v>0.1</v>
      </c>
      <c r="BV204" s="69">
        <v>0.05</v>
      </c>
      <c r="BW204" s="16">
        <v>0.05</v>
      </c>
      <c r="BX204" s="16">
        <v>0.05</v>
      </c>
      <c r="BY204" s="16">
        <f t="shared" si="3"/>
        <v>0.15000000000000002</v>
      </c>
      <c r="BZ204" s="16">
        <v>0.15</v>
      </c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>
        <v>0.05</v>
      </c>
      <c r="DF204" s="16">
        <v>0.05</v>
      </c>
      <c r="DG204" s="36">
        <v>1183</v>
      </c>
      <c r="DH204" s="63"/>
      <c r="DI204" s="63"/>
      <c r="DJ204" s="63"/>
      <c r="DK204" s="63"/>
      <c r="DL204" s="63"/>
    </row>
    <row r="205" spans="1:116" ht="26" x14ac:dyDescent="0.3">
      <c r="A205" s="56">
        <v>200</v>
      </c>
      <c r="B205" s="57">
        <v>382</v>
      </c>
      <c r="C205" s="58" t="s">
        <v>995</v>
      </c>
      <c r="D205" s="58" t="s">
        <v>996</v>
      </c>
      <c r="E205" s="58" t="s">
        <v>997</v>
      </c>
      <c r="F205" s="58" t="s">
        <v>998</v>
      </c>
      <c r="G205" s="37">
        <v>8.1</v>
      </c>
      <c r="H205" s="10">
        <v>515</v>
      </c>
      <c r="I205" s="28">
        <v>0.05</v>
      </c>
      <c r="J205" s="28">
        <v>5.99</v>
      </c>
      <c r="K205" s="28">
        <v>39.700000000000003</v>
      </c>
      <c r="L205" s="29">
        <v>2.5000000000000001E-2</v>
      </c>
      <c r="M205" s="28">
        <v>4.3899999999999997</v>
      </c>
      <c r="N205" s="28">
        <v>15</v>
      </c>
      <c r="O205" s="28">
        <v>10.199999999999999</v>
      </c>
      <c r="P205" s="31">
        <v>8.0000000000000002E-3</v>
      </c>
      <c r="Q205" s="28">
        <v>2230</v>
      </c>
      <c r="R205" s="28">
        <v>0.2</v>
      </c>
      <c r="S205" s="28">
        <v>9.7200000000000006</v>
      </c>
      <c r="T205" s="28">
        <v>4.09</v>
      </c>
      <c r="U205" s="17">
        <v>1</v>
      </c>
      <c r="V205" s="28">
        <v>102</v>
      </c>
      <c r="W205" s="28">
        <v>17.100000000000001</v>
      </c>
      <c r="X205" s="28">
        <v>37.6</v>
      </c>
      <c r="Y205" s="10">
        <v>16500</v>
      </c>
      <c r="Z205" s="28">
        <v>2.76</v>
      </c>
      <c r="AA205" s="10">
        <v>20186.3</v>
      </c>
      <c r="AB205" s="17">
        <v>817.55200000000002</v>
      </c>
      <c r="AC205" s="10">
        <v>1330</v>
      </c>
      <c r="AD205" s="28">
        <v>970</v>
      </c>
      <c r="AE205" s="28">
        <v>349.31400000000002</v>
      </c>
      <c r="AF205" s="10">
        <v>7966.48</v>
      </c>
      <c r="AG205" s="10">
        <v>1420</v>
      </c>
      <c r="AH205" s="17">
        <v>35</v>
      </c>
      <c r="AI205" s="17">
        <v>14</v>
      </c>
      <c r="AJ205" s="17">
        <v>2.5</v>
      </c>
      <c r="AK205" s="17">
        <v>24</v>
      </c>
      <c r="AL205" s="17">
        <v>2.5</v>
      </c>
      <c r="AM205" s="17">
        <v>2.5</v>
      </c>
      <c r="AN205" s="17">
        <v>2.5</v>
      </c>
      <c r="AO205" s="17">
        <v>2.5</v>
      </c>
      <c r="AP205" s="17">
        <v>9</v>
      </c>
      <c r="AQ205" s="17">
        <v>1.5</v>
      </c>
      <c r="AR205" s="17">
        <v>2.5</v>
      </c>
      <c r="AS205" s="17">
        <v>2.5</v>
      </c>
      <c r="AT205" s="17">
        <v>19</v>
      </c>
      <c r="AU205" s="17">
        <v>10</v>
      </c>
      <c r="AV205" s="17">
        <v>2.5</v>
      </c>
      <c r="AW205" s="17">
        <v>2.5</v>
      </c>
      <c r="AX205" s="17">
        <v>15</v>
      </c>
      <c r="AY205" s="17">
        <v>2.5</v>
      </c>
      <c r="AZ205" s="17">
        <v>2.5</v>
      </c>
      <c r="BA205" s="18">
        <v>121</v>
      </c>
      <c r="BB205" s="16">
        <v>0.5</v>
      </c>
      <c r="BC205" s="16">
        <v>0.5</v>
      </c>
      <c r="BD205" s="16">
        <v>0.5</v>
      </c>
      <c r="BE205" s="16">
        <v>0.5</v>
      </c>
      <c r="BF205" s="16">
        <v>0.5</v>
      </c>
      <c r="BG205" s="16">
        <v>0.5</v>
      </c>
      <c r="BH205" s="16">
        <v>0.5</v>
      </c>
      <c r="BI205" s="16">
        <v>0.5</v>
      </c>
      <c r="BJ205" s="16">
        <v>5.0000000000000001E-3</v>
      </c>
      <c r="BK205" s="16">
        <v>0.5</v>
      </c>
      <c r="BL205" s="16">
        <v>0.05</v>
      </c>
      <c r="BM205" s="16">
        <v>0.05</v>
      </c>
      <c r="BN205" s="16">
        <v>0.05</v>
      </c>
      <c r="BO205" s="16">
        <v>0.05</v>
      </c>
      <c r="BP205" s="16">
        <v>0.05</v>
      </c>
      <c r="BQ205" s="16">
        <v>0.4</v>
      </c>
      <c r="BR205" s="69">
        <v>0.4</v>
      </c>
      <c r="BS205" s="16">
        <v>0.05</v>
      </c>
      <c r="BT205" s="16">
        <v>0.05</v>
      </c>
      <c r="BU205" s="16">
        <v>0.1</v>
      </c>
      <c r="BV205" s="69">
        <v>0.05</v>
      </c>
      <c r="BW205" s="16">
        <v>0.05</v>
      </c>
      <c r="BX205" s="16">
        <v>0.05</v>
      </c>
      <c r="BY205" s="16">
        <f t="shared" si="3"/>
        <v>0.15000000000000002</v>
      </c>
      <c r="BZ205" s="16">
        <v>0.15</v>
      </c>
      <c r="CA205" s="16">
        <v>25</v>
      </c>
      <c r="CB205" s="16">
        <v>50</v>
      </c>
      <c r="CC205" s="16">
        <v>1200</v>
      </c>
      <c r="CD205" s="16">
        <v>0.01</v>
      </c>
      <c r="CE205" s="16">
        <v>2.5000000000000001E-2</v>
      </c>
      <c r="CF205" s="16">
        <v>2.5000000000000001E-2</v>
      </c>
      <c r="CG205" s="16">
        <v>2.5000000000000001E-2</v>
      </c>
      <c r="CH205" s="16">
        <v>2.5000000000000001E-2</v>
      </c>
      <c r="CI205" s="16">
        <v>2.5000000000000001E-2</v>
      </c>
      <c r="CJ205" s="16">
        <v>2.5000000000000001E-2</v>
      </c>
      <c r="CK205" s="16">
        <v>2.5000000000000001E-2</v>
      </c>
      <c r="CL205" s="16">
        <v>5.0000000000000001E-3</v>
      </c>
      <c r="CM205" s="16">
        <v>0.15</v>
      </c>
      <c r="CN205" s="16">
        <v>0.5</v>
      </c>
      <c r="CO205" s="16">
        <v>0.5</v>
      </c>
      <c r="CP205" s="16">
        <v>0.5</v>
      </c>
      <c r="CQ205" s="16">
        <v>1.5</v>
      </c>
      <c r="CR205" s="16">
        <v>0.3</v>
      </c>
      <c r="CS205" s="16">
        <v>5</v>
      </c>
      <c r="CT205" s="16">
        <v>0.5</v>
      </c>
      <c r="CU205" s="16">
        <v>0.5</v>
      </c>
      <c r="CV205" s="16">
        <v>0.05</v>
      </c>
      <c r="CW205" s="16">
        <v>0.05</v>
      </c>
      <c r="CX205" s="16">
        <v>0.05</v>
      </c>
      <c r="CY205" s="16">
        <v>9.5699999999999995E-4</v>
      </c>
      <c r="CZ205" s="16">
        <v>0.05</v>
      </c>
      <c r="DA205" s="16">
        <v>0.05</v>
      </c>
      <c r="DB205" s="16">
        <v>0.05</v>
      </c>
      <c r="DC205" s="16">
        <v>0.05</v>
      </c>
      <c r="DD205" s="16">
        <v>0.05</v>
      </c>
      <c r="DE205" s="16">
        <v>0.05</v>
      </c>
      <c r="DF205" s="16">
        <v>0.05</v>
      </c>
      <c r="DG205" s="36">
        <v>3333</v>
      </c>
      <c r="DH205" s="63">
        <v>0.5</v>
      </c>
      <c r="DI205" s="63">
        <v>0.05</v>
      </c>
      <c r="DJ205" s="63">
        <v>0.25</v>
      </c>
      <c r="DK205" s="63">
        <v>0.25</v>
      </c>
      <c r="DL205" s="63">
        <v>0.05</v>
      </c>
    </row>
    <row r="206" spans="1:116" ht="26" x14ac:dyDescent="0.3">
      <c r="A206" s="56">
        <v>201</v>
      </c>
      <c r="B206" s="57">
        <v>383</v>
      </c>
      <c r="C206" s="58" t="s">
        <v>999</v>
      </c>
      <c r="D206" s="58" t="s">
        <v>1000</v>
      </c>
      <c r="E206" s="58" t="s">
        <v>997</v>
      </c>
      <c r="F206" s="58" t="s">
        <v>998</v>
      </c>
      <c r="G206" s="37">
        <v>8.3000000000000007</v>
      </c>
      <c r="H206" s="10">
        <v>470</v>
      </c>
      <c r="I206" s="28">
        <v>0.05</v>
      </c>
      <c r="J206" s="28">
        <v>1.5</v>
      </c>
      <c r="K206" s="28">
        <v>22.9</v>
      </c>
      <c r="L206" s="29">
        <v>0.20399999999999999</v>
      </c>
      <c r="M206" s="28">
        <v>2.12</v>
      </c>
      <c r="N206" s="36">
        <v>8.06</v>
      </c>
      <c r="O206" s="36">
        <v>7.29</v>
      </c>
      <c r="P206" s="31">
        <v>7.4000000000000003E-3</v>
      </c>
      <c r="Q206" s="36">
        <v>883</v>
      </c>
      <c r="R206" s="28">
        <v>0.2</v>
      </c>
      <c r="S206" s="36">
        <v>4.1399999999999997</v>
      </c>
      <c r="T206" s="36">
        <v>1.81</v>
      </c>
      <c r="U206" s="17">
        <v>1</v>
      </c>
      <c r="V206" s="17">
        <v>48</v>
      </c>
      <c r="W206" s="36">
        <v>8.17</v>
      </c>
      <c r="X206" s="36">
        <v>21.3</v>
      </c>
      <c r="Y206" s="10">
        <v>8290</v>
      </c>
      <c r="Z206" s="28">
        <v>0.55000000000000004</v>
      </c>
      <c r="AA206" s="10">
        <v>8020</v>
      </c>
      <c r="AB206" s="17">
        <v>318</v>
      </c>
      <c r="AC206" s="28">
        <v>716</v>
      </c>
      <c r="AD206" s="10">
        <v>537</v>
      </c>
      <c r="AE206" s="28">
        <v>216.59899999999999</v>
      </c>
      <c r="AF206" s="10">
        <v>3019.27</v>
      </c>
      <c r="AG206" s="36">
        <v>719</v>
      </c>
      <c r="AH206" s="17">
        <v>18</v>
      </c>
      <c r="AI206" s="17">
        <v>7</v>
      </c>
      <c r="AJ206" s="17">
        <v>2.5</v>
      </c>
      <c r="AK206" s="17">
        <v>12</v>
      </c>
      <c r="AL206" s="17">
        <v>2.5</v>
      </c>
      <c r="AM206" s="17">
        <v>2.5</v>
      </c>
      <c r="AN206" s="17">
        <v>2.5</v>
      </c>
      <c r="AO206" s="17">
        <v>2.5</v>
      </c>
      <c r="AP206" s="17">
        <v>2.5</v>
      </c>
      <c r="AQ206" s="17">
        <v>1.5</v>
      </c>
      <c r="AR206" s="17">
        <v>2.5</v>
      </c>
      <c r="AS206" s="17">
        <v>2.5</v>
      </c>
      <c r="AT206" s="17">
        <v>11</v>
      </c>
      <c r="AU206" s="17">
        <v>9</v>
      </c>
      <c r="AV206" s="17">
        <v>2.5</v>
      </c>
      <c r="AW206" s="17">
        <v>10</v>
      </c>
      <c r="AX206" s="17">
        <v>13</v>
      </c>
      <c r="AY206" s="17">
        <v>2.5</v>
      </c>
      <c r="AZ206" s="17">
        <v>2.5</v>
      </c>
      <c r="BA206" s="18">
        <v>76</v>
      </c>
      <c r="BB206" s="16">
        <v>0.5</v>
      </c>
      <c r="BC206" s="16">
        <v>0.5</v>
      </c>
      <c r="BD206" s="16">
        <v>0.5</v>
      </c>
      <c r="BE206" s="16">
        <v>0.5</v>
      </c>
      <c r="BF206" s="16">
        <v>0.5</v>
      </c>
      <c r="BG206" s="16">
        <v>0.5</v>
      </c>
      <c r="BH206" s="16">
        <v>0.5</v>
      </c>
      <c r="BI206" s="16">
        <v>0.5</v>
      </c>
      <c r="BJ206" s="16">
        <v>5.0000000000000001E-3</v>
      </c>
      <c r="BK206" s="16">
        <v>0.5</v>
      </c>
      <c r="BL206" s="16">
        <v>0.05</v>
      </c>
      <c r="BM206" s="16">
        <v>0.05</v>
      </c>
      <c r="BN206" s="16">
        <v>0.05</v>
      </c>
      <c r="BO206" s="16">
        <v>0.05</v>
      </c>
      <c r="BP206" s="16">
        <v>0.05</v>
      </c>
      <c r="BQ206" s="16">
        <v>0.4</v>
      </c>
      <c r="BR206" s="69">
        <v>0.4</v>
      </c>
      <c r="BS206" s="16">
        <v>0.05</v>
      </c>
      <c r="BT206" s="16">
        <v>0.05</v>
      </c>
      <c r="BU206" s="16">
        <v>0.1</v>
      </c>
      <c r="BV206" s="69">
        <v>0.05</v>
      </c>
      <c r="BW206" s="16">
        <v>0.05</v>
      </c>
      <c r="BX206" s="16">
        <v>0.05</v>
      </c>
      <c r="BY206" s="16">
        <f t="shared" si="3"/>
        <v>0.15000000000000002</v>
      </c>
      <c r="BZ206" s="16">
        <v>0.15</v>
      </c>
      <c r="CA206" s="16">
        <v>25</v>
      </c>
      <c r="CB206" s="16">
        <v>50</v>
      </c>
      <c r="CC206" s="16">
        <v>3900</v>
      </c>
      <c r="CD206" s="16">
        <v>0.01</v>
      </c>
      <c r="CE206" s="16">
        <v>2.5000000000000001E-2</v>
      </c>
      <c r="CF206" s="16">
        <v>2.5000000000000001E-2</v>
      </c>
      <c r="CG206" s="16">
        <v>2.5000000000000001E-2</v>
      </c>
      <c r="CH206" s="16">
        <v>2.5000000000000001E-2</v>
      </c>
      <c r="CI206" s="16">
        <v>2.5000000000000001E-2</v>
      </c>
      <c r="CJ206" s="16">
        <v>2.5000000000000001E-2</v>
      </c>
      <c r="CK206" s="16">
        <v>2.5000000000000001E-2</v>
      </c>
      <c r="CL206" s="16">
        <v>5.0000000000000001E-3</v>
      </c>
      <c r="CM206" s="16">
        <v>0.15</v>
      </c>
      <c r="CN206" s="16">
        <v>0.5</v>
      </c>
      <c r="CO206" s="16">
        <v>0.5</v>
      </c>
      <c r="CP206" s="16">
        <v>0.5</v>
      </c>
      <c r="CQ206" s="16">
        <v>1.5</v>
      </c>
      <c r="CR206" s="16">
        <v>0.3</v>
      </c>
      <c r="CS206" s="16">
        <v>5</v>
      </c>
      <c r="CT206" s="16">
        <v>0.5</v>
      </c>
      <c r="CU206" s="16">
        <v>0.5</v>
      </c>
      <c r="CV206" s="16">
        <v>0.05</v>
      </c>
      <c r="CW206" s="16">
        <v>0.05</v>
      </c>
      <c r="CX206" s="16">
        <v>0.05</v>
      </c>
      <c r="CY206" s="16">
        <v>9.1E-4</v>
      </c>
      <c r="CZ206" s="16">
        <v>0.05</v>
      </c>
      <c r="DA206" s="16">
        <v>0.05</v>
      </c>
      <c r="DB206" s="16">
        <v>0.05</v>
      </c>
      <c r="DC206" s="16">
        <v>0.05</v>
      </c>
      <c r="DD206" s="16">
        <v>0.05</v>
      </c>
      <c r="DE206" s="16">
        <v>0.05</v>
      </c>
      <c r="DF206" s="16">
        <v>0.05</v>
      </c>
      <c r="DG206" s="36">
        <v>1282</v>
      </c>
      <c r="DH206" s="63">
        <v>0.5</v>
      </c>
      <c r="DI206" s="63">
        <v>0.05</v>
      </c>
      <c r="DJ206" s="63">
        <v>0.25</v>
      </c>
      <c r="DK206" s="63">
        <v>0.25</v>
      </c>
      <c r="DL206" s="63">
        <v>0.05</v>
      </c>
    </row>
    <row r="207" spans="1:116" x14ac:dyDescent="0.3">
      <c r="A207" s="56">
        <v>202</v>
      </c>
      <c r="B207" s="57">
        <v>384</v>
      </c>
      <c r="C207" s="58" t="s">
        <v>320</v>
      </c>
      <c r="D207" s="58" t="s">
        <v>321</v>
      </c>
      <c r="E207" s="58" t="s">
        <v>387</v>
      </c>
      <c r="F207" s="58" t="s">
        <v>443</v>
      </c>
      <c r="G207" s="37">
        <v>7.9</v>
      </c>
      <c r="H207" s="10">
        <v>274</v>
      </c>
      <c r="I207" s="28">
        <v>0.05</v>
      </c>
      <c r="J207" s="28">
        <v>3.25</v>
      </c>
      <c r="K207" s="28">
        <v>33.200000000000003</v>
      </c>
      <c r="L207" s="29">
        <v>2.5000000000000001E-2</v>
      </c>
      <c r="M207" s="28">
        <v>3.05</v>
      </c>
      <c r="N207" s="28">
        <v>12</v>
      </c>
      <c r="O207" s="28">
        <v>16.8</v>
      </c>
      <c r="P207" s="31">
        <v>2.1999999999999999E-2</v>
      </c>
      <c r="Q207" s="36">
        <v>1580</v>
      </c>
      <c r="R207" s="28">
        <v>0.2</v>
      </c>
      <c r="S207" s="28">
        <v>8.5299999999999994</v>
      </c>
      <c r="T207" s="28">
        <v>7.56</v>
      </c>
      <c r="U207" s="17">
        <v>1</v>
      </c>
      <c r="V207" s="17">
        <v>42.4</v>
      </c>
      <c r="W207" s="28">
        <v>12.8</v>
      </c>
      <c r="X207" s="28">
        <v>67.8</v>
      </c>
      <c r="Y207" s="10">
        <v>10900</v>
      </c>
      <c r="Z207" s="28">
        <v>3.78</v>
      </c>
      <c r="AA207" s="10">
        <v>8830</v>
      </c>
      <c r="AB207" s="17">
        <v>447</v>
      </c>
      <c r="AC207" s="10">
        <v>2280</v>
      </c>
      <c r="AD207" s="28">
        <v>1640</v>
      </c>
      <c r="AE207" s="28">
        <v>195.142</v>
      </c>
      <c r="AF207" s="10">
        <v>6581.01</v>
      </c>
      <c r="AG207" s="10">
        <v>2900</v>
      </c>
      <c r="AH207" s="17">
        <v>180</v>
      </c>
      <c r="AI207" s="17">
        <v>57</v>
      </c>
      <c r="AJ207" s="17">
        <v>2.5</v>
      </c>
      <c r="AK207" s="17">
        <v>111</v>
      </c>
      <c r="AL207" s="17">
        <v>16</v>
      </c>
      <c r="AM207" s="17">
        <v>21</v>
      </c>
      <c r="AN207" s="17">
        <v>30</v>
      </c>
      <c r="AO207" s="17">
        <v>2.5</v>
      </c>
      <c r="AP207" s="17">
        <v>17</v>
      </c>
      <c r="AQ207" s="17">
        <v>1.5</v>
      </c>
      <c r="AR207" s="17">
        <v>2.5</v>
      </c>
      <c r="AS207" s="17">
        <v>2.5</v>
      </c>
      <c r="AT207" s="17">
        <v>94</v>
      </c>
      <c r="AU207" s="17">
        <v>48</v>
      </c>
      <c r="AV207" s="17">
        <v>18</v>
      </c>
      <c r="AW207" s="17">
        <v>27</v>
      </c>
      <c r="AX207" s="17">
        <v>33</v>
      </c>
      <c r="AY207" s="17">
        <v>2.5</v>
      </c>
      <c r="AZ207" s="17">
        <v>2.5</v>
      </c>
      <c r="BA207" s="18">
        <v>584</v>
      </c>
      <c r="BB207" s="16">
        <v>0.5</v>
      </c>
      <c r="BC207" s="16">
        <v>0.5</v>
      </c>
      <c r="BD207" s="16">
        <v>0.5</v>
      </c>
      <c r="BE207" s="16">
        <v>0.5</v>
      </c>
      <c r="BF207" s="16">
        <v>0.5</v>
      </c>
      <c r="BG207" s="16">
        <v>0.5</v>
      </c>
      <c r="BH207" s="16">
        <v>0.5</v>
      </c>
      <c r="BI207" s="16">
        <v>0.5</v>
      </c>
      <c r="BJ207" s="16">
        <v>5.0000000000000001E-3</v>
      </c>
      <c r="BK207" s="16">
        <v>0.5</v>
      </c>
      <c r="BL207" s="16">
        <v>0.05</v>
      </c>
      <c r="BM207" s="16">
        <v>0.05</v>
      </c>
      <c r="BN207" s="16">
        <v>0.05</v>
      </c>
      <c r="BO207" s="16">
        <v>0.05</v>
      </c>
      <c r="BP207" s="16">
        <v>0.05</v>
      </c>
      <c r="BQ207" s="16">
        <v>0.4</v>
      </c>
      <c r="BR207" s="69">
        <v>0.4</v>
      </c>
      <c r="BS207" s="16">
        <v>0.05</v>
      </c>
      <c r="BT207" s="16">
        <v>0.05</v>
      </c>
      <c r="BU207" s="16">
        <v>0.1</v>
      </c>
      <c r="BV207" s="69">
        <v>0.05</v>
      </c>
      <c r="BW207" s="16">
        <v>0.05</v>
      </c>
      <c r="BX207" s="16">
        <v>0.05</v>
      </c>
      <c r="BY207" s="16">
        <f t="shared" si="3"/>
        <v>0.15000000000000002</v>
      </c>
      <c r="BZ207" s="16">
        <v>0.15</v>
      </c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>
        <v>0.05</v>
      </c>
      <c r="DF207" s="16">
        <v>0.05</v>
      </c>
      <c r="DG207" s="36">
        <v>4255</v>
      </c>
      <c r="DH207" s="63"/>
      <c r="DI207" s="63"/>
      <c r="DJ207" s="63"/>
      <c r="DK207" s="63"/>
      <c r="DL207" s="63"/>
    </row>
    <row r="208" spans="1:116" ht="26" x14ac:dyDescent="0.3">
      <c r="A208" s="56">
        <v>203</v>
      </c>
      <c r="B208" s="57">
        <v>385</v>
      </c>
      <c r="C208" s="58" t="s">
        <v>1001</v>
      </c>
      <c r="D208" s="58" t="s">
        <v>1002</v>
      </c>
      <c r="E208" s="58" t="s">
        <v>997</v>
      </c>
      <c r="F208" s="58" t="s">
        <v>998</v>
      </c>
      <c r="G208" s="37">
        <v>7.8</v>
      </c>
      <c r="H208" s="10">
        <v>504</v>
      </c>
      <c r="I208" s="28">
        <v>0.05</v>
      </c>
      <c r="J208" s="28">
        <v>1.5</v>
      </c>
      <c r="K208" s="28">
        <v>19.600000000000001</v>
      </c>
      <c r="L208" s="29">
        <v>2.5000000000000001E-2</v>
      </c>
      <c r="M208" s="28">
        <v>0.96699999999999997</v>
      </c>
      <c r="N208" s="28">
        <v>5.87</v>
      </c>
      <c r="O208" s="28">
        <v>5.92</v>
      </c>
      <c r="P208" s="31">
        <v>9.5399999999999999E-3</v>
      </c>
      <c r="Q208" s="28">
        <v>854</v>
      </c>
      <c r="R208" s="28">
        <v>0.2</v>
      </c>
      <c r="S208" s="28">
        <v>4.32</v>
      </c>
      <c r="T208" s="28">
        <v>2.08</v>
      </c>
      <c r="U208" s="17">
        <v>1</v>
      </c>
      <c r="V208" s="17">
        <v>32.9</v>
      </c>
      <c r="W208" s="28">
        <v>7.94</v>
      </c>
      <c r="X208" s="28">
        <v>22.9</v>
      </c>
      <c r="Y208" s="10">
        <v>7540</v>
      </c>
      <c r="Z208" s="28">
        <v>0.69</v>
      </c>
      <c r="AA208" s="10">
        <v>7040</v>
      </c>
      <c r="AB208" s="17">
        <v>376</v>
      </c>
      <c r="AC208" s="10">
        <v>877</v>
      </c>
      <c r="AD208" s="10">
        <v>511</v>
      </c>
      <c r="AE208" s="28">
        <v>175.34</v>
      </c>
      <c r="AF208" s="10">
        <v>2898</v>
      </c>
      <c r="AG208" s="10">
        <v>698</v>
      </c>
      <c r="AH208" s="17">
        <v>19</v>
      </c>
      <c r="AI208" s="17">
        <v>6</v>
      </c>
      <c r="AJ208" s="17">
        <v>2.5</v>
      </c>
      <c r="AK208" s="17">
        <v>11</v>
      </c>
      <c r="AL208" s="17">
        <v>2.5</v>
      </c>
      <c r="AM208" s="17">
        <v>2.5</v>
      </c>
      <c r="AN208" s="17">
        <v>2.5</v>
      </c>
      <c r="AO208" s="17">
        <v>2.5</v>
      </c>
      <c r="AP208" s="17">
        <v>6</v>
      </c>
      <c r="AQ208" s="17">
        <v>1.5</v>
      </c>
      <c r="AR208" s="17">
        <v>2.5</v>
      </c>
      <c r="AS208" s="17">
        <v>2.5</v>
      </c>
      <c r="AT208" s="17">
        <v>12</v>
      </c>
      <c r="AU208" s="17">
        <v>10</v>
      </c>
      <c r="AV208" s="17">
        <v>2.5</v>
      </c>
      <c r="AW208" s="17">
        <v>11</v>
      </c>
      <c r="AX208" s="17">
        <v>14</v>
      </c>
      <c r="AY208" s="17">
        <v>2.5</v>
      </c>
      <c r="AZ208" s="17">
        <v>2.5</v>
      </c>
      <c r="BA208" s="18">
        <v>77</v>
      </c>
      <c r="BB208" s="16">
        <v>0.5</v>
      </c>
      <c r="BC208" s="16">
        <v>0.5</v>
      </c>
      <c r="BD208" s="16">
        <v>0.5</v>
      </c>
      <c r="BE208" s="16">
        <v>0.5</v>
      </c>
      <c r="BF208" s="16">
        <v>0.5</v>
      </c>
      <c r="BG208" s="16">
        <v>0.5</v>
      </c>
      <c r="BH208" s="16">
        <v>0.5</v>
      </c>
      <c r="BI208" s="16">
        <v>0.5</v>
      </c>
      <c r="BJ208" s="16">
        <v>5.0000000000000001E-3</v>
      </c>
      <c r="BK208" s="16">
        <v>0.5</v>
      </c>
      <c r="BL208" s="16">
        <v>0.05</v>
      </c>
      <c r="BM208" s="16">
        <v>0.05</v>
      </c>
      <c r="BN208" s="16">
        <v>0.05</v>
      </c>
      <c r="BO208" s="16">
        <v>0.05</v>
      </c>
      <c r="BP208" s="16">
        <v>0.05</v>
      </c>
      <c r="BQ208" s="16">
        <v>0.4</v>
      </c>
      <c r="BR208" s="69">
        <v>0.4</v>
      </c>
      <c r="BS208" s="16">
        <v>0.05</v>
      </c>
      <c r="BT208" s="16">
        <v>0.05</v>
      </c>
      <c r="BU208" s="16">
        <v>0.1</v>
      </c>
      <c r="BV208" s="69">
        <v>0.05</v>
      </c>
      <c r="BW208" s="16">
        <v>0.05</v>
      </c>
      <c r="BX208" s="16">
        <v>0.05</v>
      </c>
      <c r="BY208" s="16">
        <f t="shared" si="3"/>
        <v>0.15000000000000002</v>
      </c>
      <c r="BZ208" s="16">
        <v>0.15</v>
      </c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>
        <v>0.05</v>
      </c>
      <c r="DF208" s="16">
        <v>0.05</v>
      </c>
      <c r="DG208" s="36">
        <v>1487</v>
      </c>
      <c r="DH208" s="63"/>
      <c r="DI208" s="63"/>
      <c r="DJ208" s="63"/>
      <c r="DK208" s="63"/>
      <c r="DL208" s="63"/>
    </row>
    <row r="209" spans="1:117" x14ac:dyDescent="0.3">
      <c r="A209" s="56">
        <v>204</v>
      </c>
      <c r="B209" s="57">
        <v>386</v>
      </c>
      <c r="C209" s="58" t="s">
        <v>1003</v>
      </c>
      <c r="D209" s="58" t="s">
        <v>259</v>
      </c>
      <c r="E209" s="58" t="s">
        <v>1004</v>
      </c>
      <c r="F209" s="58" t="s">
        <v>1005</v>
      </c>
      <c r="G209" s="37">
        <v>7.3</v>
      </c>
      <c r="H209" s="10">
        <v>198.1</v>
      </c>
      <c r="I209" s="28">
        <v>0.05</v>
      </c>
      <c r="J209" s="28">
        <v>1.5</v>
      </c>
      <c r="K209" s="28">
        <v>15.1</v>
      </c>
      <c r="L209" s="29">
        <v>2.5000000000000001E-2</v>
      </c>
      <c r="M209" s="28">
        <v>0.97799999999999998</v>
      </c>
      <c r="N209" s="36">
        <v>3.41</v>
      </c>
      <c r="O209" s="36">
        <v>4.93</v>
      </c>
      <c r="P209" s="31">
        <v>8.6599999999999993E-3</v>
      </c>
      <c r="Q209" s="36">
        <v>330</v>
      </c>
      <c r="R209" s="28">
        <v>0.2</v>
      </c>
      <c r="S209" s="36">
        <v>1.18</v>
      </c>
      <c r="T209" s="36">
        <v>2.46</v>
      </c>
      <c r="U209" s="17">
        <v>1</v>
      </c>
      <c r="V209" s="17">
        <v>4.3499999999999996</v>
      </c>
      <c r="W209" s="36">
        <v>4.6500000000000004</v>
      </c>
      <c r="X209" s="36">
        <v>12.6</v>
      </c>
      <c r="Y209" s="10">
        <v>1120</v>
      </c>
      <c r="Z209" s="28">
        <v>0.48</v>
      </c>
      <c r="AA209" s="10">
        <v>2650</v>
      </c>
      <c r="AB209" s="17">
        <v>97.2</v>
      </c>
      <c r="AC209" s="28">
        <v>126</v>
      </c>
      <c r="AD209" s="10">
        <v>570</v>
      </c>
      <c r="AE209" s="28">
        <v>212.98699999999999</v>
      </c>
      <c r="AF209" s="10">
        <v>1355.02</v>
      </c>
      <c r="AG209" s="36">
        <v>293</v>
      </c>
      <c r="AH209" s="17">
        <v>26</v>
      </c>
      <c r="AI209" s="17">
        <v>12</v>
      </c>
      <c r="AJ209" s="17">
        <v>2.5</v>
      </c>
      <c r="AK209" s="17">
        <v>22</v>
      </c>
      <c r="AL209" s="17">
        <v>12</v>
      </c>
      <c r="AM209" s="17">
        <v>9</v>
      </c>
      <c r="AN209" s="17">
        <v>21</v>
      </c>
      <c r="AO209" s="17">
        <v>2.5</v>
      </c>
      <c r="AP209" s="17">
        <v>12</v>
      </c>
      <c r="AQ209" s="17">
        <v>1.5</v>
      </c>
      <c r="AR209" s="17">
        <v>2.5</v>
      </c>
      <c r="AS209" s="17">
        <v>2.5</v>
      </c>
      <c r="AT209" s="17">
        <v>25</v>
      </c>
      <c r="AU209" s="17">
        <v>22</v>
      </c>
      <c r="AV209" s="17">
        <v>10</v>
      </c>
      <c r="AW209" s="17">
        <v>10</v>
      </c>
      <c r="AX209" s="17">
        <v>21</v>
      </c>
      <c r="AY209" s="17">
        <v>2.5</v>
      </c>
      <c r="AZ209" s="17">
        <v>2.5</v>
      </c>
      <c r="BA209" s="18">
        <v>168</v>
      </c>
      <c r="BB209" s="16">
        <v>0.5</v>
      </c>
      <c r="BC209" s="16">
        <v>0.5</v>
      </c>
      <c r="BD209" s="16">
        <v>0.5</v>
      </c>
      <c r="BE209" s="16">
        <v>0.5</v>
      </c>
      <c r="BF209" s="16">
        <v>0.5</v>
      </c>
      <c r="BG209" s="16">
        <v>0.5</v>
      </c>
      <c r="BH209" s="16">
        <v>0.5</v>
      </c>
      <c r="BI209" s="16">
        <v>0.5</v>
      </c>
      <c r="BJ209" s="16">
        <v>5.0000000000000001E-3</v>
      </c>
      <c r="BK209" s="16">
        <v>0.5</v>
      </c>
      <c r="BL209" s="16">
        <v>0.05</v>
      </c>
      <c r="BM209" s="16">
        <v>0.05</v>
      </c>
      <c r="BN209" s="16">
        <v>0.05</v>
      </c>
      <c r="BO209" s="16">
        <v>0.05</v>
      </c>
      <c r="BP209" s="16">
        <v>0.05</v>
      </c>
      <c r="BQ209" s="16">
        <v>0.4</v>
      </c>
      <c r="BR209" s="69">
        <v>0.4</v>
      </c>
      <c r="BS209" s="16">
        <v>0.05</v>
      </c>
      <c r="BT209" s="16">
        <v>0.05</v>
      </c>
      <c r="BU209" s="16">
        <v>0.1</v>
      </c>
      <c r="BV209" s="69">
        <v>0.05</v>
      </c>
      <c r="BW209" s="16">
        <v>0.05</v>
      </c>
      <c r="BX209" s="16">
        <v>0.05</v>
      </c>
      <c r="BY209" s="16">
        <f t="shared" si="3"/>
        <v>0.15000000000000002</v>
      </c>
      <c r="BZ209" s="16">
        <v>0.15</v>
      </c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>
        <v>0.05</v>
      </c>
      <c r="DF209" s="16">
        <v>0.05</v>
      </c>
      <c r="DG209" s="36">
        <v>471.2</v>
      </c>
      <c r="DH209" s="63"/>
      <c r="DI209" s="63"/>
      <c r="DJ209" s="63"/>
      <c r="DK209" s="63"/>
      <c r="DL209" s="63"/>
    </row>
    <row r="210" spans="1:117" x14ac:dyDescent="0.3">
      <c r="A210" s="56">
        <v>205</v>
      </c>
      <c r="B210" s="57">
        <v>387</v>
      </c>
      <c r="C210" s="58" t="s">
        <v>1006</v>
      </c>
      <c r="D210" s="58" t="s">
        <v>1007</v>
      </c>
      <c r="E210" s="58" t="s">
        <v>645</v>
      </c>
      <c r="F210" s="58" t="s">
        <v>646</v>
      </c>
      <c r="G210" s="37">
        <v>7.3</v>
      </c>
      <c r="H210" s="10">
        <v>156.1</v>
      </c>
      <c r="I210" s="28">
        <v>0.05</v>
      </c>
      <c r="J210" s="28">
        <v>1.5</v>
      </c>
      <c r="K210" s="28">
        <v>21.1</v>
      </c>
      <c r="L210" s="29">
        <v>2.5000000000000001E-2</v>
      </c>
      <c r="M210" s="28">
        <v>3.69</v>
      </c>
      <c r="N210" s="36">
        <v>9.06</v>
      </c>
      <c r="O210" s="36">
        <v>10.8</v>
      </c>
      <c r="P210" s="31">
        <v>4.7999999999999996E-3</v>
      </c>
      <c r="Q210" s="36">
        <v>1100</v>
      </c>
      <c r="R210" s="28">
        <v>0.2</v>
      </c>
      <c r="S210" s="36">
        <v>8.84</v>
      </c>
      <c r="T210" s="36">
        <v>4.05</v>
      </c>
      <c r="U210" s="17">
        <v>1</v>
      </c>
      <c r="V210" s="17">
        <v>12.7</v>
      </c>
      <c r="W210" s="36">
        <v>11.7</v>
      </c>
      <c r="X210" s="36">
        <v>52.8</v>
      </c>
      <c r="Y210" s="10">
        <v>1140</v>
      </c>
      <c r="Z210" s="28">
        <v>4.8099999999999996</v>
      </c>
      <c r="AA210" s="10">
        <v>6340</v>
      </c>
      <c r="AB210" s="17">
        <v>163</v>
      </c>
      <c r="AC210" s="28">
        <v>272</v>
      </c>
      <c r="AD210" s="10">
        <v>125</v>
      </c>
      <c r="AE210" s="28">
        <v>414.80399999999997</v>
      </c>
      <c r="AF210" s="10">
        <v>3183.22</v>
      </c>
      <c r="AG210" s="36">
        <v>583</v>
      </c>
      <c r="AH210" s="17">
        <v>140</v>
      </c>
      <c r="AI210" s="17">
        <v>593</v>
      </c>
      <c r="AJ210" s="17">
        <v>263</v>
      </c>
      <c r="AK210" s="17">
        <v>3610</v>
      </c>
      <c r="AL210" s="17">
        <v>2360</v>
      </c>
      <c r="AM210" s="17">
        <v>2370</v>
      </c>
      <c r="AN210" s="17">
        <v>2530</v>
      </c>
      <c r="AO210" s="17">
        <v>455</v>
      </c>
      <c r="AP210" s="17">
        <v>1370</v>
      </c>
      <c r="AQ210" s="17">
        <v>9</v>
      </c>
      <c r="AR210" s="17">
        <v>33</v>
      </c>
      <c r="AS210" s="17">
        <v>115</v>
      </c>
      <c r="AT210" s="17">
        <v>4059.9999999999995</v>
      </c>
      <c r="AU210" s="17">
        <v>2150</v>
      </c>
      <c r="AV210" s="17">
        <v>1030</v>
      </c>
      <c r="AW210" s="17">
        <v>1220</v>
      </c>
      <c r="AX210" s="17">
        <v>1860</v>
      </c>
      <c r="AY210" s="17">
        <v>366</v>
      </c>
      <c r="AZ210" s="17">
        <v>2.5</v>
      </c>
      <c r="BA210" s="18">
        <v>19263</v>
      </c>
      <c r="BB210" s="16">
        <v>0.5</v>
      </c>
      <c r="BC210" s="16">
        <v>0.5</v>
      </c>
      <c r="BD210" s="16">
        <v>0.5</v>
      </c>
      <c r="BE210" s="16">
        <v>0.5</v>
      </c>
      <c r="BF210" s="16">
        <v>0.5</v>
      </c>
      <c r="BG210" s="16">
        <v>0.5</v>
      </c>
      <c r="BH210" s="16">
        <v>0.5</v>
      </c>
      <c r="BI210" s="16">
        <v>0.5</v>
      </c>
      <c r="BJ210" s="16">
        <v>5.0000000000000001E-3</v>
      </c>
      <c r="BK210" s="16">
        <v>0.5</v>
      </c>
      <c r="BL210" s="16">
        <v>0.05</v>
      </c>
      <c r="BM210" s="16">
        <v>0.05</v>
      </c>
      <c r="BN210" s="16">
        <v>0.05</v>
      </c>
      <c r="BO210" s="16">
        <v>0.05</v>
      </c>
      <c r="BP210" s="16">
        <v>0.05</v>
      </c>
      <c r="BQ210" s="16">
        <v>0.4</v>
      </c>
      <c r="BR210" s="69">
        <v>0.4</v>
      </c>
      <c r="BS210" s="16">
        <v>0.05</v>
      </c>
      <c r="BT210" s="16">
        <v>0.05</v>
      </c>
      <c r="BU210" s="16">
        <v>0.1</v>
      </c>
      <c r="BV210" s="69">
        <v>0.05</v>
      </c>
      <c r="BW210" s="16">
        <v>0.05</v>
      </c>
      <c r="BX210" s="16">
        <v>0.05</v>
      </c>
      <c r="BY210" s="16">
        <f t="shared" si="3"/>
        <v>0.15000000000000002</v>
      </c>
      <c r="BZ210" s="16">
        <v>0.15</v>
      </c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>
        <v>0.05</v>
      </c>
      <c r="DF210" s="16">
        <v>0.05</v>
      </c>
      <c r="DG210" s="36">
        <v>596.20000000000005</v>
      </c>
      <c r="DH210" s="63"/>
      <c r="DI210" s="63"/>
      <c r="DJ210" s="63"/>
      <c r="DK210" s="63"/>
      <c r="DL210" s="63"/>
    </row>
    <row r="211" spans="1:117" x14ac:dyDescent="0.3">
      <c r="A211" s="56">
        <v>206</v>
      </c>
      <c r="B211" s="57">
        <v>388</v>
      </c>
      <c r="C211" s="58" t="s">
        <v>1008</v>
      </c>
      <c r="D211" s="58" t="s">
        <v>1009</v>
      </c>
      <c r="E211" s="58" t="s">
        <v>1010</v>
      </c>
      <c r="F211" s="58" t="s">
        <v>1011</v>
      </c>
      <c r="G211" s="37">
        <v>8</v>
      </c>
      <c r="H211" s="10">
        <v>729</v>
      </c>
      <c r="I211" s="28">
        <v>0.05</v>
      </c>
      <c r="J211" s="28">
        <v>3.87</v>
      </c>
      <c r="K211" s="28">
        <v>78.2</v>
      </c>
      <c r="L211" s="29">
        <v>0.58799999999999997</v>
      </c>
      <c r="M211" s="28">
        <v>6.14</v>
      </c>
      <c r="N211" s="28">
        <v>21.2</v>
      </c>
      <c r="O211" s="28">
        <v>31.7</v>
      </c>
      <c r="P211" s="31">
        <v>4.8999999999999998E-3</v>
      </c>
      <c r="Q211" s="28">
        <v>2960</v>
      </c>
      <c r="R211" s="28">
        <v>0.2</v>
      </c>
      <c r="S211" s="28">
        <v>17.5</v>
      </c>
      <c r="T211" s="28">
        <v>19.7</v>
      </c>
      <c r="U211" s="17">
        <v>1</v>
      </c>
      <c r="V211" s="17">
        <v>47.5</v>
      </c>
      <c r="W211" s="28">
        <v>26.7</v>
      </c>
      <c r="X211" s="28">
        <v>120</v>
      </c>
      <c r="Y211" s="10">
        <v>13700</v>
      </c>
      <c r="Z211" s="28">
        <v>4.5999999999999996</v>
      </c>
      <c r="AA211" s="10">
        <v>18171.099999999999</v>
      </c>
      <c r="AB211" s="17">
        <v>422</v>
      </c>
      <c r="AC211" s="10">
        <v>729</v>
      </c>
      <c r="AD211" s="28">
        <v>1920</v>
      </c>
      <c r="AE211" s="28">
        <v>381.745</v>
      </c>
      <c r="AF211" s="10">
        <v>12924.1</v>
      </c>
      <c r="AG211" s="10">
        <v>2190</v>
      </c>
      <c r="AH211" s="17">
        <v>170</v>
      </c>
      <c r="AI211" s="17">
        <v>34</v>
      </c>
      <c r="AJ211" s="17">
        <v>8</v>
      </c>
      <c r="AK211" s="17">
        <v>52</v>
      </c>
      <c r="AL211" s="17">
        <v>15</v>
      </c>
      <c r="AM211" s="17">
        <v>17</v>
      </c>
      <c r="AN211" s="17">
        <v>14</v>
      </c>
      <c r="AO211" s="17">
        <v>8</v>
      </c>
      <c r="AP211" s="17">
        <v>2.5</v>
      </c>
      <c r="AQ211" s="17">
        <v>1.5</v>
      </c>
      <c r="AR211" s="17">
        <v>2.5</v>
      </c>
      <c r="AS211" s="17">
        <v>2.5</v>
      </c>
      <c r="AT211" s="17">
        <v>48</v>
      </c>
      <c r="AU211" s="17">
        <v>25</v>
      </c>
      <c r="AV211" s="17">
        <v>9</v>
      </c>
      <c r="AW211" s="17">
        <v>15</v>
      </c>
      <c r="AX211" s="17">
        <v>21</v>
      </c>
      <c r="AY211" s="17">
        <v>2.5</v>
      </c>
      <c r="AZ211" s="17">
        <v>2.5</v>
      </c>
      <c r="BA211" s="18">
        <v>398.5</v>
      </c>
      <c r="BB211" s="16">
        <v>0.5</v>
      </c>
      <c r="BC211" s="16">
        <v>0.5</v>
      </c>
      <c r="BD211" s="16">
        <v>0.5</v>
      </c>
      <c r="BE211" s="16">
        <v>0.5</v>
      </c>
      <c r="BF211" s="16">
        <v>0.5</v>
      </c>
      <c r="BG211" s="16">
        <v>0.5</v>
      </c>
      <c r="BH211" s="16">
        <v>0.5</v>
      </c>
      <c r="BI211" s="16">
        <v>0.5</v>
      </c>
      <c r="BJ211" s="16">
        <v>5.0000000000000001E-3</v>
      </c>
      <c r="BK211" s="16">
        <v>0.5</v>
      </c>
      <c r="BL211" s="16">
        <v>0.05</v>
      </c>
      <c r="BM211" s="16">
        <v>0.05</v>
      </c>
      <c r="BN211" s="16">
        <v>0.05</v>
      </c>
      <c r="BO211" s="16">
        <v>0.05</v>
      </c>
      <c r="BP211" s="16">
        <v>0.05</v>
      </c>
      <c r="BQ211" s="16">
        <v>0.4</v>
      </c>
      <c r="BR211" s="69">
        <v>0.4</v>
      </c>
      <c r="BS211" s="16">
        <v>0.05</v>
      </c>
      <c r="BT211" s="16">
        <v>0.05</v>
      </c>
      <c r="BU211" s="16">
        <v>0.1</v>
      </c>
      <c r="BV211" s="69">
        <v>0.05</v>
      </c>
      <c r="BW211" s="16">
        <v>0.05</v>
      </c>
      <c r="BX211" s="16">
        <v>0.05</v>
      </c>
      <c r="BY211" s="16">
        <f t="shared" si="3"/>
        <v>0.15000000000000002</v>
      </c>
      <c r="BZ211" s="16">
        <v>0.15</v>
      </c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>
        <v>0.05</v>
      </c>
      <c r="DF211" s="16">
        <v>0.05</v>
      </c>
      <c r="DG211" s="36">
        <v>1707</v>
      </c>
      <c r="DH211" s="63"/>
      <c r="DI211" s="63"/>
      <c r="DJ211" s="63"/>
      <c r="DK211" s="63"/>
      <c r="DL211" s="63"/>
    </row>
    <row r="212" spans="1:117" x14ac:dyDescent="0.3">
      <c r="A212" s="56">
        <v>207</v>
      </c>
      <c r="B212" s="57">
        <v>389</v>
      </c>
      <c r="C212" s="58" t="s">
        <v>201</v>
      </c>
      <c r="D212" s="58" t="s">
        <v>262</v>
      </c>
      <c r="E212" s="58" t="s">
        <v>389</v>
      </c>
      <c r="F212" s="58" t="s">
        <v>445</v>
      </c>
      <c r="G212" s="37">
        <v>8.5</v>
      </c>
      <c r="H212" s="10">
        <v>388</v>
      </c>
      <c r="I212" s="28">
        <v>0.05</v>
      </c>
      <c r="J212" s="28">
        <v>1.5</v>
      </c>
      <c r="K212" s="28">
        <v>10.8</v>
      </c>
      <c r="L212" s="29">
        <v>2.5000000000000001E-2</v>
      </c>
      <c r="M212" s="28">
        <v>0.72899999999999998</v>
      </c>
      <c r="N212" s="36">
        <v>1.36</v>
      </c>
      <c r="O212" s="28">
        <v>3.94</v>
      </c>
      <c r="P212" s="31">
        <v>3.5999999999999999E-3</v>
      </c>
      <c r="Q212" s="36">
        <v>140</v>
      </c>
      <c r="R212" s="28">
        <v>0.2</v>
      </c>
      <c r="S212" s="36">
        <v>2.23</v>
      </c>
      <c r="T212" s="28">
        <v>4.08</v>
      </c>
      <c r="U212" s="17">
        <v>1</v>
      </c>
      <c r="V212" s="36">
        <v>2.29</v>
      </c>
      <c r="W212" s="36">
        <v>2.75</v>
      </c>
      <c r="X212" s="36">
        <v>19.399999999999999</v>
      </c>
      <c r="Y212" s="10">
        <v>303</v>
      </c>
      <c r="Z212" s="28">
        <v>0.16</v>
      </c>
      <c r="AA212" s="10">
        <v>1230</v>
      </c>
      <c r="AB212" s="17">
        <v>28.6</v>
      </c>
      <c r="AC212" s="28">
        <v>31.2</v>
      </c>
      <c r="AD212" s="28">
        <v>168</v>
      </c>
      <c r="AE212" s="28">
        <v>12.9</v>
      </c>
      <c r="AF212" s="10">
        <v>528</v>
      </c>
      <c r="AG212" s="36">
        <v>182</v>
      </c>
      <c r="AH212" s="17">
        <v>2.5</v>
      </c>
      <c r="AI212" s="17">
        <v>2.5</v>
      </c>
      <c r="AJ212" s="17">
        <v>2.5</v>
      </c>
      <c r="AK212" s="17">
        <v>2.5</v>
      </c>
      <c r="AL212" s="17">
        <v>2.5</v>
      </c>
      <c r="AM212" s="17">
        <v>2.5</v>
      </c>
      <c r="AN212" s="17">
        <v>2.5</v>
      </c>
      <c r="AO212" s="17">
        <v>2.5</v>
      </c>
      <c r="AP212" s="17">
        <v>2.5</v>
      </c>
      <c r="AQ212" s="17">
        <v>1.5</v>
      </c>
      <c r="AR212" s="17">
        <v>2.5</v>
      </c>
      <c r="AS212" s="17">
        <v>2.5</v>
      </c>
      <c r="AT212" s="17">
        <v>2.5</v>
      </c>
      <c r="AU212" s="17">
        <v>2.5</v>
      </c>
      <c r="AV212" s="17">
        <v>2.5</v>
      </c>
      <c r="AW212" s="17">
        <v>2.5</v>
      </c>
      <c r="AX212" s="17">
        <v>2.5</v>
      </c>
      <c r="AY212" s="17">
        <v>2.5</v>
      </c>
      <c r="AZ212" s="17">
        <v>2.5</v>
      </c>
      <c r="BA212" s="18">
        <v>31.5</v>
      </c>
      <c r="BB212" s="16">
        <v>0.5</v>
      </c>
      <c r="BC212" s="16">
        <v>0.5</v>
      </c>
      <c r="BD212" s="16">
        <v>0.5</v>
      </c>
      <c r="BE212" s="16">
        <v>0.5</v>
      </c>
      <c r="BF212" s="16">
        <v>0.5</v>
      </c>
      <c r="BG212" s="16">
        <v>0.5</v>
      </c>
      <c r="BH212" s="16">
        <v>0.5</v>
      </c>
      <c r="BI212" s="16">
        <v>0.5</v>
      </c>
      <c r="BJ212" s="16">
        <v>5.0000000000000001E-3</v>
      </c>
      <c r="BK212" s="16">
        <v>0.5</v>
      </c>
      <c r="BL212" s="16">
        <v>0.05</v>
      </c>
      <c r="BM212" s="16">
        <v>0.05</v>
      </c>
      <c r="BN212" s="16">
        <v>0.05</v>
      </c>
      <c r="BO212" s="16">
        <v>0.05</v>
      </c>
      <c r="BP212" s="16">
        <v>0.05</v>
      </c>
      <c r="BQ212" s="16">
        <v>0.4</v>
      </c>
      <c r="BR212" s="69">
        <v>0.4</v>
      </c>
      <c r="BS212" s="16">
        <v>0.05</v>
      </c>
      <c r="BT212" s="16">
        <v>0.05</v>
      </c>
      <c r="BU212" s="16">
        <v>0.1</v>
      </c>
      <c r="BV212" s="69">
        <v>0.05</v>
      </c>
      <c r="BW212" s="16">
        <v>0.05</v>
      </c>
      <c r="BX212" s="16">
        <v>0.05</v>
      </c>
      <c r="BY212" s="16">
        <f t="shared" si="3"/>
        <v>0.15000000000000002</v>
      </c>
      <c r="BZ212" s="16">
        <v>0.15</v>
      </c>
      <c r="CA212" s="16">
        <v>25</v>
      </c>
      <c r="CB212" s="16">
        <v>50</v>
      </c>
      <c r="CC212" s="16">
        <v>500</v>
      </c>
      <c r="CD212" s="16">
        <v>0.01</v>
      </c>
      <c r="CE212" s="16">
        <v>2.5000000000000001E-2</v>
      </c>
      <c r="CF212" s="16">
        <v>2.5000000000000001E-2</v>
      </c>
      <c r="CG212" s="16">
        <v>2.5000000000000001E-2</v>
      </c>
      <c r="CH212" s="16">
        <v>2.5000000000000001E-2</v>
      </c>
      <c r="CI212" s="16">
        <v>2.5000000000000001E-2</v>
      </c>
      <c r="CJ212" s="16">
        <v>2.5000000000000001E-2</v>
      </c>
      <c r="CK212" s="16">
        <v>2.5000000000000001E-2</v>
      </c>
      <c r="CL212" s="16">
        <v>5.0000000000000001E-3</v>
      </c>
      <c r="CM212" s="16">
        <v>0.15</v>
      </c>
      <c r="CN212" s="16">
        <v>0.5</v>
      </c>
      <c r="CO212" s="16">
        <v>0.5</v>
      </c>
      <c r="CP212" s="16">
        <v>0.5</v>
      </c>
      <c r="CQ212" s="16">
        <v>1.5</v>
      </c>
      <c r="CR212" s="16">
        <v>0.3</v>
      </c>
      <c r="CS212" s="16">
        <v>5</v>
      </c>
      <c r="CT212" s="16">
        <v>0.5</v>
      </c>
      <c r="CU212" s="16">
        <v>0.5</v>
      </c>
      <c r="CV212" s="16">
        <v>0.05</v>
      </c>
      <c r="CW212" s="16">
        <v>0.05</v>
      </c>
      <c r="CX212" s="16">
        <v>0.05</v>
      </c>
      <c r="CY212" s="16">
        <v>8.1000000000000006E-4</v>
      </c>
      <c r="CZ212" s="16">
        <v>0.05</v>
      </c>
      <c r="DA212" s="16">
        <v>0.05</v>
      </c>
      <c r="DB212" s="16">
        <v>0.05</v>
      </c>
      <c r="DC212" s="16">
        <v>0.05</v>
      </c>
      <c r="DD212" s="16">
        <v>0.05</v>
      </c>
      <c r="DE212" s="16">
        <v>0.05</v>
      </c>
      <c r="DF212" s="16">
        <v>0.05</v>
      </c>
      <c r="DG212" s="36">
        <v>431.2</v>
      </c>
      <c r="DH212" s="63">
        <v>0.5</v>
      </c>
      <c r="DI212" s="63">
        <v>0.05</v>
      </c>
      <c r="DJ212" s="63">
        <v>0.25</v>
      </c>
      <c r="DK212" s="63">
        <v>0.25</v>
      </c>
      <c r="DL212" s="63">
        <v>0.05</v>
      </c>
    </row>
    <row r="213" spans="1:117" x14ac:dyDescent="0.3">
      <c r="A213" s="56">
        <v>208</v>
      </c>
      <c r="B213" s="57">
        <v>390</v>
      </c>
      <c r="C213" s="58" t="s">
        <v>199</v>
      </c>
      <c r="D213" s="58" t="s">
        <v>260</v>
      </c>
      <c r="E213" s="58" t="s">
        <v>390</v>
      </c>
      <c r="F213" s="58" t="s">
        <v>212</v>
      </c>
      <c r="G213" s="37">
        <v>8.1999999999999993</v>
      </c>
      <c r="H213" s="10">
        <v>161.19999999999999</v>
      </c>
      <c r="I213" s="28">
        <v>0.05</v>
      </c>
      <c r="J213" s="28">
        <v>1.5</v>
      </c>
      <c r="K213" s="28">
        <v>20.3</v>
      </c>
      <c r="L213" s="29">
        <v>0.58199999999999996</v>
      </c>
      <c r="M213" s="28">
        <v>0.84</v>
      </c>
      <c r="N213" s="28">
        <v>4.22</v>
      </c>
      <c r="O213" s="28">
        <v>5.4</v>
      </c>
      <c r="P213" s="31">
        <v>8.6999999999999994E-3</v>
      </c>
      <c r="Q213" s="28">
        <v>332</v>
      </c>
      <c r="R213" s="28">
        <v>0.2</v>
      </c>
      <c r="S213" s="28">
        <v>2.62</v>
      </c>
      <c r="T213" s="28">
        <v>18.8</v>
      </c>
      <c r="U213" s="17">
        <v>1</v>
      </c>
      <c r="V213" s="28">
        <v>3.52</v>
      </c>
      <c r="W213" s="28">
        <v>1.9</v>
      </c>
      <c r="X213" s="28">
        <v>49.5</v>
      </c>
      <c r="Y213" s="10">
        <v>763</v>
      </c>
      <c r="Z213" s="28">
        <v>1.4</v>
      </c>
      <c r="AA213" s="10">
        <v>2480</v>
      </c>
      <c r="AB213" s="17">
        <v>51.6</v>
      </c>
      <c r="AC213" s="10">
        <v>112</v>
      </c>
      <c r="AD213" s="10">
        <v>200</v>
      </c>
      <c r="AE213" s="28">
        <v>40.799999999999997</v>
      </c>
      <c r="AF213" s="10">
        <v>1236.1400000000001</v>
      </c>
      <c r="AG213" s="10">
        <v>297</v>
      </c>
      <c r="AH213" s="17">
        <v>7</v>
      </c>
      <c r="AI213" s="17">
        <v>6</v>
      </c>
      <c r="AJ213" s="17">
        <v>2.5</v>
      </c>
      <c r="AK213" s="17">
        <v>10</v>
      </c>
      <c r="AL213" s="17">
        <v>2.5</v>
      </c>
      <c r="AM213" s="17">
        <v>2.5</v>
      </c>
      <c r="AN213" s="17">
        <v>2.5</v>
      </c>
      <c r="AO213" s="17">
        <v>2.5</v>
      </c>
      <c r="AP213" s="17">
        <v>2.5</v>
      </c>
      <c r="AQ213" s="17">
        <v>1.5</v>
      </c>
      <c r="AR213" s="17">
        <v>2.5</v>
      </c>
      <c r="AS213" s="17">
        <v>2.5</v>
      </c>
      <c r="AT213" s="17">
        <v>8</v>
      </c>
      <c r="AU213" s="17">
        <v>2.5</v>
      </c>
      <c r="AV213" s="17">
        <v>2.5</v>
      </c>
      <c r="AW213" s="17">
        <v>2.5</v>
      </c>
      <c r="AX213" s="17">
        <v>6</v>
      </c>
      <c r="AY213" s="17">
        <v>2.5</v>
      </c>
      <c r="AZ213" s="17">
        <v>2.5</v>
      </c>
      <c r="BA213" s="18">
        <v>52.5</v>
      </c>
      <c r="BB213" s="16">
        <v>0.5</v>
      </c>
      <c r="BC213" s="16">
        <v>0.5</v>
      </c>
      <c r="BD213" s="16">
        <v>0.5</v>
      </c>
      <c r="BE213" s="16">
        <v>0.5</v>
      </c>
      <c r="BF213" s="16">
        <v>0.5</v>
      </c>
      <c r="BG213" s="16">
        <v>0.5</v>
      </c>
      <c r="BH213" s="16">
        <v>0.5</v>
      </c>
      <c r="BI213" s="16">
        <v>0.5</v>
      </c>
      <c r="BJ213" s="16">
        <v>5.0000000000000001E-3</v>
      </c>
      <c r="BK213" s="16">
        <v>0.5</v>
      </c>
      <c r="BL213" s="16">
        <v>0.05</v>
      </c>
      <c r="BM213" s="16">
        <v>0.05</v>
      </c>
      <c r="BN213" s="16">
        <v>0.05</v>
      </c>
      <c r="BO213" s="16">
        <v>0.05</v>
      </c>
      <c r="BP213" s="16">
        <v>0.05</v>
      </c>
      <c r="BQ213" s="16">
        <v>0.4</v>
      </c>
      <c r="BR213" s="69">
        <v>0.4</v>
      </c>
      <c r="BS213" s="16">
        <v>0.05</v>
      </c>
      <c r="BT213" s="16">
        <v>0.05</v>
      </c>
      <c r="BU213" s="16">
        <v>0.1</v>
      </c>
      <c r="BV213" s="69">
        <v>0.05</v>
      </c>
      <c r="BW213" s="16">
        <v>0.05</v>
      </c>
      <c r="BX213" s="16">
        <v>0.05</v>
      </c>
      <c r="BY213" s="16">
        <f t="shared" si="3"/>
        <v>0.15000000000000002</v>
      </c>
      <c r="BZ213" s="16">
        <v>0.15</v>
      </c>
      <c r="CA213" s="16">
        <v>25</v>
      </c>
      <c r="CB213" s="16">
        <v>50</v>
      </c>
      <c r="CC213" s="16">
        <v>500</v>
      </c>
      <c r="CD213" s="16">
        <v>0.01</v>
      </c>
      <c r="CE213" s="16">
        <v>2.5000000000000001E-2</v>
      </c>
      <c r="CF213" s="16">
        <v>2.5000000000000001E-2</v>
      </c>
      <c r="CG213" s="16">
        <v>2.5000000000000001E-2</v>
      </c>
      <c r="CH213" s="16">
        <v>2.5000000000000001E-2</v>
      </c>
      <c r="CI213" s="16">
        <v>2.5000000000000001E-2</v>
      </c>
      <c r="CJ213" s="16">
        <v>2.5000000000000001E-2</v>
      </c>
      <c r="CK213" s="16">
        <v>2.5000000000000001E-2</v>
      </c>
      <c r="CL213" s="16">
        <v>5.0000000000000001E-3</v>
      </c>
      <c r="CM213" s="16">
        <v>0.15</v>
      </c>
      <c r="CN213" s="16">
        <v>0.5</v>
      </c>
      <c r="CO213" s="16">
        <v>0.5</v>
      </c>
      <c r="CP213" s="16">
        <v>0.5</v>
      </c>
      <c r="CQ213" s="16">
        <v>1.5</v>
      </c>
      <c r="CR213" s="16">
        <v>0.3</v>
      </c>
      <c r="CS213" s="16">
        <v>5</v>
      </c>
      <c r="CT213" s="16">
        <v>0.5</v>
      </c>
      <c r="CU213" s="16">
        <v>0.5</v>
      </c>
      <c r="CV213" s="16">
        <v>0.05</v>
      </c>
      <c r="CW213" s="16">
        <v>0.05</v>
      </c>
      <c r="CX213" s="16">
        <v>0.05</v>
      </c>
      <c r="CY213" s="16">
        <v>1.4E-3</v>
      </c>
      <c r="CZ213" s="16">
        <v>0.05</v>
      </c>
      <c r="DA213" s="16">
        <v>0.05</v>
      </c>
      <c r="DB213" s="16">
        <v>0.05</v>
      </c>
      <c r="DC213" s="16">
        <v>0.05</v>
      </c>
      <c r="DD213" s="16">
        <v>0.05</v>
      </c>
      <c r="DE213" s="16">
        <v>0.05</v>
      </c>
      <c r="DF213" s="16">
        <v>0.05</v>
      </c>
      <c r="DG213" s="36">
        <v>638.4</v>
      </c>
      <c r="DH213" s="63">
        <v>0.5</v>
      </c>
      <c r="DI213" s="63">
        <v>0.05</v>
      </c>
      <c r="DJ213" s="63">
        <v>0.25</v>
      </c>
      <c r="DK213" s="63">
        <v>0.25</v>
      </c>
      <c r="DL213" s="63">
        <v>0.05</v>
      </c>
    </row>
    <row r="214" spans="1:117" x14ac:dyDescent="0.3">
      <c r="A214" s="56">
        <v>209</v>
      </c>
      <c r="B214" s="57">
        <v>391</v>
      </c>
      <c r="C214" s="58" t="s">
        <v>1012</v>
      </c>
      <c r="D214" s="58" t="s">
        <v>1013</v>
      </c>
      <c r="E214" s="58" t="s">
        <v>388</v>
      </c>
      <c r="F214" s="58" t="s">
        <v>444</v>
      </c>
      <c r="G214" s="37">
        <v>7.3</v>
      </c>
      <c r="H214" s="10">
        <v>497</v>
      </c>
      <c r="I214" s="28">
        <v>0.05</v>
      </c>
      <c r="J214" s="28">
        <v>1.5</v>
      </c>
      <c r="K214" s="28">
        <v>33.799999999999997</v>
      </c>
      <c r="L214" s="29">
        <v>0.215</v>
      </c>
      <c r="M214" s="28">
        <v>1.63</v>
      </c>
      <c r="N214" s="36">
        <v>5.33</v>
      </c>
      <c r="O214" s="36">
        <v>6.4</v>
      </c>
      <c r="P214" s="31">
        <v>5.5999999999999999E-3</v>
      </c>
      <c r="Q214" s="36">
        <v>410</v>
      </c>
      <c r="R214" s="28">
        <v>0.2</v>
      </c>
      <c r="S214" s="36">
        <v>3.58</v>
      </c>
      <c r="T214" s="36">
        <v>3.67</v>
      </c>
      <c r="U214" s="17">
        <v>1</v>
      </c>
      <c r="V214" s="17">
        <v>6.5</v>
      </c>
      <c r="W214" s="36">
        <v>3.31</v>
      </c>
      <c r="X214" s="36">
        <v>42.8</v>
      </c>
      <c r="Y214" s="10">
        <v>399</v>
      </c>
      <c r="Z214" s="28">
        <v>4.9000000000000004</v>
      </c>
      <c r="AA214" s="10">
        <v>4680</v>
      </c>
      <c r="AB214" s="17">
        <v>51.9</v>
      </c>
      <c r="AC214" s="28">
        <v>235</v>
      </c>
      <c r="AD214" s="10">
        <v>332</v>
      </c>
      <c r="AE214" s="28">
        <v>39.1</v>
      </c>
      <c r="AF214" s="10">
        <v>1716.92</v>
      </c>
      <c r="AG214" s="36">
        <v>337</v>
      </c>
      <c r="AH214" s="17">
        <v>33</v>
      </c>
      <c r="AI214" s="17">
        <v>16</v>
      </c>
      <c r="AJ214" s="17">
        <v>2.5</v>
      </c>
      <c r="AK214" s="17">
        <v>31</v>
      </c>
      <c r="AL214" s="17">
        <v>12</v>
      </c>
      <c r="AM214" s="17">
        <v>10</v>
      </c>
      <c r="AN214" s="17">
        <v>11</v>
      </c>
      <c r="AO214" s="17">
        <v>2.5</v>
      </c>
      <c r="AP214" s="17">
        <v>2.5</v>
      </c>
      <c r="AQ214" s="17">
        <v>1.5</v>
      </c>
      <c r="AR214" s="17">
        <v>2.5</v>
      </c>
      <c r="AS214" s="17">
        <v>2.5</v>
      </c>
      <c r="AT214" s="17">
        <v>27</v>
      </c>
      <c r="AU214" s="17">
        <v>17</v>
      </c>
      <c r="AV214" s="17">
        <v>7</v>
      </c>
      <c r="AW214" s="17">
        <v>10</v>
      </c>
      <c r="AX214" s="17">
        <v>14</v>
      </c>
      <c r="AY214" s="17">
        <v>2.5</v>
      </c>
      <c r="AZ214" s="17">
        <v>2.5</v>
      </c>
      <c r="BA214" s="18">
        <v>173</v>
      </c>
      <c r="BB214" s="16">
        <v>0.5</v>
      </c>
      <c r="BC214" s="16">
        <v>0.5</v>
      </c>
      <c r="BD214" s="16">
        <v>0.5</v>
      </c>
      <c r="BE214" s="16">
        <v>0.5</v>
      </c>
      <c r="BF214" s="16">
        <v>0.5</v>
      </c>
      <c r="BG214" s="16">
        <v>0.5</v>
      </c>
      <c r="BH214" s="16">
        <v>0.5</v>
      </c>
      <c r="BI214" s="16">
        <v>0.5</v>
      </c>
      <c r="BJ214" s="16">
        <v>5.0000000000000001E-3</v>
      </c>
      <c r="BK214" s="16">
        <v>0.5</v>
      </c>
      <c r="BL214" s="16">
        <v>0.05</v>
      </c>
      <c r="BM214" s="16">
        <v>0.05</v>
      </c>
      <c r="BN214" s="16">
        <v>0.05</v>
      </c>
      <c r="BO214" s="16">
        <v>0.05</v>
      </c>
      <c r="BP214" s="16">
        <v>0.05</v>
      </c>
      <c r="BQ214" s="16">
        <v>0.4</v>
      </c>
      <c r="BR214" s="69">
        <v>0.4</v>
      </c>
      <c r="BS214" s="16">
        <v>0.05</v>
      </c>
      <c r="BT214" s="16">
        <v>0.05</v>
      </c>
      <c r="BU214" s="16">
        <v>0.1</v>
      </c>
      <c r="BV214" s="69">
        <v>0.05</v>
      </c>
      <c r="BW214" s="16">
        <v>0.05</v>
      </c>
      <c r="BX214" s="16">
        <v>0.05</v>
      </c>
      <c r="BY214" s="16">
        <f t="shared" si="3"/>
        <v>0.15000000000000002</v>
      </c>
      <c r="BZ214" s="16">
        <v>0.15</v>
      </c>
      <c r="CA214" s="16">
        <v>25</v>
      </c>
      <c r="CB214" s="16">
        <v>50</v>
      </c>
      <c r="CC214" s="16">
        <v>4300</v>
      </c>
      <c r="CD214" s="16">
        <v>0.01</v>
      </c>
      <c r="CE214" s="16">
        <v>2.5000000000000001E-2</v>
      </c>
      <c r="CF214" s="16">
        <v>2.5000000000000001E-2</v>
      </c>
      <c r="CG214" s="16">
        <v>2.5000000000000001E-2</v>
      </c>
      <c r="CH214" s="16">
        <v>2.5000000000000001E-2</v>
      </c>
      <c r="CI214" s="16">
        <v>2.5000000000000001E-2</v>
      </c>
      <c r="CJ214" s="16">
        <v>2.5000000000000001E-2</v>
      </c>
      <c r="CK214" s="16">
        <v>2.5000000000000001E-2</v>
      </c>
      <c r="CL214" s="16">
        <v>5.0000000000000001E-3</v>
      </c>
      <c r="CM214" s="16">
        <v>0.15</v>
      </c>
      <c r="CN214" s="16">
        <v>0.5</v>
      </c>
      <c r="CO214" s="16">
        <v>0.5</v>
      </c>
      <c r="CP214" s="16">
        <v>0.5</v>
      </c>
      <c r="CQ214" s="16">
        <v>1.5</v>
      </c>
      <c r="CR214" s="16">
        <v>0.3</v>
      </c>
      <c r="CS214" s="16">
        <v>5</v>
      </c>
      <c r="CT214" s="16">
        <v>0.5</v>
      </c>
      <c r="CU214" s="16">
        <v>0.5</v>
      </c>
      <c r="CV214" s="16">
        <v>0.05</v>
      </c>
      <c r="CW214" s="16">
        <v>0.05</v>
      </c>
      <c r="CX214" s="16">
        <v>0.05</v>
      </c>
      <c r="CY214" s="16">
        <v>1.8E-3</v>
      </c>
      <c r="CZ214" s="16">
        <v>0.05</v>
      </c>
      <c r="DA214" s="16">
        <v>0.05</v>
      </c>
      <c r="DB214" s="16">
        <v>0.05</v>
      </c>
      <c r="DC214" s="16">
        <v>0.05</v>
      </c>
      <c r="DD214" s="16">
        <v>0.05</v>
      </c>
      <c r="DE214" s="16">
        <v>0.05</v>
      </c>
      <c r="DF214" s="16">
        <v>0.05</v>
      </c>
      <c r="DG214" s="36">
        <v>275.3</v>
      </c>
      <c r="DH214" s="63">
        <v>0.5</v>
      </c>
      <c r="DI214" s="63">
        <v>0.05</v>
      </c>
      <c r="DJ214" s="63">
        <v>0.25</v>
      </c>
      <c r="DK214" s="63">
        <v>0.25</v>
      </c>
      <c r="DL214" s="63">
        <v>0.05</v>
      </c>
    </row>
    <row r="215" spans="1:117" x14ac:dyDescent="0.3">
      <c r="A215" s="56">
        <v>210</v>
      </c>
      <c r="B215" s="57">
        <v>392</v>
      </c>
      <c r="C215" s="58" t="s">
        <v>202</v>
      </c>
      <c r="D215" s="58" t="s">
        <v>263</v>
      </c>
      <c r="E215" s="58" t="s">
        <v>391</v>
      </c>
      <c r="F215" s="58" t="s">
        <v>214</v>
      </c>
      <c r="G215" s="37">
        <v>6.9</v>
      </c>
      <c r="H215" s="10">
        <v>650</v>
      </c>
      <c r="I215" s="28">
        <v>0.05</v>
      </c>
      <c r="J215" s="28">
        <v>1.5</v>
      </c>
      <c r="K215" s="28">
        <v>53.6</v>
      </c>
      <c r="L215" s="29">
        <v>5.5E-2</v>
      </c>
      <c r="M215" s="28">
        <v>5.08</v>
      </c>
      <c r="N215" s="28">
        <v>16</v>
      </c>
      <c r="O215" s="28">
        <v>19.399999999999999</v>
      </c>
      <c r="P215" s="31">
        <v>2.2000000000000001E-3</v>
      </c>
      <c r="Q215" s="36">
        <v>3030</v>
      </c>
      <c r="R215" s="28">
        <v>0.2</v>
      </c>
      <c r="S215" s="28">
        <v>13.7</v>
      </c>
      <c r="T215" s="28">
        <v>41.1</v>
      </c>
      <c r="U215" s="17">
        <v>1</v>
      </c>
      <c r="V215" s="17">
        <v>29.7</v>
      </c>
      <c r="W215" s="28">
        <v>18</v>
      </c>
      <c r="X215" s="28">
        <v>66.5</v>
      </c>
      <c r="Y215" s="10">
        <v>11300</v>
      </c>
      <c r="Z215" s="28">
        <v>1.55</v>
      </c>
      <c r="AA215" s="10">
        <v>10400</v>
      </c>
      <c r="AB215" s="17">
        <v>451</v>
      </c>
      <c r="AC215" s="10">
        <v>1560</v>
      </c>
      <c r="AD215" s="10">
        <v>1360</v>
      </c>
      <c r="AE215" s="28">
        <v>159.54499999999999</v>
      </c>
      <c r="AF215" s="10">
        <v>8205</v>
      </c>
      <c r="AG215" s="10">
        <v>3300</v>
      </c>
      <c r="AH215" s="17">
        <v>88</v>
      </c>
      <c r="AI215" s="17">
        <v>15</v>
      </c>
      <c r="AJ215" s="17">
        <v>2.5</v>
      </c>
      <c r="AK215" s="17">
        <v>78</v>
      </c>
      <c r="AL215" s="17">
        <v>29</v>
      </c>
      <c r="AM215" s="17">
        <v>25</v>
      </c>
      <c r="AN215" s="17">
        <v>29</v>
      </c>
      <c r="AO215" s="17">
        <v>2.5</v>
      </c>
      <c r="AP215" s="17">
        <v>21</v>
      </c>
      <c r="AQ215" s="17">
        <v>1.5</v>
      </c>
      <c r="AR215" s="17">
        <v>2.5</v>
      </c>
      <c r="AS215" s="17">
        <v>2.5</v>
      </c>
      <c r="AT215" s="17">
        <v>80</v>
      </c>
      <c r="AU215" s="17">
        <v>40</v>
      </c>
      <c r="AV215" s="17">
        <v>16</v>
      </c>
      <c r="AW215" s="17">
        <v>22</v>
      </c>
      <c r="AX215" s="17">
        <v>25</v>
      </c>
      <c r="AY215" s="17">
        <v>2.5</v>
      </c>
      <c r="AZ215" s="17">
        <v>2.5</v>
      </c>
      <c r="BA215" s="18">
        <v>409</v>
      </c>
      <c r="BB215" s="16">
        <v>0.5</v>
      </c>
      <c r="BC215" s="16">
        <v>0.5</v>
      </c>
      <c r="BD215" s="16">
        <v>0.5</v>
      </c>
      <c r="BE215" s="16">
        <v>0.5</v>
      </c>
      <c r="BF215" s="16">
        <v>0.5</v>
      </c>
      <c r="BG215" s="16">
        <v>0.5</v>
      </c>
      <c r="BH215" s="16">
        <v>0.5</v>
      </c>
      <c r="BI215" s="16">
        <v>0.5</v>
      </c>
      <c r="BJ215" s="16">
        <v>5.0000000000000001E-3</v>
      </c>
      <c r="BK215" s="16">
        <v>0.5</v>
      </c>
      <c r="BL215" s="16">
        <v>0.05</v>
      </c>
      <c r="BM215" s="16">
        <v>0.05</v>
      </c>
      <c r="BN215" s="16">
        <v>0.05</v>
      </c>
      <c r="BO215" s="16">
        <v>0.05</v>
      </c>
      <c r="BP215" s="16">
        <v>0.05</v>
      </c>
      <c r="BQ215" s="16">
        <v>0.4</v>
      </c>
      <c r="BR215" s="69">
        <v>0.4</v>
      </c>
      <c r="BS215" s="16">
        <v>0.05</v>
      </c>
      <c r="BT215" s="16">
        <v>0.05</v>
      </c>
      <c r="BU215" s="16">
        <v>0.1</v>
      </c>
      <c r="BV215" s="69">
        <v>0.05</v>
      </c>
      <c r="BW215" s="16">
        <v>0.05</v>
      </c>
      <c r="BX215" s="16">
        <v>0.05</v>
      </c>
      <c r="BY215" s="16">
        <f t="shared" si="3"/>
        <v>0.15000000000000002</v>
      </c>
      <c r="BZ215" s="16">
        <v>0.15</v>
      </c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>
        <v>0.05</v>
      </c>
      <c r="DF215" s="16">
        <v>0.05</v>
      </c>
      <c r="DG215" s="36">
        <v>2333</v>
      </c>
      <c r="DH215" s="63"/>
      <c r="DI215" s="63"/>
      <c r="DJ215" s="63"/>
      <c r="DK215" s="63"/>
      <c r="DL215" s="63"/>
    </row>
    <row r="216" spans="1:117" x14ac:dyDescent="0.3">
      <c r="A216" s="56">
        <v>211</v>
      </c>
      <c r="B216" s="57">
        <v>393</v>
      </c>
      <c r="C216" s="58" t="s">
        <v>322</v>
      </c>
      <c r="D216" s="58" t="s">
        <v>323</v>
      </c>
      <c r="E216" s="58" t="s">
        <v>392</v>
      </c>
      <c r="F216" s="58" t="s">
        <v>446</v>
      </c>
      <c r="G216" s="37">
        <v>7.8</v>
      </c>
      <c r="H216" s="10">
        <v>339</v>
      </c>
      <c r="I216" s="28">
        <v>2.96</v>
      </c>
      <c r="J216" s="28">
        <v>4.59</v>
      </c>
      <c r="K216" s="28">
        <v>75.400000000000006</v>
      </c>
      <c r="L216" s="29">
        <v>0.10100000000000001</v>
      </c>
      <c r="M216" s="28">
        <v>7.88</v>
      </c>
      <c r="N216" s="36">
        <v>20</v>
      </c>
      <c r="O216" s="36">
        <v>18.600000000000001</v>
      </c>
      <c r="P216" s="31">
        <v>2.7E-2</v>
      </c>
      <c r="Q216" s="36">
        <v>3090</v>
      </c>
      <c r="R216" s="36">
        <v>0.2</v>
      </c>
      <c r="S216" s="36">
        <v>20.3</v>
      </c>
      <c r="T216" s="36">
        <v>7.09</v>
      </c>
      <c r="U216" s="17">
        <v>1</v>
      </c>
      <c r="V216" s="17">
        <v>32.799999999999997</v>
      </c>
      <c r="W216" s="36">
        <v>24.7</v>
      </c>
      <c r="X216" s="36">
        <v>67.3</v>
      </c>
      <c r="Y216" s="10">
        <v>11000</v>
      </c>
      <c r="Z216" s="28">
        <v>1.58</v>
      </c>
      <c r="AA216" s="10">
        <v>19018.8</v>
      </c>
      <c r="AB216" s="17">
        <v>1013.54</v>
      </c>
      <c r="AC216" s="10">
        <v>415</v>
      </c>
      <c r="AD216" s="10">
        <v>1190</v>
      </c>
      <c r="AE216" s="28">
        <v>178.71600000000001</v>
      </c>
      <c r="AF216" s="10">
        <v>10368.299999999999</v>
      </c>
      <c r="AG216" s="36">
        <v>1780</v>
      </c>
      <c r="AH216" s="17">
        <v>60</v>
      </c>
      <c r="AI216" s="17">
        <v>19</v>
      </c>
      <c r="AJ216" s="17">
        <v>2.5</v>
      </c>
      <c r="AK216" s="17">
        <v>53</v>
      </c>
      <c r="AL216" s="17">
        <v>22</v>
      </c>
      <c r="AM216" s="17">
        <v>17</v>
      </c>
      <c r="AN216" s="17">
        <v>26</v>
      </c>
      <c r="AO216" s="17">
        <v>2.5</v>
      </c>
      <c r="AP216" s="17">
        <v>19</v>
      </c>
      <c r="AQ216" s="17">
        <v>1.5</v>
      </c>
      <c r="AR216" s="17">
        <v>2.5</v>
      </c>
      <c r="AS216" s="17">
        <v>2.5</v>
      </c>
      <c r="AT216" s="17">
        <v>57</v>
      </c>
      <c r="AU216" s="17">
        <v>41</v>
      </c>
      <c r="AV216" s="17">
        <v>16</v>
      </c>
      <c r="AW216" s="17">
        <v>24</v>
      </c>
      <c r="AX216" s="17">
        <v>22</v>
      </c>
      <c r="AY216" s="17">
        <v>2.5</v>
      </c>
      <c r="AZ216" s="17">
        <v>2.5</v>
      </c>
      <c r="BA216" s="18">
        <v>320</v>
      </c>
      <c r="BB216" s="16">
        <v>0.5</v>
      </c>
      <c r="BC216" s="16">
        <v>0.5</v>
      </c>
      <c r="BD216" s="16">
        <v>0.5</v>
      </c>
      <c r="BE216" s="16">
        <v>0.5</v>
      </c>
      <c r="BF216" s="16">
        <v>0.5</v>
      </c>
      <c r="BG216" s="16">
        <v>0.5</v>
      </c>
      <c r="BH216" s="16">
        <v>0.5</v>
      </c>
      <c r="BI216" s="16">
        <v>0.5</v>
      </c>
      <c r="BJ216" s="16">
        <v>5.0000000000000001E-3</v>
      </c>
      <c r="BK216" s="16">
        <v>0.5</v>
      </c>
      <c r="BL216" s="16">
        <v>0.05</v>
      </c>
      <c r="BM216" s="16">
        <v>0.05</v>
      </c>
      <c r="BN216" s="16">
        <v>0.05</v>
      </c>
      <c r="BO216" s="16">
        <v>0.05</v>
      </c>
      <c r="BP216" s="16">
        <v>0.05</v>
      </c>
      <c r="BQ216" s="16">
        <v>0.4</v>
      </c>
      <c r="BR216" s="69">
        <v>0.4</v>
      </c>
      <c r="BS216" s="16">
        <v>0.05</v>
      </c>
      <c r="BT216" s="16">
        <v>0.05</v>
      </c>
      <c r="BU216" s="16">
        <v>0.1</v>
      </c>
      <c r="BV216" s="69">
        <v>0.05</v>
      </c>
      <c r="BW216" s="16">
        <v>0.05</v>
      </c>
      <c r="BX216" s="16">
        <v>0.05</v>
      </c>
      <c r="BY216" s="16">
        <f t="shared" si="3"/>
        <v>0.15000000000000002</v>
      </c>
      <c r="BZ216" s="16">
        <v>0.15</v>
      </c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>
        <v>0.05</v>
      </c>
      <c r="DF216" s="16">
        <v>0.05</v>
      </c>
      <c r="DG216" s="36">
        <v>2404</v>
      </c>
      <c r="DH216" s="63"/>
      <c r="DI216" s="63"/>
      <c r="DJ216" s="63"/>
      <c r="DK216" s="63"/>
      <c r="DL216" s="63"/>
    </row>
    <row r="217" spans="1:117" x14ac:dyDescent="0.3">
      <c r="A217" s="56">
        <v>212</v>
      </c>
      <c r="B217" s="57">
        <v>394</v>
      </c>
      <c r="C217" s="58" t="s">
        <v>1014</v>
      </c>
      <c r="D217" s="58" t="s">
        <v>1015</v>
      </c>
      <c r="E217" s="58" t="s">
        <v>392</v>
      </c>
      <c r="F217" s="58" t="s">
        <v>446</v>
      </c>
      <c r="G217" s="37">
        <v>8.1999999999999993</v>
      </c>
      <c r="H217" s="10">
        <v>239</v>
      </c>
      <c r="I217" s="28">
        <v>0.05</v>
      </c>
      <c r="J217" s="28">
        <v>1.5</v>
      </c>
      <c r="K217" s="28">
        <v>11.3</v>
      </c>
      <c r="L217" s="29">
        <v>2.5000000000000001E-2</v>
      </c>
      <c r="M217" s="28">
        <v>1.8</v>
      </c>
      <c r="N217" s="36">
        <v>3.85</v>
      </c>
      <c r="O217" s="36">
        <v>4.49</v>
      </c>
      <c r="P217" s="31">
        <v>4.7000000000000002E-3</v>
      </c>
      <c r="Q217" s="36">
        <v>920</v>
      </c>
      <c r="R217" s="36">
        <v>0.2</v>
      </c>
      <c r="S217" s="36">
        <v>5.75</v>
      </c>
      <c r="T217" s="36">
        <v>5.47</v>
      </c>
      <c r="U217" s="17">
        <v>1</v>
      </c>
      <c r="V217" s="17">
        <v>8.24</v>
      </c>
      <c r="W217" s="36">
        <v>8.44</v>
      </c>
      <c r="X217" s="36">
        <v>14.1</v>
      </c>
      <c r="Y217" s="10">
        <v>3290</v>
      </c>
      <c r="Z217" s="28">
        <v>0.05</v>
      </c>
      <c r="AA217" s="10">
        <v>3490</v>
      </c>
      <c r="AB217" s="17">
        <v>97.9</v>
      </c>
      <c r="AC217" s="10">
        <v>56.6</v>
      </c>
      <c r="AD217" s="10">
        <v>303</v>
      </c>
      <c r="AE217" s="28">
        <v>102.5</v>
      </c>
      <c r="AF217" s="10">
        <v>1548</v>
      </c>
      <c r="AG217" s="36">
        <v>370</v>
      </c>
      <c r="AH217" s="17">
        <v>18</v>
      </c>
      <c r="AI217" s="17">
        <v>12</v>
      </c>
      <c r="AJ217" s="17">
        <v>2.5</v>
      </c>
      <c r="AK217" s="17">
        <v>50</v>
      </c>
      <c r="AL217" s="17">
        <v>23</v>
      </c>
      <c r="AM217" s="17">
        <v>25</v>
      </c>
      <c r="AN217" s="17">
        <v>33</v>
      </c>
      <c r="AO217" s="17">
        <v>10</v>
      </c>
      <c r="AP217" s="17">
        <v>15</v>
      </c>
      <c r="AQ217" s="17">
        <v>1.5</v>
      </c>
      <c r="AR217" s="17">
        <v>2.5</v>
      </c>
      <c r="AS217" s="17">
        <v>2.5</v>
      </c>
      <c r="AT217" s="17">
        <v>55</v>
      </c>
      <c r="AU217" s="17">
        <v>38</v>
      </c>
      <c r="AV217" s="17">
        <v>17</v>
      </c>
      <c r="AW217" s="17">
        <v>17</v>
      </c>
      <c r="AX217" s="17">
        <v>30</v>
      </c>
      <c r="AY217" s="17">
        <v>2.5</v>
      </c>
      <c r="AZ217" s="17">
        <v>2.5</v>
      </c>
      <c r="BA217" s="18">
        <v>280</v>
      </c>
      <c r="BB217" s="16">
        <v>0.5</v>
      </c>
      <c r="BC217" s="16">
        <v>0.5</v>
      </c>
      <c r="BD217" s="16">
        <v>0.5</v>
      </c>
      <c r="BE217" s="16">
        <v>0.5</v>
      </c>
      <c r="BF217" s="16">
        <v>0.5</v>
      </c>
      <c r="BG217" s="16">
        <v>0.5</v>
      </c>
      <c r="BH217" s="16">
        <v>0.5</v>
      </c>
      <c r="BI217" s="16">
        <v>0.5</v>
      </c>
      <c r="BJ217" s="16">
        <v>5.0000000000000001E-3</v>
      </c>
      <c r="BK217" s="16">
        <v>0.5</v>
      </c>
      <c r="BL217" s="16">
        <v>0.05</v>
      </c>
      <c r="BM217" s="16">
        <v>0.05</v>
      </c>
      <c r="BN217" s="16">
        <v>0.05</v>
      </c>
      <c r="BO217" s="16">
        <v>0.05</v>
      </c>
      <c r="BP217" s="16">
        <v>0.05</v>
      </c>
      <c r="BQ217" s="16">
        <v>0.4</v>
      </c>
      <c r="BR217" s="69">
        <v>0.4</v>
      </c>
      <c r="BS217" s="16">
        <v>0.05</v>
      </c>
      <c r="BT217" s="16">
        <v>0.05</v>
      </c>
      <c r="BU217" s="16">
        <v>0.1</v>
      </c>
      <c r="BV217" s="69">
        <v>0.05</v>
      </c>
      <c r="BW217" s="16">
        <v>0.05</v>
      </c>
      <c r="BX217" s="16">
        <v>0.05</v>
      </c>
      <c r="BY217" s="16">
        <f t="shared" si="3"/>
        <v>0.15000000000000002</v>
      </c>
      <c r="BZ217" s="16">
        <v>0.15</v>
      </c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>
        <v>0.05</v>
      </c>
      <c r="DF217" s="16">
        <v>0.05</v>
      </c>
      <c r="DG217" s="36">
        <v>1954</v>
      </c>
      <c r="DH217" s="63"/>
      <c r="DI217" s="63"/>
      <c r="DJ217" s="63"/>
      <c r="DK217" s="63"/>
      <c r="DL217" s="63"/>
    </row>
    <row r="218" spans="1:117" x14ac:dyDescent="0.3">
      <c r="A218" s="56">
        <v>213</v>
      </c>
      <c r="B218" s="57">
        <v>395</v>
      </c>
      <c r="C218" s="58" t="s">
        <v>1016</v>
      </c>
      <c r="D218" s="58" t="s">
        <v>1017</v>
      </c>
      <c r="E218" s="58" t="s">
        <v>1018</v>
      </c>
      <c r="F218" s="58" t="s">
        <v>1019</v>
      </c>
      <c r="G218" s="37">
        <v>7.5</v>
      </c>
      <c r="H218" s="10">
        <v>669</v>
      </c>
      <c r="I218" s="28">
        <v>0.05</v>
      </c>
      <c r="J218" s="28">
        <v>4.93</v>
      </c>
      <c r="K218" s="28">
        <v>55.7</v>
      </c>
      <c r="L218" s="29">
        <v>0.27100000000000002</v>
      </c>
      <c r="M218" s="28">
        <v>6.11</v>
      </c>
      <c r="N218" s="36">
        <v>19.2</v>
      </c>
      <c r="O218" s="36">
        <v>19.5</v>
      </c>
      <c r="P218" s="31">
        <v>2.5000000000000001E-2</v>
      </c>
      <c r="Q218" s="36">
        <v>3240</v>
      </c>
      <c r="R218" s="28">
        <v>0.2</v>
      </c>
      <c r="S218" s="36">
        <v>17.600000000000001</v>
      </c>
      <c r="T218" s="36">
        <v>10.6</v>
      </c>
      <c r="U218" s="17">
        <v>1</v>
      </c>
      <c r="V218" s="17">
        <v>20.8</v>
      </c>
      <c r="W218" s="36">
        <v>29.9</v>
      </c>
      <c r="X218" s="36">
        <v>49.6</v>
      </c>
      <c r="Y218" s="10">
        <v>5790</v>
      </c>
      <c r="Z218" s="28">
        <v>0.05</v>
      </c>
      <c r="AA218" s="10">
        <v>14500</v>
      </c>
      <c r="AB218" s="17">
        <v>434</v>
      </c>
      <c r="AC218" s="28">
        <v>286</v>
      </c>
      <c r="AD218" s="10">
        <v>581</v>
      </c>
      <c r="AE218" s="28">
        <v>237.84200000000001</v>
      </c>
      <c r="AF218" s="10">
        <v>11371.4</v>
      </c>
      <c r="AG218" s="36">
        <v>2130</v>
      </c>
      <c r="AH218" s="17">
        <v>38</v>
      </c>
      <c r="AI218" s="17">
        <v>21</v>
      </c>
      <c r="AJ218" s="17">
        <v>2.5</v>
      </c>
      <c r="AK218" s="17">
        <v>58</v>
      </c>
      <c r="AL218" s="17">
        <v>18</v>
      </c>
      <c r="AM218" s="17">
        <v>20</v>
      </c>
      <c r="AN218" s="17">
        <v>29</v>
      </c>
      <c r="AO218" s="17">
        <v>10</v>
      </c>
      <c r="AP218" s="17">
        <v>19</v>
      </c>
      <c r="AQ218" s="17">
        <v>1.5</v>
      </c>
      <c r="AR218" s="17">
        <v>2.5</v>
      </c>
      <c r="AS218" s="17">
        <v>2.5</v>
      </c>
      <c r="AT218" s="17">
        <v>57</v>
      </c>
      <c r="AU218" s="17">
        <v>36</v>
      </c>
      <c r="AV218" s="17">
        <v>14</v>
      </c>
      <c r="AW218" s="17">
        <v>20</v>
      </c>
      <c r="AX218" s="17">
        <v>29</v>
      </c>
      <c r="AY218" s="17">
        <v>6</v>
      </c>
      <c r="AZ218" s="17">
        <v>2.5</v>
      </c>
      <c r="BA218" s="18">
        <v>300</v>
      </c>
      <c r="BB218" s="16">
        <v>0.5</v>
      </c>
      <c r="BC218" s="16">
        <v>0.5</v>
      </c>
      <c r="BD218" s="16">
        <v>0.5</v>
      </c>
      <c r="BE218" s="16">
        <v>0.5</v>
      </c>
      <c r="BF218" s="16">
        <v>0.5</v>
      </c>
      <c r="BG218" s="16">
        <v>0.5</v>
      </c>
      <c r="BH218" s="16">
        <v>0.5</v>
      </c>
      <c r="BI218" s="16">
        <v>0.5</v>
      </c>
      <c r="BJ218" s="16">
        <v>5.0000000000000001E-3</v>
      </c>
      <c r="BK218" s="16">
        <v>0.5</v>
      </c>
      <c r="BL218" s="16">
        <v>0.05</v>
      </c>
      <c r="BM218" s="16">
        <v>0.05</v>
      </c>
      <c r="BN218" s="16">
        <v>0.05</v>
      </c>
      <c r="BO218" s="16">
        <v>0.05</v>
      </c>
      <c r="BP218" s="16">
        <v>0.05</v>
      </c>
      <c r="BQ218" s="16">
        <v>0.4</v>
      </c>
      <c r="BR218" s="69">
        <v>0.4</v>
      </c>
      <c r="BS218" s="16">
        <v>0.05</v>
      </c>
      <c r="BT218" s="16">
        <v>0.05</v>
      </c>
      <c r="BU218" s="16">
        <v>0.1</v>
      </c>
      <c r="BV218" s="69">
        <v>0.05</v>
      </c>
      <c r="BW218" s="16">
        <v>0.05</v>
      </c>
      <c r="BX218" s="16">
        <v>0.05</v>
      </c>
      <c r="BY218" s="16">
        <f t="shared" si="3"/>
        <v>0.15000000000000002</v>
      </c>
      <c r="BZ218" s="16">
        <v>0.15</v>
      </c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>
        <v>0.05</v>
      </c>
      <c r="DF218" s="16">
        <v>0.05</v>
      </c>
      <c r="DG218" s="36">
        <v>1691</v>
      </c>
      <c r="DH218" s="63"/>
      <c r="DI218" s="63"/>
      <c r="DJ218" s="63"/>
      <c r="DK218" s="63"/>
      <c r="DL218" s="63"/>
    </row>
    <row r="219" spans="1:117" x14ac:dyDescent="0.3">
      <c r="A219" s="56">
        <v>214</v>
      </c>
      <c r="B219" s="57">
        <v>396</v>
      </c>
      <c r="C219" s="58" t="s">
        <v>1020</v>
      </c>
      <c r="D219" s="58" t="s">
        <v>1021</v>
      </c>
      <c r="E219" s="58" t="s">
        <v>1022</v>
      </c>
      <c r="F219" s="58" t="s">
        <v>1023</v>
      </c>
      <c r="G219" s="37">
        <v>8.3000000000000007</v>
      </c>
      <c r="H219" s="10">
        <v>406</v>
      </c>
      <c r="I219" s="28">
        <v>0.05</v>
      </c>
      <c r="J219" s="28">
        <v>1.5</v>
      </c>
      <c r="K219" s="28">
        <v>19.600000000000001</v>
      </c>
      <c r="L219" s="29">
        <v>2.5000000000000001E-2</v>
      </c>
      <c r="M219" s="28">
        <v>1.27</v>
      </c>
      <c r="N219" s="28">
        <v>5.04</v>
      </c>
      <c r="O219" s="28">
        <v>5.28</v>
      </c>
      <c r="P219" s="31">
        <v>5.0000000000000001E-4</v>
      </c>
      <c r="Q219" s="36">
        <v>1810</v>
      </c>
      <c r="R219" s="36">
        <v>0.2</v>
      </c>
      <c r="S219" s="28">
        <v>2.75</v>
      </c>
      <c r="T219" s="28">
        <v>0.5</v>
      </c>
      <c r="U219" s="17">
        <v>1</v>
      </c>
      <c r="V219" s="17">
        <v>30.9</v>
      </c>
      <c r="W219" s="28">
        <v>6.33</v>
      </c>
      <c r="X219" s="28">
        <v>9.3800000000000008</v>
      </c>
      <c r="Y219" s="10">
        <v>27500</v>
      </c>
      <c r="Z219" s="28">
        <v>0.5</v>
      </c>
      <c r="AA219" s="10">
        <v>5040</v>
      </c>
      <c r="AB219" s="17">
        <v>134</v>
      </c>
      <c r="AC219" s="10">
        <v>581</v>
      </c>
      <c r="AD219" s="10">
        <v>236</v>
      </c>
      <c r="AE219" s="28">
        <v>129.10400000000001</v>
      </c>
      <c r="AF219" s="10">
        <v>1454.87</v>
      </c>
      <c r="AG219" s="10">
        <v>555</v>
      </c>
      <c r="AH219" s="17">
        <v>5</v>
      </c>
      <c r="AI219" s="17">
        <v>8</v>
      </c>
      <c r="AJ219" s="17">
        <v>2.5</v>
      </c>
      <c r="AK219" s="17">
        <v>38</v>
      </c>
      <c r="AL219" s="17">
        <v>18</v>
      </c>
      <c r="AM219" s="17">
        <v>17</v>
      </c>
      <c r="AN219" s="17">
        <v>20</v>
      </c>
      <c r="AO219" s="17">
        <v>2.5</v>
      </c>
      <c r="AP219" s="17">
        <v>15</v>
      </c>
      <c r="AQ219" s="17">
        <v>1.5</v>
      </c>
      <c r="AR219" s="17">
        <v>2.5</v>
      </c>
      <c r="AS219" s="17">
        <v>2.5</v>
      </c>
      <c r="AT219" s="17">
        <v>40</v>
      </c>
      <c r="AU219" s="17">
        <v>20</v>
      </c>
      <c r="AV219" s="17">
        <v>10</v>
      </c>
      <c r="AW219" s="17">
        <v>14</v>
      </c>
      <c r="AX219" s="17">
        <v>17</v>
      </c>
      <c r="AY219" s="17">
        <v>2.5</v>
      </c>
      <c r="AZ219" s="17">
        <v>2.5</v>
      </c>
      <c r="BA219" s="18">
        <v>185</v>
      </c>
      <c r="BB219" s="16">
        <v>0.5</v>
      </c>
      <c r="BC219" s="16">
        <v>0.5</v>
      </c>
      <c r="BD219" s="16">
        <v>0.5</v>
      </c>
      <c r="BE219" s="16">
        <v>0.5</v>
      </c>
      <c r="BF219" s="16">
        <v>0.5</v>
      </c>
      <c r="BG219" s="16">
        <v>0.5</v>
      </c>
      <c r="BH219" s="16">
        <v>0.5</v>
      </c>
      <c r="BI219" s="16">
        <v>0.5</v>
      </c>
      <c r="BJ219" s="16">
        <v>5.0000000000000001E-3</v>
      </c>
      <c r="BK219" s="16">
        <v>0.5</v>
      </c>
      <c r="BL219" s="16">
        <v>0.05</v>
      </c>
      <c r="BM219" s="16">
        <v>0.05</v>
      </c>
      <c r="BN219" s="16">
        <v>0.05</v>
      </c>
      <c r="BO219" s="16">
        <v>0.05</v>
      </c>
      <c r="BP219" s="16">
        <v>0.05</v>
      </c>
      <c r="BQ219" s="16">
        <v>0.4</v>
      </c>
      <c r="BR219" s="69">
        <v>0.4</v>
      </c>
      <c r="BS219" s="16">
        <v>0.05</v>
      </c>
      <c r="BT219" s="16">
        <v>0.05</v>
      </c>
      <c r="BU219" s="16">
        <v>0.1</v>
      </c>
      <c r="BV219" s="69">
        <v>0.05</v>
      </c>
      <c r="BW219" s="16">
        <v>0.05</v>
      </c>
      <c r="BX219" s="16">
        <v>0.05</v>
      </c>
      <c r="BY219" s="16">
        <f t="shared" si="3"/>
        <v>0.15000000000000002</v>
      </c>
      <c r="BZ219" s="16">
        <v>0.15</v>
      </c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>
        <v>0.05</v>
      </c>
      <c r="DF219" s="16">
        <v>0.05</v>
      </c>
      <c r="DG219" s="36">
        <v>591.29999999999995</v>
      </c>
      <c r="DH219" s="63"/>
      <c r="DI219" s="63"/>
      <c r="DJ219" s="63"/>
      <c r="DK219" s="63"/>
      <c r="DL219" s="63"/>
    </row>
    <row r="220" spans="1:117" x14ac:dyDescent="0.3">
      <c r="A220" s="56">
        <v>215</v>
      </c>
      <c r="B220" s="57">
        <v>397</v>
      </c>
      <c r="C220" s="58" t="s">
        <v>1024</v>
      </c>
      <c r="D220" s="58" t="s">
        <v>1025</v>
      </c>
      <c r="E220" s="58" t="s">
        <v>1026</v>
      </c>
      <c r="F220" s="58" t="s">
        <v>1027</v>
      </c>
      <c r="G220" s="37">
        <v>8.5</v>
      </c>
      <c r="H220" s="10">
        <v>472</v>
      </c>
      <c r="I220" s="28">
        <v>0.05</v>
      </c>
      <c r="J220" s="28">
        <v>1.5</v>
      </c>
      <c r="K220" s="28">
        <v>29.2</v>
      </c>
      <c r="L220" s="29">
        <v>0.188</v>
      </c>
      <c r="M220" s="28">
        <v>2.5</v>
      </c>
      <c r="N220" s="28">
        <v>19</v>
      </c>
      <c r="O220" s="28">
        <v>10</v>
      </c>
      <c r="P220" s="31">
        <v>1.5699999999999999E-2</v>
      </c>
      <c r="Q220" s="28">
        <v>860</v>
      </c>
      <c r="R220" s="28">
        <v>0.2</v>
      </c>
      <c r="S220" s="28">
        <v>12.5</v>
      </c>
      <c r="T220" s="28">
        <v>6.81</v>
      </c>
      <c r="U220" s="17">
        <v>1</v>
      </c>
      <c r="V220" s="28">
        <v>13.7</v>
      </c>
      <c r="W220" s="28">
        <v>5.45</v>
      </c>
      <c r="X220" s="28">
        <v>96.8</v>
      </c>
      <c r="Y220" s="10">
        <v>5640</v>
      </c>
      <c r="Z220" s="28">
        <v>2.7</v>
      </c>
      <c r="AA220" s="10">
        <v>5290</v>
      </c>
      <c r="AB220" s="17">
        <v>141</v>
      </c>
      <c r="AC220" s="10">
        <v>272</v>
      </c>
      <c r="AD220" s="10">
        <v>363</v>
      </c>
      <c r="AE220" s="28">
        <v>69.099999999999994</v>
      </c>
      <c r="AF220" s="10">
        <v>2516.2600000000002</v>
      </c>
      <c r="AG220" s="10">
        <v>546</v>
      </c>
      <c r="AH220" s="17">
        <v>20</v>
      </c>
      <c r="AI220" s="17">
        <v>12</v>
      </c>
      <c r="AJ220" s="17">
        <v>5</v>
      </c>
      <c r="AK220" s="17">
        <v>55</v>
      </c>
      <c r="AL220" s="17">
        <v>15</v>
      </c>
      <c r="AM220" s="17">
        <v>14</v>
      </c>
      <c r="AN220" s="17">
        <v>24</v>
      </c>
      <c r="AO220" s="17">
        <v>2.5</v>
      </c>
      <c r="AP220" s="17">
        <v>22</v>
      </c>
      <c r="AQ220" s="17">
        <v>1.5</v>
      </c>
      <c r="AR220" s="17">
        <v>2.5</v>
      </c>
      <c r="AS220" s="17">
        <v>12</v>
      </c>
      <c r="AT220" s="17">
        <v>40</v>
      </c>
      <c r="AU220" s="17">
        <v>30</v>
      </c>
      <c r="AV220" s="17">
        <v>18</v>
      </c>
      <c r="AW220" s="17">
        <v>20</v>
      </c>
      <c r="AX220" s="17">
        <v>30</v>
      </c>
      <c r="AY220" s="17">
        <v>5</v>
      </c>
      <c r="AZ220" s="17">
        <v>2.5</v>
      </c>
      <c r="BA220" s="18">
        <v>249</v>
      </c>
      <c r="BB220" s="16">
        <v>0.5</v>
      </c>
      <c r="BC220" s="16">
        <v>0.5</v>
      </c>
      <c r="BD220" s="16">
        <v>0.5</v>
      </c>
      <c r="BE220" s="16">
        <v>0.5</v>
      </c>
      <c r="BF220" s="16">
        <v>0.5</v>
      </c>
      <c r="BG220" s="16">
        <v>0.5</v>
      </c>
      <c r="BH220" s="16">
        <v>0.5</v>
      </c>
      <c r="BI220" s="16">
        <v>0.5</v>
      </c>
      <c r="BJ220" s="16">
        <v>5.0000000000000001E-3</v>
      </c>
      <c r="BK220" s="16">
        <v>0.5</v>
      </c>
      <c r="BL220" s="16">
        <v>0.05</v>
      </c>
      <c r="BM220" s="16">
        <v>0.05</v>
      </c>
      <c r="BN220" s="16">
        <v>0.05</v>
      </c>
      <c r="BO220" s="16">
        <v>0.05</v>
      </c>
      <c r="BP220" s="16">
        <v>0.05</v>
      </c>
      <c r="BQ220" s="16">
        <v>0.4</v>
      </c>
      <c r="BR220" s="69">
        <v>0.4</v>
      </c>
      <c r="BS220" s="16">
        <v>0.05</v>
      </c>
      <c r="BT220" s="16">
        <v>0.05</v>
      </c>
      <c r="BU220" s="16">
        <v>0.1</v>
      </c>
      <c r="BV220" s="69">
        <v>0.05</v>
      </c>
      <c r="BW220" s="16">
        <v>0.05</v>
      </c>
      <c r="BX220" s="16">
        <v>0.05</v>
      </c>
      <c r="BY220" s="16">
        <f t="shared" si="3"/>
        <v>0.15000000000000002</v>
      </c>
      <c r="BZ220" s="16">
        <v>0.15</v>
      </c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>
        <v>0.05</v>
      </c>
      <c r="DF220" s="16">
        <v>0.05</v>
      </c>
      <c r="DG220" s="36">
        <v>901.7</v>
      </c>
      <c r="DH220" s="63"/>
      <c r="DI220" s="63"/>
      <c r="DJ220" s="63"/>
      <c r="DK220" s="63"/>
      <c r="DL220" s="63"/>
    </row>
    <row r="221" spans="1:117" s="14" customFormat="1" x14ac:dyDescent="0.3">
      <c r="A221" s="56">
        <v>216</v>
      </c>
      <c r="B221" s="57">
        <v>398</v>
      </c>
      <c r="C221" s="58" t="s">
        <v>1028</v>
      </c>
      <c r="D221" s="58" t="s">
        <v>1029</v>
      </c>
      <c r="E221" s="58" t="s">
        <v>1030</v>
      </c>
      <c r="F221" s="58" t="s">
        <v>1031</v>
      </c>
      <c r="G221" s="37">
        <v>8.6</v>
      </c>
      <c r="H221" s="10">
        <v>125.9</v>
      </c>
      <c r="I221" s="28">
        <v>0.05</v>
      </c>
      <c r="J221" s="28">
        <v>1.5</v>
      </c>
      <c r="K221" s="28">
        <v>25.1</v>
      </c>
      <c r="L221" s="29">
        <v>2.5000000000000001E-2</v>
      </c>
      <c r="M221" s="28">
        <v>0.998</v>
      </c>
      <c r="N221" s="28">
        <v>2.2000000000000002</v>
      </c>
      <c r="O221" s="28">
        <v>3.63</v>
      </c>
      <c r="P221" s="31">
        <v>1.7899999999999999E-2</v>
      </c>
      <c r="Q221" s="28">
        <v>363</v>
      </c>
      <c r="R221" s="28">
        <v>0.2</v>
      </c>
      <c r="S221" s="28">
        <v>1.02</v>
      </c>
      <c r="T221" s="28">
        <v>2.2599999999999998</v>
      </c>
      <c r="U221" s="17">
        <v>1</v>
      </c>
      <c r="V221" s="28">
        <v>10.7</v>
      </c>
      <c r="W221" s="28">
        <v>4.09</v>
      </c>
      <c r="X221" s="28">
        <v>9.68</v>
      </c>
      <c r="Y221" s="10">
        <v>7060</v>
      </c>
      <c r="Z221" s="28">
        <v>2.2999999999999998</v>
      </c>
      <c r="AA221" s="10">
        <v>3350</v>
      </c>
      <c r="AB221" s="17">
        <v>531.32100000000003</v>
      </c>
      <c r="AC221" s="10">
        <v>431</v>
      </c>
      <c r="AD221" s="28">
        <v>291</v>
      </c>
      <c r="AE221" s="28">
        <v>186.565</v>
      </c>
      <c r="AF221" s="10">
        <v>899</v>
      </c>
      <c r="AG221" s="10">
        <v>176</v>
      </c>
      <c r="AH221" s="17">
        <v>2.5</v>
      </c>
      <c r="AI221" s="17">
        <v>2.5</v>
      </c>
      <c r="AJ221" s="17">
        <v>2.5</v>
      </c>
      <c r="AK221" s="17">
        <v>7</v>
      </c>
      <c r="AL221" s="17">
        <v>2.5</v>
      </c>
      <c r="AM221" s="17">
        <v>2.5</v>
      </c>
      <c r="AN221" s="17">
        <v>2.5</v>
      </c>
      <c r="AO221" s="17">
        <v>2.5</v>
      </c>
      <c r="AP221" s="17">
        <v>2.5</v>
      </c>
      <c r="AQ221" s="17">
        <v>1.5</v>
      </c>
      <c r="AR221" s="17">
        <v>2.5</v>
      </c>
      <c r="AS221" s="17">
        <v>2.5</v>
      </c>
      <c r="AT221" s="17">
        <v>5</v>
      </c>
      <c r="AU221" s="17">
        <v>5</v>
      </c>
      <c r="AV221" s="17">
        <v>2.5</v>
      </c>
      <c r="AW221" s="17">
        <v>2.5</v>
      </c>
      <c r="AX221" s="17">
        <v>5</v>
      </c>
      <c r="AY221" s="17">
        <v>2.5</v>
      </c>
      <c r="AZ221" s="17">
        <v>2.5</v>
      </c>
      <c r="BA221" s="18">
        <v>41</v>
      </c>
      <c r="BB221" s="16">
        <v>0.5</v>
      </c>
      <c r="BC221" s="16">
        <v>0.5</v>
      </c>
      <c r="BD221" s="16">
        <v>0.5</v>
      </c>
      <c r="BE221" s="16">
        <v>0.5</v>
      </c>
      <c r="BF221" s="16">
        <v>0.5</v>
      </c>
      <c r="BG221" s="16">
        <v>0.5</v>
      </c>
      <c r="BH221" s="16">
        <v>0.5</v>
      </c>
      <c r="BI221" s="16">
        <v>0.5</v>
      </c>
      <c r="BJ221" s="16">
        <v>5.0000000000000001E-3</v>
      </c>
      <c r="BK221" s="16">
        <v>0.5</v>
      </c>
      <c r="BL221" s="16">
        <v>0.05</v>
      </c>
      <c r="BM221" s="16">
        <v>0.05</v>
      </c>
      <c r="BN221" s="16">
        <v>0.05</v>
      </c>
      <c r="BO221" s="16">
        <v>0.05</v>
      </c>
      <c r="BP221" s="16">
        <v>0.05</v>
      </c>
      <c r="BQ221" s="16">
        <v>0.4</v>
      </c>
      <c r="BR221" s="69">
        <v>0.4</v>
      </c>
      <c r="BS221" s="16">
        <v>0.05</v>
      </c>
      <c r="BT221" s="16">
        <v>0.05</v>
      </c>
      <c r="BU221" s="16">
        <v>0.1</v>
      </c>
      <c r="BV221" s="69">
        <v>0.05</v>
      </c>
      <c r="BW221" s="16">
        <v>0.05</v>
      </c>
      <c r="BX221" s="16">
        <v>0.05</v>
      </c>
      <c r="BY221" s="16">
        <f t="shared" si="3"/>
        <v>0.15000000000000002</v>
      </c>
      <c r="BZ221" s="16">
        <v>0.15</v>
      </c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>
        <v>0.05</v>
      </c>
      <c r="DF221" s="16">
        <v>0.05</v>
      </c>
      <c r="DG221" s="36">
        <v>256.89999999999998</v>
      </c>
      <c r="DH221" s="63"/>
      <c r="DI221" s="63"/>
      <c r="DJ221" s="63"/>
      <c r="DK221" s="63"/>
      <c r="DL221" s="63"/>
      <c r="DM221" s="15"/>
    </row>
    <row r="222" spans="1:117" s="14" customFormat="1" x14ac:dyDescent="0.3">
      <c r="A222" s="56">
        <v>217</v>
      </c>
      <c r="B222" s="57">
        <v>399</v>
      </c>
      <c r="C222" s="58" t="s">
        <v>324</v>
      </c>
      <c r="D222" s="58" t="s">
        <v>325</v>
      </c>
      <c r="E222" s="58" t="s">
        <v>393</v>
      </c>
      <c r="F222" s="58" t="s">
        <v>447</v>
      </c>
      <c r="G222" s="37">
        <v>8.3000000000000007</v>
      </c>
      <c r="H222" s="10">
        <v>158.9</v>
      </c>
      <c r="I222" s="28">
        <v>13.2</v>
      </c>
      <c r="J222" s="28">
        <v>1.5</v>
      </c>
      <c r="K222" s="28">
        <v>26.4</v>
      </c>
      <c r="L222" s="29">
        <v>2.5000000000000001E-2</v>
      </c>
      <c r="M222" s="28">
        <v>1.26</v>
      </c>
      <c r="N222" s="28">
        <v>4.3099999999999996</v>
      </c>
      <c r="O222" s="28">
        <v>4.6100000000000003</v>
      </c>
      <c r="P222" s="31">
        <v>1.67E-2</v>
      </c>
      <c r="Q222" s="28">
        <v>570</v>
      </c>
      <c r="R222" s="28">
        <v>0.2</v>
      </c>
      <c r="S222" s="28">
        <v>1.63</v>
      </c>
      <c r="T222" s="28">
        <v>0.5</v>
      </c>
      <c r="U222" s="17">
        <v>1</v>
      </c>
      <c r="V222" s="28">
        <v>33.5</v>
      </c>
      <c r="W222" s="28">
        <v>6.69</v>
      </c>
      <c r="X222" s="28">
        <v>10.5</v>
      </c>
      <c r="Y222" s="10">
        <v>9110</v>
      </c>
      <c r="Z222" s="28">
        <v>3.4</v>
      </c>
      <c r="AA222" s="10">
        <v>5750</v>
      </c>
      <c r="AB222" s="17">
        <v>147</v>
      </c>
      <c r="AC222" s="28">
        <v>237</v>
      </c>
      <c r="AD222" s="10">
        <v>803</v>
      </c>
      <c r="AE222" s="28">
        <v>139.73699999999999</v>
      </c>
      <c r="AF222" s="10">
        <v>2157.85</v>
      </c>
      <c r="AG222" s="10">
        <v>0.5</v>
      </c>
      <c r="AH222" s="17">
        <v>2.5</v>
      </c>
      <c r="AI222" s="17">
        <v>2.5</v>
      </c>
      <c r="AJ222" s="17">
        <v>2.5</v>
      </c>
      <c r="AK222" s="17">
        <v>2.5</v>
      </c>
      <c r="AL222" s="17">
        <v>2.5</v>
      </c>
      <c r="AM222" s="17">
        <v>2.5</v>
      </c>
      <c r="AN222" s="17">
        <v>2.5</v>
      </c>
      <c r="AO222" s="17">
        <v>2.5</v>
      </c>
      <c r="AP222" s="17">
        <v>2.5</v>
      </c>
      <c r="AQ222" s="17">
        <v>1.5</v>
      </c>
      <c r="AR222" s="17">
        <v>2.5</v>
      </c>
      <c r="AS222" s="17">
        <v>2.5</v>
      </c>
      <c r="AT222" s="17">
        <v>2.5</v>
      </c>
      <c r="AU222" s="17">
        <v>2.5</v>
      </c>
      <c r="AV222" s="17">
        <v>2.5</v>
      </c>
      <c r="AW222" s="17">
        <v>2.5</v>
      </c>
      <c r="AX222" s="17">
        <v>5</v>
      </c>
      <c r="AY222" s="17">
        <v>2.5</v>
      </c>
      <c r="AZ222" s="17">
        <v>2.5</v>
      </c>
      <c r="BA222" s="18">
        <v>31.5</v>
      </c>
      <c r="BB222" s="16">
        <v>0.5</v>
      </c>
      <c r="BC222" s="16">
        <v>0.5</v>
      </c>
      <c r="BD222" s="16">
        <v>0.5</v>
      </c>
      <c r="BE222" s="16">
        <v>0.5</v>
      </c>
      <c r="BF222" s="16">
        <v>0.5</v>
      </c>
      <c r="BG222" s="16">
        <v>0.5</v>
      </c>
      <c r="BH222" s="16">
        <v>0.5</v>
      </c>
      <c r="BI222" s="16">
        <v>0.5</v>
      </c>
      <c r="BJ222" s="16">
        <v>5.0000000000000001E-3</v>
      </c>
      <c r="BK222" s="16">
        <v>0.5</v>
      </c>
      <c r="BL222" s="16">
        <v>0.05</v>
      </c>
      <c r="BM222" s="16">
        <v>0.05</v>
      </c>
      <c r="BN222" s="16">
        <v>0.05</v>
      </c>
      <c r="BO222" s="16">
        <v>0.05</v>
      </c>
      <c r="BP222" s="16">
        <v>0.05</v>
      </c>
      <c r="BQ222" s="16">
        <v>0.4</v>
      </c>
      <c r="BR222" s="69">
        <v>0.4</v>
      </c>
      <c r="BS222" s="16">
        <v>0.05</v>
      </c>
      <c r="BT222" s="16">
        <v>0.05</v>
      </c>
      <c r="BU222" s="16">
        <v>0.1</v>
      </c>
      <c r="BV222" s="69">
        <v>0.05</v>
      </c>
      <c r="BW222" s="16">
        <v>0.05</v>
      </c>
      <c r="BX222" s="16">
        <v>0.05</v>
      </c>
      <c r="BY222" s="16">
        <f t="shared" si="3"/>
        <v>0.15000000000000002</v>
      </c>
      <c r="BZ222" s="16">
        <v>0.15</v>
      </c>
      <c r="CA222" s="16">
        <v>25</v>
      </c>
      <c r="CB222" s="16">
        <v>50</v>
      </c>
      <c r="CC222" s="16">
        <v>1200</v>
      </c>
      <c r="CD222" s="16">
        <v>0.01</v>
      </c>
      <c r="CE222" s="16">
        <v>2.5000000000000001E-2</v>
      </c>
      <c r="CF222" s="16">
        <v>2.5000000000000001E-2</v>
      </c>
      <c r="CG222" s="16">
        <v>2.5000000000000001E-2</v>
      </c>
      <c r="CH222" s="16">
        <v>2.5000000000000001E-2</v>
      </c>
      <c r="CI222" s="16">
        <v>2.5000000000000001E-2</v>
      </c>
      <c r="CJ222" s="16">
        <v>2.5000000000000001E-2</v>
      </c>
      <c r="CK222" s="16">
        <v>2.5000000000000001E-2</v>
      </c>
      <c r="CL222" s="16">
        <v>5.0000000000000001E-3</v>
      </c>
      <c r="CM222" s="16">
        <v>0.15</v>
      </c>
      <c r="CN222" s="16">
        <v>0.5</v>
      </c>
      <c r="CO222" s="16">
        <v>0.5</v>
      </c>
      <c r="CP222" s="16">
        <v>0.5</v>
      </c>
      <c r="CQ222" s="16">
        <v>1.5</v>
      </c>
      <c r="CR222" s="16">
        <v>0.3</v>
      </c>
      <c r="CS222" s="16">
        <v>5</v>
      </c>
      <c r="CT222" s="16">
        <v>0.5</v>
      </c>
      <c r="CU222" s="16">
        <v>0.5</v>
      </c>
      <c r="CV222" s="16">
        <v>0.05</v>
      </c>
      <c r="CW222" s="16">
        <v>0.05</v>
      </c>
      <c r="CX222" s="16">
        <v>0.05</v>
      </c>
      <c r="CY222" s="16">
        <v>9.5999999999999992E-4</v>
      </c>
      <c r="CZ222" s="16">
        <v>0.05</v>
      </c>
      <c r="DA222" s="16">
        <v>0.05</v>
      </c>
      <c r="DB222" s="16">
        <v>0.05</v>
      </c>
      <c r="DC222" s="16">
        <v>0.05</v>
      </c>
      <c r="DD222" s="16">
        <v>0.05</v>
      </c>
      <c r="DE222" s="16">
        <v>0.05</v>
      </c>
      <c r="DF222" s="16">
        <v>0.05</v>
      </c>
      <c r="DG222" s="36">
        <v>725.7</v>
      </c>
      <c r="DH222" s="63">
        <v>0.5</v>
      </c>
      <c r="DI222" s="63">
        <v>0.05</v>
      </c>
      <c r="DJ222" s="63">
        <v>0.25</v>
      </c>
      <c r="DK222" s="63">
        <v>0.25</v>
      </c>
      <c r="DL222" s="63">
        <v>0.05</v>
      </c>
      <c r="DM222" s="15"/>
    </row>
    <row r="223" spans="1:117" s="14" customFormat="1" x14ac:dyDescent="0.3">
      <c r="A223" s="56">
        <v>218</v>
      </c>
      <c r="B223" s="57">
        <v>400</v>
      </c>
      <c r="C223" s="58" t="s">
        <v>1032</v>
      </c>
      <c r="D223" s="58" t="s">
        <v>1033</v>
      </c>
      <c r="E223" s="58" t="s">
        <v>1034</v>
      </c>
      <c r="F223" s="58" t="s">
        <v>1035</v>
      </c>
      <c r="G223" s="37">
        <v>8.6999999999999993</v>
      </c>
      <c r="H223" s="10">
        <v>280</v>
      </c>
      <c r="I223" s="28">
        <v>0.05</v>
      </c>
      <c r="J223" s="28">
        <v>1.5</v>
      </c>
      <c r="K223" s="28">
        <v>33.4</v>
      </c>
      <c r="L223" s="29">
        <v>0.56799999999999995</v>
      </c>
      <c r="M223" s="28">
        <v>2.6</v>
      </c>
      <c r="N223" s="28">
        <v>4.5199999999999996</v>
      </c>
      <c r="O223" s="28">
        <v>5.48</v>
      </c>
      <c r="P223" s="31">
        <v>6.1000000000000004E-3</v>
      </c>
      <c r="Q223" s="28">
        <v>2720</v>
      </c>
      <c r="R223" s="28">
        <v>0.2</v>
      </c>
      <c r="S223" s="28">
        <v>5.78</v>
      </c>
      <c r="T223" s="28">
        <v>3.18</v>
      </c>
      <c r="U223" s="17">
        <v>1</v>
      </c>
      <c r="V223" s="28">
        <v>37.799999999999997</v>
      </c>
      <c r="W223" s="28">
        <v>18.899999999999999</v>
      </c>
      <c r="X223" s="28">
        <v>22.6</v>
      </c>
      <c r="Y223" s="10">
        <v>15300</v>
      </c>
      <c r="Z223" s="28">
        <v>0.05</v>
      </c>
      <c r="AA223" s="10">
        <v>6440</v>
      </c>
      <c r="AB223" s="17">
        <v>163</v>
      </c>
      <c r="AC223" s="28">
        <v>157</v>
      </c>
      <c r="AD223" s="28">
        <v>214</v>
      </c>
      <c r="AE223" s="28">
        <v>358.1</v>
      </c>
      <c r="AF223" s="10">
        <v>4562</v>
      </c>
      <c r="AG223" s="10">
        <v>1400</v>
      </c>
      <c r="AH223" s="17">
        <v>2.5</v>
      </c>
      <c r="AI223" s="17">
        <v>2.5</v>
      </c>
      <c r="AJ223" s="17">
        <v>2.5</v>
      </c>
      <c r="AK223" s="17">
        <v>2.5</v>
      </c>
      <c r="AL223" s="17">
        <v>2.5</v>
      </c>
      <c r="AM223" s="17">
        <v>2.5</v>
      </c>
      <c r="AN223" s="17">
        <v>2.5</v>
      </c>
      <c r="AO223" s="17">
        <v>2.5</v>
      </c>
      <c r="AP223" s="17">
        <v>2.5</v>
      </c>
      <c r="AQ223" s="17">
        <v>1.5</v>
      </c>
      <c r="AR223" s="17">
        <v>2.5</v>
      </c>
      <c r="AS223" s="17">
        <v>2.5</v>
      </c>
      <c r="AT223" s="17">
        <v>2.5</v>
      </c>
      <c r="AU223" s="17">
        <v>2.5</v>
      </c>
      <c r="AV223" s="17">
        <v>2.5</v>
      </c>
      <c r="AW223" s="17">
        <v>2.5</v>
      </c>
      <c r="AX223" s="17">
        <v>2.5</v>
      </c>
      <c r="AY223" s="17">
        <v>2.5</v>
      </c>
      <c r="AZ223" s="17">
        <v>2.5</v>
      </c>
      <c r="BA223" s="18">
        <v>31.5</v>
      </c>
      <c r="BB223" s="16">
        <v>0.5</v>
      </c>
      <c r="BC223" s="16">
        <v>0.5</v>
      </c>
      <c r="BD223" s="16">
        <v>0.5</v>
      </c>
      <c r="BE223" s="16">
        <v>0.5</v>
      </c>
      <c r="BF223" s="16">
        <v>0.5</v>
      </c>
      <c r="BG223" s="16">
        <v>0.5</v>
      </c>
      <c r="BH223" s="16">
        <v>0.5</v>
      </c>
      <c r="BI223" s="16">
        <v>0.5</v>
      </c>
      <c r="BJ223" s="16">
        <v>5.0000000000000001E-3</v>
      </c>
      <c r="BK223" s="16">
        <v>0.5</v>
      </c>
      <c r="BL223" s="16">
        <v>0.05</v>
      </c>
      <c r="BM223" s="16">
        <v>0.05</v>
      </c>
      <c r="BN223" s="16">
        <v>0.05</v>
      </c>
      <c r="BO223" s="16">
        <v>0.05</v>
      </c>
      <c r="BP223" s="16">
        <v>0.05</v>
      </c>
      <c r="BQ223" s="16">
        <v>0.4</v>
      </c>
      <c r="BR223" s="69">
        <v>0.4</v>
      </c>
      <c r="BS223" s="16">
        <v>0.05</v>
      </c>
      <c r="BT223" s="16">
        <v>0.05</v>
      </c>
      <c r="BU223" s="16">
        <v>0.1</v>
      </c>
      <c r="BV223" s="69">
        <v>0.05</v>
      </c>
      <c r="BW223" s="16">
        <v>0.05</v>
      </c>
      <c r="BX223" s="16">
        <v>0.05</v>
      </c>
      <c r="BY223" s="16">
        <f t="shared" si="3"/>
        <v>0.15000000000000002</v>
      </c>
      <c r="BZ223" s="16">
        <v>0.15</v>
      </c>
      <c r="CA223" s="16">
        <v>25</v>
      </c>
      <c r="CB223" s="16">
        <v>50</v>
      </c>
      <c r="CC223" s="16">
        <v>500</v>
      </c>
      <c r="CD223" s="16">
        <v>0.01</v>
      </c>
      <c r="CE223" s="16">
        <v>2.5000000000000001E-2</v>
      </c>
      <c r="CF223" s="16">
        <v>2.5000000000000001E-2</v>
      </c>
      <c r="CG223" s="16">
        <v>2.5000000000000001E-2</v>
      </c>
      <c r="CH223" s="16">
        <v>2.5000000000000001E-2</v>
      </c>
      <c r="CI223" s="16">
        <v>2.5000000000000001E-2</v>
      </c>
      <c r="CJ223" s="16">
        <v>2.5000000000000001E-2</v>
      </c>
      <c r="CK223" s="16">
        <v>2.5000000000000001E-2</v>
      </c>
      <c r="CL223" s="16">
        <v>5.0000000000000001E-3</v>
      </c>
      <c r="CM223" s="16">
        <v>0.15</v>
      </c>
      <c r="CN223" s="16">
        <v>0.5</v>
      </c>
      <c r="CO223" s="16">
        <v>0.5</v>
      </c>
      <c r="CP223" s="16">
        <v>0.5</v>
      </c>
      <c r="CQ223" s="16">
        <v>1.5</v>
      </c>
      <c r="CR223" s="16">
        <v>0.3</v>
      </c>
      <c r="CS223" s="16">
        <v>5</v>
      </c>
      <c r="CT223" s="16">
        <v>0.5</v>
      </c>
      <c r="CU223" s="16">
        <v>0.5</v>
      </c>
      <c r="CV223" s="16">
        <v>0.05</v>
      </c>
      <c r="CW223" s="16">
        <v>0.05</v>
      </c>
      <c r="CX223" s="16">
        <v>0.05</v>
      </c>
      <c r="CY223" s="16">
        <v>9.1399999999999999E-4</v>
      </c>
      <c r="CZ223" s="16">
        <v>0.05</v>
      </c>
      <c r="DA223" s="16">
        <v>0.05</v>
      </c>
      <c r="DB223" s="16">
        <v>0.05</v>
      </c>
      <c r="DC223" s="16">
        <v>0.05</v>
      </c>
      <c r="DD223" s="16">
        <v>0.05</v>
      </c>
      <c r="DE223" s="16">
        <v>0.05</v>
      </c>
      <c r="DF223" s="16">
        <v>0.05</v>
      </c>
      <c r="DG223" s="36">
        <v>846.5</v>
      </c>
      <c r="DH223" s="63">
        <v>0.5</v>
      </c>
      <c r="DI223" s="63">
        <v>0.05</v>
      </c>
      <c r="DJ223" s="63">
        <v>0.25</v>
      </c>
      <c r="DK223" s="63">
        <v>0.25</v>
      </c>
      <c r="DL223" s="63">
        <v>0.05</v>
      </c>
      <c r="DM223" s="15"/>
    </row>
    <row r="224" spans="1:117" s="14" customFormat="1" x14ac:dyDescent="0.3">
      <c r="A224" s="56">
        <v>219</v>
      </c>
      <c r="B224" s="57">
        <v>401</v>
      </c>
      <c r="C224" s="58" t="s">
        <v>1036</v>
      </c>
      <c r="D224" s="58" t="s">
        <v>1037</v>
      </c>
      <c r="E224" s="58" t="s">
        <v>1038</v>
      </c>
      <c r="F224" s="58" t="s">
        <v>1039</v>
      </c>
      <c r="G224" s="37">
        <v>8.8000000000000007</v>
      </c>
      <c r="H224" s="10">
        <v>324</v>
      </c>
      <c r="I224" s="28">
        <v>0.05</v>
      </c>
      <c r="J224" s="28">
        <v>1.5</v>
      </c>
      <c r="K224" s="28">
        <v>8.9</v>
      </c>
      <c r="L224" s="29">
        <v>2.5000000000000001E-2</v>
      </c>
      <c r="M224" s="28">
        <v>1.17</v>
      </c>
      <c r="N224" s="28">
        <v>3.47</v>
      </c>
      <c r="O224" s="28">
        <v>4.6399999999999997</v>
      </c>
      <c r="P224" s="31">
        <v>9.4999999999999998E-3</v>
      </c>
      <c r="Q224" s="28">
        <v>1450</v>
      </c>
      <c r="R224" s="28">
        <v>0.2</v>
      </c>
      <c r="S224" s="28">
        <v>1.39</v>
      </c>
      <c r="T224" s="28">
        <v>0.5</v>
      </c>
      <c r="U224" s="17">
        <v>1</v>
      </c>
      <c r="V224" s="17">
        <v>31.7</v>
      </c>
      <c r="W224" s="28">
        <v>4.84</v>
      </c>
      <c r="X224" s="28">
        <v>7.81</v>
      </c>
      <c r="Y224" s="10">
        <v>30000</v>
      </c>
      <c r="Z224" s="28">
        <v>2.1</v>
      </c>
      <c r="AA224" s="10">
        <v>2870</v>
      </c>
      <c r="AB224" s="17">
        <v>85.8</v>
      </c>
      <c r="AC224" s="10">
        <v>212</v>
      </c>
      <c r="AD224" s="10">
        <v>1830</v>
      </c>
      <c r="AE224" s="28">
        <v>165.72499999999999</v>
      </c>
      <c r="AF224" s="10">
        <v>1067.94</v>
      </c>
      <c r="AG224" s="10">
        <v>448</v>
      </c>
      <c r="AH224" s="17">
        <v>26</v>
      </c>
      <c r="AI224" s="17">
        <v>9</v>
      </c>
      <c r="AJ224" s="17">
        <v>2.5</v>
      </c>
      <c r="AK224" s="17">
        <v>16</v>
      </c>
      <c r="AL224" s="17">
        <v>2.5</v>
      </c>
      <c r="AM224" s="17">
        <v>6</v>
      </c>
      <c r="AN224" s="17">
        <v>2.5</v>
      </c>
      <c r="AO224" s="17">
        <v>2.5</v>
      </c>
      <c r="AP224" s="17">
        <v>2.5</v>
      </c>
      <c r="AQ224" s="17">
        <v>1.5</v>
      </c>
      <c r="AR224" s="17">
        <v>2.5</v>
      </c>
      <c r="AS224" s="17">
        <v>2.5</v>
      </c>
      <c r="AT224" s="17">
        <v>12</v>
      </c>
      <c r="AU224" s="17">
        <v>6</v>
      </c>
      <c r="AV224" s="17">
        <v>2.5</v>
      </c>
      <c r="AW224" s="17">
        <v>2.5</v>
      </c>
      <c r="AX224" s="17">
        <v>8</v>
      </c>
      <c r="AY224" s="17">
        <v>2.5</v>
      </c>
      <c r="AZ224" s="17">
        <v>2.5</v>
      </c>
      <c r="BA224" s="18">
        <v>91.5</v>
      </c>
      <c r="BB224" s="16">
        <v>0.5</v>
      </c>
      <c r="BC224" s="16">
        <v>0.5</v>
      </c>
      <c r="BD224" s="16">
        <v>0.5</v>
      </c>
      <c r="BE224" s="16">
        <v>0.5</v>
      </c>
      <c r="BF224" s="16">
        <v>0.5</v>
      </c>
      <c r="BG224" s="16">
        <v>0.5</v>
      </c>
      <c r="BH224" s="16">
        <v>0.5</v>
      </c>
      <c r="BI224" s="16">
        <v>0.5</v>
      </c>
      <c r="BJ224" s="16">
        <v>5.0000000000000001E-3</v>
      </c>
      <c r="BK224" s="16">
        <v>0.5</v>
      </c>
      <c r="BL224" s="16">
        <v>0.05</v>
      </c>
      <c r="BM224" s="16">
        <v>0.05</v>
      </c>
      <c r="BN224" s="16">
        <v>0.05</v>
      </c>
      <c r="BO224" s="16">
        <v>0.05</v>
      </c>
      <c r="BP224" s="16">
        <v>0.05</v>
      </c>
      <c r="BQ224" s="16">
        <v>0.4</v>
      </c>
      <c r="BR224" s="69">
        <v>0.4</v>
      </c>
      <c r="BS224" s="16">
        <v>0.05</v>
      </c>
      <c r="BT224" s="16">
        <v>0.05</v>
      </c>
      <c r="BU224" s="16">
        <v>0.1</v>
      </c>
      <c r="BV224" s="69">
        <v>0.05</v>
      </c>
      <c r="BW224" s="16">
        <v>0.05</v>
      </c>
      <c r="BX224" s="16">
        <v>0.05</v>
      </c>
      <c r="BY224" s="16">
        <f t="shared" si="3"/>
        <v>0.15000000000000002</v>
      </c>
      <c r="BZ224" s="16">
        <v>0.15</v>
      </c>
      <c r="CA224" s="16">
        <v>25</v>
      </c>
      <c r="CB224" s="16">
        <v>50</v>
      </c>
      <c r="CC224" s="16">
        <v>500</v>
      </c>
      <c r="CD224" s="16">
        <v>0.01</v>
      </c>
      <c r="CE224" s="16">
        <v>2.5000000000000001E-2</v>
      </c>
      <c r="CF224" s="16">
        <v>2.5000000000000001E-2</v>
      </c>
      <c r="CG224" s="16">
        <v>2.5000000000000001E-2</v>
      </c>
      <c r="CH224" s="16">
        <v>2.5000000000000001E-2</v>
      </c>
      <c r="CI224" s="16">
        <v>2.5000000000000001E-2</v>
      </c>
      <c r="CJ224" s="16">
        <v>2.5000000000000001E-2</v>
      </c>
      <c r="CK224" s="16">
        <v>2.5000000000000001E-2</v>
      </c>
      <c r="CL224" s="16">
        <v>5.0000000000000001E-3</v>
      </c>
      <c r="CM224" s="16">
        <v>0.15</v>
      </c>
      <c r="CN224" s="16">
        <v>0.5</v>
      </c>
      <c r="CO224" s="16">
        <v>0.5</v>
      </c>
      <c r="CP224" s="16">
        <v>0.5</v>
      </c>
      <c r="CQ224" s="16">
        <v>1.5</v>
      </c>
      <c r="CR224" s="16">
        <v>0.3</v>
      </c>
      <c r="CS224" s="16">
        <v>5</v>
      </c>
      <c r="CT224" s="16">
        <v>0.5</v>
      </c>
      <c r="CU224" s="16">
        <v>0.5</v>
      </c>
      <c r="CV224" s="16">
        <v>0.05</v>
      </c>
      <c r="CW224" s="16">
        <v>0.05</v>
      </c>
      <c r="CX224" s="16">
        <v>0.05</v>
      </c>
      <c r="CY224" s="16">
        <v>1E-3</v>
      </c>
      <c r="CZ224" s="16">
        <v>0.05</v>
      </c>
      <c r="DA224" s="16">
        <v>0.05</v>
      </c>
      <c r="DB224" s="16">
        <v>0.05</v>
      </c>
      <c r="DC224" s="16">
        <v>0.05</v>
      </c>
      <c r="DD224" s="16">
        <v>0.05</v>
      </c>
      <c r="DE224" s="16">
        <v>0.05</v>
      </c>
      <c r="DF224" s="16">
        <v>0.05</v>
      </c>
      <c r="DG224" s="36">
        <v>487.4</v>
      </c>
      <c r="DH224" s="63">
        <v>0.5</v>
      </c>
      <c r="DI224" s="63">
        <v>0.05</v>
      </c>
      <c r="DJ224" s="63">
        <v>0.25</v>
      </c>
      <c r="DK224" s="63">
        <v>0.25</v>
      </c>
      <c r="DL224" s="63">
        <v>0.05</v>
      </c>
      <c r="DM224" s="15"/>
    </row>
    <row r="225" spans="1:117" s="14" customFormat="1" x14ac:dyDescent="0.3">
      <c r="A225" s="56">
        <v>220</v>
      </c>
      <c r="B225" s="57">
        <v>402</v>
      </c>
      <c r="C225" s="58" t="s">
        <v>326</v>
      </c>
      <c r="D225" s="58" t="s">
        <v>327</v>
      </c>
      <c r="E225" s="58" t="s">
        <v>394</v>
      </c>
      <c r="F225" s="58" t="s">
        <v>448</v>
      </c>
      <c r="G225" s="37">
        <v>8.6</v>
      </c>
      <c r="H225" s="10">
        <v>284</v>
      </c>
      <c r="I225" s="28">
        <v>0.05</v>
      </c>
      <c r="J225" s="28">
        <v>1.5</v>
      </c>
      <c r="K225" s="28">
        <v>4.54</v>
      </c>
      <c r="L225" s="29">
        <v>2.5000000000000001E-2</v>
      </c>
      <c r="M225" s="28">
        <v>0.86099999999999999</v>
      </c>
      <c r="N225" s="36">
        <v>1.39</v>
      </c>
      <c r="O225" s="28">
        <v>2.92</v>
      </c>
      <c r="P225" s="31">
        <v>3.2000000000000002E-3</v>
      </c>
      <c r="Q225" s="36">
        <v>197</v>
      </c>
      <c r="R225" s="28">
        <v>0.2</v>
      </c>
      <c r="S225" s="36">
        <v>1.02</v>
      </c>
      <c r="T225" s="28">
        <v>1.02</v>
      </c>
      <c r="U225" s="17">
        <v>1</v>
      </c>
      <c r="V225" s="17">
        <v>3.71</v>
      </c>
      <c r="W225" s="36">
        <v>1.74</v>
      </c>
      <c r="X225" s="36">
        <v>3.33</v>
      </c>
      <c r="Y225" s="10">
        <v>1600</v>
      </c>
      <c r="Z225" s="28">
        <v>0.13</v>
      </c>
      <c r="AA225" s="10">
        <v>1240</v>
      </c>
      <c r="AB225" s="17">
        <v>22.1</v>
      </c>
      <c r="AC225" s="28">
        <v>43.8</v>
      </c>
      <c r="AD225" s="10">
        <v>309</v>
      </c>
      <c r="AE225" s="28">
        <v>51.1</v>
      </c>
      <c r="AF225" s="10">
        <v>659</v>
      </c>
      <c r="AG225" s="36">
        <v>187</v>
      </c>
      <c r="AH225" s="17">
        <v>17</v>
      </c>
      <c r="AI225" s="17">
        <v>2.5</v>
      </c>
      <c r="AJ225" s="17">
        <v>2.5</v>
      </c>
      <c r="AK225" s="17">
        <v>2.5</v>
      </c>
      <c r="AL225" s="17">
        <v>2.5</v>
      </c>
      <c r="AM225" s="17">
        <v>2.5</v>
      </c>
      <c r="AN225" s="17">
        <v>2.5</v>
      </c>
      <c r="AO225" s="17">
        <v>2.5</v>
      </c>
      <c r="AP225" s="17">
        <v>2.5</v>
      </c>
      <c r="AQ225" s="17">
        <v>1.5</v>
      </c>
      <c r="AR225" s="17">
        <v>2.5</v>
      </c>
      <c r="AS225" s="17">
        <v>2.5</v>
      </c>
      <c r="AT225" s="17">
        <v>2.5</v>
      </c>
      <c r="AU225" s="17">
        <v>2.5</v>
      </c>
      <c r="AV225" s="17">
        <v>2.5</v>
      </c>
      <c r="AW225" s="17">
        <v>5</v>
      </c>
      <c r="AX225" s="17">
        <v>7</v>
      </c>
      <c r="AY225" s="17">
        <v>2.5</v>
      </c>
      <c r="AZ225" s="17">
        <v>2.5</v>
      </c>
      <c r="BA225" s="18">
        <v>46</v>
      </c>
      <c r="BB225" s="16">
        <v>0.5</v>
      </c>
      <c r="BC225" s="16">
        <v>0.5</v>
      </c>
      <c r="BD225" s="16">
        <v>0.5</v>
      </c>
      <c r="BE225" s="16">
        <v>0.5</v>
      </c>
      <c r="BF225" s="16">
        <v>0.5</v>
      </c>
      <c r="BG225" s="16">
        <v>0.5</v>
      </c>
      <c r="BH225" s="16">
        <v>0.5</v>
      </c>
      <c r="BI225" s="16">
        <v>0.5</v>
      </c>
      <c r="BJ225" s="16">
        <v>5.0000000000000001E-3</v>
      </c>
      <c r="BK225" s="16">
        <v>0.5</v>
      </c>
      <c r="BL225" s="16">
        <v>0.05</v>
      </c>
      <c r="BM225" s="16">
        <v>0.05</v>
      </c>
      <c r="BN225" s="16">
        <v>0.05</v>
      </c>
      <c r="BO225" s="16">
        <v>0.05</v>
      </c>
      <c r="BP225" s="16">
        <v>0.05</v>
      </c>
      <c r="BQ225" s="16">
        <v>0.4</v>
      </c>
      <c r="BR225" s="69">
        <v>0.4</v>
      </c>
      <c r="BS225" s="16">
        <v>0.05</v>
      </c>
      <c r="BT225" s="16">
        <v>0.05</v>
      </c>
      <c r="BU225" s="16">
        <v>0.1</v>
      </c>
      <c r="BV225" s="69">
        <v>0.05</v>
      </c>
      <c r="BW225" s="16">
        <v>0.05</v>
      </c>
      <c r="BX225" s="16">
        <v>0.05</v>
      </c>
      <c r="BY225" s="16">
        <f t="shared" si="3"/>
        <v>0.15000000000000002</v>
      </c>
      <c r="BZ225" s="16">
        <v>0.15</v>
      </c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>
        <v>0.05</v>
      </c>
      <c r="DF225" s="16">
        <v>0.05</v>
      </c>
      <c r="DG225" s="36">
        <v>1755</v>
      </c>
      <c r="DH225" s="63"/>
      <c r="DI225" s="63"/>
      <c r="DJ225" s="63"/>
      <c r="DK225" s="63"/>
      <c r="DL225" s="63"/>
      <c r="DM225" s="15"/>
    </row>
    <row r="226" spans="1:117" s="14" customFormat="1" x14ac:dyDescent="0.3">
      <c r="A226" s="56">
        <v>221</v>
      </c>
      <c r="B226" s="57">
        <v>403</v>
      </c>
      <c r="C226" s="58" t="s">
        <v>328</v>
      </c>
      <c r="D226" s="58" t="s">
        <v>329</v>
      </c>
      <c r="E226" s="58" t="s">
        <v>395</v>
      </c>
      <c r="F226" s="58" t="s">
        <v>449</v>
      </c>
      <c r="G226" s="37">
        <v>7.7</v>
      </c>
      <c r="H226" s="10">
        <v>250</v>
      </c>
      <c r="I226" s="28">
        <v>0.19500000000000001</v>
      </c>
      <c r="J226" s="28">
        <v>5.13</v>
      </c>
      <c r="K226" s="28">
        <v>49.6</v>
      </c>
      <c r="L226" s="29">
        <v>0.127</v>
      </c>
      <c r="M226" s="28">
        <v>8.5500000000000007</v>
      </c>
      <c r="N226" s="28">
        <v>28.6</v>
      </c>
      <c r="O226" s="28">
        <v>13.9</v>
      </c>
      <c r="P226" s="31">
        <v>5.0999999999999997E-2</v>
      </c>
      <c r="Q226" s="28">
        <v>3230</v>
      </c>
      <c r="R226" s="28">
        <v>0.2</v>
      </c>
      <c r="S226" s="28">
        <v>23.4</v>
      </c>
      <c r="T226" s="28">
        <v>7.97</v>
      </c>
      <c r="U226" s="17">
        <v>1</v>
      </c>
      <c r="V226" s="28">
        <v>12.4</v>
      </c>
      <c r="W226" s="28">
        <v>36.700000000000003</v>
      </c>
      <c r="X226" s="28">
        <v>34</v>
      </c>
      <c r="Y226" s="10">
        <v>2050</v>
      </c>
      <c r="Z226" s="28">
        <v>0.32</v>
      </c>
      <c r="AA226" s="10">
        <v>17857.5</v>
      </c>
      <c r="AB226" s="17">
        <v>331</v>
      </c>
      <c r="AC226" s="10">
        <v>132</v>
      </c>
      <c r="AD226" s="10">
        <v>196</v>
      </c>
      <c r="AE226" s="28">
        <v>409.21899999999999</v>
      </c>
      <c r="AF226" s="10">
        <v>13704.1</v>
      </c>
      <c r="AG226" s="10">
        <v>2300</v>
      </c>
      <c r="AH226" s="17">
        <v>2.5</v>
      </c>
      <c r="AI226" s="17">
        <v>2.5</v>
      </c>
      <c r="AJ226" s="17">
        <v>2.5</v>
      </c>
      <c r="AK226" s="17">
        <v>2.5</v>
      </c>
      <c r="AL226" s="17">
        <v>2.5</v>
      </c>
      <c r="AM226" s="17">
        <v>2.5</v>
      </c>
      <c r="AN226" s="17">
        <v>2.5</v>
      </c>
      <c r="AO226" s="17">
        <v>2.5</v>
      </c>
      <c r="AP226" s="17">
        <v>2.5</v>
      </c>
      <c r="AQ226" s="17">
        <v>1.5</v>
      </c>
      <c r="AR226" s="17">
        <v>2.5</v>
      </c>
      <c r="AS226" s="17">
        <v>2.5</v>
      </c>
      <c r="AT226" s="17">
        <v>2.5</v>
      </c>
      <c r="AU226" s="17">
        <v>2.5</v>
      </c>
      <c r="AV226" s="17">
        <v>2.5</v>
      </c>
      <c r="AW226" s="17">
        <v>7</v>
      </c>
      <c r="AX226" s="17">
        <v>7</v>
      </c>
      <c r="AY226" s="17">
        <v>2.5</v>
      </c>
      <c r="AZ226" s="17">
        <v>2.5</v>
      </c>
      <c r="BA226" s="18">
        <v>31.5</v>
      </c>
      <c r="BB226" s="16">
        <v>0.5</v>
      </c>
      <c r="BC226" s="16">
        <v>0.5</v>
      </c>
      <c r="BD226" s="16">
        <v>0.5</v>
      </c>
      <c r="BE226" s="16">
        <v>0.5</v>
      </c>
      <c r="BF226" s="16">
        <v>0.5</v>
      </c>
      <c r="BG226" s="16">
        <v>0.5</v>
      </c>
      <c r="BH226" s="16">
        <v>0.5</v>
      </c>
      <c r="BI226" s="16">
        <v>0.5</v>
      </c>
      <c r="BJ226" s="16">
        <v>5.0000000000000001E-3</v>
      </c>
      <c r="BK226" s="16">
        <v>0.5</v>
      </c>
      <c r="BL226" s="16">
        <v>0.05</v>
      </c>
      <c r="BM226" s="16">
        <v>0.05</v>
      </c>
      <c r="BN226" s="16">
        <v>0.05</v>
      </c>
      <c r="BO226" s="16">
        <v>0.05</v>
      </c>
      <c r="BP226" s="16">
        <v>0.05</v>
      </c>
      <c r="BQ226" s="16">
        <v>0.4</v>
      </c>
      <c r="BR226" s="69">
        <v>0.4</v>
      </c>
      <c r="BS226" s="16">
        <v>0.05</v>
      </c>
      <c r="BT226" s="16">
        <v>0.05</v>
      </c>
      <c r="BU226" s="16">
        <v>0.1</v>
      </c>
      <c r="BV226" s="69">
        <v>0.05</v>
      </c>
      <c r="BW226" s="16">
        <v>0.05</v>
      </c>
      <c r="BX226" s="16">
        <v>0.05</v>
      </c>
      <c r="BY226" s="16">
        <f t="shared" si="3"/>
        <v>0.15000000000000002</v>
      </c>
      <c r="BZ226" s="16">
        <v>0.15</v>
      </c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>
        <v>0.05</v>
      </c>
      <c r="DF226" s="16">
        <v>0.05</v>
      </c>
      <c r="DG226" s="36">
        <v>179.2</v>
      </c>
      <c r="DH226" s="63"/>
      <c r="DI226" s="63"/>
      <c r="DJ226" s="63"/>
      <c r="DK226" s="63"/>
      <c r="DL226" s="63"/>
      <c r="DM226" s="15"/>
    </row>
    <row r="227" spans="1:117" s="14" customFormat="1" x14ac:dyDescent="0.3">
      <c r="A227" s="56">
        <v>222</v>
      </c>
      <c r="B227" s="57">
        <v>404</v>
      </c>
      <c r="C227" s="58" t="s">
        <v>330</v>
      </c>
      <c r="D227" s="58" t="s">
        <v>331</v>
      </c>
      <c r="E227" s="58" t="s">
        <v>396</v>
      </c>
      <c r="F227" s="58" t="s">
        <v>450</v>
      </c>
      <c r="G227" s="37">
        <v>8.1999999999999993</v>
      </c>
      <c r="H227" s="10">
        <v>188.1</v>
      </c>
      <c r="I227" s="28">
        <v>0.05</v>
      </c>
      <c r="J227" s="28">
        <v>1.5</v>
      </c>
      <c r="K227" s="28">
        <v>13</v>
      </c>
      <c r="L227" s="29">
        <v>2.5000000000000001E-2</v>
      </c>
      <c r="M227" s="28">
        <v>0.873</v>
      </c>
      <c r="N227" s="28">
        <v>2.09</v>
      </c>
      <c r="O227" s="28">
        <v>4.66</v>
      </c>
      <c r="P227" s="31">
        <v>5.0000000000000001E-4</v>
      </c>
      <c r="Q227" s="28">
        <v>113</v>
      </c>
      <c r="R227" s="28">
        <v>0.2</v>
      </c>
      <c r="S227" s="28">
        <v>1.99</v>
      </c>
      <c r="T227" s="28">
        <v>1.1000000000000001</v>
      </c>
      <c r="U227" s="17">
        <v>1</v>
      </c>
      <c r="V227" s="28">
        <v>2.2799999999999998</v>
      </c>
      <c r="W227" s="28">
        <v>2.61</v>
      </c>
      <c r="X227" s="28">
        <v>8.48</v>
      </c>
      <c r="Y227" s="10">
        <v>185</v>
      </c>
      <c r="Z227" s="28">
        <v>0.05</v>
      </c>
      <c r="AA227" s="10">
        <v>1620</v>
      </c>
      <c r="AB227" s="17">
        <v>32.9</v>
      </c>
      <c r="AC227" s="28">
        <v>26.5</v>
      </c>
      <c r="AD227" s="28">
        <v>137</v>
      </c>
      <c r="AE227" s="28">
        <v>60</v>
      </c>
      <c r="AF227" s="10">
        <v>864</v>
      </c>
      <c r="AG227" s="10">
        <v>242</v>
      </c>
      <c r="AH227" s="17">
        <v>2.5</v>
      </c>
      <c r="AI227" s="17">
        <v>2.5</v>
      </c>
      <c r="AJ227" s="17">
        <v>2.5</v>
      </c>
      <c r="AK227" s="17">
        <v>2.5</v>
      </c>
      <c r="AL227" s="17">
        <v>2.5</v>
      </c>
      <c r="AM227" s="17">
        <v>2.5</v>
      </c>
      <c r="AN227" s="17">
        <v>2.5</v>
      </c>
      <c r="AO227" s="17">
        <v>2.5</v>
      </c>
      <c r="AP227" s="17">
        <v>2.5</v>
      </c>
      <c r="AQ227" s="17">
        <v>1.5</v>
      </c>
      <c r="AR227" s="17">
        <v>2.5</v>
      </c>
      <c r="AS227" s="17">
        <v>2.5</v>
      </c>
      <c r="AT227" s="17">
        <v>2.5</v>
      </c>
      <c r="AU227" s="17">
        <v>2.5</v>
      </c>
      <c r="AV227" s="17">
        <v>2.5</v>
      </c>
      <c r="AW227" s="17">
        <v>2.5</v>
      </c>
      <c r="AX227" s="17">
        <v>7</v>
      </c>
      <c r="AY227" s="17">
        <v>2.5</v>
      </c>
      <c r="AZ227" s="17">
        <v>2.5</v>
      </c>
      <c r="BA227" s="18">
        <v>31.5</v>
      </c>
      <c r="BB227" s="16">
        <v>0.5</v>
      </c>
      <c r="BC227" s="16">
        <v>0.5</v>
      </c>
      <c r="BD227" s="16">
        <v>0.5</v>
      </c>
      <c r="BE227" s="16">
        <v>0.5</v>
      </c>
      <c r="BF227" s="16">
        <v>0.5</v>
      </c>
      <c r="BG227" s="16">
        <v>0.5</v>
      </c>
      <c r="BH227" s="16">
        <v>0.5</v>
      </c>
      <c r="BI227" s="16">
        <v>0.5</v>
      </c>
      <c r="BJ227" s="16">
        <v>5.0000000000000001E-3</v>
      </c>
      <c r="BK227" s="16">
        <v>0.5</v>
      </c>
      <c r="BL227" s="16">
        <v>0.05</v>
      </c>
      <c r="BM227" s="16">
        <v>0.05</v>
      </c>
      <c r="BN227" s="16">
        <v>0.05</v>
      </c>
      <c r="BO227" s="16">
        <v>0.05</v>
      </c>
      <c r="BP227" s="16">
        <v>0.05</v>
      </c>
      <c r="BQ227" s="16">
        <v>0.4</v>
      </c>
      <c r="BR227" s="69">
        <v>0.4</v>
      </c>
      <c r="BS227" s="16">
        <v>0.05</v>
      </c>
      <c r="BT227" s="16">
        <v>0.05</v>
      </c>
      <c r="BU227" s="16">
        <v>0.1</v>
      </c>
      <c r="BV227" s="69">
        <v>0.05</v>
      </c>
      <c r="BW227" s="16">
        <v>0.05</v>
      </c>
      <c r="BX227" s="16">
        <v>0.05</v>
      </c>
      <c r="BY227" s="16">
        <f t="shared" si="3"/>
        <v>0.15000000000000002</v>
      </c>
      <c r="BZ227" s="16">
        <v>0.15</v>
      </c>
      <c r="CA227" s="16">
        <v>25</v>
      </c>
      <c r="CB227" s="16">
        <v>50</v>
      </c>
      <c r="CC227" s="16">
        <v>500</v>
      </c>
      <c r="CD227" s="16">
        <v>0.01</v>
      </c>
      <c r="CE227" s="16">
        <v>2.5000000000000001E-2</v>
      </c>
      <c r="CF227" s="16">
        <v>2.5000000000000001E-2</v>
      </c>
      <c r="CG227" s="16">
        <v>2.5000000000000001E-2</v>
      </c>
      <c r="CH227" s="16">
        <v>2.5000000000000001E-2</v>
      </c>
      <c r="CI227" s="16">
        <v>2.5000000000000001E-2</v>
      </c>
      <c r="CJ227" s="16">
        <v>2.5000000000000001E-2</v>
      </c>
      <c r="CK227" s="16">
        <v>2.5000000000000001E-2</v>
      </c>
      <c r="CL227" s="16">
        <v>5.0000000000000001E-3</v>
      </c>
      <c r="CM227" s="16">
        <v>0.15</v>
      </c>
      <c r="CN227" s="16">
        <v>0.5</v>
      </c>
      <c r="CO227" s="16">
        <v>0.5</v>
      </c>
      <c r="CP227" s="16">
        <v>0.5</v>
      </c>
      <c r="CQ227" s="16">
        <v>1.5</v>
      </c>
      <c r="CR227" s="16">
        <v>0.3</v>
      </c>
      <c r="CS227" s="16">
        <v>5</v>
      </c>
      <c r="CT227" s="16">
        <v>0.5</v>
      </c>
      <c r="CU227" s="16">
        <v>0.5</v>
      </c>
      <c r="CV227" s="16">
        <v>0.05</v>
      </c>
      <c r="CW227" s="16">
        <v>0.05</v>
      </c>
      <c r="CX227" s="16">
        <v>0.05</v>
      </c>
      <c r="CY227" s="16">
        <v>9.2700000000000009E-4</v>
      </c>
      <c r="CZ227" s="16">
        <v>0.05</v>
      </c>
      <c r="DA227" s="16">
        <v>0.05</v>
      </c>
      <c r="DB227" s="16">
        <v>0.05</v>
      </c>
      <c r="DC227" s="16">
        <v>0.05</v>
      </c>
      <c r="DD227" s="16">
        <v>0.05</v>
      </c>
      <c r="DE227" s="16">
        <v>0.05</v>
      </c>
      <c r="DF227" s="16">
        <v>0.05</v>
      </c>
      <c r="DG227" s="36">
        <v>230</v>
      </c>
      <c r="DH227" s="63">
        <v>0.5</v>
      </c>
      <c r="DI227" s="63">
        <v>0.05</v>
      </c>
      <c r="DJ227" s="63">
        <v>0.25</v>
      </c>
      <c r="DK227" s="63">
        <v>0.25</v>
      </c>
      <c r="DL227" s="63">
        <v>0.05</v>
      </c>
      <c r="DM227" s="15"/>
    </row>
    <row r="228" spans="1:117" s="14" customFormat="1" x14ac:dyDescent="0.3">
      <c r="A228" s="56">
        <v>223</v>
      </c>
      <c r="B228" s="57">
        <v>405</v>
      </c>
      <c r="C228" s="58" t="s">
        <v>1040</v>
      </c>
      <c r="D228" s="58" t="s">
        <v>1041</v>
      </c>
      <c r="E228" s="58" t="s">
        <v>1042</v>
      </c>
      <c r="F228" s="58" t="s">
        <v>1043</v>
      </c>
      <c r="G228" s="37">
        <v>8.1</v>
      </c>
      <c r="H228" s="10">
        <v>233</v>
      </c>
      <c r="I228" s="28">
        <v>0.05</v>
      </c>
      <c r="J228" s="28">
        <v>1.5</v>
      </c>
      <c r="K228" s="28">
        <v>5.73</v>
      </c>
      <c r="L228" s="29">
        <v>2.5000000000000001E-2</v>
      </c>
      <c r="M228" s="28">
        <v>0.499</v>
      </c>
      <c r="N228" s="36">
        <v>1.49</v>
      </c>
      <c r="O228" s="28">
        <v>3.02</v>
      </c>
      <c r="P228" s="31">
        <v>2.2000000000000001E-3</v>
      </c>
      <c r="Q228" s="36">
        <v>697</v>
      </c>
      <c r="R228" s="28">
        <v>0.2</v>
      </c>
      <c r="S228" s="36">
        <v>0.68899999999999995</v>
      </c>
      <c r="T228" s="36">
        <v>0.5</v>
      </c>
      <c r="U228" s="17">
        <v>1</v>
      </c>
      <c r="V228" s="17">
        <v>19.399999999999999</v>
      </c>
      <c r="W228" s="36">
        <v>3.14</v>
      </c>
      <c r="X228" s="36">
        <v>7.96</v>
      </c>
      <c r="Y228" s="10">
        <v>6880</v>
      </c>
      <c r="Z228" s="28">
        <v>5.51</v>
      </c>
      <c r="AA228" s="10">
        <v>1370</v>
      </c>
      <c r="AB228" s="17">
        <v>64.5</v>
      </c>
      <c r="AC228" s="28">
        <v>53.5</v>
      </c>
      <c r="AD228" s="10">
        <v>243</v>
      </c>
      <c r="AE228" s="28">
        <v>42.7</v>
      </c>
      <c r="AF228" s="10">
        <v>431</v>
      </c>
      <c r="AG228" s="36">
        <v>0.5</v>
      </c>
      <c r="AH228" s="17">
        <v>17</v>
      </c>
      <c r="AI228" s="17">
        <v>2.5</v>
      </c>
      <c r="AJ228" s="17">
        <v>2.5</v>
      </c>
      <c r="AK228" s="17">
        <v>2.5</v>
      </c>
      <c r="AL228" s="17">
        <v>2.5</v>
      </c>
      <c r="AM228" s="17">
        <v>2.5</v>
      </c>
      <c r="AN228" s="17">
        <v>2.5</v>
      </c>
      <c r="AO228" s="17">
        <v>2.5</v>
      </c>
      <c r="AP228" s="17">
        <v>2.5</v>
      </c>
      <c r="AQ228" s="17">
        <v>1.5</v>
      </c>
      <c r="AR228" s="17">
        <v>2.5</v>
      </c>
      <c r="AS228" s="17">
        <v>2.5</v>
      </c>
      <c r="AT228" s="17">
        <v>2.5</v>
      </c>
      <c r="AU228" s="17">
        <v>2.5</v>
      </c>
      <c r="AV228" s="17">
        <v>2.5</v>
      </c>
      <c r="AW228" s="17">
        <v>2.5</v>
      </c>
      <c r="AX228" s="17">
        <v>7</v>
      </c>
      <c r="AY228" s="17">
        <v>2.5</v>
      </c>
      <c r="AZ228" s="17">
        <v>2.5</v>
      </c>
      <c r="BA228" s="18">
        <v>46</v>
      </c>
      <c r="BB228" s="16">
        <v>0.5</v>
      </c>
      <c r="BC228" s="16">
        <v>0.5</v>
      </c>
      <c r="BD228" s="16">
        <v>0.5</v>
      </c>
      <c r="BE228" s="16">
        <v>0.5</v>
      </c>
      <c r="BF228" s="16">
        <v>0.5</v>
      </c>
      <c r="BG228" s="16">
        <v>0.5</v>
      </c>
      <c r="BH228" s="16">
        <v>0.5</v>
      </c>
      <c r="BI228" s="16">
        <v>0.5</v>
      </c>
      <c r="BJ228" s="16">
        <v>5.0000000000000001E-3</v>
      </c>
      <c r="BK228" s="16">
        <v>0.5</v>
      </c>
      <c r="BL228" s="16">
        <v>0.05</v>
      </c>
      <c r="BM228" s="16">
        <v>0.05</v>
      </c>
      <c r="BN228" s="16">
        <v>0.05</v>
      </c>
      <c r="BO228" s="16">
        <v>0.05</v>
      </c>
      <c r="BP228" s="16">
        <v>0.05</v>
      </c>
      <c r="BQ228" s="16">
        <v>0.4</v>
      </c>
      <c r="BR228" s="69">
        <v>0.4</v>
      </c>
      <c r="BS228" s="16">
        <v>0.05</v>
      </c>
      <c r="BT228" s="16">
        <v>0.05</v>
      </c>
      <c r="BU228" s="16">
        <v>0.1</v>
      </c>
      <c r="BV228" s="69">
        <v>0.05</v>
      </c>
      <c r="BW228" s="16">
        <v>0.05</v>
      </c>
      <c r="BX228" s="16">
        <v>0.05</v>
      </c>
      <c r="BY228" s="16">
        <f t="shared" si="3"/>
        <v>0.15000000000000002</v>
      </c>
      <c r="BZ228" s="16">
        <v>0.15</v>
      </c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>
        <v>0.05</v>
      </c>
      <c r="DF228" s="16">
        <v>0.05</v>
      </c>
      <c r="DG228" s="36">
        <v>667.7</v>
      </c>
      <c r="DH228" s="63"/>
      <c r="DI228" s="63"/>
      <c r="DJ228" s="63"/>
      <c r="DK228" s="63"/>
      <c r="DL228" s="63"/>
      <c r="DM228" s="15"/>
    </row>
    <row r="229" spans="1:117" s="14" customFormat="1" x14ac:dyDescent="0.3">
      <c r="A229" s="56">
        <v>224</v>
      </c>
      <c r="B229" s="57">
        <v>406</v>
      </c>
      <c r="C229" s="58" t="s">
        <v>1044</v>
      </c>
      <c r="D229" s="58" t="s">
        <v>1045</v>
      </c>
      <c r="E229" s="58" t="s">
        <v>1046</v>
      </c>
      <c r="F229" s="58" t="s">
        <v>1047</v>
      </c>
      <c r="G229" s="37">
        <v>8.3000000000000007</v>
      </c>
      <c r="H229" s="10">
        <v>256</v>
      </c>
      <c r="I229" s="28">
        <v>0.05</v>
      </c>
      <c r="J229" s="28">
        <v>1.5</v>
      </c>
      <c r="K229" s="28">
        <v>5.53</v>
      </c>
      <c r="L229" s="29">
        <v>0.32700000000000001</v>
      </c>
      <c r="M229" s="28">
        <v>0.33200000000000002</v>
      </c>
      <c r="N229" s="36">
        <v>1.1000000000000001</v>
      </c>
      <c r="O229" s="28">
        <v>3.71</v>
      </c>
      <c r="P229" s="31">
        <v>1.2999999999999999E-3</v>
      </c>
      <c r="Q229" s="36">
        <v>174</v>
      </c>
      <c r="R229" s="28">
        <v>0.2</v>
      </c>
      <c r="S229" s="36">
        <v>1.51</v>
      </c>
      <c r="T229" s="36">
        <v>2.92</v>
      </c>
      <c r="U229" s="17">
        <v>1</v>
      </c>
      <c r="V229" s="17">
        <v>6.99</v>
      </c>
      <c r="W229" s="36">
        <v>3.04</v>
      </c>
      <c r="X229" s="36">
        <v>3.33</v>
      </c>
      <c r="Y229" s="10">
        <v>3060</v>
      </c>
      <c r="Z229" s="28">
        <v>0.05</v>
      </c>
      <c r="AA229" s="10">
        <v>2120</v>
      </c>
      <c r="AB229" s="17">
        <v>13.3</v>
      </c>
      <c r="AC229" s="28">
        <v>75.7</v>
      </c>
      <c r="AD229" s="10">
        <v>189</v>
      </c>
      <c r="AE229" s="28">
        <v>31.5</v>
      </c>
      <c r="AF229" s="10">
        <v>509</v>
      </c>
      <c r="AG229" s="36">
        <v>143</v>
      </c>
      <c r="AH229" s="17">
        <v>2.5</v>
      </c>
      <c r="AI229" s="17">
        <v>2.5</v>
      </c>
      <c r="AJ229" s="17">
        <v>2.5</v>
      </c>
      <c r="AK229" s="17">
        <v>2.5</v>
      </c>
      <c r="AL229" s="17">
        <v>2.5</v>
      </c>
      <c r="AM229" s="17">
        <v>2.5</v>
      </c>
      <c r="AN229" s="17">
        <v>2.5</v>
      </c>
      <c r="AO229" s="17">
        <v>2.5</v>
      </c>
      <c r="AP229" s="17">
        <v>2.5</v>
      </c>
      <c r="AQ229" s="17">
        <v>1.5</v>
      </c>
      <c r="AR229" s="17">
        <v>2.5</v>
      </c>
      <c r="AS229" s="17">
        <v>2.5</v>
      </c>
      <c r="AT229" s="17">
        <v>2.5</v>
      </c>
      <c r="AU229" s="17">
        <v>2.5</v>
      </c>
      <c r="AV229" s="17">
        <v>2.5</v>
      </c>
      <c r="AW229" s="17">
        <v>2.5</v>
      </c>
      <c r="AX229" s="17">
        <v>2.5</v>
      </c>
      <c r="AY229" s="17">
        <v>2.5</v>
      </c>
      <c r="AZ229" s="17">
        <v>2.5</v>
      </c>
      <c r="BA229" s="18">
        <v>31.5</v>
      </c>
      <c r="BB229" s="16">
        <v>0.5</v>
      </c>
      <c r="BC229" s="16">
        <v>0.5</v>
      </c>
      <c r="BD229" s="16">
        <v>0.5</v>
      </c>
      <c r="BE229" s="16">
        <v>0.5</v>
      </c>
      <c r="BF229" s="16">
        <v>0.5</v>
      </c>
      <c r="BG229" s="16">
        <v>0.5</v>
      </c>
      <c r="BH229" s="16">
        <v>0.5</v>
      </c>
      <c r="BI229" s="16">
        <v>0.5</v>
      </c>
      <c r="BJ229" s="16">
        <v>5.0000000000000001E-3</v>
      </c>
      <c r="BK229" s="16">
        <v>0.5</v>
      </c>
      <c r="BL229" s="16">
        <v>0.05</v>
      </c>
      <c r="BM229" s="16">
        <v>0.05</v>
      </c>
      <c r="BN229" s="16">
        <v>0.05</v>
      </c>
      <c r="BO229" s="16">
        <v>0.05</v>
      </c>
      <c r="BP229" s="16">
        <v>0.05</v>
      </c>
      <c r="BQ229" s="16">
        <v>0.4</v>
      </c>
      <c r="BR229" s="69">
        <v>0.4</v>
      </c>
      <c r="BS229" s="16">
        <v>0.05</v>
      </c>
      <c r="BT229" s="16">
        <v>0.05</v>
      </c>
      <c r="BU229" s="16">
        <v>0.1</v>
      </c>
      <c r="BV229" s="69">
        <v>0.05</v>
      </c>
      <c r="BW229" s="16">
        <v>0.05</v>
      </c>
      <c r="BX229" s="16">
        <v>0.05</v>
      </c>
      <c r="BY229" s="16">
        <f t="shared" si="3"/>
        <v>0.15000000000000002</v>
      </c>
      <c r="BZ229" s="16">
        <v>0.15</v>
      </c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>
        <v>0.05</v>
      </c>
      <c r="DF229" s="16">
        <v>0.05</v>
      </c>
      <c r="DG229" s="36">
        <v>292.39999999999998</v>
      </c>
      <c r="DH229" s="63"/>
      <c r="DI229" s="63"/>
      <c r="DJ229" s="63"/>
      <c r="DK229" s="63"/>
      <c r="DL229" s="63"/>
      <c r="DM229" s="15"/>
    </row>
    <row r="230" spans="1:117" s="14" customFormat="1" x14ac:dyDescent="0.3">
      <c r="A230" s="56">
        <v>225</v>
      </c>
      <c r="B230" s="57">
        <v>407</v>
      </c>
      <c r="C230" s="58" t="s">
        <v>1048</v>
      </c>
      <c r="D230" s="58" t="s">
        <v>1049</v>
      </c>
      <c r="E230" s="58" t="s">
        <v>854</v>
      </c>
      <c r="F230" s="58" t="s">
        <v>855</v>
      </c>
      <c r="G230" s="37">
        <v>6.9</v>
      </c>
      <c r="H230" s="10">
        <v>591</v>
      </c>
      <c r="I230" s="28">
        <v>0.60299999999999998</v>
      </c>
      <c r="J230" s="28">
        <v>13.4</v>
      </c>
      <c r="K230" s="28">
        <v>366</v>
      </c>
      <c r="L230" s="29">
        <v>4.26</v>
      </c>
      <c r="M230" s="28">
        <v>46.4</v>
      </c>
      <c r="N230" s="36">
        <v>63.2</v>
      </c>
      <c r="O230" s="28">
        <v>322</v>
      </c>
      <c r="P230" s="31">
        <v>7.1999999999999995E-2</v>
      </c>
      <c r="Q230" s="36">
        <v>7200</v>
      </c>
      <c r="R230" s="28">
        <v>5.84</v>
      </c>
      <c r="S230" s="36">
        <v>60.2</v>
      </c>
      <c r="T230" s="36">
        <v>78.8</v>
      </c>
      <c r="U230" s="17">
        <v>2.4300000000000002</v>
      </c>
      <c r="V230" s="17">
        <v>20.6</v>
      </c>
      <c r="W230" s="36">
        <v>49.6</v>
      </c>
      <c r="X230" s="36">
        <v>740</v>
      </c>
      <c r="Y230" s="10">
        <v>5080</v>
      </c>
      <c r="Z230" s="28">
        <v>6.08</v>
      </c>
      <c r="AA230" s="10">
        <v>26056.2</v>
      </c>
      <c r="AB230" s="17">
        <v>2302.8000000000002</v>
      </c>
      <c r="AC230" s="28">
        <v>2090</v>
      </c>
      <c r="AD230" s="10">
        <v>1670</v>
      </c>
      <c r="AE230" s="28">
        <v>690.66600000000005</v>
      </c>
      <c r="AF230" s="10">
        <v>17848</v>
      </c>
      <c r="AG230" s="36">
        <v>2310</v>
      </c>
      <c r="AH230" s="17">
        <v>490</v>
      </c>
      <c r="AI230" s="17">
        <v>1640</v>
      </c>
      <c r="AJ230" s="17">
        <v>246</v>
      </c>
      <c r="AK230" s="17">
        <v>6450</v>
      </c>
      <c r="AL230" s="17">
        <v>3020</v>
      </c>
      <c r="AM230" s="17">
        <v>2660</v>
      </c>
      <c r="AN230" s="17">
        <v>2450</v>
      </c>
      <c r="AO230" s="17">
        <v>438</v>
      </c>
      <c r="AP230" s="17">
        <v>748</v>
      </c>
      <c r="AQ230" s="17">
        <v>41</v>
      </c>
      <c r="AR230" s="17">
        <v>168</v>
      </c>
      <c r="AS230" s="17">
        <v>189</v>
      </c>
      <c r="AT230" s="17">
        <v>6510</v>
      </c>
      <c r="AU230" s="17">
        <v>2880</v>
      </c>
      <c r="AV230" s="17">
        <v>695</v>
      </c>
      <c r="AW230" s="17">
        <v>1460</v>
      </c>
      <c r="AX230" s="17">
        <v>1860</v>
      </c>
      <c r="AY230" s="17">
        <v>205</v>
      </c>
      <c r="AZ230" s="17">
        <v>2.5</v>
      </c>
      <c r="BA230" s="18">
        <v>27439</v>
      </c>
      <c r="BB230" s="16">
        <v>0.5</v>
      </c>
      <c r="BC230" s="16">
        <v>0.5</v>
      </c>
      <c r="BD230" s="16">
        <v>0.5</v>
      </c>
      <c r="BE230" s="16">
        <v>0.5</v>
      </c>
      <c r="BF230" s="16">
        <v>0.5</v>
      </c>
      <c r="BG230" s="16">
        <v>0.5</v>
      </c>
      <c r="BH230" s="16">
        <v>0.5</v>
      </c>
      <c r="BI230" s="16">
        <v>0.5</v>
      </c>
      <c r="BJ230" s="16">
        <v>5.0000000000000001E-3</v>
      </c>
      <c r="BK230" s="16">
        <v>0.5</v>
      </c>
      <c r="BL230" s="16">
        <v>0.05</v>
      </c>
      <c r="BM230" s="16">
        <v>0.05</v>
      </c>
      <c r="BN230" s="16">
        <v>0.05</v>
      </c>
      <c r="BO230" s="16">
        <v>0.05</v>
      </c>
      <c r="BP230" s="16">
        <v>0.05</v>
      </c>
      <c r="BQ230" s="16">
        <v>0.4</v>
      </c>
      <c r="BR230" s="69">
        <v>0.4</v>
      </c>
      <c r="BS230" s="16">
        <v>0.05</v>
      </c>
      <c r="BT230" s="16">
        <v>0.05</v>
      </c>
      <c r="BU230" s="16">
        <v>0.1</v>
      </c>
      <c r="BV230" s="69">
        <v>0.05</v>
      </c>
      <c r="BW230" s="16">
        <v>0.05</v>
      </c>
      <c r="BX230" s="16">
        <v>0.05</v>
      </c>
      <c r="BY230" s="16">
        <f t="shared" si="3"/>
        <v>0.15000000000000002</v>
      </c>
      <c r="BZ230" s="16">
        <v>0.15</v>
      </c>
      <c r="CA230" s="16">
        <v>2900</v>
      </c>
      <c r="CB230" s="16">
        <v>50</v>
      </c>
      <c r="CC230" s="16">
        <v>1300</v>
      </c>
      <c r="CD230" s="16">
        <v>0.01</v>
      </c>
      <c r="CE230" s="16">
        <v>2.5000000000000001E-2</v>
      </c>
      <c r="CF230" s="16">
        <v>2.5000000000000001E-2</v>
      </c>
      <c r="CG230" s="16">
        <v>2.5000000000000001E-2</v>
      </c>
      <c r="CH230" s="16">
        <v>2.5000000000000001E-2</v>
      </c>
      <c r="CI230" s="16">
        <v>2.5000000000000001E-2</v>
      </c>
      <c r="CJ230" s="16">
        <v>2.5000000000000001E-2</v>
      </c>
      <c r="CK230" s="16">
        <v>2.5000000000000001E-2</v>
      </c>
      <c r="CL230" s="16">
        <v>5.0000000000000001E-3</v>
      </c>
      <c r="CM230" s="16">
        <v>0.15</v>
      </c>
      <c r="CN230" s="16">
        <v>0.5</v>
      </c>
      <c r="CO230" s="16">
        <v>0.5</v>
      </c>
      <c r="CP230" s="16">
        <v>0.5</v>
      </c>
      <c r="CQ230" s="16">
        <v>1.5</v>
      </c>
      <c r="CR230" s="16">
        <v>0.3</v>
      </c>
      <c r="CS230" s="16">
        <v>5</v>
      </c>
      <c r="CT230" s="16">
        <v>0.5</v>
      </c>
      <c r="CU230" s="16">
        <v>0.5</v>
      </c>
      <c r="CV230" s="16">
        <v>0.05</v>
      </c>
      <c r="CW230" s="16">
        <v>0.05</v>
      </c>
      <c r="CX230" s="16">
        <v>0.05</v>
      </c>
      <c r="CY230" s="16">
        <v>1.39E-3</v>
      </c>
      <c r="CZ230" s="16">
        <v>0.05</v>
      </c>
      <c r="DA230" s="16">
        <v>0.05</v>
      </c>
      <c r="DB230" s="16">
        <v>0.05</v>
      </c>
      <c r="DC230" s="16">
        <v>0.05</v>
      </c>
      <c r="DD230" s="16">
        <v>0.05</v>
      </c>
      <c r="DE230" s="16">
        <v>0.05</v>
      </c>
      <c r="DF230" s="16">
        <v>0.05</v>
      </c>
      <c r="DG230" s="36">
        <v>7919</v>
      </c>
      <c r="DH230" s="63">
        <v>0.5</v>
      </c>
      <c r="DI230" s="63">
        <v>0.05</v>
      </c>
      <c r="DJ230" s="63">
        <v>0.25</v>
      </c>
      <c r="DK230" s="63">
        <v>0.25</v>
      </c>
      <c r="DL230" s="63">
        <v>0.05</v>
      </c>
      <c r="DM230" s="15"/>
    </row>
    <row r="231" spans="1:117" s="14" customFormat="1" ht="12" customHeight="1" x14ac:dyDescent="0.3">
      <c r="A231" s="56">
        <v>226</v>
      </c>
      <c r="B231" s="57">
        <v>408</v>
      </c>
      <c r="C231" s="58" t="s">
        <v>1050</v>
      </c>
      <c r="D231" s="58" t="s">
        <v>1051</v>
      </c>
      <c r="E231" s="58" t="s">
        <v>1052</v>
      </c>
      <c r="F231" s="58" t="s">
        <v>1053</v>
      </c>
      <c r="G231" s="37">
        <v>7.3</v>
      </c>
      <c r="H231" s="10">
        <v>139.69999999999999</v>
      </c>
      <c r="I231" s="28">
        <v>0.05</v>
      </c>
      <c r="J231" s="28">
        <v>1.5</v>
      </c>
      <c r="K231" s="28">
        <v>10.4</v>
      </c>
      <c r="L231" s="29">
        <v>0.35599999999999998</v>
      </c>
      <c r="M231" s="28">
        <v>1.34</v>
      </c>
      <c r="N231" s="36">
        <v>1.86</v>
      </c>
      <c r="O231" s="28">
        <v>4.3899999999999997</v>
      </c>
      <c r="P231" s="31">
        <v>3.0000000000000001E-3</v>
      </c>
      <c r="Q231" s="36">
        <v>137</v>
      </c>
      <c r="R231" s="28">
        <v>0.2</v>
      </c>
      <c r="S231" s="36">
        <v>2.95</v>
      </c>
      <c r="T231" s="36">
        <v>4.1399999999999997</v>
      </c>
      <c r="U231" s="17">
        <v>1</v>
      </c>
      <c r="V231" s="17">
        <v>1.72</v>
      </c>
      <c r="W231" s="36">
        <v>3.24</v>
      </c>
      <c r="X231" s="36">
        <v>8.69</v>
      </c>
      <c r="Y231" s="10">
        <v>259</v>
      </c>
      <c r="Z231" s="28">
        <v>0.05</v>
      </c>
      <c r="AA231" s="10">
        <v>1860</v>
      </c>
      <c r="AB231" s="17">
        <v>97</v>
      </c>
      <c r="AC231" s="28">
        <v>41.7</v>
      </c>
      <c r="AD231" s="10">
        <v>215</v>
      </c>
      <c r="AE231" s="28">
        <v>37.5</v>
      </c>
      <c r="AF231" s="10">
        <v>922</v>
      </c>
      <c r="AG231" s="36">
        <v>157</v>
      </c>
      <c r="AH231" s="17">
        <v>16</v>
      </c>
      <c r="AI231" s="17">
        <v>13</v>
      </c>
      <c r="AJ231" s="17">
        <v>2.5</v>
      </c>
      <c r="AK231" s="17">
        <v>23</v>
      </c>
      <c r="AL231" s="17">
        <v>2.5</v>
      </c>
      <c r="AM231" s="17">
        <v>6</v>
      </c>
      <c r="AN231" s="17">
        <v>11</v>
      </c>
      <c r="AO231" s="17">
        <v>2.5</v>
      </c>
      <c r="AP231" s="17">
        <v>5</v>
      </c>
      <c r="AQ231" s="17">
        <v>1.5</v>
      </c>
      <c r="AR231" s="17">
        <v>2.5</v>
      </c>
      <c r="AS231" s="17">
        <v>2.5</v>
      </c>
      <c r="AT231" s="17">
        <v>22</v>
      </c>
      <c r="AU231" s="17">
        <v>16</v>
      </c>
      <c r="AV231" s="17">
        <v>6</v>
      </c>
      <c r="AW231" s="17">
        <v>9</v>
      </c>
      <c r="AX231" s="17">
        <v>19</v>
      </c>
      <c r="AY231" s="17">
        <v>2.5</v>
      </c>
      <c r="AZ231" s="17">
        <v>2.5</v>
      </c>
      <c r="BA231" s="18">
        <v>124.5</v>
      </c>
      <c r="BB231" s="16">
        <v>0.5</v>
      </c>
      <c r="BC231" s="16">
        <v>0.5</v>
      </c>
      <c r="BD231" s="16">
        <v>0.5</v>
      </c>
      <c r="BE231" s="16">
        <v>0.5</v>
      </c>
      <c r="BF231" s="16">
        <v>0.5</v>
      </c>
      <c r="BG231" s="16">
        <v>0.5</v>
      </c>
      <c r="BH231" s="16">
        <v>0.5</v>
      </c>
      <c r="BI231" s="16">
        <v>0.5</v>
      </c>
      <c r="BJ231" s="16">
        <v>5.0000000000000001E-3</v>
      </c>
      <c r="BK231" s="16">
        <v>0.5</v>
      </c>
      <c r="BL231" s="16">
        <v>0.05</v>
      </c>
      <c r="BM231" s="16">
        <v>0.05</v>
      </c>
      <c r="BN231" s="16">
        <v>0.05</v>
      </c>
      <c r="BO231" s="16">
        <v>0.05</v>
      </c>
      <c r="BP231" s="16">
        <v>0.05</v>
      </c>
      <c r="BQ231" s="16">
        <v>0.4</v>
      </c>
      <c r="BR231" s="69">
        <v>0.4</v>
      </c>
      <c r="BS231" s="16">
        <v>0.05</v>
      </c>
      <c r="BT231" s="16">
        <v>0.05</v>
      </c>
      <c r="BU231" s="16">
        <v>0.1</v>
      </c>
      <c r="BV231" s="69">
        <v>0.05</v>
      </c>
      <c r="BW231" s="16">
        <v>0.05</v>
      </c>
      <c r="BX231" s="16">
        <v>0.05</v>
      </c>
      <c r="BY231" s="16">
        <f t="shared" si="3"/>
        <v>0.15000000000000002</v>
      </c>
      <c r="BZ231" s="16">
        <v>0.15</v>
      </c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>
        <v>0.05</v>
      </c>
      <c r="DF231" s="16">
        <v>0.05</v>
      </c>
      <c r="DG231" s="36">
        <v>518.4</v>
      </c>
      <c r="DH231" s="63"/>
      <c r="DI231" s="63"/>
      <c r="DJ231" s="63"/>
      <c r="DK231" s="63"/>
      <c r="DL231" s="63"/>
      <c r="DM231" s="15"/>
    </row>
    <row r="232" spans="1:117" s="14" customFormat="1" x14ac:dyDescent="0.3">
      <c r="A232" s="56">
        <v>227</v>
      </c>
      <c r="B232" s="57">
        <v>409</v>
      </c>
      <c r="C232" s="58" t="s">
        <v>1054</v>
      </c>
      <c r="D232" s="58" t="s">
        <v>1055</v>
      </c>
      <c r="E232" s="58" t="s">
        <v>1056</v>
      </c>
      <c r="F232" s="58" t="s">
        <v>1057</v>
      </c>
      <c r="G232" s="37">
        <v>7.1</v>
      </c>
      <c r="H232" s="10">
        <v>113</v>
      </c>
      <c r="I232" s="28">
        <v>0.05</v>
      </c>
      <c r="J232" s="28">
        <v>1.5</v>
      </c>
      <c r="K232" s="28">
        <v>18.899999999999999</v>
      </c>
      <c r="L232" s="29">
        <v>2.5000000000000001E-2</v>
      </c>
      <c r="M232" s="28">
        <v>2.5</v>
      </c>
      <c r="N232" s="36">
        <v>5.96</v>
      </c>
      <c r="O232" s="28">
        <v>5.74</v>
      </c>
      <c r="P232" s="31">
        <v>3.5999999999999999E-3</v>
      </c>
      <c r="Q232" s="36">
        <v>424</v>
      </c>
      <c r="R232" s="28">
        <v>0.2</v>
      </c>
      <c r="S232" s="36">
        <v>5.48</v>
      </c>
      <c r="T232" s="36">
        <v>3.94</v>
      </c>
      <c r="U232" s="17">
        <v>1</v>
      </c>
      <c r="V232" s="17">
        <v>6.15</v>
      </c>
      <c r="W232" s="36">
        <v>6.44</v>
      </c>
      <c r="X232" s="36">
        <v>21.5</v>
      </c>
      <c r="Y232" s="10">
        <v>640</v>
      </c>
      <c r="Z232" s="28">
        <v>0.1</v>
      </c>
      <c r="AA232" s="10">
        <v>2940</v>
      </c>
      <c r="AB232" s="17">
        <v>108</v>
      </c>
      <c r="AC232" s="28">
        <v>88</v>
      </c>
      <c r="AD232" s="10">
        <v>201</v>
      </c>
      <c r="AE232" s="28">
        <v>187.19499999999999</v>
      </c>
      <c r="AF232" s="10">
        <v>1709.42</v>
      </c>
      <c r="AG232" s="36">
        <v>210</v>
      </c>
      <c r="AH232" s="17">
        <v>52</v>
      </c>
      <c r="AI232" s="17">
        <v>289</v>
      </c>
      <c r="AJ232" s="17">
        <v>90</v>
      </c>
      <c r="AK232" s="17">
        <v>796</v>
      </c>
      <c r="AL232" s="17">
        <v>340</v>
      </c>
      <c r="AM232" s="17">
        <v>329</v>
      </c>
      <c r="AN232" s="17">
        <v>358</v>
      </c>
      <c r="AO232" s="17">
        <v>69</v>
      </c>
      <c r="AP232" s="17">
        <v>241</v>
      </c>
      <c r="AQ232" s="17">
        <v>1.5</v>
      </c>
      <c r="AR232" s="17">
        <v>33</v>
      </c>
      <c r="AS232" s="17">
        <v>51</v>
      </c>
      <c r="AT232" s="17">
        <v>726</v>
      </c>
      <c r="AU232" s="17">
        <v>358</v>
      </c>
      <c r="AV232" s="17">
        <v>168</v>
      </c>
      <c r="AW232" s="17">
        <v>202</v>
      </c>
      <c r="AX232" s="17">
        <v>350</v>
      </c>
      <c r="AY232" s="17">
        <v>55</v>
      </c>
      <c r="AZ232" s="17">
        <v>2.5</v>
      </c>
      <c r="BA232" s="18">
        <v>3591.5</v>
      </c>
      <c r="BB232" s="16">
        <v>0.5</v>
      </c>
      <c r="BC232" s="16">
        <v>0.5</v>
      </c>
      <c r="BD232" s="16">
        <v>0.5</v>
      </c>
      <c r="BE232" s="16">
        <v>0.5</v>
      </c>
      <c r="BF232" s="16">
        <v>0.5</v>
      </c>
      <c r="BG232" s="16">
        <v>0.5</v>
      </c>
      <c r="BH232" s="16">
        <v>0.5</v>
      </c>
      <c r="BI232" s="16">
        <v>0.5</v>
      </c>
      <c r="BJ232" s="16">
        <v>5.0000000000000001E-3</v>
      </c>
      <c r="BK232" s="16">
        <v>0.5</v>
      </c>
      <c r="BL232" s="16">
        <v>0.05</v>
      </c>
      <c r="BM232" s="16">
        <v>0.05</v>
      </c>
      <c r="BN232" s="16">
        <v>0.05</v>
      </c>
      <c r="BO232" s="16">
        <v>0.05</v>
      </c>
      <c r="BP232" s="16">
        <v>0.05</v>
      </c>
      <c r="BQ232" s="16">
        <v>0.4</v>
      </c>
      <c r="BR232" s="69">
        <v>0.4</v>
      </c>
      <c r="BS232" s="16">
        <v>0.05</v>
      </c>
      <c r="BT232" s="16">
        <v>0.05</v>
      </c>
      <c r="BU232" s="16">
        <v>0.1</v>
      </c>
      <c r="BV232" s="69">
        <v>0.05</v>
      </c>
      <c r="BW232" s="16">
        <v>0.05</v>
      </c>
      <c r="BX232" s="16">
        <v>0.05</v>
      </c>
      <c r="BY232" s="16">
        <f t="shared" si="3"/>
        <v>0.15000000000000002</v>
      </c>
      <c r="BZ232" s="16">
        <v>0.15</v>
      </c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>
        <v>0.05</v>
      </c>
      <c r="DF232" s="16">
        <v>0.05</v>
      </c>
      <c r="DG232" s="36">
        <v>531</v>
      </c>
      <c r="DH232" s="63"/>
      <c r="DI232" s="63"/>
      <c r="DJ232" s="63"/>
      <c r="DK232" s="63"/>
      <c r="DL232" s="63"/>
      <c r="DM232" s="15"/>
    </row>
    <row r="233" spans="1:117" s="14" customFormat="1" x14ac:dyDescent="0.3">
      <c r="A233" s="56">
        <v>228</v>
      </c>
      <c r="B233" s="57">
        <v>410</v>
      </c>
      <c r="C233" s="58" t="s">
        <v>1058</v>
      </c>
      <c r="D233" s="58" t="s">
        <v>1059</v>
      </c>
      <c r="E233" s="58" t="s">
        <v>1060</v>
      </c>
      <c r="F233" s="58" t="s">
        <v>1061</v>
      </c>
      <c r="G233" s="37">
        <v>8</v>
      </c>
      <c r="H233" s="10">
        <v>138.5</v>
      </c>
      <c r="I233" s="28">
        <v>0.28299999999999997</v>
      </c>
      <c r="J233" s="28">
        <v>1.5</v>
      </c>
      <c r="K233" s="28">
        <v>9.8000000000000007</v>
      </c>
      <c r="L233" s="29">
        <v>2.5000000000000001E-2</v>
      </c>
      <c r="M233" s="28">
        <v>1.18</v>
      </c>
      <c r="N233" s="36">
        <v>2.61</v>
      </c>
      <c r="O233" s="28">
        <v>4.49</v>
      </c>
      <c r="P233" s="31">
        <v>2.8E-3</v>
      </c>
      <c r="Q233" s="36">
        <v>354</v>
      </c>
      <c r="R233" s="28">
        <v>0.2</v>
      </c>
      <c r="S233" s="36">
        <v>1.2</v>
      </c>
      <c r="T233" s="36">
        <v>1.94</v>
      </c>
      <c r="U233" s="17">
        <v>1</v>
      </c>
      <c r="V233" s="17">
        <v>6.41</v>
      </c>
      <c r="W233" s="36">
        <v>4.92</v>
      </c>
      <c r="X233" s="36">
        <v>9.48</v>
      </c>
      <c r="Y233" s="10">
        <v>1530</v>
      </c>
      <c r="Z233" s="28">
        <v>0.13</v>
      </c>
      <c r="AA233" s="10">
        <v>3070</v>
      </c>
      <c r="AB233" s="17">
        <v>223</v>
      </c>
      <c r="AC233" s="28">
        <v>280</v>
      </c>
      <c r="AD233" s="10">
        <v>244</v>
      </c>
      <c r="AE233" s="28">
        <v>255.846</v>
      </c>
      <c r="AF233" s="10">
        <v>1565.25</v>
      </c>
      <c r="AG233" s="36">
        <v>231</v>
      </c>
      <c r="AH233" s="17">
        <v>8</v>
      </c>
      <c r="AI233" s="17">
        <v>8</v>
      </c>
      <c r="AJ233" s="17">
        <v>2.5</v>
      </c>
      <c r="AK233" s="17">
        <v>16</v>
      </c>
      <c r="AL233" s="17">
        <v>6</v>
      </c>
      <c r="AM233" s="17">
        <v>2.5</v>
      </c>
      <c r="AN233" s="17">
        <v>6</v>
      </c>
      <c r="AO233" s="17">
        <v>2.5</v>
      </c>
      <c r="AP233" s="17">
        <v>5</v>
      </c>
      <c r="AQ233" s="17">
        <v>1.5</v>
      </c>
      <c r="AR233" s="17">
        <v>2.5</v>
      </c>
      <c r="AS233" s="17">
        <v>2.5</v>
      </c>
      <c r="AT233" s="17">
        <v>17</v>
      </c>
      <c r="AU233" s="17">
        <v>9</v>
      </c>
      <c r="AV233" s="17">
        <v>2.5</v>
      </c>
      <c r="AW233" s="17">
        <v>6</v>
      </c>
      <c r="AX233" s="17">
        <v>6</v>
      </c>
      <c r="AY233" s="17">
        <v>2.5</v>
      </c>
      <c r="AZ233" s="17">
        <v>2.5</v>
      </c>
      <c r="BA233" s="18">
        <v>84</v>
      </c>
      <c r="BB233" s="16">
        <v>0.5</v>
      </c>
      <c r="BC233" s="16">
        <v>0.5</v>
      </c>
      <c r="BD233" s="16">
        <v>0.5</v>
      </c>
      <c r="BE233" s="16">
        <v>0.5</v>
      </c>
      <c r="BF233" s="16">
        <v>0.5</v>
      </c>
      <c r="BG233" s="16">
        <v>0.5</v>
      </c>
      <c r="BH233" s="16">
        <v>0.5</v>
      </c>
      <c r="BI233" s="16">
        <v>0.5</v>
      </c>
      <c r="BJ233" s="16">
        <v>5.0000000000000001E-3</v>
      </c>
      <c r="BK233" s="16">
        <v>0.5</v>
      </c>
      <c r="BL233" s="16">
        <v>0.05</v>
      </c>
      <c r="BM233" s="16">
        <v>0.05</v>
      </c>
      <c r="BN233" s="16">
        <v>0.05</v>
      </c>
      <c r="BO233" s="16">
        <v>0.05</v>
      </c>
      <c r="BP233" s="16">
        <v>0.05</v>
      </c>
      <c r="BQ233" s="16">
        <v>0.4</v>
      </c>
      <c r="BR233" s="69">
        <v>0.4</v>
      </c>
      <c r="BS233" s="16">
        <v>0.05</v>
      </c>
      <c r="BT233" s="16">
        <v>0.05</v>
      </c>
      <c r="BU233" s="16">
        <v>0.1</v>
      </c>
      <c r="BV233" s="69">
        <v>0.05</v>
      </c>
      <c r="BW233" s="16">
        <v>0.05</v>
      </c>
      <c r="BX233" s="16">
        <v>0.05</v>
      </c>
      <c r="BY233" s="16">
        <f t="shared" si="3"/>
        <v>0.15000000000000002</v>
      </c>
      <c r="BZ233" s="16">
        <v>0.15</v>
      </c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>
        <v>0.05</v>
      </c>
      <c r="DF233" s="16">
        <v>0.05</v>
      </c>
      <c r="DG233" s="36">
        <v>56.23</v>
      </c>
      <c r="DH233" s="63"/>
      <c r="DI233" s="63"/>
      <c r="DJ233" s="63"/>
      <c r="DK233" s="63"/>
      <c r="DL233" s="63"/>
      <c r="DM233" s="15"/>
    </row>
    <row r="236" spans="1:117" x14ac:dyDescent="0.3">
      <c r="D236" s="14" t="s">
        <v>276</v>
      </c>
      <c r="F236" s="14" t="s">
        <v>276</v>
      </c>
      <c r="G236" s="33">
        <f t="shared" ref="G236:AL236" si="4">AVERAGE(G6:G233)</f>
        <v>7.8701754385964851</v>
      </c>
      <c r="H236" s="33">
        <f t="shared" si="4"/>
        <v>435.46315789473704</v>
      </c>
      <c r="I236" s="33">
        <f t="shared" si="4"/>
        <v>0.79330701754386013</v>
      </c>
      <c r="J236" s="33">
        <f t="shared" si="4"/>
        <v>2.9390789473684209</v>
      </c>
      <c r="K236" s="33">
        <f t="shared" si="4"/>
        <v>56.669298245614058</v>
      </c>
      <c r="L236" s="33">
        <f t="shared" si="4"/>
        <v>0.54525000000000057</v>
      </c>
      <c r="M236" s="33">
        <f t="shared" si="4"/>
        <v>3.8464868421052647</v>
      </c>
      <c r="N236" s="33">
        <f t="shared" si="4"/>
        <v>15.667938596491233</v>
      </c>
      <c r="O236" s="33">
        <f t="shared" si="4"/>
        <v>16.313421052631572</v>
      </c>
      <c r="P236" s="33">
        <f t="shared" si="4"/>
        <v>2.6579824561403505E-2</v>
      </c>
      <c r="Q236" s="33">
        <f t="shared" si="4"/>
        <v>1250.527192982456</v>
      </c>
      <c r="R236" s="33">
        <f t="shared" si="4"/>
        <v>0.32613596491228231</v>
      </c>
      <c r="S236" s="33">
        <f t="shared" si="4"/>
        <v>7.9506271929824575</v>
      </c>
      <c r="T236" s="33">
        <f t="shared" si="4"/>
        <v>14.49600877192983</v>
      </c>
      <c r="U236" s="33">
        <f t="shared" si="4"/>
        <v>1.4777631578947366</v>
      </c>
      <c r="V236" s="33">
        <f t="shared" si="4"/>
        <v>23.631447368421046</v>
      </c>
      <c r="W236" s="33">
        <f t="shared" si="4"/>
        <v>10.72169298245614</v>
      </c>
      <c r="X236" s="33">
        <f t="shared" si="4"/>
        <v>81.457368421052578</v>
      </c>
      <c r="Y236" s="33">
        <f t="shared" si="4"/>
        <v>7616.4736842105267</v>
      </c>
      <c r="Z236" s="33">
        <f t="shared" si="4"/>
        <v>3.3143859649122787</v>
      </c>
      <c r="AA236" s="33">
        <f t="shared" si="4"/>
        <v>7727.0929824561408</v>
      </c>
      <c r="AB236" s="33">
        <f t="shared" si="4"/>
        <v>291.15808771929829</v>
      </c>
      <c r="AC236" s="33">
        <f t="shared" si="4"/>
        <v>545.99298245614034</v>
      </c>
      <c r="AD236" s="33">
        <f t="shared" si="4"/>
        <v>1187.0013157894737</v>
      </c>
      <c r="AE236" s="33">
        <f t="shared" si="4"/>
        <v>180.04205263157891</v>
      </c>
      <c r="AF236" s="33">
        <f t="shared" si="4"/>
        <v>3954.7133771929825</v>
      </c>
      <c r="AG236" s="33">
        <f t="shared" si="4"/>
        <v>816.41666666666663</v>
      </c>
      <c r="AH236" s="33">
        <f t="shared" si="4"/>
        <v>84.028508771929822</v>
      </c>
      <c r="AI236" s="33">
        <f t="shared" si="4"/>
        <v>437.39035087719299</v>
      </c>
      <c r="AJ236" s="33">
        <f t="shared" si="4"/>
        <v>137.74561403508773</v>
      </c>
      <c r="AK236" s="33">
        <f t="shared" si="4"/>
        <v>697.89473684210532</v>
      </c>
      <c r="AL236" s="33">
        <f t="shared" si="4"/>
        <v>239.03289473684211</v>
      </c>
      <c r="AM236" s="33">
        <f t="shared" ref="AM236:BR236" si="5">AVERAGE(AM6:AM233)</f>
        <v>231.40131578947367</v>
      </c>
      <c r="AN236" s="33">
        <f t="shared" si="5"/>
        <v>222.57894736842104</v>
      </c>
      <c r="AO236" s="33">
        <f t="shared" si="5"/>
        <v>39.309210526315788</v>
      </c>
      <c r="AP236" s="33">
        <f t="shared" si="5"/>
        <v>130.2280701754386</v>
      </c>
      <c r="AQ236" s="33">
        <f t="shared" si="5"/>
        <v>6.5469298245614036</v>
      </c>
      <c r="AR236" s="33">
        <f t="shared" si="5"/>
        <v>109.55701754385964</v>
      </c>
      <c r="AS236" s="33">
        <f t="shared" si="5"/>
        <v>132.375</v>
      </c>
      <c r="AT236" s="33">
        <f t="shared" si="5"/>
        <v>593.35964912280701</v>
      </c>
      <c r="AU236" s="33">
        <f t="shared" si="5"/>
        <v>247.18640350877192</v>
      </c>
      <c r="AV236" s="33">
        <f t="shared" si="5"/>
        <v>104.79385964912281</v>
      </c>
      <c r="AW236" s="33">
        <f t="shared" si="5"/>
        <v>130.80482456140351</v>
      </c>
      <c r="AX236" s="33">
        <f t="shared" si="5"/>
        <v>184.85087719298247</v>
      </c>
      <c r="AY236" s="33">
        <f t="shared" si="5"/>
        <v>30.605263157894736</v>
      </c>
      <c r="AZ236" s="33">
        <f t="shared" si="5"/>
        <v>2.5</v>
      </c>
      <c r="BA236" s="33">
        <f t="shared" si="5"/>
        <v>3243.8912280701752</v>
      </c>
      <c r="BB236" s="33">
        <f t="shared" si="5"/>
        <v>0.5</v>
      </c>
      <c r="BC236" s="33">
        <f t="shared" si="5"/>
        <v>0.5</v>
      </c>
      <c r="BD236" s="33">
        <f t="shared" si="5"/>
        <v>0.5</v>
      </c>
      <c r="BE236" s="33">
        <f t="shared" si="5"/>
        <v>0.5</v>
      </c>
      <c r="BF236" s="33">
        <f t="shared" si="5"/>
        <v>0.5</v>
      </c>
      <c r="BG236" s="33">
        <f t="shared" si="5"/>
        <v>0.5</v>
      </c>
      <c r="BH236" s="33">
        <f t="shared" si="5"/>
        <v>0.5</v>
      </c>
      <c r="BI236" s="33">
        <f t="shared" si="5"/>
        <v>0.5</v>
      </c>
      <c r="BJ236" s="33">
        <f t="shared" si="5"/>
        <v>4.9999999999999897E-3</v>
      </c>
      <c r="BK236" s="33">
        <f t="shared" si="5"/>
        <v>0.5</v>
      </c>
      <c r="BL236" s="33">
        <f t="shared" si="5"/>
        <v>5.0000000000000121E-2</v>
      </c>
      <c r="BM236" s="33">
        <f t="shared" si="5"/>
        <v>5.0000000000000121E-2</v>
      </c>
      <c r="BN236" s="33">
        <f t="shared" si="5"/>
        <v>5.0000000000000121E-2</v>
      </c>
      <c r="BO236" s="33">
        <f t="shared" si="5"/>
        <v>5.0000000000000121E-2</v>
      </c>
      <c r="BP236" s="33">
        <f t="shared" si="5"/>
        <v>5.0000000000000121E-2</v>
      </c>
      <c r="BQ236" s="33">
        <f t="shared" si="5"/>
        <v>0.40000000000000097</v>
      </c>
      <c r="BR236" s="70">
        <f t="shared" si="5"/>
        <v>0.40000000000000097</v>
      </c>
      <c r="BS236" s="33">
        <f t="shared" ref="BS236:CX236" si="6">AVERAGE(BS6:BS233)</f>
        <v>5.0000000000000121E-2</v>
      </c>
      <c r="BT236" s="33">
        <f t="shared" si="6"/>
        <v>5.0000000000000121E-2</v>
      </c>
      <c r="BU236" s="33">
        <f t="shared" si="6"/>
        <v>0.10000000000000024</v>
      </c>
      <c r="BV236" s="70">
        <f t="shared" si="6"/>
        <v>5.0000000000000121E-2</v>
      </c>
      <c r="BW236" s="33">
        <f t="shared" si="6"/>
        <v>5.0000000000000121E-2</v>
      </c>
      <c r="BX236" s="33">
        <f t="shared" si="6"/>
        <v>5.0000000000000121E-2</v>
      </c>
      <c r="BY236" s="33">
        <f t="shared" si="6"/>
        <v>0.14999999999999936</v>
      </c>
      <c r="BZ236" s="33">
        <f t="shared" si="6"/>
        <v>0.14999999999999936</v>
      </c>
      <c r="CA236" s="33">
        <f t="shared" si="6"/>
        <v>175.80597014925374</v>
      </c>
      <c r="CB236" s="33">
        <f t="shared" si="6"/>
        <v>50</v>
      </c>
      <c r="CC236" s="33">
        <f t="shared" si="6"/>
        <v>1373.1343283582089</v>
      </c>
      <c r="CD236" s="33">
        <f t="shared" si="6"/>
        <v>1.0000000000000005E-2</v>
      </c>
      <c r="CE236" s="33">
        <f t="shared" si="6"/>
        <v>2.499999999999997E-2</v>
      </c>
      <c r="CF236" s="33">
        <f t="shared" si="6"/>
        <v>2.499999999999997E-2</v>
      </c>
      <c r="CG236" s="33">
        <f t="shared" si="6"/>
        <v>2.499999999999997E-2</v>
      </c>
      <c r="CH236" s="33">
        <f t="shared" si="6"/>
        <v>2.499999999999997E-2</v>
      </c>
      <c r="CI236" s="33">
        <f t="shared" si="6"/>
        <v>2.499999999999997E-2</v>
      </c>
      <c r="CJ236" s="33">
        <f t="shared" si="6"/>
        <v>2.499999999999997E-2</v>
      </c>
      <c r="CK236" s="33">
        <f t="shared" si="6"/>
        <v>2.499999999999997E-2</v>
      </c>
      <c r="CL236" s="33">
        <f t="shared" si="6"/>
        <v>0.16134328358209013</v>
      </c>
      <c r="CM236" s="33">
        <f t="shared" si="6"/>
        <v>0.15000000000000019</v>
      </c>
      <c r="CN236" s="33">
        <f t="shared" si="6"/>
        <v>0.5</v>
      </c>
      <c r="CO236" s="33">
        <f t="shared" si="6"/>
        <v>0.5</v>
      </c>
      <c r="CP236" s="33">
        <f t="shared" si="6"/>
        <v>0.5</v>
      </c>
      <c r="CQ236" s="33">
        <f t="shared" si="6"/>
        <v>1.5</v>
      </c>
      <c r="CR236" s="33">
        <f t="shared" si="6"/>
        <v>0.30000000000000038</v>
      </c>
      <c r="CS236" s="33">
        <f t="shared" si="6"/>
        <v>5</v>
      </c>
      <c r="CT236" s="33">
        <f t="shared" si="6"/>
        <v>0.5</v>
      </c>
      <c r="CU236" s="33">
        <f t="shared" si="6"/>
        <v>0.5</v>
      </c>
      <c r="CV236" s="33">
        <f t="shared" si="6"/>
        <v>4.999999999999994E-2</v>
      </c>
      <c r="CW236" s="33">
        <f t="shared" si="6"/>
        <v>4.999999999999994E-2</v>
      </c>
      <c r="CX236" s="33">
        <f t="shared" si="6"/>
        <v>4.999999999999994E-2</v>
      </c>
      <c r="CY236" s="35">
        <f t="shared" ref="CY236:DL236" si="7">AVERAGE(CY6:CY233)</f>
        <v>1.7727164179104475E-3</v>
      </c>
      <c r="CZ236" s="33">
        <f t="shared" si="7"/>
        <v>4.999999999999994E-2</v>
      </c>
      <c r="DA236" s="33">
        <f t="shared" si="7"/>
        <v>4.999999999999994E-2</v>
      </c>
      <c r="DB236" s="33">
        <f t="shared" si="7"/>
        <v>4.999999999999994E-2</v>
      </c>
      <c r="DC236" s="33">
        <f t="shared" si="7"/>
        <v>4.999999999999994E-2</v>
      </c>
      <c r="DD236" s="33">
        <f t="shared" si="7"/>
        <v>4.999999999999994E-2</v>
      </c>
      <c r="DE236" s="33">
        <f t="shared" si="7"/>
        <v>5.0000000000000121E-2</v>
      </c>
      <c r="DF236" s="33">
        <f t="shared" si="7"/>
        <v>5.0000000000000121E-2</v>
      </c>
      <c r="DG236" s="33">
        <f t="shared" si="7"/>
        <v>1590.6415131578954</v>
      </c>
      <c r="DH236" s="33">
        <f t="shared" si="7"/>
        <v>0.5</v>
      </c>
      <c r="DI236" s="33">
        <f t="shared" si="7"/>
        <v>4.999999999999994E-2</v>
      </c>
      <c r="DJ236" s="33">
        <f t="shared" si="7"/>
        <v>0.25</v>
      </c>
      <c r="DK236" s="33">
        <f t="shared" si="7"/>
        <v>0.25</v>
      </c>
      <c r="DL236" s="33">
        <f t="shared" si="7"/>
        <v>4.999999999999994E-2</v>
      </c>
    </row>
    <row r="237" spans="1:117" x14ac:dyDescent="0.3">
      <c r="D237" s="14" t="s">
        <v>277</v>
      </c>
      <c r="F237" s="14" t="s">
        <v>277</v>
      </c>
      <c r="G237" s="34">
        <f t="shared" ref="G237:AL237" si="8">GEOMEAN(G6:G233)</f>
        <v>7.8442197935182598</v>
      </c>
      <c r="H237" s="34">
        <f t="shared" si="8"/>
        <v>289.05926991657338</v>
      </c>
      <c r="I237" s="34">
        <f t="shared" si="8"/>
        <v>9.039793579613474E-2</v>
      </c>
      <c r="J237" s="34">
        <f t="shared" si="8"/>
        <v>2.1061077108677329</v>
      </c>
      <c r="K237" s="34">
        <f t="shared" si="8"/>
        <v>33.183358951734668</v>
      </c>
      <c r="L237" s="34">
        <f t="shared" si="8"/>
        <v>8.5628493302176589E-2</v>
      </c>
      <c r="M237" s="34">
        <f t="shared" si="8"/>
        <v>2.0638860071727199</v>
      </c>
      <c r="N237" s="34">
        <f t="shared" si="8"/>
        <v>6.5455703268310037</v>
      </c>
      <c r="O237" s="34">
        <f t="shared" si="8"/>
        <v>8.8795017849500475</v>
      </c>
      <c r="P237" s="34">
        <f t="shared" si="8"/>
        <v>8.1821571998615464E-3</v>
      </c>
      <c r="Q237" s="34">
        <f t="shared" si="8"/>
        <v>696.37650233279385</v>
      </c>
      <c r="R237" s="34">
        <f t="shared" si="8"/>
        <v>0.23296377001287968</v>
      </c>
      <c r="S237" s="34">
        <f t="shared" si="8"/>
        <v>4.134509921869471</v>
      </c>
      <c r="T237" s="34">
        <f t="shared" si="8"/>
        <v>4.8148703043779291</v>
      </c>
      <c r="U237" s="34">
        <f t="shared" si="8"/>
        <v>1.1836739720831699</v>
      </c>
      <c r="V237" s="34">
        <f t="shared" si="8"/>
        <v>12.334769240833079</v>
      </c>
      <c r="W237" s="34">
        <f t="shared" si="8"/>
        <v>6.6177921470401202</v>
      </c>
      <c r="X237" s="34">
        <f t="shared" si="8"/>
        <v>32.17523768124736</v>
      </c>
      <c r="Y237" s="34">
        <f t="shared" si="8"/>
        <v>3094.8505359061096</v>
      </c>
      <c r="Z237" s="34">
        <f t="shared" si="8"/>
        <v>0.95940611949547472</v>
      </c>
      <c r="AA237" s="34">
        <f t="shared" si="8"/>
        <v>5186.8655795341911</v>
      </c>
      <c r="AB237" s="34">
        <f t="shared" si="8"/>
        <v>182.82480824134495</v>
      </c>
      <c r="AC237" s="34">
        <f t="shared" si="8"/>
        <v>294.64885712240306</v>
      </c>
      <c r="AD237" s="34">
        <f t="shared" si="8"/>
        <v>530.69353522683878</v>
      </c>
      <c r="AE237" s="34">
        <f t="shared" si="8"/>
        <v>119.45480235193973</v>
      </c>
      <c r="AF237" s="34">
        <f t="shared" si="8"/>
        <v>2295.6281799142803</v>
      </c>
      <c r="AG237" s="34">
        <f t="shared" si="8"/>
        <v>427.65957463276595</v>
      </c>
      <c r="AH237" s="34">
        <f t="shared" si="8"/>
        <v>19.453018702715429</v>
      </c>
      <c r="AI237" s="34">
        <f t="shared" si="8"/>
        <v>21.260375104642165</v>
      </c>
      <c r="AJ237" s="34">
        <f t="shared" si="8"/>
        <v>6.5741390829898849</v>
      </c>
      <c r="AK237" s="34">
        <f t="shared" si="8"/>
        <v>43.85834799476774</v>
      </c>
      <c r="AL237" s="34">
        <f t="shared" si="8"/>
        <v>19.921103996998738</v>
      </c>
      <c r="AM237" s="34">
        <f t="shared" ref="AM237:BR237" si="9">GEOMEAN(AM6:AM233)</f>
        <v>17.797731391601516</v>
      </c>
      <c r="AN237" s="34">
        <f t="shared" si="9"/>
        <v>21.458253878380511</v>
      </c>
      <c r="AO237" s="34">
        <f t="shared" si="9"/>
        <v>6.4615507826485432</v>
      </c>
      <c r="AP237" s="34">
        <f t="shared" si="9"/>
        <v>15.579802028281707</v>
      </c>
      <c r="AQ237" s="34">
        <f t="shared" si="9"/>
        <v>2.0711466203855169</v>
      </c>
      <c r="AR237" s="34">
        <f t="shared" si="9"/>
        <v>5.8203364008110547</v>
      </c>
      <c r="AS237" s="34">
        <f t="shared" si="9"/>
        <v>5.9084117762556287</v>
      </c>
      <c r="AT237" s="34">
        <f t="shared" si="9"/>
        <v>40.723901666143547</v>
      </c>
      <c r="AU237" s="34">
        <f t="shared" si="9"/>
        <v>28.925806655288071</v>
      </c>
      <c r="AV237" s="34">
        <f t="shared" si="9"/>
        <v>13.838300902473515</v>
      </c>
      <c r="AW237" s="34">
        <f t="shared" si="9"/>
        <v>18.662605689985106</v>
      </c>
      <c r="AX237" s="34">
        <f t="shared" si="9"/>
        <v>29.388395100535622</v>
      </c>
      <c r="AY237" s="34">
        <f t="shared" si="9"/>
        <v>5.7112672858274403</v>
      </c>
      <c r="AZ237" s="34">
        <f t="shared" si="9"/>
        <v>2.5</v>
      </c>
      <c r="BA237" s="34">
        <f t="shared" si="9"/>
        <v>295.65995864646396</v>
      </c>
      <c r="BB237" s="34">
        <f t="shared" si="9"/>
        <v>0.5</v>
      </c>
      <c r="BC237" s="34">
        <f t="shared" si="9"/>
        <v>0.5</v>
      </c>
      <c r="BD237" s="34">
        <f t="shared" si="9"/>
        <v>0.5</v>
      </c>
      <c r="BE237" s="34">
        <f t="shared" si="9"/>
        <v>0.5</v>
      </c>
      <c r="BF237" s="34">
        <f t="shared" si="9"/>
        <v>0.5</v>
      </c>
      <c r="BG237" s="34">
        <f t="shared" si="9"/>
        <v>0.5</v>
      </c>
      <c r="BH237" s="34">
        <f t="shared" si="9"/>
        <v>0.5</v>
      </c>
      <c r="BI237" s="34">
        <f t="shared" si="9"/>
        <v>0.5</v>
      </c>
      <c r="BJ237" s="34">
        <f t="shared" si="9"/>
        <v>5.0000000000000001E-3</v>
      </c>
      <c r="BK237" s="34">
        <f t="shared" si="9"/>
        <v>0.5</v>
      </c>
      <c r="BL237" s="34">
        <f t="shared" si="9"/>
        <v>0.05</v>
      </c>
      <c r="BM237" s="34">
        <f t="shared" si="9"/>
        <v>0.05</v>
      </c>
      <c r="BN237" s="34">
        <f t="shared" si="9"/>
        <v>0.05</v>
      </c>
      <c r="BO237" s="34">
        <f t="shared" si="9"/>
        <v>0.05</v>
      </c>
      <c r="BP237" s="34">
        <f t="shared" si="9"/>
        <v>0.05</v>
      </c>
      <c r="BQ237" s="34">
        <f t="shared" si="9"/>
        <v>0.4</v>
      </c>
      <c r="BR237" s="71">
        <f t="shared" si="9"/>
        <v>0.4</v>
      </c>
      <c r="BS237" s="34">
        <f t="shared" ref="BS237:CX237" si="10">GEOMEAN(BS6:BS233)</f>
        <v>0.05</v>
      </c>
      <c r="BT237" s="34">
        <f t="shared" si="10"/>
        <v>0.05</v>
      </c>
      <c r="BU237" s="34">
        <f t="shared" si="10"/>
        <v>0.1</v>
      </c>
      <c r="BV237" s="71">
        <f t="shared" si="10"/>
        <v>0.05</v>
      </c>
      <c r="BW237" s="34">
        <f t="shared" si="10"/>
        <v>0.05</v>
      </c>
      <c r="BX237" s="34">
        <f t="shared" si="10"/>
        <v>0.05</v>
      </c>
      <c r="BY237" s="34">
        <f t="shared" si="10"/>
        <v>0.15000000000000002</v>
      </c>
      <c r="BZ237" s="34">
        <f t="shared" si="10"/>
        <v>0.15</v>
      </c>
      <c r="CA237" s="34">
        <f t="shared" si="10"/>
        <v>46.821584084567583</v>
      </c>
      <c r="CB237" s="34">
        <f t="shared" si="10"/>
        <v>50</v>
      </c>
      <c r="CC237" s="34">
        <f t="shared" si="10"/>
        <v>1058.5113840076726</v>
      </c>
      <c r="CD237" s="34">
        <f t="shared" si="10"/>
        <v>0.01</v>
      </c>
      <c r="CE237" s="34">
        <f t="shared" si="10"/>
        <v>2.5000000000000001E-2</v>
      </c>
      <c r="CF237" s="34">
        <f t="shared" si="10"/>
        <v>2.5000000000000001E-2</v>
      </c>
      <c r="CG237" s="34">
        <f t="shared" si="10"/>
        <v>2.5000000000000001E-2</v>
      </c>
      <c r="CH237" s="34">
        <f t="shared" si="10"/>
        <v>2.5000000000000001E-2</v>
      </c>
      <c r="CI237" s="34">
        <f t="shared" si="10"/>
        <v>2.5000000000000001E-2</v>
      </c>
      <c r="CJ237" s="34">
        <f t="shared" si="10"/>
        <v>2.5000000000000001E-2</v>
      </c>
      <c r="CK237" s="34">
        <f t="shared" si="10"/>
        <v>2.5000000000000001E-2</v>
      </c>
      <c r="CL237" s="34">
        <f t="shared" si="10"/>
        <v>7.3069570600183568E-3</v>
      </c>
      <c r="CM237" s="34">
        <f t="shared" si="10"/>
        <v>0.15</v>
      </c>
      <c r="CN237" s="34">
        <f t="shared" si="10"/>
        <v>0.5</v>
      </c>
      <c r="CO237" s="34">
        <f t="shared" si="10"/>
        <v>0.5</v>
      </c>
      <c r="CP237" s="34">
        <f t="shared" si="10"/>
        <v>0.5</v>
      </c>
      <c r="CQ237" s="34">
        <f t="shared" si="10"/>
        <v>1.5</v>
      </c>
      <c r="CR237" s="34">
        <f t="shared" si="10"/>
        <v>0.3</v>
      </c>
      <c r="CS237" s="34">
        <f t="shared" si="10"/>
        <v>5</v>
      </c>
      <c r="CT237" s="34">
        <f t="shared" si="10"/>
        <v>0.5</v>
      </c>
      <c r="CU237" s="34">
        <f t="shared" si="10"/>
        <v>0.5</v>
      </c>
      <c r="CV237" s="34">
        <f t="shared" si="10"/>
        <v>0.05</v>
      </c>
      <c r="CW237" s="34">
        <f t="shared" si="10"/>
        <v>0.05</v>
      </c>
      <c r="CX237" s="34">
        <f t="shared" si="10"/>
        <v>0.05</v>
      </c>
      <c r="CY237" s="34">
        <f t="shared" ref="CY237:DL237" si="11">GEOMEAN(CY6:CY233)</f>
        <v>1.3233775415044773E-3</v>
      </c>
      <c r="CZ237" s="34">
        <f t="shared" si="11"/>
        <v>0.05</v>
      </c>
      <c r="DA237" s="34">
        <f t="shared" si="11"/>
        <v>0.05</v>
      </c>
      <c r="DB237" s="34">
        <f t="shared" si="11"/>
        <v>0.05</v>
      </c>
      <c r="DC237" s="34">
        <f t="shared" si="11"/>
        <v>0.05</v>
      </c>
      <c r="DD237" s="34">
        <f t="shared" si="11"/>
        <v>0.05</v>
      </c>
      <c r="DE237" s="34">
        <f t="shared" si="11"/>
        <v>0.05</v>
      </c>
      <c r="DF237" s="34">
        <f t="shared" si="11"/>
        <v>0.05</v>
      </c>
      <c r="DG237" s="34">
        <f t="shared" si="11"/>
        <v>518.44927690638326</v>
      </c>
      <c r="DH237" s="34">
        <f t="shared" si="11"/>
        <v>0.5</v>
      </c>
      <c r="DI237" s="34">
        <f t="shared" si="11"/>
        <v>0.05</v>
      </c>
      <c r="DJ237" s="34">
        <f t="shared" si="11"/>
        <v>0.25</v>
      </c>
      <c r="DK237" s="34">
        <f t="shared" si="11"/>
        <v>0.25</v>
      </c>
      <c r="DL237" s="34">
        <f t="shared" si="11"/>
        <v>0.05</v>
      </c>
    </row>
    <row r="238" spans="1:117" x14ac:dyDescent="0.3">
      <c r="D238" s="14" t="s">
        <v>278</v>
      </c>
      <c r="F238" s="14" t="s">
        <v>278</v>
      </c>
      <c r="G238" s="33">
        <f t="shared" ref="G238:AL238" si="12">MEDIAN(G6:G233)</f>
        <v>7.9</v>
      </c>
      <c r="H238" s="33">
        <f t="shared" si="12"/>
        <v>259</v>
      </c>
      <c r="I238" s="33">
        <f t="shared" si="12"/>
        <v>0.05</v>
      </c>
      <c r="J238" s="33">
        <f t="shared" si="12"/>
        <v>1.5</v>
      </c>
      <c r="K238" s="33">
        <f t="shared" si="12"/>
        <v>33.299999999999997</v>
      </c>
      <c r="L238" s="33">
        <f t="shared" si="12"/>
        <v>2.5000000000000001E-2</v>
      </c>
      <c r="M238" s="33">
        <f t="shared" si="12"/>
        <v>1.79</v>
      </c>
      <c r="N238" s="33">
        <f t="shared" si="12"/>
        <v>5.6150000000000002</v>
      </c>
      <c r="O238" s="33">
        <f t="shared" si="12"/>
        <v>6.79</v>
      </c>
      <c r="P238" s="33">
        <f t="shared" si="12"/>
        <v>8.0499999999999999E-3</v>
      </c>
      <c r="Q238" s="33">
        <f t="shared" si="12"/>
        <v>666</v>
      </c>
      <c r="R238" s="33">
        <f t="shared" si="12"/>
        <v>0.2</v>
      </c>
      <c r="S238" s="33">
        <f t="shared" si="12"/>
        <v>3.9050000000000002</v>
      </c>
      <c r="T238" s="33">
        <f t="shared" si="12"/>
        <v>4.1950000000000003</v>
      </c>
      <c r="U238" s="33">
        <f t="shared" si="12"/>
        <v>1</v>
      </c>
      <c r="V238" s="33">
        <f t="shared" si="12"/>
        <v>12</v>
      </c>
      <c r="W238" s="33">
        <f t="shared" si="12"/>
        <v>6.43</v>
      </c>
      <c r="X238" s="33">
        <f t="shared" si="12"/>
        <v>28.3</v>
      </c>
      <c r="Y238" s="33">
        <f t="shared" si="12"/>
        <v>3275</v>
      </c>
      <c r="Z238" s="33">
        <f t="shared" si="12"/>
        <v>1.35</v>
      </c>
      <c r="AA238" s="33">
        <f t="shared" si="12"/>
        <v>5060</v>
      </c>
      <c r="AB238" s="33">
        <f t="shared" si="12"/>
        <v>196.5</v>
      </c>
      <c r="AC238" s="33">
        <f t="shared" si="12"/>
        <v>276</v>
      </c>
      <c r="AD238" s="33">
        <f t="shared" si="12"/>
        <v>407</v>
      </c>
      <c r="AE238" s="33">
        <f t="shared" si="12"/>
        <v>132.80599999999998</v>
      </c>
      <c r="AF238" s="33">
        <f t="shared" si="12"/>
        <v>2124.2399999999998</v>
      </c>
      <c r="AG238" s="33">
        <f t="shared" si="12"/>
        <v>516.5</v>
      </c>
      <c r="AH238" s="33">
        <f t="shared" si="12"/>
        <v>18.5</v>
      </c>
      <c r="AI238" s="33">
        <f t="shared" si="12"/>
        <v>17</v>
      </c>
      <c r="AJ238" s="33">
        <f t="shared" si="12"/>
        <v>2.5</v>
      </c>
      <c r="AK238" s="33">
        <f t="shared" si="12"/>
        <v>41</v>
      </c>
      <c r="AL238" s="33">
        <f t="shared" si="12"/>
        <v>15</v>
      </c>
      <c r="AM238" s="33">
        <f t="shared" ref="AM238:BR238" si="13">MEDIAN(AM6:AM233)</f>
        <v>14.5</v>
      </c>
      <c r="AN238" s="33">
        <f t="shared" si="13"/>
        <v>18</v>
      </c>
      <c r="AO238" s="33">
        <f t="shared" si="13"/>
        <v>2.5</v>
      </c>
      <c r="AP238" s="33">
        <f t="shared" si="13"/>
        <v>12</v>
      </c>
      <c r="AQ238" s="33">
        <f t="shared" si="13"/>
        <v>1.5</v>
      </c>
      <c r="AR238" s="33">
        <f t="shared" si="13"/>
        <v>2.5</v>
      </c>
      <c r="AS238" s="33">
        <f t="shared" si="13"/>
        <v>2.5</v>
      </c>
      <c r="AT238" s="33">
        <f t="shared" si="13"/>
        <v>40</v>
      </c>
      <c r="AU238" s="33">
        <f t="shared" si="13"/>
        <v>24</v>
      </c>
      <c r="AV238" s="33">
        <f t="shared" si="13"/>
        <v>10</v>
      </c>
      <c r="AW238" s="33">
        <f t="shared" si="13"/>
        <v>15</v>
      </c>
      <c r="AX238" s="33">
        <f t="shared" si="13"/>
        <v>20</v>
      </c>
      <c r="AY238" s="33">
        <f t="shared" si="13"/>
        <v>2.5</v>
      </c>
      <c r="AZ238" s="33">
        <f t="shared" si="13"/>
        <v>2.5</v>
      </c>
      <c r="BA238" s="33">
        <f t="shared" si="13"/>
        <v>247.5</v>
      </c>
      <c r="BB238" s="33">
        <f t="shared" si="13"/>
        <v>0.5</v>
      </c>
      <c r="BC238" s="33">
        <f t="shared" si="13"/>
        <v>0.5</v>
      </c>
      <c r="BD238" s="33">
        <f t="shared" si="13"/>
        <v>0.5</v>
      </c>
      <c r="BE238" s="33">
        <f t="shared" si="13"/>
        <v>0.5</v>
      </c>
      <c r="BF238" s="33">
        <f t="shared" si="13"/>
        <v>0.5</v>
      </c>
      <c r="BG238" s="33">
        <f t="shared" si="13"/>
        <v>0.5</v>
      </c>
      <c r="BH238" s="33">
        <f t="shared" si="13"/>
        <v>0.5</v>
      </c>
      <c r="BI238" s="33">
        <f t="shared" si="13"/>
        <v>0.5</v>
      </c>
      <c r="BJ238" s="33">
        <f t="shared" si="13"/>
        <v>5.0000000000000001E-3</v>
      </c>
      <c r="BK238" s="33">
        <f t="shared" si="13"/>
        <v>0.5</v>
      </c>
      <c r="BL238" s="33">
        <f t="shared" si="13"/>
        <v>0.05</v>
      </c>
      <c r="BM238" s="33">
        <f t="shared" si="13"/>
        <v>0.05</v>
      </c>
      <c r="BN238" s="33">
        <f t="shared" si="13"/>
        <v>0.05</v>
      </c>
      <c r="BO238" s="33">
        <f t="shared" si="13"/>
        <v>0.05</v>
      </c>
      <c r="BP238" s="33">
        <f t="shared" si="13"/>
        <v>0.05</v>
      </c>
      <c r="BQ238" s="33">
        <f t="shared" si="13"/>
        <v>0.4</v>
      </c>
      <c r="BR238" s="70">
        <f t="shared" si="13"/>
        <v>0.4</v>
      </c>
      <c r="BS238" s="33">
        <f t="shared" ref="BS238:CX238" si="14">MEDIAN(BS6:BS233)</f>
        <v>0.05</v>
      </c>
      <c r="BT238" s="33">
        <f t="shared" si="14"/>
        <v>0.05</v>
      </c>
      <c r="BU238" s="33">
        <f t="shared" si="14"/>
        <v>0.1</v>
      </c>
      <c r="BV238" s="70">
        <f t="shared" si="14"/>
        <v>0.05</v>
      </c>
      <c r="BW238" s="33">
        <f t="shared" si="14"/>
        <v>0.05</v>
      </c>
      <c r="BX238" s="33">
        <f t="shared" si="14"/>
        <v>0.05</v>
      </c>
      <c r="BY238" s="33">
        <f t="shared" si="14"/>
        <v>0.15000000000000002</v>
      </c>
      <c r="BZ238" s="33">
        <f t="shared" si="14"/>
        <v>0.15</v>
      </c>
      <c r="CA238" s="33">
        <f t="shared" si="14"/>
        <v>25</v>
      </c>
      <c r="CB238" s="33">
        <f t="shared" si="14"/>
        <v>50</v>
      </c>
      <c r="CC238" s="33">
        <f t="shared" si="14"/>
        <v>1200</v>
      </c>
      <c r="CD238" s="33">
        <f t="shared" si="14"/>
        <v>0.01</v>
      </c>
      <c r="CE238" s="33">
        <f t="shared" si="14"/>
        <v>2.5000000000000001E-2</v>
      </c>
      <c r="CF238" s="33">
        <f t="shared" si="14"/>
        <v>2.5000000000000001E-2</v>
      </c>
      <c r="CG238" s="33">
        <f t="shared" si="14"/>
        <v>2.5000000000000001E-2</v>
      </c>
      <c r="CH238" s="33">
        <f t="shared" si="14"/>
        <v>2.5000000000000001E-2</v>
      </c>
      <c r="CI238" s="33">
        <f t="shared" si="14"/>
        <v>2.5000000000000001E-2</v>
      </c>
      <c r="CJ238" s="33">
        <f t="shared" si="14"/>
        <v>2.5000000000000001E-2</v>
      </c>
      <c r="CK238" s="33">
        <f t="shared" si="14"/>
        <v>2.5000000000000001E-2</v>
      </c>
      <c r="CL238" s="33">
        <f t="shared" si="14"/>
        <v>5.0000000000000001E-3</v>
      </c>
      <c r="CM238" s="33">
        <f t="shared" si="14"/>
        <v>0.15</v>
      </c>
      <c r="CN238" s="33">
        <f t="shared" si="14"/>
        <v>0.5</v>
      </c>
      <c r="CO238" s="33">
        <f t="shared" si="14"/>
        <v>0.5</v>
      </c>
      <c r="CP238" s="33">
        <f t="shared" si="14"/>
        <v>0.5</v>
      </c>
      <c r="CQ238" s="33">
        <f t="shared" si="14"/>
        <v>1.5</v>
      </c>
      <c r="CR238" s="33">
        <f t="shared" si="14"/>
        <v>0.3</v>
      </c>
      <c r="CS238" s="33">
        <f t="shared" si="14"/>
        <v>5</v>
      </c>
      <c r="CT238" s="33">
        <f t="shared" si="14"/>
        <v>0.5</v>
      </c>
      <c r="CU238" s="33">
        <f t="shared" si="14"/>
        <v>0.5</v>
      </c>
      <c r="CV238" s="33">
        <f t="shared" si="14"/>
        <v>0.05</v>
      </c>
      <c r="CW238" s="33">
        <f t="shared" si="14"/>
        <v>0.05</v>
      </c>
      <c r="CX238" s="33">
        <f t="shared" si="14"/>
        <v>0.05</v>
      </c>
      <c r="CY238" s="35">
        <f t="shared" ref="CY238:DL238" si="15">MEDIAN(CY6:CY233)</f>
        <v>9.5E-4</v>
      </c>
      <c r="CZ238" s="33">
        <f t="shared" si="15"/>
        <v>0.05</v>
      </c>
      <c r="DA238" s="33">
        <f t="shared" si="15"/>
        <v>0.05</v>
      </c>
      <c r="DB238" s="33">
        <f t="shared" si="15"/>
        <v>0.05</v>
      </c>
      <c r="DC238" s="33">
        <f t="shared" si="15"/>
        <v>0.05</v>
      </c>
      <c r="DD238" s="33">
        <f t="shared" si="15"/>
        <v>0.05</v>
      </c>
      <c r="DE238" s="33">
        <f t="shared" si="15"/>
        <v>0.05</v>
      </c>
      <c r="DF238" s="33">
        <f t="shared" si="15"/>
        <v>0.05</v>
      </c>
      <c r="DG238" s="33">
        <f t="shared" si="15"/>
        <v>665.5</v>
      </c>
      <c r="DH238" s="33">
        <f t="shared" si="15"/>
        <v>0.5</v>
      </c>
      <c r="DI238" s="33">
        <f t="shared" si="15"/>
        <v>0.05</v>
      </c>
      <c r="DJ238" s="33">
        <f t="shared" si="15"/>
        <v>0.25</v>
      </c>
      <c r="DK238" s="33">
        <f t="shared" si="15"/>
        <v>0.25</v>
      </c>
      <c r="DL238" s="33">
        <f t="shared" si="15"/>
        <v>0.05</v>
      </c>
    </row>
    <row r="239" spans="1:117" x14ac:dyDescent="0.3">
      <c r="D239" s="14" t="s">
        <v>279</v>
      </c>
      <c r="F239" s="14" t="s">
        <v>279</v>
      </c>
      <c r="G239" s="33">
        <f t="shared" ref="G239:AL239" si="16">MIN(G6:G233)</f>
        <v>5.5</v>
      </c>
      <c r="H239" s="33">
        <f t="shared" si="16"/>
        <v>45</v>
      </c>
      <c r="I239" s="33">
        <f t="shared" si="16"/>
        <v>0.05</v>
      </c>
      <c r="J239" s="33">
        <f t="shared" si="16"/>
        <v>1.5</v>
      </c>
      <c r="K239" s="33">
        <f t="shared" si="16"/>
        <v>3.56</v>
      </c>
      <c r="L239" s="33">
        <f t="shared" si="16"/>
        <v>2.5000000000000001E-2</v>
      </c>
      <c r="M239" s="33">
        <f t="shared" si="16"/>
        <v>0.33200000000000002</v>
      </c>
      <c r="N239" s="33">
        <f t="shared" si="16"/>
        <v>1.0900000000000001</v>
      </c>
      <c r="O239" s="33">
        <f t="shared" si="16"/>
        <v>2.35</v>
      </c>
      <c r="P239" s="33">
        <f t="shared" si="16"/>
        <v>5.0000000000000001E-4</v>
      </c>
      <c r="Q239" s="33">
        <f t="shared" si="16"/>
        <v>64.5</v>
      </c>
      <c r="R239" s="33">
        <f t="shared" si="16"/>
        <v>0.2</v>
      </c>
      <c r="S239" s="33">
        <f t="shared" si="16"/>
        <v>0.46300000000000002</v>
      </c>
      <c r="T239" s="33">
        <f t="shared" si="16"/>
        <v>0.5</v>
      </c>
      <c r="U239" s="33">
        <f t="shared" si="16"/>
        <v>1</v>
      </c>
      <c r="V239" s="33">
        <f t="shared" si="16"/>
        <v>1.47</v>
      </c>
      <c r="W239" s="33">
        <f t="shared" si="16"/>
        <v>0.25</v>
      </c>
      <c r="X239" s="33">
        <f t="shared" si="16"/>
        <v>2.97</v>
      </c>
      <c r="Y239" s="33">
        <f t="shared" si="16"/>
        <v>185</v>
      </c>
      <c r="Z239" s="33">
        <f t="shared" si="16"/>
        <v>0.05</v>
      </c>
      <c r="AA239" s="33">
        <f t="shared" si="16"/>
        <v>103</v>
      </c>
      <c r="AB239" s="33">
        <f t="shared" si="16"/>
        <v>13.3</v>
      </c>
      <c r="AC239" s="33">
        <f t="shared" si="16"/>
        <v>20.5</v>
      </c>
      <c r="AD239" s="33">
        <f t="shared" si="16"/>
        <v>124</v>
      </c>
      <c r="AE239" s="33">
        <f t="shared" si="16"/>
        <v>11.5</v>
      </c>
      <c r="AF239" s="33">
        <f t="shared" si="16"/>
        <v>379</v>
      </c>
      <c r="AG239" s="33">
        <f t="shared" si="16"/>
        <v>0.5</v>
      </c>
      <c r="AH239" s="33">
        <f t="shared" si="16"/>
        <v>2.5</v>
      </c>
      <c r="AI239" s="33">
        <f t="shared" si="16"/>
        <v>2.5</v>
      </c>
      <c r="AJ239" s="33">
        <f t="shared" si="16"/>
        <v>2.5</v>
      </c>
      <c r="AK239" s="33">
        <f t="shared" si="16"/>
        <v>2.5</v>
      </c>
      <c r="AL239" s="33">
        <f t="shared" si="16"/>
        <v>2.5</v>
      </c>
      <c r="AM239" s="33">
        <f t="shared" ref="AM239:BR239" si="17">MIN(AM6:AM233)</f>
        <v>2.5</v>
      </c>
      <c r="AN239" s="33">
        <f t="shared" si="17"/>
        <v>2.5</v>
      </c>
      <c r="AO239" s="33">
        <f t="shared" si="17"/>
        <v>2.5</v>
      </c>
      <c r="AP239" s="33">
        <f t="shared" si="17"/>
        <v>2.5</v>
      </c>
      <c r="AQ239" s="33">
        <f t="shared" si="17"/>
        <v>1.5</v>
      </c>
      <c r="AR239" s="33">
        <f t="shared" si="17"/>
        <v>2.5</v>
      </c>
      <c r="AS239" s="33">
        <f t="shared" si="17"/>
        <v>2.5</v>
      </c>
      <c r="AT239" s="33">
        <f t="shared" si="17"/>
        <v>2.5</v>
      </c>
      <c r="AU239" s="33">
        <f t="shared" si="17"/>
        <v>2.5</v>
      </c>
      <c r="AV239" s="33">
        <f t="shared" si="17"/>
        <v>2.5</v>
      </c>
      <c r="AW239" s="33">
        <f t="shared" si="17"/>
        <v>2.5</v>
      </c>
      <c r="AX239" s="33">
        <f t="shared" si="17"/>
        <v>2.5</v>
      </c>
      <c r="AY239" s="33">
        <f t="shared" si="17"/>
        <v>2.5</v>
      </c>
      <c r="AZ239" s="33">
        <f t="shared" si="17"/>
        <v>2.5</v>
      </c>
      <c r="BA239" s="33">
        <f t="shared" si="17"/>
        <v>31.5</v>
      </c>
      <c r="BB239" s="33">
        <f t="shared" si="17"/>
        <v>0.5</v>
      </c>
      <c r="BC239" s="33">
        <f t="shared" si="17"/>
        <v>0.5</v>
      </c>
      <c r="BD239" s="33">
        <f t="shared" si="17"/>
        <v>0.5</v>
      </c>
      <c r="BE239" s="33">
        <f t="shared" si="17"/>
        <v>0.5</v>
      </c>
      <c r="BF239" s="33">
        <f t="shared" si="17"/>
        <v>0.5</v>
      </c>
      <c r="BG239" s="33">
        <f t="shared" si="17"/>
        <v>0.5</v>
      </c>
      <c r="BH239" s="33">
        <f t="shared" si="17"/>
        <v>0.5</v>
      </c>
      <c r="BI239" s="33">
        <f t="shared" si="17"/>
        <v>0.5</v>
      </c>
      <c r="BJ239" s="33">
        <f t="shared" si="17"/>
        <v>5.0000000000000001E-3</v>
      </c>
      <c r="BK239" s="33">
        <f t="shared" si="17"/>
        <v>0.5</v>
      </c>
      <c r="BL239" s="33">
        <f t="shared" si="17"/>
        <v>0.05</v>
      </c>
      <c r="BM239" s="33">
        <f t="shared" si="17"/>
        <v>0.05</v>
      </c>
      <c r="BN239" s="33">
        <f t="shared" si="17"/>
        <v>0.05</v>
      </c>
      <c r="BO239" s="33">
        <f t="shared" si="17"/>
        <v>0.05</v>
      </c>
      <c r="BP239" s="33">
        <f t="shared" si="17"/>
        <v>0.05</v>
      </c>
      <c r="BQ239" s="33">
        <f t="shared" si="17"/>
        <v>0.4</v>
      </c>
      <c r="BR239" s="70">
        <f t="shared" si="17"/>
        <v>0.4</v>
      </c>
      <c r="BS239" s="33">
        <f t="shared" ref="BS239:CX239" si="18">MIN(BS6:BS233)</f>
        <v>0.05</v>
      </c>
      <c r="BT239" s="33">
        <f t="shared" si="18"/>
        <v>0.05</v>
      </c>
      <c r="BU239" s="33">
        <f t="shared" si="18"/>
        <v>0.1</v>
      </c>
      <c r="BV239" s="70">
        <f t="shared" si="18"/>
        <v>0.05</v>
      </c>
      <c r="BW239" s="33">
        <f t="shared" si="18"/>
        <v>0.05</v>
      </c>
      <c r="BX239" s="33">
        <f t="shared" si="18"/>
        <v>0.05</v>
      </c>
      <c r="BY239" s="33">
        <f t="shared" si="18"/>
        <v>0.15000000000000002</v>
      </c>
      <c r="BZ239" s="33">
        <f t="shared" si="18"/>
        <v>0.15</v>
      </c>
      <c r="CA239" s="33">
        <f t="shared" si="18"/>
        <v>25</v>
      </c>
      <c r="CB239" s="33">
        <f t="shared" si="18"/>
        <v>50</v>
      </c>
      <c r="CC239" s="33">
        <f t="shared" si="18"/>
        <v>500</v>
      </c>
      <c r="CD239" s="33">
        <f t="shared" si="18"/>
        <v>0.01</v>
      </c>
      <c r="CE239" s="33">
        <f t="shared" si="18"/>
        <v>2.5000000000000001E-2</v>
      </c>
      <c r="CF239" s="33">
        <f t="shared" si="18"/>
        <v>2.5000000000000001E-2</v>
      </c>
      <c r="CG239" s="33">
        <f t="shared" si="18"/>
        <v>2.5000000000000001E-2</v>
      </c>
      <c r="CH239" s="33">
        <f t="shared" si="18"/>
        <v>2.5000000000000001E-2</v>
      </c>
      <c r="CI239" s="33">
        <f t="shared" si="18"/>
        <v>2.5000000000000001E-2</v>
      </c>
      <c r="CJ239" s="33">
        <f t="shared" si="18"/>
        <v>2.5000000000000001E-2</v>
      </c>
      <c r="CK239" s="33">
        <f t="shared" si="18"/>
        <v>2.5000000000000001E-2</v>
      </c>
      <c r="CL239" s="33">
        <f t="shared" si="18"/>
        <v>5.0000000000000001E-3</v>
      </c>
      <c r="CM239" s="33">
        <f t="shared" si="18"/>
        <v>0.15</v>
      </c>
      <c r="CN239" s="33">
        <f t="shared" si="18"/>
        <v>0.5</v>
      </c>
      <c r="CO239" s="33">
        <f t="shared" si="18"/>
        <v>0.5</v>
      </c>
      <c r="CP239" s="33">
        <f t="shared" si="18"/>
        <v>0.5</v>
      </c>
      <c r="CQ239" s="33">
        <f t="shared" si="18"/>
        <v>1.5</v>
      </c>
      <c r="CR239" s="33">
        <f t="shared" si="18"/>
        <v>0.3</v>
      </c>
      <c r="CS239" s="33">
        <f t="shared" si="18"/>
        <v>5</v>
      </c>
      <c r="CT239" s="33">
        <f t="shared" si="18"/>
        <v>0.5</v>
      </c>
      <c r="CU239" s="33">
        <f t="shared" si="18"/>
        <v>0.5</v>
      </c>
      <c r="CV239" s="33">
        <f t="shared" si="18"/>
        <v>0.05</v>
      </c>
      <c r="CW239" s="33">
        <f t="shared" si="18"/>
        <v>0.05</v>
      </c>
      <c r="CX239" s="33">
        <f t="shared" si="18"/>
        <v>0.05</v>
      </c>
      <c r="CY239" s="35">
        <f t="shared" ref="CY239:DL239" si="19">MIN(CY6:CY233)</f>
        <v>7.0799999999999997E-4</v>
      </c>
      <c r="CZ239" s="33">
        <f t="shared" si="19"/>
        <v>0.05</v>
      </c>
      <c r="DA239" s="33">
        <f t="shared" si="19"/>
        <v>0.05</v>
      </c>
      <c r="DB239" s="33">
        <f t="shared" si="19"/>
        <v>0.05</v>
      </c>
      <c r="DC239" s="33">
        <f t="shared" si="19"/>
        <v>0.05</v>
      </c>
      <c r="DD239" s="33">
        <f t="shared" si="19"/>
        <v>0.05</v>
      </c>
      <c r="DE239" s="33">
        <f t="shared" si="19"/>
        <v>0.05</v>
      </c>
      <c r="DF239" s="33">
        <f t="shared" si="19"/>
        <v>0.05</v>
      </c>
      <c r="DG239" s="33">
        <f t="shared" si="19"/>
        <v>5.0000000000000001E-3</v>
      </c>
      <c r="DH239" s="33">
        <f t="shared" si="19"/>
        <v>0.5</v>
      </c>
      <c r="DI239" s="33">
        <f t="shared" si="19"/>
        <v>0.05</v>
      </c>
      <c r="DJ239" s="33">
        <f t="shared" si="19"/>
        <v>0.25</v>
      </c>
      <c r="DK239" s="33">
        <f t="shared" si="19"/>
        <v>0.25</v>
      </c>
      <c r="DL239" s="33">
        <f t="shared" si="19"/>
        <v>0.05</v>
      </c>
    </row>
    <row r="240" spans="1:117" x14ac:dyDescent="0.3">
      <c r="D240" s="14" t="s">
        <v>280</v>
      </c>
      <c r="F240" s="14" t="s">
        <v>280</v>
      </c>
      <c r="G240" s="33">
        <f t="shared" ref="G240:AL240" si="20">MAX(G6:G233)</f>
        <v>11.3</v>
      </c>
      <c r="H240" s="33">
        <f t="shared" si="20"/>
        <v>7210</v>
      </c>
      <c r="I240" s="33">
        <f t="shared" si="20"/>
        <v>39.6</v>
      </c>
      <c r="J240" s="33">
        <f t="shared" si="20"/>
        <v>40.799999999999997</v>
      </c>
      <c r="K240" s="33">
        <f t="shared" si="20"/>
        <v>1105</v>
      </c>
      <c r="L240" s="33">
        <f t="shared" si="20"/>
        <v>21.8</v>
      </c>
      <c r="M240" s="33">
        <f t="shared" si="20"/>
        <v>114</v>
      </c>
      <c r="N240" s="33">
        <f t="shared" si="20"/>
        <v>435</v>
      </c>
      <c r="O240" s="33">
        <f t="shared" si="20"/>
        <v>395</v>
      </c>
      <c r="P240" s="33">
        <f t="shared" si="20"/>
        <v>0.59</v>
      </c>
      <c r="Q240" s="33">
        <f t="shared" si="20"/>
        <v>8180</v>
      </c>
      <c r="R240" s="33">
        <f t="shared" si="20"/>
        <v>6.18</v>
      </c>
      <c r="S240" s="33">
        <f t="shared" si="20"/>
        <v>110</v>
      </c>
      <c r="T240" s="33">
        <f t="shared" si="20"/>
        <v>534</v>
      </c>
      <c r="U240" s="33">
        <f t="shared" si="20"/>
        <v>15.17</v>
      </c>
      <c r="V240" s="33">
        <f t="shared" si="20"/>
        <v>409</v>
      </c>
      <c r="W240" s="33">
        <f t="shared" si="20"/>
        <v>50.1</v>
      </c>
      <c r="X240" s="33">
        <f t="shared" si="20"/>
        <v>1650</v>
      </c>
      <c r="Y240" s="33">
        <f t="shared" si="20"/>
        <v>128000</v>
      </c>
      <c r="Z240" s="33">
        <f t="shared" si="20"/>
        <v>37.799999999999997</v>
      </c>
      <c r="AA240" s="33">
        <f t="shared" si="20"/>
        <v>57555.199999999997</v>
      </c>
      <c r="AB240" s="33">
        <f t="shared" si="20"/>
        <v>2302.8000000000002</v>
      </c>
      <c r="AC240" s="33">
        <f t="shared" si="20"/>
        <v>11000</v>
      </c>
      <c r="AD240" s="33">
        <f t="shared" si="20"/>
        <v>20987.3</v>
      </c>
      <c r="AE240" s="33">
        <f t="shared" si="20"/>
        <v>1911.89</v>
      </c>
      <c r="AF240" s="33">
        <f t="shared" si="20"/>
        <v>44566.6</v>
      </c>
      <c r="AG240" s="33">
        <f t="shared" si="20"/>
        <v>5270</v>
      </c>
      <c r="AH240" s="33">
        <f t="shared" si="20"/>
        <v>2390</v>
      </c>
      <c r="AI240" s="33">
        <f t="shared" si="20"/>
        <v>47600</v>
      </c>
      <c r="AJ240" s="33">
        <f t="shared" si="20"/>
        <v>16500</v>
      </c>
      <c r="AK240" s="33">
        <f t="shared" si="20"/>
        <v>54800</v>
      </c>
      <c r="AL240" s="33">
        <f t="shared" si="20"/>
        <v>13900</v>
      </c>
      <c r="AM240" s="33">
        <f t="shared" ref="AM240:BR240" si="21">MAX(AM6:AM233)</f>
        <v>16500</v>
      </c>
      <c r="AN240" s="33">
        <f t="shared" si="21"/>
        <v>12100</v>
      </c>
      <c r="AO240" s="33">
        <f t="shared" si="21"/>
        <v>2160</v>
      </c>
      <c r="AP240" s="33">
        <f t="shared" si="21"/>
        <v>6440</v>
      </c>
      <c r="AQ240" s="33">
        <f t="shared" si="21"/>
        <v>320</v>
      </c>
      <c r="AR240" s="33">
        <f t="shared" si="21"/>
        <v>12600</v>
      </c>
      <c r="AS240" s="33">
        <f t="shared" si="21"/>
        <v>14700</v>
      </c>
      <c r="AT240" s="33">
        <f t="shared" si="21"/>
        <v>47000</v>
      </c>
      <c r="AU240" s="33">
        <f t="shared" si="21"/>
        <v>12800</v>
      </c>
      <c r="AV240" s="33">
        <f t="shared" si="21"/>
        <v>4930</v>
      </c>
      <c r="AW240" s="33">
        <f t="shared" si="21"/>
        <v>7350</v>
      </c>
      <c r="AX240" s="33">
        <f t="shared" si="21"/>
        <v>9230</v>
      </c>
      <c r="AY240" s="33">
        <f t="shared" si="21"/>
        <v>1340</v>
      </c>
      <c r="AZ240" s="33">
        <f t="shared" si="21"/>
        <v>2.5</v>
      </c>
      <c r="BA240" s="33">
        <f t="shared" si="21"/>
        <v>250790</v>
      </c>
      <c r="BB240" s="33">
        <f t="shared" si="21"/>
        <v>0.5</v>
      </c>
      <c r="BC240" s="33">
        <f t="shared" si="21"/>
        <v>0.5</v>
      </c>
      <c r="BD240" s="33">
        <f t="shared" si="21"/>
        <v>0.5</v>
      </c>
      <c r="BE240" s="33">
        <f t="shared" si="21"/>
        <v>0.5</v>
      </c>
      <c r="BF240" s="33">
        <f t="shared" si="21"/>
        <v>0.5</v>
      </c>
      <c r="BG240" s="33">
        <f t="shared" si="21"/>
        <v>0.5</v>
      </c>
      <c r="BH240" s="33">
        <f t="shared" si="21"/>
        <v>0.5</v>
      </c>
      <c r="BI240" s="33">
        <f t="shared" si="21"/>
        <v>0.5</v>
      </c>
      <c r="BJ240" s="33">
        <f t="shared" si="21"/>
        <v>5.0000000000000001E-3</v>
      </c>
      <c r="BK240" s="33">
        <f t="shared" si="21"/>
        <v>0.5</v>
      </c>
      <c r="BL240" s="33">
        <f t="shared" si="21"/>
        <v>0.05</v>
      </c>
      <c r="BM240" s="33">
        <f t="shared" si="21"/>
        <v>0.05</v>
      </c>
      <c r="BN240" s="33">
        <f t="shared" si="21"/>
        <v>0.05</v>
      </c>
      <c r="BO240" s="33">
        <f t="shared" si="21"/>
        <v>0.05</v>
      </c>
      <c r="BP240" s="33">
        <f t="shared" si="21"/>
        <v>0.05</v>
      </c>
      <c r="BQ240" s="33">
        <f t="shared" si="21"/>
        <v>0.4</v>
      </c>
      <c r="BR240" s="70">
        <f t="shared" si="21"/>
        <v>0.4</v>
      </c>
      <c r="BS240" s="33">
        <f t="shared" ref="BS240:CX240" si="22">MAX(BS6:BS233)</f>
        <v>0.05</v>
      </c>
      <c r="BT240" s="33">
        <f t="shared" si="22"/>
        <v>0.05</v>
      </c>
      <c r="BU240" s="33">
        <f t="shared" si="22"/>
        <v>0.1</v>
      </c>
      <c r="BV240" s="70">
        <f t="shared" si="22"/>
        <v>0.05</v>
      </c>
      <c r="BW240" s="33">
        <f t="shared" si="22"/>
        <v>0.05</v>
      </c>
      <c r="BX240" s="33">
        <f t="shared" si="22"/>
        <v>0.05</v>
      </c>
      <c r="BY240" s="33">
        <f t="shared" si="22"/>
        <v>0.15000000000000002</v>
      </c>
      <c r="BZ240" s="33">
        <f t="shared" si="22"/>
        <v>0.15</v>
      </c>
      <c r="CA240" s="33">
        <f t="shared" si="22"/>
        <v>2900</v>
      </c>
      <c r="CB240" s="33">
        <f t="shared" si="22"/>
        <v>50</v>
      </c>
      <c r="CC240" s="33">
        <f t="shared" si="22"/>
        <v>4300</v>
      </c>
      <c r="CD240" s="33">
        <f t="shared" si="22"/>
        <v>0.01</v>
      </c>
      <c r="CE240" s="33">
        <f t="shared" si="22"/>
        <v>2.5000000000000001E-2</v>
      </c>
      <c r="CF240" s="33">
        <f t="shared" si="22"/>
        <v>2.5000000000000001E-2</v>
      </c>
      <c r="CG240" s="33">
        <f t="shared" si="22"/>
        <v>2.5000000000000001E-2</v>
      </c>
      <c r="CH240" s="33">
        <f t="shared" si="22"/>
        <v>2.5000000000000001E-2</v>
      </c>
      <c r="CI240" s="33">
        <f t="shared" si="22"/>
        <v>2.5000000000000001E-2</v>
      </c>
      <c r="CJ240" s="33">
        <f t="shared" si="22"/>
        <v>2.5000000000000001E-2</v>
      </c>
      <c r="CK240" s="33">
        <f t="shared" si="22"/>
        <v>2.5000000000000001E-2</v>
      </c>
      <c r="CL240" s="33">
        <f t="shared" si="22"/>
        <v>4.5</v>
      </c>
      <c r="CM240" s="33">
        <f t="shared" si="22"/>
        <v>0.15</v>
      </c>
      <c r="CN240" s="33">
        <f t="shared" si="22"/>
        <v>0.5</v>
      </c>
      <c r="CO240" s="33">
        <f t="shared" si="22"/>
        <v>0.5</v>
      </c>
      <c r="CP240" s="33">
        <f t="shared" si="22"/>
        <v>0.5</v>
      </c>
      <c r="CQ240" s="33">
        <f t="shared" si="22"/>
        <v>1.5</v>
      </c>
      <c r="CR240" s="33">
        <f t="shared" si="22"/>
        <v>0.3</v>
      </c>
      <c r="CS240" s="33">
        <f t="shared" si="22"/>
        <v>5</v>
      </c>
      <c r="CT240" s="33">
        <f t="shared" si="22"/>
        <v>0.5</v>
      </c>
      <c r="CU240" s="33">
        <f t="shared" si="22"/>
        <v>0.5</v>
      </c>
      <c r="CV240" s="33">
        <f t="shared" si="22"/>
        <v>0.05</v>
      </c>
      <c r="CW240" s="33">
        <f t="shared" si="22"/>
        <v>0.05</v>
      </c>
      <c r="CX240" s="33">
        <f t="shared" si="22"/>
        <v>0.05</v>
      </c>
      <c r="CY240" s="33">
        <f t="shared" ref="CY240:DL240" si="23">MAX(CY6:CY233)</f>
        <v>0.01</v>
      </c>
      <c r="CZ240" s="33">
        <f t="shared" si="23"/>
        <v>0.05</v>
      </c>
      <c r="DA240" s="33">
        <f t="shared" si="23"/>
        <v>0.05</v>
      </c>
      <c r="DB240" s="33">
        <f t="shared" si="23"/>
        <v>0.05</v>
      </c>
      <c r="DC240" s="33">
        <f t="shared" si="23"/>
        <v>0.05</v>
      </c>
      <c r="DD240" s="33">
        <f t="shared" si="23"/>
        <v>0.05</v>
      </c>
      <c r="DE240" s="33">
        <f t="shared" si="23"/>
        <v>0.05</v>
      </c>
      <c r="DF240" s="33">
        <f t="shared" si="23"/>
        <v>0.05</v>
      </c>
      <c r="DG240" s="33">
        <f t="shared" si="23"/>
        <v>19158</v>
      </c>
      <c r="DH240" s="33">
        <f t="shared" si="23"/>
        <v>0.5</v>
      </c>
      <c r="DI240" s="33">
        <f t="shared" si="23"/>
        <v>0.05</v>
      </c>
      <c r="DJ240" s="33">
        <f t="shared" si="23"/>
        <v>0.25</v>
      </c>
      <c r="DK240" s="33">
        <f t="shared" si="23"/>
        <v>0.25</v>
      </c>
      <c r="DL240" s="33">
        <f t="shared" si="23"/>
        <v>0.05</v>
      </c>
    </row>
    <row r="241" spans="4:116" x14ac:dyDescent="0.3">
      <c r="D241" s="14" t="s">
        <v>281</v>
      </c>
      <c r="F241" s="14" t="s">
        <v>281</v>
      </c>
      <c r="G241" s="35">
        <f t="shared" ref="G241:AL241" si="24">STDEV(G6:G233)</f>
        <v>0.63286354662374222</v>
      </c>
      <c r="H241" s="35">
        <f t="shared" si="24"/>
        <v>730.93977101875112</v>
      </c>
      <c r="I241" s="35">
        <f t="shared" si="24"/>
        <v>3.8209746850890727</v>
      </c>
      <c r="J241" s="35">
        <f t="shared" si="24"/>
        <v>4.3223067072192949</v>
      </c>
      <c r="K241" s="35">
        <f t="shared" si="24"/>
        <v>98.39466868207866</v>
      </c>
      <c r="L241" s="35">
        <f t="shared" si="24"/>
        <v>2.0339933755452888</v>
      </c>
      <c r="M241" s="35">
        <f t="shared" si="24"/>
        <v>8.5911445430336872</v>
      </c>
      <c r="N241" s="35">
        <f t="shared" si="24"/>
        <v>41.896852421971509</v>
      </c>
      <c r="O241" s="35">
        <f t="shared" si="24"/>
        <v>36.260789549173118</v>
      </c>
      <c r="P241" s="35">
        <f t="shared" si="24"/>
        <v>6.7431098689355998E-2</v>
      </c>
      <c r="Q241" s="35">
        <f t="shared" si="24"/>
        <v>1401.2556718342278</v>
      </c>
      <c r="R241" s="35">
        <f t="shared" si="24"/>
        <v>0.65373643392765102</v>
      </c>
      <c r="S241" s="35">
        <f t="shared" si="24"/>
        <v>11.341308902331861</v>
      </c>
      <c r="T241" s="35">
        <f t="shared" si="24"/>
        <v>41.930618814084795</v>
      </c>
      <c r="U241" s="35">
        <f t="shared" si="24"/>
        <v>1.8030932296362354</v>
      </c>
      <c r="V241" s="35">
        <f t="shared" si="24"/>
        <v>43.785169598284334</v>
      </c>
      <c r="W241" s="35">
        <f t="shared" si="24"/>
        <v>10.811469305718665</v>
      </c>
      <c r="X241" s="35">
        <f t="shared" si="24"/>
        <v>191.79103699917914</v>
      </c>
      <c r="Y241" s="35">
        <f t="shared" si="24"/>
        <v>13512.049087431358</v>
      </c>
      <c r="Z241" s="35">
        <f t="shared" si="24"/>
        <v>5.2127177857439166</v>
      </c>
      <c r="AA241" s="35">
        <f t="shared" si="24"/>
        <v>7679.256412776328</v>
      </c>
      <c r="AB241" s="35">
        <f t="shared" si="24"/>
        <v>314.25021541957966</v>
      </c>
      <c r="AC241" s="35">
        <f t="shared" si="24"/>
        <v>958.9573525007745</v>
      </c>
      <c r="AD241" s="35">
        <f t="shared" si="24"/>
        <v>2561.4381722506164</v>
      </c>
      <c r="AE241" s="35">
        <f t="shared" si="24"/>
        <v>207.07212241016646</v>
      </c>
      <c r="AF241" s="35">
        <f t="shared" si="24"/>
        <v>4950.4033301873451</v>
      </c>
      <c r="AG241" s="35">
        <f t="shared" si="24"/>
        <v>851.80977436477997</v>
      </c>
      <c r="AH241" s="35">
        <f t="shared" si="24"/>
        <v>236.36568272025127</v>
      </c>
      <c r="AI241" s="35">
        <f t="shared" si="24"/>
        <v>3540.1550556890274</v>
      </c>
      <c r="AJ241" s="35">
        <f t="shared" si="24"/>
        <v>1205.2660841827083</v>
      </c>
      <c r="AK241" s="35">
        <f t="shared" si="24"/>
        <v>4123.0497448032274</v>
      </c>
      <c r="AL241" s="35">
        <f t="shared" si="24"/>
        <v>1084.4153167996315</v>
      </c>
      <c r="AM241" s="35">
        <f t="shared" ref="AM241:BR241" si="25">STDEV(AM6:AM233)</f>
        <v>1208.9616034931498</v>
      </c>
      <c r="AN241" s="35">
        <f t="shared" si="25"/>
        <v>969.03614422060411</v>
      </c>
      <c r="AO241" s="35">
        <f t="shared" si="25"/>
        <v>176.85451536905254</v>
      </c>
      <c r="AP241" s="35">
        <f t="shared" si="25"/>
        <v>526.624610889481</v>
      </c>
      <c r="AQ241" s="35">
        <f t="shared" si="25"/>
        <v>28.866172133072983</v>
      </c>
      <c r="AR241" s="35">
        <f t="shared" si="25"/>
        <v>934.91692900254998</v>
      </c>
      <c r="AS241" s="35">
        <f t="shared" si="25"/>
        <v>1154.7809205188112</v>
      </c>
      <c r="AT241" s="35">
        <f t="shared" si="25"/>
        <v>3379.0802253930237</v>
      </c>
      <c r="AU241" s="35">
        <f t="shared" si="25"/>
        <v>1018.3417706235466</v>
      </c>
      <c r="AV241" s="35">
        <f t="shared" si="25"/>
        <v>407.7627868732086</v>
      </c>
      <c r="AW241" s="35">
        <f t="shared" si="25"/>
        <v>570.23637213771246</v>
      </c>
      <c r="AX241" s="35">
        <f t="shared" si="25"/>
        <v>752.43218533197808</v>
      </c>
      <c r="AY241" s="35">
        <f t="shared" si="25"/>
        <v>118.30388097655741</v>
      </c>
      <c r="AZ241" s="35">
        <f t="shared" si="25"/>
        <v>0</v>
      </c>
      <c r="BA241" s="35">
        <f t="shared" si="25"/>
        <v>18487.826710041918</v>
      </c>
      <c r="BB241" s="35">
        <f t="shared" si="25"/>
        <v>0</v>
      </c>
      <c r="BC241" s="35">
        <f t="shared" si="25"/>
        <v>0</v>
      </c>
      <c r="BD241" s="35">
        <f t="shared" si="25"/>
        <v>0</v>
      </c>
      <c r="BE241" s="35">
        <f t="shared" si="25"/>
        <v>0</v>
      </c>
      <c r="BF241" s="35">
        <f t="shared" si="25"/>
        <v>0</v>
      </c>
      <c r="BG241" s="35">
        <f t="shared" si="25"/>
        <v>0</v>
      </c>
      <c r="BH241" s="35">
        <f t="shared" si="25"/>
        <v>0</v>
      </c>
      <c r="BI241" s="35">
        <f t="shared" si="25"/>
        <v>0</v>
      </c>
      <c r="BJ241" s="35">
        <f t="shared" si="25"/>
        <v>1.0431241523492659E-17</v>
      </c>
      <c r="BK241" s="35">
        <f t="shared" si="25"/>
        <v>0</v>
      </c>
      <c r="BL241" s="35">
        <f t="shared" si="25"/>
        <v>1.1822073726625013E-16</v>
      </c>
      <c r="BM241" s="35">
        <f t="shared" si="25"/>
        <v>1.1822073726625013E-16</v>
      </c>
      <c r="BN241" s="35">
        <f t="shared" si="25"/>
        <v>1.1822073726625013E-16</v>
      </c>
      <c r="BO241" s="35">
        <f t="shared" si="25"/>
        <v>1.1822073726625013E-16</v>
      </c>
      <c r="BP241" s="35">
        <f t="shared" si="25"/>
        <v>1.1822073726625013E-16</v>
      </c>
      <c r="BQ241" s="35">
        <f t="shared" si="25"/>
        <v>9.4576589813000102E-16</v>
      </c>
      <c r="BR241" s="72">
        <f t="shared" si="25"/>
        <v>9.4576589813000102E-16</v>
      </c>
      <c r="BS241" s="35">
        <f t="shared" ref="BS241:CX241" si="26">STDEV(BS6:BS233)</f>
        <v>1.1822073726625013E-16</v>
      </c>
      <c r="BT241" s="35">
        <f t="shared" si="26"/>
        <v>1.1822073726625013E-16</v>
      </c>
      <c r="BU241" s="35">
        <f t="shared" si="26"/>
        <v>2.3644147453250025E-16</v>
      </c>
      <c r="BV241" s="72">
        <f t="shared" si="26"/>
        <v>1.1822073726625013E-16</v>
      </c>
      <c r="BW241" s="35">
        <f t="shared" si="26"/>
        <v>1.1822073726625013E-16</v>
      </c>
      <c r="BX241" s="35">
        <f t="shared" si="26"/>
        <v>1.1822073726625013E-16</v>
      </c>
      <c r="BY241" s="35">
        <f t="shared" si="26"/>
        <v>6.6759945750353019E-16</v>
      </c>
      <c r="BZ241" s="35">
        <f t="shared" si="26"/>
        <v>6.3978281344088308E-16</v>
      </c>
      <c r="CA241" s="35">
        <f t="shared" si="26"/>
        <v>439.28465399618108</v>
      </c>
      <c r="CB241" s="35">
        <f t="shared" si="26"/>
        <v>0</v>
      </c>
      <c r="CC241" s="35">
        <f t="shared" si="26"/>
        <v>1040.7721622928377</v>
      </c>
      <c r="CD241" s="35">
        <f t="shared" si="26"/>
        <v>5.2434477430890149E-18</v>
      </c>
      <c r="CE241" s="35">
        <f t="shared" si="26"/>
        <v>3.1460686458534089E-17</v>
      </c>
      <c r="CF241" s="35">
        <f t="shared" si="26"/>
        <v>3.1460686458534089E-17</v>
      </c>
      <c r="CG241" s="35">
        <f t="shared" si="26"/>
        <v>3.1460686458534089E-17</v>
      </c>
      <c r="CH241" s="35">
        <f t="shared" si="26"/>
        <v>3.1460686458534089E-17</v>
      </c>
      <c r="CI241" s="35">
        <f t="shared" si="26"/>
        <v>3.1460686458534089E-17</v>
      </c>
      <c r="CJ241" s="35">
        <f t="shared" si="26"/>
        <v>3.1460686458534089E-17</v>
      </c>
      <c r="CK241" s="35">
        <f t="shared" si="26"/>
        <v>3.1460686458534089E-17</v>
      </c>
      <c r="CL241" s="35">
        <f t="shared" si="26"/>
        <v>0.74190815718942382</v>
      </c>
      <c r="CM241" s="35">
        <f t="shared" si="26"/>
        <v>1.9575538240865656E-16</v>
      </c>
      <c r="CN241" s="35">
        <f t="shared" si="26"/>
        <v>0</v>
      </c>
      <c r="CO241" s="35">
        <f t="shared" si="26"/>
        <v>0</v>
      </c>
      <c r="CP241" s="35">
        <f t="shared" si="26"/>
        <v>0</v>
      </c>
      <c r="CQ241" s="35">
        <f t="shared" si="26"/>
        <v>0</v>
      </c>
      <c r="CR241" s="35">
        <f t="shared" si="26"/>
        <v>3.9151076481731311E-16</v>
      </c>
      <c r="CS241" s="35">
        <f t="shared" si="26"/>
        <v>0</v>
      </c>
      <c r="CT241" s="35">
        <f t="shared" si="26"/>
        <v>0</v>
      </c>
      <c r="CU241" s="35">
        <f t="shared" si="26"/>
        <v>0</v>
      </c>
      <c r="CV241" s="35">
        <f t="shared" si="26"/>
        <v>6.2921372917068179E-17</v>
      </c>
      <c r="CW241" s="35">
        <f t="shared" si="26"/>
        <v>6.2921372917068179E-17</v>
      </c>
      <c r="CX241" s="35">
        <f t="shared" si="26"/>
        <v>6.2921372917068179E-17</v>
      </c>
      <c r="CY241" s="35">
        <f t="shared" ref="CY241:DL241" si="27">STDEV(CY6:CY233)</f>
        <v>1.8846046270188652E-3</v>
      </c>
      <c r="CZ241" s="35">
        <f t="shared" si="27"/>
        <v>6.2921372917068179E-17</v>
      </c>
      <c r="DA241" s="35">
        <f t="shared" si="27"/>
        <v>6.2921372917068179E-17</v>
      </c>
      <c r="DB241" s="35">
        <f t="shared" si="27"/>
        <v>6.2921372917068179E-17</v>
      </c>
      <c r="DC241" s="35">
        <f t="shared" si="27"/>
        <v>6.2921372917068179E-17</v>
      </c>
      <c r="DD241" s="35">
        <f t="shared" si="27"/>
        <v>6.2921372917068179E-17</v>
      </c>
      <c r="DE241" s="35">
        <f t="shared" si="27"/>
        <v>1.1822073726625013E-16</v>
      </c>
      <c r="DF241" s="35">
        <f t="shared" si="27"/>
        <v>1.1822073726625013E-16</v>
      </c>
      <c r="DG241" s="35">
        <f t="shared" si="27"/>
        <v>2545.5218998871051</v>
      </c>
      <c r="DH241" s="35">
        <f t="shared" si="27"/>
        <v>0</v>
      </c>
      <c r="DI241" s="35">
        <f t="shared" si="27"/>
        <v>6.2921372917068179E-17</v>
      </c>
      <c r="DJ241" s="35">
        <f t="shared" si="27"/>
        <v>0</v>
      </c>
      <c r="DK241" s="35">
        <f t="shared" si="27"/>
        <v>0</v>
      </c>
      <c r="DL241" s="35">
        <f t="shared" si="27"/>
        <v>6.2921372917068179E-17</v>
      </c>
    </row>
  </sheetData>
  <customSheetViews>
    <customSheetView guid="{FB1470F3-388A-4235-BFB8-43234B719E27}">
      <pane xSplit="3" ySplit="5" topLeftCell="D6" activePane="bottomRight" state="frozen"/>
      <selection pane="bottomRight" activeCell="D6" sqref="D6"/>
      <pageMargins left="0.7" right="0.7" top="0.75" bottom="0.75" header="0.3" footer="0.3"/>
      <pageSetup paperSize="9" orientation="portrait" verticalDpi="300" r:id="rId1"/>
    </customSheetView>
  </customSheetViews>
  <mergeCells count="2">
    <mergeCell ref="BB3:BI3"/>
    <mergeCell ref="CE3:CK3"/>
  </mergeCells>
  <conditionalFormatting sqref="M6:T233 V6:Y233 AA6:AB233 AF6:AG233">
    <cfRule type="containsText" dxfId="214" priority="9" operator="containsText" text="&gt;">
      <formula>NOT(ISERROR(SEARCH("&gt;",M6)))</formula>
    </cfRule>
  </conditionalFormatting>
  <pageMargins left="0.7" right="0.7" top="0.75" bottom="0.75" header="0.3" footer="0.3"/>
  <pageSetup paperSize="9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  <pageSetUpPr fitToPage="1"/>
  </sheetPr>
  <dimension ref="A1:AR234"/>
  <sheetViews>
    <sheetView zoomScale="130" zoomScaleNormal="130" zoomScaleSheetLayoutView="68" workbookViewId="0">
      <pane xSplit="2" ySplit="6" topLeftCell="C217" activePane="bottomRight" state="frozen"/>
      <selection pane="topRight" activeCell="C1" sqref="C1"/>
      <selection pane="bottomLeft" activeCell="A5" sqref="A5"/>
      <selection pane="bottomRight" activeCell="M125" sqref="C125:M125"/>
    </sheetView>
  </sheetViews>
  <sheetFormatPr defaultColWidth="9.1796875" defaultRowHeight="9" x14ac:dyDescent="0.2"/>
  <cols>
    <col min="1" max="1" width="5.1796875" style="87" bestFit="1" customWidth="1"/>
    <col min="2" max="2" width="19.54296875" style="83" customWidth="1"/>
    <col min="3" max="9" width="4.26953125" style="87" bestFit="1" customWidth="1"/>
    <col min="10" max="10" width="4.453125" style="87" bestFit="1" customWidth="1"/>
    <col min="11" max="11" width="4.81640625" style="87" bestFit="1" customWidth="1"/>
    <col min="12" max="12" width="5.54296875" style="87" bestFit="1" customWidth="1"/>
    <col min="13" max="13" width="7.26953125" style="87" bestFit="1" customWidth="1"/>
    <col min="14" max="14" width="19" style="87" customWidth="1"/>
    <col min="15" max="15" width="11.1796875" style="87" customWidth="1"/>
    <col min="16" max="16" width="6.81640625" style="87" customWidth="1"/>
    <col min="17" max="17" width="5.7265625" style="87" customWidth="1"/>
    <col min="18" max="18" width="5.453125" style="87" customWidth="1"/>
    <col min="19" max="19" width="11" style="87" customWidth="1"/>
    <col min="20" max="20" width="6.7265625" style="87" customWidth="1"/>
    <col min="21" max="21" width="10.1796875" style="87" customWidth="1"/>
    <col min="22" max="22" width="8.7265625" style="87" customWidth="1"/>
    <col min="23" max="23" width="11.54296875" style="87" bestFit="1" customWidth="1"/>
    <col min="24" max="24" width="11" style="87" customWidth="1"/>
    <col min="25" max="25" width="9" style="87" customWidth="1"/>
    <col min="26" max="26" width="13.26953125" style="87" customWidth="1"/>
    <col min="27" max="27" width="9.81640625" style="87" customWidth="1"/>
    <col min="28" max="28" width="6.54296875" style="87" customWidth="1"/>
    <col min="29" max="29" width="7.1796875" style="87" customWidth="1"/>
    <col min="30" max="30" width="8.1796875" style="87" customWidth="1"/>
    <col min="31" max="31" width="7" style="87" customWidth="1"/>
    <col min="32" max="32" width="11" style="87" customWidth="1"/>
    <col min="33" max="33" width="5.453125" style="87" customWidth="1"/>
    <col min="34" max="34" width="5.26953125" style="87" customWidth="1"/>
    <col min="35" max="35" width="4.81640625" style="87" customWidth="1"/>
    <col min="36" max="36" width="5.26953125" style="87" customWidth="1"/>
    <col min="37" max="37" width="7.453125" style="87" customWidth="1"/>
    <col min="38" max="38" width="5.54296875" style="87" customWidth="1"/>
    <col min="39" max="39" width="5.1796875" style="87" customWidth="1"/>
    <col min="40" max="40" width="6.1796875" style="87" customWidth="1"/>
    <col min="41" max="41" width="11.26953125" style="87" bestFit="1" customWidth="1"/>
    <col min="42" max="42" width="6.1796875" style="83" customWidth="1"/>
    <col min="43" max="43" width="16.453125" style="83" bestFit="1" customWidth="1"/>
    <col min="44" max="16384" width="9.1796875" style="83"/>
  </cols>
  <sheetData>
    <row r="1" spans="1:44" x14ac:dyDescent="0.2">
      <c r="B1" s="83" t="s">
        <v>274</v>
      </c>
    </row>
    <row r="3" spans="1:44" s="65" customFormat="1" x14ac:dyDescent="0.25">
      <c r="A3" s="74"/>
      <c r="B3" s="75" t="s">
        <v>150</v>
      </c>
      <c r="C3" s="76">
        <v>3</v>
      </c>
      <c r="D3" s="76">
        <v>4</v>
      </c>
      <c r="E3" s="74">
        <v>6</v>
      </c>
      <c r="F3" s="76">
        <v>8</v>
      </c>
      <c r="G3" s="76">
        <v>9</v>
      </c>
      <c r="H3" s="74">
        <v>13</v>
      </c>
      <c r="I3" s="74">
        <v>14</v>
      </c>
      <c r="J3" s="76">
        <v>18</v>
      </c>
      <c r="K3" s="74">
        <v>28</v>
      </c>
      <c r="L3" s="74">
        <v>30</v>
      </c>
      <c r="M3" s="76"/>
      <c r="N3" s="76">
        <v>47</v>
      </c>
      <c r="O3" s="74">
        <v>48</v>
      </c>
      <c r="P3" s="74"/>
      <c r="Q3" s="74">
        <v>55</v>
      </c>
      <c r="R3" s="74">
        <v>56</v>
      </c>
      <c r="S3" s="74">
        <v>57</v>
      </c>
      <c r="T3" s="74">
        <v>60</v>
      </c>
      <c r="U3" s="74">
        <v>62</v>
      </c>
      <c r="V3" s="74">
        <v>64</v>
      </c>
      <c r="W3" s="74">
        <v>66</v>
      </c>
      <c r="X3" s="74"/>
      <c r="Y3" s="74">
        <v>71</v>
      </c>
      <c r="Z3" s="74">
        <v>72</v>
      </c>
      <c r="AA3" s="74">
        <v>73</v>
      </c>
      <c r="AB3" s="74">
        <v>74</v>
      </c>
      <c r="AC3" s="74">
        <v>77</v>
      </c>
      <c r="AD3" s="74">
        <v>79</v>
      </c>
      <c r="AE3" s="76">
        <v>81</v>
      </c>
      <c r="AF3" s="76">
        <v>82</v>
      </c>
      <c r="AG3" s="76">
        <v>83</v>
      </c>
      <c r="AH3" s="74">
        <v>84</v>
      </c>
      <c r="AI3" s="74">
        <v>85</v>
      </c>
      <c r="AJ3" s="74">
        <v>87</v>
      </c>
      <c r="AK3" s="74">
        <v>88</v>
      </c>
      <c r="AL3" s="74">
        <v>89</v>
      </c>
      <c r="AM3" s="74">
        <v>90</v>
      </c>
      <c r="AN3" s="74">
        <v>91</v>
      </c>
      <c r="AO3" s="74"/>
    </row>
    <row r="4" spans="1:44" s="65" customFormat="1" ht="18" x14ac:dyDescent="0.25">
      <c r="A4" s="117" t="s">
        <v>174</v>
      </c>
      <c r="B4" s="117" t="s">
        <v>1062</v>
      </c>
      <c r="C4" s="74" t="s">
        <v>4</v>
      </c>
      <c r="D4" s="74" t="s">
        <v>5</v>
      </c>
      <c r="E4" s="74" t="s">
        <v>7</v>
      </c>
      <c r="F4" s="74" t="s">
        <v>9</v>
      </c>
      <c r="G4" s="74" t="s">
        <v>10</v>
      </c>
      <c r="H4" s="74" t="s">
        <v>14</v>
      </c>
      <c r="I4" s="74" t="s">
        <v>15</v>
      </c>
      <c r="J4" s="74" t="s">
        <v>19</v>
      </c>
      <c r="K4" s="74" t="s">
        <v>29</v>
      </c>
      <c r="L4" s="74" t="s">
        <v>31</v>
      </c>
      <c r="M4" s="74" t="s">
        <v>155</v>
      </c>
      <c r="N4" s="74" t="s">
        <v>105</v>
      </c>
      <c r="O4" s="74" t="s">
        <v>48</v>
      </c>
      <c r="P4" s="74" t="s">
        <v>151</v>
      </c>
      <c r="Q4" s="74" t="s">
        <v>55</v>
      </c>
      <c r="R4" s="74" t="s">
        <v>56</v>
      </c>
      <c r="S4" s="74" t="s">
        <v>57</v>
      </c>
      <c r="T4" s="74" t="s">
        <v>60</v>
      </c>
      <c r="U4" s="74" t="s">
        <v>62</v>
      </c>
      <c r="V4" s="74" t="s">
        <v>64</v>
      </c>
      <c r="W4" s="74" t="s">
        <v>66</v>
      </c>
      <c r="X4" s="74" t="s">
        <v>154</v>
      </c>
      <c r="Y4" s="74" t="s">
        <v>71</v>
      </c>
      <c r="Z4" s="74" t="s">
        <v>72</v>
      </c>
      <c r="AA4" s="74" t="s">
        <v>73</v>
      </c>
      <c r="AB4" s="74" t="s">
        <v>74</v>
      </c>
      <c r="AC4" s="74" t="s">
        <v>77</v>
      </c>
      <c r="AD4" s="74" t="s">
        <v>79</v>
      </c>
      <c r="AE4" s="74" t="s">
        <v>81</v>
      </c>
      <c r="AF4" s="74" t="s">
        <v>82</v>
      </c>
      <c r="AG4" s="74" t="s">
        <v>83</v>
      </c>
      <c r="AH4" s="74" t="s">
        <v>84</v>
      </c>
      <c r="AI4" s="74" t="s">
        <v>85</v>
      </c>
      <c r="AJ4" s="74" t="s">
        <v>87</v>
      </c>
      <c r="AK4" s="74" t="s">
        <v>88</v>
      </c>
      <c r="AL4" s="74" t="s">
        <v>89</v>
      </c>
      <c r="AM4" s="74" t="s">
        <v>90</v>
      </c>
      <c r="AN4" s="74" t="s">
        <v>91</v>
      </c>
      <c r="AO4" s="117" t="s">
        <v>152</v>
      </c>
    </row>
    <row r="5" spans="1:44" s="65" customFormat="1" x14ac:dyDescent="0.25">
      <c r="A5" s="118"/>
      <c r="B5" s="119"/>
      <c r="C5" s="77" t="s">
        <v>117</v>
      </c>
      <c r="D5" s="77" t="s">
        <v>117</v>
      </c>
      <c r="E5" s="77" t="s">
        <v>117</v>
      </c>
      <c r="F5" s="77" t="s">
        <v>117</v>
      </c>
      <c r="G5" s="77" t="s">
        <v>117</v>
      </c>
      <c r="H5" s="77" t="s">
        <v>117</v>
      </c>
      <c r="I5" s="77" t="s">
        <v>117</v>
      </c>
      <c r="J5" s="77" t="s">
        <v>117</v>
      </c>
      <c r="K5" s="77" t="s">
        <v>264</v>
      </c>
      <c r="L5" s="77" t="s">
        <v>264</v>
      </c>
      <c r="M5" s="77" t="s">
        <v>264</v>
      </c>
      <c r="N5" s="77" t="s">
        <v>264</v>
      </c>
      <c r="O5" s="77" t="s">
        <v>264</v>
      </c>
      <c r="P5" s="77" t="s">
        <v>264</v>
      </c>
      <c r="Q5" s="77" t="s">
        <v>264</v>
      </c>
      <c r="R5" s="77" t="s">
        <v>264</v>
      </c>
      <c r="S5" s="77" t="s">
        <v>264</v>
      </c>
      <c r="T5" s="77" t="s">
        <v>264</v>
      </c>
      <c r="U5" s="77" t="s">
        <v>264</v>
      </c>
      <c r="V5" s="77" t="s">
        <v>264</v>
      </c>
      <c r="W5" s="77" t="s">
        <v>264</v>
      </c>
      <c r="X5" s="77" t="s">
        <v>264</v>
      </c>
      <c r="Y5" s="77" t="s">
        <v>264</v>
      </c>
      <c r="Z5" s="77" t="s">
        <v>264</v>
      </c>
      <c r="AA5" s="77" t="s">
        <v>264</v>
      </c>
      <c r="AB5" s="77" t="s">
        <v>264</v>
      </c>
      <c r="AC5" s="77" t="s">
        <v>264</v>
      </c>
      <c r="AD5" s="77" t="s">
        <v>264</v>
      </c>
      <c r="AE5" s="77" t="s">
        <v>264</v>
      </c>
      <c r="AF5" s="77" t="s">
        <v>264</v>
      </c>
      <c r="AG5" s="77" t="s">
        <v>264</v>
      </c>
      <c r="AH5" s="77" t="s">
        <v>264</v>
      </c>
      <c r="AI5" s="77" t="s">
        <v>264</v>
      </c>
      <c r="AJ5" s="77" t="s">
        <v>264</v>
      </c>
      <c r="AK5" s="77" t="s">
        <v>264</v>
      </c>
      <c r="AL5" s="77" t="s">
        <v>264</v>
      </c>
      <c r="AM5" s="77" t="s">
        <v>264</v>
      </c>
      <c r="AN5" s="77" t="s">
        <v>264</v>
      </c>
      <c r="AO5" s="118"/>
      <c r="AQ5" s="80" t="s">
        <v>167</v>
      </c>
      <c r="AR5" s="84">
        <f>COUNTIF(AO7:AO234,"niezanieczyszczony")</f>
        <v>150</v>
      </c>
    </row>
    <row r="6" spans="1:44" s="85" customFormat="1" x14ac:dyDescent="0.25">
      <c r="A6" s="119"/>
      <c r="B6" s="78" t="s">
        <v>273</v>
      </c>
      <c r="C6" s="38">
        <v>1</v>
      </c>
      <c r="D6" s="38">
        <v>9.8000000000000007</v>
      </c>
      <c r="E6" s="38">
        <v>2.2999999999999998</v>
      </c>
      <c r="F6" s="38">
        <v>43</v>
      </c>
      <c r="G6" s="38">
        <v>32</v>
      </c>
      <c r="H6" s="38">
        <v>43</v>
      </c>
      <c r="I6" s="38">
        <v>41</v>
      </c>
      <c r="J6" s="38">
        <v>120</v>
      </c>
      <c r="K6" s="38">
        <v>138</v>
      </c>
      <c r="L6" s="38">
        <v>129</v>
      </c>
      <c r="M6" s="38">
        <v>1600</v>
      </c>
      <c r="N6" s="38">
        <v>60</v>
      </c>
      <c r="O6" s="38">
        <v>5.5</v>
      </c>
      <c r="P6" s="38">
        <v>1</v>
      </c>
      <c r="Q6" s="38">
        <v>53</v>
      </c>
      <c r="R6" s="38">
        <v>144</v>
      </c>
      <c r="S6" s="38">
        <v>494.2</v>
      </c>
      <c r="T6" s="38">
        <v>2.7</v>
      </c>
      <c r="U6" s="38">
        <v>3991</v>
      </c>
      <c r="V6" s="38">
        <v>6.2</v>
      </c>
      <c r="W6" s="38">
        <v>1.0999999999999999E-2</v>
      </c>
      <c r="X6" s="38">
        <v>41</v>
      </c>
      <c r="Y6" s="38">
        <v>695</v>
      </c>
      <c r="Z6" s="38">
        <v>11</v>
      </c>
      <c r="AA6" s="38">
        <v>229</v>
      </c>
      <c r="AB6" s="38">
        <v>4.7</v>
      </c>
      <c r="AC6" s="38">
        <v>177</v>
      </c>
      <c r="AD6" s="38">
        <v>1.4</v>
      </c>
      <c r="AE6" s="38">
        <v>120</v>
      </c>
      <c r="AF6" s="38">
        <v>60</v>
      </c>
      <c r="AG6" s="38">
        <v>6</v>
      </c>
      <c r="AH6" s="38">
        <v>12.9</v>
      </c>
      <c r="AI6" s="38">
        <v>9.3000000000000007</v>
      </c>
      <c r="AJ6" s="38">
        <v>5.2</v>
      </c>
      <c r="AK6" s="38">
        <v>12.1</v>
      </c>
      <c r="AL6" s="38">
        <v>43</v>
      </c>
      <c r="AM6" s="38">
        <v>4.3</v>
      </c>
      <c r="AN6" s="38">
        <v>0.2</v>
      </c>
      <c r="AO6" s="119"/>
      <c r="AQ6" s="81" t="s">
        <v>166</v>
      </c>
      <c r="AR6" s="84">
        <f>COUNTIF(AO7:AO234,"zanieczyszczony")</f>
        <v>78</v>
      </c>
    </row>
    <row r="7" spans="1:44" x14ac:dyDescent="0.2">
      <c r="A7" s="39">
        <f>'cieki 2023'!B6</f>
        <v>1</v>
      </c>
      <c r="B7" s="79" t="str">
        <f>'cieki 2023'!D6</f>
        <v>Babulówka - Suchorzów</v>
      </c>
      <c r="C7" s="40">
        <f>'cieki 2023'!I6</f>
        <v>0.05</v>
      </c>
      <c r="D7" s="40">
        <f>'cieki 2023'!J6</f>
        <v>1.5</v>
      </c>
      <c r="E7" s="40">
        <f>'cieki 2023'!L6</f>
        <v>0.65</v>
      </c>
      <c r="F7" s="40">
        <f>'cieki 2023'!N6</f>
        <v>14.3</v>
      </c>
      <c r="G7" s="40">
        <f>'cieki 2023'!O6</f>
        <v>7.32</v>
      </c>
      <c r="H7" s="40">
        <f>'cieki 2023'!S6</f>
        <v>10.1</v>
      </c>
      <c r="I7" s="40">
        <f>'cieki 2023'!T6</f>
        <v>4.7</v>
      </c>
      <c r="J7" s="40">
        <f>'cieki 2023'!X6</f>
        <v>29.6</v>
      </c>
      <c r="K7" s="40">
        <f>'cieki 2023'!AH6</f>
        <v>2.5</v>
      </c>
      <c r="L7" s="40">
        <f>'cieki 2023'!AJ6</f>
        <v>2.5</v>
      </c>
      <c r="M7" s="40">
        <f>'cieki 2023'!BA6</f>
        <v>31.5</v>
      </c>
      <c r="N7" s="40">
        <f>'cieki 2023'!BI6</f>
        <v>0.5</v>
      </c>
      <c r="O7" s="40">
        <f>'cieki 2023'!BJ6</f>
        <v>5.0000000000000001E-3</v>
      </c>
      <c r="P7" s="40">
        <f>'cieki 2023'!BP6</f>
        <v>0.05</v>
      </c>
      <c r="Q7" s="40">
        <f>'cieki 2023'!BS6</f>
        <v>0.05</v>
      </c>
      <c r="R7" s="40">
        <f>'cieki 2023'!BT6</f>
        <v>0.05</v>
      </c>
      <c r="S7" s="40">
        <f>'cieki 2023'!BU6</f>
        <v>0.1</v>
      </c>
      <c r="T7" s="40">
        <f>'cieki 2023'!BZ6</f>
        <v>0.15</v>
      </c>
      <c r="U7" s="40">
        <f>'cieki 2023'!CB6</f>
        <v>50</v>
      </c>
      <c r="V7" s="40">
        <f>'cieki 2023'!CD6</f>
        <v>0.01</v>
      </c>
      <c r="W7" s="40">
        <f>'cieki 2023'!CL6</f>
        <v>5.0000000000000001E-3</v>
      </c>
      <c r="X7" s="40">
        <f>'cieki 2023'!CQ6</f>
        <v>1.5</v>
      </c>
      <c r="Y7" s="40">
        <f>'cieki 2023'!CR6</f>
        <v>0.3</v>
      </c>
      <c r="Z7" s="40">
        <f>'cieki 2023'!CS6</f>
        <v>5</v>
      </c>
      <c r="AA7" s="40">
        <f>'cieki 2023'!CT6</f>
        <v>0.5</v>
      </c>
      <c r="AB7" s="40">
        <f>'cieki 2023'!CU6</f>
        <v>0.5</v>
      </c>
      <c r="AC7" s="40">
        <f>'cieki 2023'!CX6</f>
        <v>0.05</v>
      </c>
      <c r="AD7" s="40">
        <f>'cieki 2023'!CZ6</f>
        <v>0.05</v>
      </c>
      <c r="AE7" s="40">
        <f>'cieki 2023'!DB6</f>
        <v>0.05</v>
      </c>
      <c r="AF7" s="40">
        <f>'cieki 2023'!DC6</f>
        <v>0.05</v>
      </c>
      <c r="AG7" s="40">
        <f>'cieki 2023'!DD6</f>
        <v>0.05</v>
      </c>
      <c r="AH7" s="40">
        <f>'cieki 2023'!DE6</f>
        <v>0.05</v>
      </c>
      <c r="AI7" s="40">
        <f>'cieki 2023'!DF6</f>
        <v>0.05</v>
      </c>
      <c r="AJ7" s="40">
        <f>'cieki 2023'!DH6</f>
        <v>0.5</v>
      </c>
      <c r="AK7" s="40">
        <f>'cieki 2023'!DI6</f>
        <v>0.05</v>
      </c>
      <c r="AL7" s="40">
        <f>'cieki 2023'!DJ6</f>
        <v>0.25</v>
      </c>
      <c r="AM7" s="40">
        <f>'cieki 2023'!DK6</f>
        <v>0.25</v>
      </c>
      <c r="AN7" s="40">
        <f>'cieki 2023'!DL6</f>
        <v>0.05</v>
      </c>
      <c r="AO7" s="80" t="s">
        <v>167</v>
      </c>
    </row>
    <row r="8" spans="1:44" x14ac:dyDescent="0.2">
      <c r="A8" s="39">
        <f>'cieki 2023'!B7</f>
        <v>2</v>
      </c>
      <c r="B8" s="79" t="str">
        <f>'cieki 2023'!D7</f>
        <v>Barycz - ujście do Odry</v>
      </c>
      <c r="C8" s="40">
        <f>'cieki 2023'!I7</f>
        <v>0.05</v>
      </c>
      <c r="D8" s="40">
        <f>'cieki 2023'!J7</f>
        <v>4.6100000000000003</v>
      </c>
      <c r="E8" s="40">
        <f>'cieki 2023'!L7</f>
        <v>0.38</v>
      </c>
      <c r="F8" s="40">
        <f>'cieki 2023'!N7</f>
        <v>12.6</v>
      </c>
      <c r="G8" s="40">
        <f>'cieki 2023'!O7</f>
        <v>67.3</v>
      </c>
      <c r="H8" s="40">
        <f>'cieki 2023'!S7</f>
        <v>3.21</v>
      </c>
      <c r="I8" s="40">
        <f>'cieki 2023'!T7</f>
        <v>137</v>
      </c>
      <c r="J8" s="40">
        <f>'cieki 2023'!X7</f>
        <v>76</v>
      </c>
      <c r="K8" s="40">
        <f>'cieki 2023'!AH7</f>
        <v>13</v>
      </c>
      <c r="L8" s="40">
        <f>'cieki 2023'!AJ7</f>
        <v>30</v>
      </c>
      <c r="M8" s="40">
        <f>'cieki 2023'!BA7</f>
        <v>1146.5</v>
      </c>
      <c r="N8" s="40">
        <f>'cieki 2023'!BI7</f>
        <v>0.5</v>
      </c>
      <c r="O8" s="40">
        <f>'cieki 2023'!BJ7</f>
        <v>5.0000000000000001E-3</v>
      </c>
      <c r="P8" s="40">
        <f>'cieki 2023'!BP7</f>
        <v>0.05</v>
      </c>
      <c r="Q8" s="40">
        <f>'cieki 2023'!BS7</f>
        <v>0.05</v>
      </c>
      <c r="R8" s="40">
        <f>'cieki 2023'!BT7</f>
        <v>0.05</v>
      </c>
      <c r="S8" s="40">
        <f>'cieki 2023'!BU7</f>
        <v>0.1</v>
      </c>
      <c r="T8" s="40">
        <f>'cieki 2023'!BZ7</f>
        <v>0.15</v>
      </c>
      <c r="U8" s="40">
        <f>'cieki 2023'!CB7</f>
        <v>50</v>
      </c>
      <c r="V8" s="40">
        <f>'cieki 2023'!CD7</f>
        <v>0.01</v>
      </c>
      <c r="W8" s="40">
        <f>'cieki 2023'!CL7</f>
        <v>5.0000000000000001E-3</v>
      </c>
      <c r="X8" s="40">
        <f>'cieki 2023'!CQ7</f>
        <v>1.5</v>
      </c>
      <c r="Y8" s="40">
        <f>'cieki 2023'!CR7</f>
        <v>0.3</v>
      </c>
      <c r="Z8" s="40">
        <f>'cieki 2023'!CS7</f>
        <v>5</v>
      </c>
      <c r="AA8" s="40">
        <f>'cieki 2023'!CT7</f>
        <v>0.5</v>
      </c>
      <c r="AB8" s="40">
        <f>'cieki 2023'!CU7</f>
        <v>0.5</v>
      </c>
      <c r="AC8" s="40">
        <f>'cieki 2023'!CX7</f>
        <v>0.05</v>
      </c>
      <c r="AD8" s="40">
        <f>'cieki 2023'!CZ7</f>
        <v>0.05</v>
      </c>
      <c r="AE8" s="40">
        <f>'cieki 2023'!DB7</f>
        <v>0.05</v>
      </c>
      <c r="AF8" s="40">
        <f>'cieki 2023'!DC7</f>
        <v>0.05</v>
      </c>
      <c r="AG8" s="40">
        <f>'cieki 2023'!DD7</f>
        <v>0.05</v>
      </c>
      <c r="AH8" s="40">
        <f>'cieki 2023'!DE7</f>
        <v>0.05</v>
      </c>
      <c r="AI8" s="40">
        <f>'cieki 2023'!DF7</f>
        <v>0.05</v>
      </c>
      <c r="AJ8" s="40">
        <f>'cieki 2023'!DH7</f>
        <v>0.5</v>
      </c>
      <c r="AK8" s="40">
        <f>'cieki 2023'!DI7</f>
        <v>0.05</v>
      </c>
      <c r="AL8" s="40">
        <f>'cieki 2023'!DJ7</f>
        <v>0.25</v>
      </c>
      <c r="AM8" s="40">
        <f>'cieki 2023'!DK7</f>
        <v>0.25</v>
      </c>
      <c r="AN8" s="40">
        <f>'cieki 2023'!DL7</f>
        <v>0.05</v>
      </c>
      <c r="AO8" s="81" t="s">
        <v>166</v>
      </c>
      <c r="AQ8" s="65"/>
      <c r="AR8" s="84"/>
    </row>
    <row r="9" spans="1:44" x14ac:dyDescent="0.2">
      <c r="A9" s="39">
        <f>'cieki 2023'!B8</f>
        <v>3</v>
      </c>
      <c r="B9" s="79" t="str">
        <f>'cieki 2023'!D8</f>
        <v>Biała - ujście do Małej Wisły</v>
      </c>
      <c r="C9" s="40">
        <f>'cieki 2023'!I8</f>
        <v>0.05</v>
      </c>
      <c r="D9" s="40">
        <f>'cieki 2023'!J8</f>
        <v>3.16</v>
      </c>
      <c r="E9" s="40">
        <f>'cieki 2023'!L8</f>
        <v>1.61</v>
      </c>
      <c r="F9" s="40">
        <f>'cieki 2023'!N8</f>
        <v>39</v>
      </c>
      <c r="G9" s="40">
        <f>'cieki 2023'!O8</f>
        <v>66.3</v>
      </c>
      <c r="H9" s="40">
        <f>'cieki 2023'!S8</f>
        <v>23.9</v>
      </c>
      <c r="I9" s="40">
        <f>'cieki 2023'!T8</f>
        <v>46.4</v>
      </c>
      <c r="J9" s="40">
        <f>'cieki 2023'!X8</f>
        <v>429</v>
      </c>
      <c r="K9" s="40">
        <f>'cieki 2023'!AH8</f>
        <v>1210</v>
      </c>
      <c r="L9" s="40">
        <f>'cieki 2023'!AJ8</f>
        <v>104</v>
      </c>
      <c r="M9" s="40">
        <f>'cieki 2023'!BA8</f>
        <v>4582.5</v>
      </c>
      <c r="N9" s="40">
        <f>'cieki 2023'!BI8</f>
        <v>0.5</v>
      </c>
      <c r="O9" s="40">
        <f>'cieki 2023'!BJ8</f>
        <v>5.0000000000000001E-3</v>
      </c>
      <c r="P9" s="40">
        <f>'cieki 2023'!BP8</f>
        <v>0.05</v>
      </c>
      <c r="Q9" s="40">
        <f>'cieki 2023'!BS8</f>
        <v>0.05</v>
      </c>
      <c r="R9" s="40">
        <f>'cieki 2023'!BT8</f>
        <v>0.05</v>
      </c>
      <c r="S9" s="40">
        <f>'cieki 2023'!BU8</f>
        <v>0.1</v>
      </c>
      <c r="T9" s="40">
        <f>'cieki 2023'!BZ8</f>
        <v>0.15</v>
      </c>
      <c r="U9" s="40">
        <f>'cieki 2023'!CB8</f>
        <v>50</v>
      </c>
      <c r="V9" s="40">
        <f>'cieki 2023'!CD8</f>
        <v>0.01</v>
      </c>
      <c r="W9" s="40">
        <f>'cieki 2023'!CL8</f>
        <v>5.0000000000000001E-3</v>
      </c>
      <c r="X9" s="40">
        <f>'cieki 2023'!CQ8</f>
        <v>1.5</v>
      </c>
      <c r="Y9" s="40">
        <f>'cieki 2023'!CR8</f>
        <v>0.3</v>
      </c>
      <c r="Z9" s="40">
        <f>'cieki 2023'!CS8</f>
        <v>5</v>
      </c>
      <c r="AA9" s="40">
        <f>'cieki 2023'!CT8</f>
        <v>0.5</v>
      </c>
      <c r="AB9" s="40">
        <f>'cieki 2023'!CU8</f>
        <v>0.5</v>
      </c>
      <c r="AC9" s="40">
        <f>'cieki 2023'!CX8</f>
        <v>0.05</v>
      </c>
      <c r="AD9" s="40">
        <f>'cieki 2023'!CZ8</f>
        <v>0.05</v>
      </c>
      <c r="AE9" s="40">
        <f>'cieki 2023'!DB8</f>
        <v>0.05</v>
      </c>
      <c r="AF9" s="40">
        <f>'cieki 2023'!DC8</f>
        <v>0.05</v>
      </c>
      <c r="AG9" s="40">
        <f>'cieki 2023'!DD8</f>
        <v>0.05</v>
      </c>
      <c r="AH9" s="40">
        <f>'cieki 2023'!DE8</f>
        <v>0.05</v>
      </c>
      <c r="AI9" s="40">
        <f>'cieki 2023'!DF8</f>
        <v>0.05</v>
      </c>
      <c r="AJ9" s="40">
        <f>'cieki 2023'!DH8</f>
        <v>0.5</v>
      </c>
      <c r="AK9" s="40">
        <f>'cieki 2023'!DI8</f>
        <v>0.05</v>
      </c>
      <c r="AL9" s="40">
        <f>'cieki 2023'!DJ8</f>
        <v>0.25</v>
      </c>
      <c r="AM9" s="40">
        <f>'cieki 2023'!DK8</f>
        <v>0.25</v>
      </c>
      <c r="AN9" s="40">
        <f>'cieki 2023'!DL8</f>
        <v>0.05</v>
      </c>
      <c r="AO9" s="81" t="s">
        <v>166</v>
      </c>
      <c r="AQ9" s="65"/>
      <c r="AR9" s="87"/>
    </row>
    <row r="10" spans="1:44" x14ac:dyDescent="0.2">
      <c r="A10" s="39">
        <f>'cieki 2023'!B9</f>
        <v>4</v>
      </c>
      <c r="B10" s="79" t="str">
        <f>'cieki 2023'!D9</f>
        <v>Biała - Tarnów</v>
      </c>
      <c r="C10" s="40">
        <f>'cieki 2023'!I9</f>
        <v>14.1</v>
      </c>
      <c r="D10" s="40">
        <f>'cieki 2023'!J9</f>
        <v>4.57</v>
      </c>
      <c r="E10" s="40">
        <f>'cieki 2023'!L9</f>
        <v>0.376</v>
      </c>
      <c r="F10" s="40">
        <f>'cieki 2023'!N9</f>
        <v>19.399999999999999</v>
      </c>
      <c r="G10" s="40">
        <f>'cieki 2023'!O9</f>
        <v>20.8</v>
      </c>
      <c r="H10" s="40">
        <f>'cieki 2023'!S9</f>
        <v>19.3</v>
      </c>
      <c r="I10" s="40">
        <f>'cieki 2023'!T9</f>
        <v>10.9</v>
      </c>
      <c r="J10" s="40">
        <f>'cieki 2023'!X9</f>
        <v>61.1</v>
      </c>
      <c r="K10" s="40">
        <f>'cieki 2023'!AH9</f>
        <v>130</v>
      </c>
      <c r="L10" s="40">
        <f>'cieki 2023'!AJ9</f>
        <v>2.5</v>
      </c>
      <c r="M10" s="40">
        <f>'cieki 2023'!BA9</f>
        <v>349</v>
      </c>
      <c r="N10" s="40">
        <f>'cieki 2023'!BI9</f>
        <v>0.5</v>
      </c>
      <c r="O10" s="40">
        <f>'cieki 2023'!BJ9</f>
        <v>5.0000000000000001E-3</v>
      </c>
      <c r="P10" s="40">
        <f>'cieki 2023'!BP9</f>
        <v>0.05</v>
      </c>
      <c r="Q10" s="40">
        <f>'cieki 2023'!BS9</f>
        <v>0.05</v>
      </c>
      <c r="R10" s="40">
        <f>'cieki 2023'!BT9</f>
        <v>0.05</v>
      </c>
      <c r="S10" s="40">
        <f>'cieki 2023'!BU9</f>
        <v>0.1</v>
      </c>
      <c r="T10" s="40">
        <f>'cieki 2023'!BZ9</f>
        <v>0.15</v>
      </c>
      <c r="U10" s="40">
        <f>'cieki 2023'!CB9</f>
        <v>0</v>
      </c>
      <c r="V10" s="40">
        <f>'cieki 2023'!CD9</f>
        <v>0</v>
      </c>
      <c r="W10" s="40">
        <f>'cieki 2023'!CL9</f>
        <v>0</v>
      </c>
      <c r="X10" s="40">
        <f>'cieki 2023'!CQ9</f>
        <v>0</v>
      </c>
      <c r="Y10" s="40">
        <f>'cieki 2023'!CR9</f>
        <v>0</v>
      </c>
      <c r="Z10" s="40">
        <f>'cieki 2023'!CS9</f>
        <v>0</v>
      </c>
      <c r="AA10" s="40">
        <f>'cieki 2023'!CT9</f>
        <v>0</v>
      </c>
      <c r="AB10" s="40">
        <f>'cieki 2023'!CU9</f>
        <v>0</v>
      </c>
      <c r="AC10" s="40">
        <f>'cieki 2023'!CX9</f>
        <v>0</v>
      </c>
      <c r="AD10" s="40">
        <f>'cieki 2023'!CZ9</f>
        <v>0</v>
      </c>
      <c r="AE10" s="40">
        <f>'cieki 2023'!DB9</f>
        <v>0</v>
      </c>
      <c r="AF10" s="40">
        <f>'cieki 2023'!DC9</f>
        <v>0</v>
      </c>
      <c r="AG10" s="40">
        <f>'cieki 2023'!DD9</f>
        <v>0</v>
      </c>
      <c r="AH10" s="40">
        <f>'cieki 2023'!DE9</f>
        <v>0.05</v>
      </c>
      <c r="AI10" s="40">
        <f>'cieki 2023'!DF9</f>
        <v>0.05</v>
      </c>
      <c r="AJ10" s="40">
        <f>'cieki 2023'!DH9</f>
        <v>0</v>
      </c>
      <c r="AK10" s="40">
        <f>'cieki 2023'!DI9</f>
        <v>0</v>
      </c>
      <c r="AL10" s="40">
        <f>'cieki 2023'!DJ9</f>
        <v>0</v>
      </c>
      <c r="AM10" s="40">
        <f>'cieki 2023'!DK9</f>
        <v>0</v>
      </c>
      <c r="AN10" s="40">
        <f>'cieki 2023'!DL9</f>
        <v>0</v>
      </c>
      <c r="AO10" s="81" t="s">
        <v>166</v>
      </c>
      <c r="AR10" s="87"/>
    </row>
    <row r="11" spans="1:44" x14ac:dyDescent="0.2">
      <c r="A11" s="39">
        <f>'cieki 2023'!B10</f>
        <v>5</v>
      </c>
      <c r="B11" s="79" t="str">
        <f>'cieki 2023'!D10</f>
        <v>Biała Przemsza - Klucze</v>
      </c>
      <c r="C11" s="40">
        <f>'cieki 2023'!I10</f>
        <v>0.05</v>
      </c>
      <c r="D11" s="40">
        <f>'cieki 2023'!J10</f>
        <v>1.5</v>
      </c>
      <c r="E11" s="40">
        <f>'cieki 2023'!L10</f>
        <v>1.29</v>
      </c>
      <c r="F11" s="40">
        <f>'cieki 2023'!N10</f>
        <v>9.9700000000000006</v>
      </c>
      <c r="G11" s="40">
        <f>'cieki 2023'!O10</f>
        <v>4.1900000000000004</v>
      </c>
      <c r="H11" s="40">
        <f>'cieki 2023'!S10</f>
        <v>1.66</v>
      </c>
      <c r="I11" s="40">
        <f>'cieki 2023'!T10</f>
        <v>39.5</v>
      </c>
      <c r="J11" s="40">
        <f>'cieki 2023'!X10</f>
        <v>50.3</v>
      </c>
      <c r="K11" s="40">
        <f>'cieki 2023'!AH10</f>
        <v>22</v>
      </c>
      <c r="L11" s="40">
        <f>'cieki 2023'!AJ10</f>
        <v>2.5</v>
      </c>
      <c r="M11" s="40">
        <f>'cieki 2023'!BA10</f>
        <v>112.5</v>
      </c>
      <c r="N11" s="40">
        <f>'cieki 2023'!BI10</f>
        <v>0.5</v>
      </c>
      <c r="O11" s="40">
        <f>'cieki 2023'!BJ10</f>
        <v>5.0000000000000001E-3</v>
      </c>
      <c r="P11" s="40">
        <f>'cieki 2023'!BP10</f>
        <v>0.05</v>
      </c>
      <c r="Q11" s="40">
        <f>'cieki 2023'!BS10</f>
        <v>0.05</v>
      </c>
      <c r="R11" s="40">
        <f>'cieki 2023'!BT10</f>
        <v>0.05</v>
      </c>
      <c r="S11" s="40">
        <f>'cieki 2023'!BU10</f>
        <v>0.1</v>
      </c>
      <c r="T11" s="40">
        <f>'cieki 2023'!BZ10</f>
        <v>0.15</v>
      </c>
      <c r="U11" s="40">
        <f>'cieki 2023'!CB10</f>
        <v>50</v>
      </c>
      <c r="V11" s="40">
        <f>'cieki 2023'!CD10</f>
        <v>0.01</v>
      </c>
      <c r="W11" s="40">
        <f>'cieki 2023'!CL10</f>
        <v>5.0000000000000001E-3</v>
      </c>
      <c r="X11" s="40">
        <f>'cieki 2023'!CQ10</f>
        <v>1.5</v>
      </c>
      <c r="Y11" s="40">
        <f>'cieki 2023'!CR10</f>
        <v>0.3</v>
      </c>
      <c r="Z11" s="40">
        <f>'cieki 2023'!CS10</f>
        <v>5</v>
      </c>
      <c r="AA11" s="40">
        <f>'cieki 2023'!CT10</f>
        <v>0.5</v>
      </c>
      <c r="AB11" s="40">
        <f>'cieki 2023'!CU10</f>
        <v>0.5</v>
      </c>
      <c r="AC11" s="40">
        <f>'cieki 2023'!CX10</f>
        <v>0.05</v>
      </c>
      <c r="AD11" s="40">
        <f>'cieki 2023'!CZ10</f>
        <v>0.05</v>
      </c>
      <c r="AE11" s="40">
        <f>'cieki 2023'!DB10</f>
        <v>0.05</v>
      </c>
      <c r="AF11" s="40">
        <f>'cieki 2023'!DC10</f>
        <v>0.05</v>
      </c>
      <c r="AG11" s="40">
        <f>'cieki 2023'!DD10</f>
        <v>0.05</v>
      </c>
      <c r="AH11" s="40">
        <f>'cieki 2023'!DE10</f>
        <v>0.05</v>
      </c>
      <c r="AI11" s="40">
        <f>'cieki 2023'!DF10</f>
        <v>0.05</v>
      </c>
      <c r="AJ11" s="40">
        <f>'cieki 2023'!DH10</f>
        <v>0.5</v>
      </c>
      <c r="AK11" s="40">
        <f>'cieki 2023'!DI10</f>
        <v>0.05</v>
      </c>
      <c r="AL11" s="40">
        <f>'cieki 2023'!DJ10</f>
        <v>0.25</v>
      </c>
      <c r="AM11" s="40">
        <f>'cieki 2023'!DK10</f>
        <v>0.25</v>
      </c>
      <c r="AN11" s="40">
        <f>'cieki 2023'!DL10</f>
        <v>0.05</v>
      </c>
      <c r="AO11" s="80" t="s">
        <v>167</v>
      </c>
      <c r="AR11" s="87"/>
    </row>
    <row r="12" spans="1:44" x14ac:dyDescent="0.2">
      <c r="A12" s="39">
        <f>'cieki 2023'!B11</f>
        <v>6</v>
      </c>
      <c r="B12" s="79" t="str">
        <f>'cieki 2023'!D11</f>
        <v>Biała Przemsza - ujście do Przemszy</v>
      </c>
      <c r="C12" s="40">
        <f>'cieki 2023'!I11</f>
        <v>0.05</v>
      </c>
      <c r="D12" s="40">
        <f>'cieki 2023'!J11</f>
        <v>1.5</v>
      </c>
      <c r="E12" s="40">
        <f>'cieki 2023'!L11</f>
        <v>0.157</v>
      </c>
      <c r="F12" s="40">
        <f>'cieki 2023'!N11</f>
        <v>10.9</v>
      </c>
      <c r="G12" s="40">
        <f>'cieki 2023'!O11</f>
        <v>8.1</v>
      </c>
      <c r="H12" s="40">
        <f>'cieki 2023'!S11</f>
        <v>14.1</v>
      </c>
      <c r="I12" s="40">
        <f>'cieki 2023'!T11</f>
        <v>6.81</v>
      </c>
      <c r="J12" s="40">
        <f>'cieki 2023'!X11</f>
        <v>39.6</v>
      </c>
      <c r="K12" s="40">
        <f>'cieki 2023'!AH11</f>
        <v>18</v>
      </c>
      <c r="L12" s="40">
        <f>'cieki 2023'!AJ11</f>
        <v>2.5</v>
      </c>
      <c r="M12" s="40">
        <f>'cieki 2023'!BA11</f>
        <v>193</v>
      </c>
      <c r="N12" s="40">
        <f>'cieki 2023'!BI11</f>
        <v>0.5</v>
      </c>
      <c r="O12" s="40">
        <f>'cieki 2023'!BJ11</f>
        <v>5.0000000000000001E-3</v>
      </c>
      <c r="P12" s="40">
        <f>'cieki 2023'!BP11</f>
        <v>0.05</v>
      </c>
      <c r="Q12" s="40">
        <f>'cieki 2023'!BS11</f>
        <v>0.05</v>
      </c>
      <c r="R12" s="40">
        <f>'cieki 2023'!BT11</f>
        <v>0.05</v>
      </c>
      <c r="S12" s="40">
        <f>'cieki 2023'!BU11</f>
        <v>0.1</v>
      </c>
      <c r="T12" s="40">
        <f>'cieki 2023'!BZ11</f>
        <v>0.15</v>
      </c>
      <c r="U12" s="40">
        <f>'cieki 2023'!CB11</f>
        <v>50</v>
      </c>
      <c r="V12" s="40">
        <f>'cieki 2023'!CD11</f>
        <v>0.01</v>
      </c>
      <c r="W12" s="40">
        <f>'cieki 2023'!CL11</f>
        <v>5.0000000000000001E-3</v>
      </c>
      <c r="X12" s="40">
        <f>'cieki 2023'!CQ11</f>
        <v>1.5</v>
      </c>
      <c r="Y12" s="40">
        <f>'cieki 2023'!CR11</f>
        <v>0.3</v>
      </c>
      <c r="Z12" s="40">
        <f>'cieki 2023'!CS11</f>
        <v>5</v>
      </c>
      <c r="AA12" s="40">
        <f>'cieki 2023'!CT11</f>
        <v>0.5</v>
      </c>
      <c r="AB12" s="40">
        <f>'cieki 2023'!CU11</f>
        <v>0.5</v>
      </c>
      <c r="AC12" s="40">
        <f>'cieki 2023'!CX11</f>
        <v>0.05</v>
      </c>
      <c r="AD12" s="40">
        <f>'cieki 2023'!CZ11</f>
        <v>0.05</v>
      </c>
      <c r="AE12" s="40">
        <f>'cieki 2023'!DB11</f>
        <v>0.05</v>
      </c>
      <c r="AF12" s="40">
        <f>'cieki 2023'!DC11</f>
        <v>0.05</v>
      </c>
      <c r="AG12" s="40">
        <f>'cieki 2023'!DD11</f>
        <v>0.05</v>
      </c>
      <c r="AH12" s="40">
        <f>'cieki 2023'!DE11</f>
        <v>0.05</v>
      </c>
      <c r="AI12" s="40">
        <f>'cieki 2023'!DF11</f>
        <v>0.05</v>
      </c>
      <c r="AJ12" s="40">
        <f>'cieki 2023'!DH11</f>
        <v>0.5</v>
      </c>
      <c r="AK12" s="40">
        <f>'cieki 2023'!DI11</f>
        <v>0.05</v>
      </c>
      <c r="AL12" s="40">
        <f>'cieki 2023'!DJ11</f>
        <v>0.25</v>
      </c>
      <c r="AM12" s="40">
        <f>'cieki 2023'!DK11</f>
        <v>0.25</v>
      </c>
      <c r="AN12" s="40">
        <f>'cieki 2023'!DL11</f>
        <v>0.05</v>
      </c>
      <c r="AO12" s="80" t="s">
        <v>167</v>
      </c>
      <c r="AR12" s="87"/>
    </row>
    <row r="13" spans="1:44" x14ac:dyDescent="0.2">
      <c r="A13" s="39">
        <f>'cieki 2023'!B12</f>
        <v>9</v>
      </c>
      <c r="B13" s="79" t="str">
        <f>'cieki 2023'!D12</f>
        <v>Biebrza - Osowiec</v>
      </c>
      <c r="C13" s="40">
        <f>'cieki 2023'!I12</f>
        <v>0.05</v>
      </c>
      <c r="D13" s="40">
        <f>'cieki 2023'!J12</f>
        <v>1.5</v>
      </c>
      <c r="E13" s="40">
        <f>'cieki 2023'!L12</f>
        <v>0.10299999999999999</v>
      </c>
      <c r="F13" s="40">
        <f>'cieki 2023'!N12</f>
        <v>4.79</v>
      </c>
      <c r="G13" s="40">
        <f>'cieki 2023'!O12</f>
        <v>5.67</v>
      </c>
      <c r="H13" s="40">
        <f>'cieki 2023'!S12</f>
        <v>2.44</v>
      </c>
      <c r="I13" s="40">
        <f>'cieki 2023'!T12</f>
        <v>56.6</v>
      </c>
      <c r="J13" s="40">
        <f>'cieki 2023'!X12</f>
        <v>82.6</v>
      </c>
      <c r="K13" s="40">
        <f>'cieki 2023'!AH12</f>
        <v>9</v>
      </c>
      <c r="L13" s="40">
        <f>'cieki 2023'!AJ12</f>
        <v>2.5</v>
      </c>
      <c r="M13" s="40">
        <f>'cieki 2023'!BA12</f>
        <v>433.5</v>
      </c>
      <c r="N13" s="40">
        <f>'cieki 2023'!BI12</f>
        <v>0.5</v>
      </c>
      <c r="O13" s="40">
        <f>'cieki 2023'!BJ12</f>
        <v>5.0000000000000001E-3</v>
      </c>
      <c r="P13" s="40">
        <f>'cieki 2023'!BP12</f>
        <v>0.05</v>
      </c>
      <c r="Q13" s="40">
        <f>'cieki 2023'!BS12</f>
        <v>0.05</v>
      </c>
      <c r="R13" s="40">
        <f>'cieki 2023'!BT12</f>
        <v>0.05</v>
      </c>
      <c r="S13" s="40">
        <f>'cieki 2023'!BU12</f>
        <v>0.1</v>
      </c>
      <c r="T13" s="40">
        <f>'cieki 2023'!BZ12</f>
        <v>0.15</v>
      </c>
      <c r="U13" s="40">
        <f>'cieki 2023'!CB12</f>
        <v>0</v>
      </c>
      <c r="V13" s="40">
        <f>'cieki 2023'!CD12</f>
        <v>0</v>
      </c>
      <c r="W13" s="40">
        <f>'cieki 2023'!CL12</f>
        <v>0</v>
      </c>
      <c r="X13" s="40">
        <f>'cieki 2023'!CQ12</f>
        <v>0</v>
      </c>
      <c r="Y13" s="40">
        <f>'cieki 2023'!CR12</f>
        <v>0</v>
      </c>
      <c r="Z13" s="40">
        <f>'cieki 2023'!CS12</f>
        <v>0</v>
      </c>
      <c r="AA13" s="40">
        <f>'cieki 2023'!CT12</f>
        <v>0</v>
      </c>
      <c r="AB13" s="40">
        <f>'cieki 2023'!CU12</f>
        <v>0</v>
      </c>
      <c r="AC13" s="40">
        <f>'cieki 2023'!CX12</f>
        <v>0</v>
      </c>
      <c r="AD13" s="40">
        <f>'cieki 2023'!CZ12</f>
        <v>0</v>
      </c>
      <c r="AE13" s="40">
        <f>'cieki 2023'!DB12</f>
        <v>0</v>
      </c>
      <c r="AF13" s="40">
        <f>'cieki 2023'!DC12</f>
        <v>0</v>
      </c>
      <c r="AG13" s="40">
        <f>'cieki 2023'!DD12</f>
        <v>0</v>
      </c>
      <c r="AH13" s="40">
        <f>'cieki 2023'!DE12</f>
        <v>0.05</v>
      </c>
      <c r="AI13" s="40">
        <f>'cieki 2023'!DF12</f>
        <v>0.05</v>
      </c>
      <c r="AJ13" s="40">
        <f>'cieki 2023'!DH12</f>
        <v>0</v>
      </c>
      <c r="AK13" s="40">
        <f>'cieki 2023'!DI12</f>
        <v>0</v>
      </c>
      <c r="AL13" s="40">
        <f>'cieki 2023'!DJ12</f>
        <v>0</v>
      </c>
      <c r="AM13" s="40">
        <f>'cieki 2023'!DK12</f>
        <v>0</v>
      </c>
      <c r="AN13" s="40">
        <f>'cieki 2023'!DL12</f>
        <v>0</v>
      </c>
      <c r="AO13" s="81" t="s">
        <v>166</v>
      </c>
      <c r="AR13" s="87"/>
    </row>
    <row r="14" spans="1:44" x14ac:dyDescent="0.2">
      <c r="A14" s="39">
        <f>'cieki 2023'!B13</f>
        <v>10</v>
      </c>
      <c r="B14" s="79" t="str">
        <f>'cieki 2023'!D13</f>
        <v>Biebrza - Stary Rogożyn</v>
      </c>
      <c r="C14" s="40">
        <f>'cieki 2023'!I13</f>
        <v>0.05</v>
      </c>
      <c r="D14" s="40">
        <f>'cieki 2023'!J13</f>
        <v>1.5</v>
      </c>
      <c r="E14" s="40">
        <f>'cieki 2023'!L13</f>
        <v>2.5000000000000001E-2</v>
      </c>
      <c r="F14" s="40">
        <f>'cieki 2023'!N13</f>
        <v>4</v>
      </c>
      <c r="G14" s="40">
        <f>'cieki 2023'!O13</f>
        <v>6.35</v>
      </c>
      <c r="H14" s="40">
        <f>'cieki 2023'!S13</f>
        <v>2.13</v>
      </c>
      <c r="I14" s="40">
        <f>'cieki 2023'!T13</f>
        <v>2.2200000000000002</v>
      </c>
      <c r="J14" s="40">
        <f>'cieki 2023'!X13</f>
        <v>12.1</v>
      </c>
      <c r="K14" s="40">
        <f>'cieki 2023'!AH13</f>
        <v>11</v>
      </c>
      <c r="L14" s="40">
        <f>'cieki 2023'!AJ13</f>
        <v>50</v>
      </c>
      <c r="M14" s="40">
        <f>'cieki 2023'!BA13</f>
        <v>858.5</v>
      </c>
      <c r="N14" s="40">
        <f>'cieki 2023'!BI13</f>
        <v>0.5</v>
      </c>
      <c r="O14" s="40">
        <f>'cieki 2023'!BJ13</f>
        <v>5.0000000000000001E-3</v>
      </c>
      <c r="P14" s="40">
        <f>'cieki 2023'!BP13</f>
        <v>0.05</v>
      </c>
      <c r="Q14" s="40">
        <f>'cieki 2023'!BS13</f>
        <v>0.05</v>
      </c>
      <c r="R14" s="40">
        <f>'cieki 2023'!BT13</f>
        <v>0.05</v>
      </c>
      <c r="S14" s="40">
        <f>'cieki 2023'!BU13</f>
        <v>0.1</v>
      </c>
      <c r="T14" s="40">
        <f>'cieki 2023'!BZ13</f>
        <v>0.15</v>
      </c>
      <c r="U14" s="40">
        <f>'cieki 2023'!CB13</f>
        <v>0</v>
      </c>
      <c r="V14" s="40">
        <f>'cieki 2023'!CD13</f>
        <v>0</v>
      </c>
      <c r="W14" s="40">
        <f>'cieki 2023'!CL13</f>
        <v>0</v>
      </c>
      <c r="X14" s="40">
        <f>'cieki 2023'!CQ13</f>
        <v>0</v>
      </c>
      <c r="Y14" s="40">
        <f>'cieki 2023'!CR13</f>
        <v>0</v>
      </c>
      <c r="Z14" s="40">
        <f>'cieki 2023'!CS13</f>
        <v>0</v>
      </c>
      <c r="AA14" s="40">
        <f>'cieki 2023'!CT13</f>
        <v>0</v>
      </c>
      <c r="AB14" s="40">
        <f>'cieki 2023'!CU13</f>
        <v>0</v>
      </c>
      <c r="AC14" s="40">
        <f>'cieki 2023'!CX13</f>
        <v>0</v>
      </c>
      <c r="AD14" s="40">
        <f>'cieki 2023'!CZ13</f>
        <v>0</v>
      </c>
      <c r="AE14" s="40">
        <f>'cieki 2023'!DB13</f>
        <v>0</v>
      </c>
      <c r="AF14" s="40">
        <f>'cieki 2023'!DC13</f>
        <v>0</v>
      </c>
      <c r="AG14" s="40">
        <f>'cieki 2023'!DD13</f>
        <v>0</v>
      </c>
      <c r="AH14" s="40">
        <f>'cieki 2023'!DE13</f>
        <v>0.05</v>
      </c>
      <c r="AI14" s="40">
        <f>'cieki 2023'!DF13</f>
        <v>0.05</v>
      </c>
      <c r="AJ14" s="40">
        <f>'cieki 2023'!DH13</f>
        <v>0</v>
      </c>
      <c r="AK14" s="40">
        <f>'cieki 2023'!DI13</f>
        <v>0</v>
      </c>
      <c r="AL14" s="40">
        <f>'cieki 2023'!DJ13</f>
        <v>0</v>
      </c>
      <c r="AM14" s="40">
        <f>'cieki 2023'!DK13</f>
        <v>0</v>
      </c>
      <c r="AN14" s="40">
        <f>'cieki 2023'!DL13</f>
        <v>0</v>
      </c>
      <c r="AO14" s="80" t="s">
        <v>167</v>
      </c>
      <c r="AR14" s="87"/>
    </row>
    <row r="15" spans="1:44" x14ac:dyDescent="0.2">
      <c r="A15" s="39">
        <f>'cieki 2023'!B14</f>
        <v>11</v>
      </c>
      <c r="B15" s="79" t="str">
        <f>'cieki 2023'!D14</f>
        <v>Biebrza - Burzyn-Rutkowskie</v>
      </c>
      <c r="C15" s="40">
        <f>'cieki 2023'!I14</f>
        <v>0.05</v>
      </c>
      <c r="D15" s="40">
        <f>'cieki 2023'!J14</f>
        <v>1.5</v>
      </c>
      <c r="E15" s="40">
        <f>'cieki 2023'!L14</f>
        <v>2.5000000000000001E-2</v>
      </c>
      <c r="F15" s="40">
        <f>'cieki 2023'!N14</f>
        <v>2.81</v>
      </c>
      <c r="G15" s="40">
        <f>'cieki 2023'!O14</f>
        <v>4.05</v>
      </c>
      <c r="H15" s="40">
        <f>'cieki 2023'!S14</f>
        <v>0.999</v>
      </c>
      <c r="I15" s="40">
        <f>'cieki 2023'!T14</f>
        <v>0.5</v>
      </c>
      <c r="J15" s="40">
        <f>'cieki 2023'!X14</f>
        <v>12.2</v>
      </c>
      <c r="K15" s="40">
        <f>'cieki 2023'!AH14</f>
        <v>10</v>
      </c>
      <c r="L15" s="40">
        <f>'cieki 2023'!AJ14</f>
        <v>2.5</v>
      </c>
      <c r="M15" s="40">
        <f>'cieki 2023'!BA14</f>
        <v>39</v>
      </c>
      <c r="N15" s="40">
        <f>'cieki 2023'!BI14</f>
        <v>0.5</v>
      </c>
      <c r="O15" s="40">
        <f>'cieki 2023'!BJ14</f>
        <v>5.0000000000000001E-3</v>
      </c>
      <c r="P15" s="40">
        <f>'cieki 2023'!BP14</f>
        <v>0.05</v>
      </c>
      <c r="Q15" s="40">
        <f>'cieki 2023'!BS14</f>
        <v>0.05</v>
      </c>
      <c r="R15" s="40">
        <f>'cieki 2023'!BT14</f>
        <v>0.05</v>
      </c>
      <c r="S15" s="40">
        <f>'cieki 2023'!BU14</f>
        <v>0.1</v>
      </c>
      <c r="T15" s="40">
        <f>'cieki 2023'!BZ14</f>
        <v>0.15</v>
      </c>
      <c r="U15" s="40">
        <f>'cieki 2023'!CB14</f>
        <v>0</v>
      </c>
      <c r="V15" s="40">
        <f>'cieki 2023'!CD14</f>
        <v>0</v>
      </c>
      <c r="W15" s="40">
        <f>'cieki 2023'!CL14</f>
        <v>0</v>
      </c>
      <c r="X15" s="40">
        <f>'cieki 2023'!CQ14</f>
        <v>0</v>
      </c>
      <c r="Y15" s="40">
        <f>'cieki 2023'!CR14</f>
        <v>0</v>
      </c>
      <c r="Z15" s="40">
        <f>'cieki 2023'!CS14</f>
        <v>0</v>
      </c>
      <c r="AA15" s="40">
        <f>'cieki 2023'!CT14</f>
        <v>0</v>
      </c>
      <c r="AB15" s="40">
        <f>'cieki 2023'!CU14</f>
        <v>0</v>
      </c>
      <c r="AC15" s="40">
        <f>'cieki 2023'!CX14</f>
        <v>0</v>
      </c>
      <c r="AD15" s="40">
        <f>'cieki 2023'!CZ14</f>
        <v>0</v>
      </c>
      <c r="AE15" s="40">
        <f>'cieki 2023'!DB14</f>
        <v>0</v>
      </c>
      <c r="AF15" s="40">
        <f>'cieki 2023'!DC14</f>
        <v>0</v>
      </c>
      <c r="AG15" s="40">
        <f>'cieki 2023'!DD14</f>
        <v>0</v>
      </c>
      <c r="AH15" s="40">
        <f>'cieki 2023'!DE14</f>
        <v>0.05</v>
      </c>
      <c r="AI15" s="40">
        <f>'cieki 2023'!DF14</f>
        <v>0.05</v>
      </c>
      <c r="AJ15" s="40">
        <f>'cieki 2023'!DH14</f>
        <v>0</v>
      </c>
      <c r="AK15" s="40">
        <f>'cieki 2023'!DI14</f>
        <v>0</v>
      </c>
      <c r="AL15" s="40">
        <f>'cieki 2023'!DJ14</f>
        <v>0</v>
      </c>
      <c r="AM15" s="40">
        <f>'cieki 2023'!DK14</f>
        <v>0</v>
      </c>
      <c r="AN15" s="40">
        <f>'cieki 2023'!DL14</f>
        <v>0</v>
      </c>
      <c r="AO15" s="80" t="s">
        <v>167</v>
      </c>
      <c r="AR15" s="87"/>
    </row>
    <row r="16" spans="1:44" x14ac:dyDescent="0.2">
      <c r="A16" s="39">
        <f>'cieki 2023'!B15</f>
        <v>12</v>
      </c>
      <c r="B16" s="79" t="str">
        <f>'cieki 2023'!D15</f>
        <v>Bierawka - ujście do Odry</v>
      </c>
      <c r="C16" s="40">
        <f>'cieki 2023'!I15</f>
        <v>0.05</v>
      </c>
      <c r="D16" s="40">
        <f>'cieki 2023'!J15</f>
        <v>1.5</v>
      </c>
      <c r="E16" s="40">
        <f>'cieki 2023'!L15</f>
        <v>9.6000000000000002E-2</v>
      </c>
      <c r="F16" s="40">
        <f>'cieki 2023'!N15</f>
        <v>1.71</v>
      </c>
      <c r="G16" s="40">
        <f>'cieki 2023'!O15</f>
        <v>3.49</v>
      </c>
      <c r="H16" s="40">
        <f>'cieki 2023'!S15</f>
        <v>6.05</v>
      </c>
      <c r="I16" s="40">
        <f>'cieki 2023'!T15</f>
        <v>2.3199999999999998</v>
      </c>
      <c r="J16" s="40">
        <f>'cieki 2023'!X15</f>
        <v>40.799999999999997</v>
      </c>
      <c r="K16" s="40">
        <f>'cieki 2023'!AH15</f>
        <v>79</v>
      </c>
      <c r="L16" s="40">
        <f>'cieki 2023'!AJ15</f>
        <v>12</v>
      </c>
      <c r="M16" s="40">
        <f>'cieki 2023'!BA15</f>
        <v>475.5</v>
      </c>
      <c r="N16" s="40">
        <f>'cieki 2023'!BI15</f>
        <v>0.5</v>
      </c>
      <c r="O16" s="40">
        <f>'cieki 2023'!BJ15</f>
        <v>5.0000000000000001E-3</v>
      </c>
      <c r="P16" s="40">
        <f>'cieki 2023'!BP15</f>
        <v>0.05</v>
      </c>
      <c r="Q16" s="40">
        <f>'cieki 2023'!BS15</f>
        <v>0.05</v>
      </c>
      <c r="R16" s="40">
        <f>'cieki 2023'!BT15</f>
        <v>0.05</v>
      </c>
      <c r="S16" s="40">
        <f>'cieki 2023'!BU15</f>
        <v>0.1</v>
      </c>
      <c r="T16" s="40">
        <f>'cieki 2023'!BZ15</f>
        <v>0.15</v>
      </c>
      <c r="U16" s="40">
        <f>'cieki 2023'!CB15</f>
        <v>50</v>
      </c>
      <c r="V16" s="40">
        <f>'cieki 2023'!CD15</f>
        <v>0.01</v>
      </c>
      <c r="W16" s="40">
        <f>'cieki 2023'!CL15</f>
        <v>5.0000000000000001E-3</v>
      </c>
      <c r="X16" s="40">
        <f>'cieki 2023'!CQ15</f>
        <v>1.5</v>
      </c>
      <c r="Y16" s="40">
        <f>'cieki 2023'!CR15</f>
        <v>0.3</v>
      </c>
      <c r="Z16" s="40">
        <f>'cieki 2023'!CS15</f>
        <v>5</v>
      </c>
      <c r="AA16" s="40">
        <f>'cieki 2023'!CT15</f>
        <v>0.5</v>
      </c>
      <c r="AB16" s="40">
        <f>'cieki 2023'!CU15</f>
        <v>0.5</v>
      </c>
      <c r="AC16" s="40">
        <f>'cieki 2023'!CX15</f>
        <v>0.05</v>
      </c>
      <c r="AD16" s="40">
        <f>'cieki 2023'!CZ15</f>
        <v>0.05</v>
      </c>
      <c r="AE16" s="40">
        <f>'cieki 2023'!DB15</f>
        <v>0.05</v>
      </c>
      <c r="AF16" s="40">
        <f>'cieki 2023'!DC15</f>
        <v>0.05</v>
      </c>
      <c r="AG16" s="40">
        <f>'cieki 2023'!DD15</f>
        <v>0.05</v>
      </c>
      <c r="AH16" s="40">
        <f>'cieki 2023'!DE15</f>
        <v>0.05</v>
      </c>
      <c r="AI16" s="40">
        <f>'cieki 2023'!DF15</f>
        <v>0.05</v>
      </c>
      <c r="AJ16" s="40">
        <f>'cieki 2023'!DH15</f>
        <v>0.5</v>
      </c>
      <c r="AK16" s="40">
        <f>'cieki 2023'!DI15</f>
        <v>0.05</v>
      </c>
      <c r="AL16" s="40">
        <f>'cieki 2023'!DJ15</f>
        <v>0.25</v>
      </c>
      <c r="AM16" s="40">
        <f>'cieki 2023'!DK15</f>
        <v>0.25</v>
      </c>
      <c r="AN16" s="40">
        <f>'cieki 2023'!DL15</f>
        <v>0.05</v>
      </c>
      <c r="AO16" s="80" t="s">
        <v>167</v>
      </c>
      <c r="AR16" s="87"/>
    </row>
    <row r="17" spans="1:44" ht="18" x14ac:dyDescent="0.2">
      <c r="A17" s="39">
        <f>'cieki 2023'!B16</f>
        <v>13</v>
      </c>
      <c r="B17" s="79" t="str">
        <f>'cieki 2023'!D16</f>
        <v>Błotna - ujście do Szprotawy (m. Strogoborzyce)</v>
      </c>
      <c r="C17" s="40">
        <f>'cieki 2023'!I16</f>
        <v>0.05</v>
      </c>
      <c r="D17" s="40">
        <f>'cieki 2023'!J16</f>
        <v>1.5</v>
      </c>
      <c r="E17" s="40">
        <f>'cieki 2023'!L16</f>
        <v>2.5000000000000001E-2</v>
      </c>
      <c r="F17" s="40">
        <f>'cieki 2023'!N16</f>
        <v>24.1</v>
      </c>
      <c r="G17" s="40">
        <f>'cieki 2023'!O16</f>
        <v>13.6</v>
      </c>
      <c r="H17" s="40">
        <f>'cieki 2023'!S16</f>
        <v>8.15</v>
      </c>
      <c r="I17" s="40">
        <f>'cieki 2023'!T16</f>
        <v>23.4</v>
      </c>
      <c r="J17" s="40">
        <f>'cieki 2023'!X16</f>
        <v>29.4</v>
      </c>
      <c r="K17" s="40">
        <f>'cieki 2023'!AH16</f>
        <v>6</v>
      </c>
      <c r="L17" s="40">
        <f>'cieki 2023'!AJ16</f>
        <v>2.5</v>
      </c>
      <c r="M17" s="40">
        <f>'cieki 2023'!BA16</f>
        <v>377</v>
      </c>
      <c r="N17" s="40">
        <f>'cieki 2023'!BI16</f>
        <v>0.5</v>
      </c>
      <c r="O17" s="40">
        <f>'cieki 2023'!BJ16</f>
        <v>5.0000000000000001E-3</v>
      </c>
      <c r="P17" s="40">
        <f>'cieki 2023'!BP16</f>
        <v>0.05</v>
      </c>
      <c r="Q17" s="40">
        <f>'cieki 2023'!BS16</f>
        <v>0.05</v>
      </c>
      <c r="R17" s="40">
        <f>'cieki 2023'!BT16</f>
        <v>0.05</v>
      </c>
      <c r="S17" s="40">
        <f>'cieki 2023'!BU16</f>
        <v>0.1</v>
      </c>
      <c r="T17" s="40">
        <f>'cieki 2023'!BZ16</f>
        <v>0.15</v>
      </c>
      <c r="U17" s="40">
        <f>'cieki 2023'!CB16</f>
        <v>0</v>
      </c>
      <c r="V17" s="40">
        <f>'cieki 2023'!CD16</f>
        <v>0</v>
      </c>
      <c r="W17" s="40">
        <f>'cieki 2023'!CL16</f>
        <v>0</v>
      </c>
      <c r="X17" s="40">
        <f>'cieki 2023'!CQ16</f>
        <v>0</v>
      </c>
      <c r="Y17" s="40">
        <f>'cieki 2023'!CR16</f>
        <v>0</v>
      </c>
      <c r="Z17" s="40">
        <f>'cieki 2023'!CS16</f>
        <v>0</v>
      </c>
      <c r="AA17" s="40">
        <f>'cieki 2023'!CT16</f>
        <v>0</v>
      </c>
      <c r="AB17" s="40">
        <f>'cieki 2023'!CU16</f>
        <v>0</v>
      </c>
      <c r="AC17" s="40">
        <f>'cieki 2023'!CX16</f>
        <v>0</v>
      </c>
      <c r="AD17" s="40">
        <f>'cieki 2023'!CZ16</f>
        <v>0</v>
      </c>
      <c r="AE17" s="40">
        <f>'cieki 2023'!DB16</f>
        <v>0</v>
      </c>
      <c r="AF17" s="40">
        <f>'cieki 2023'!DC16</f>
        <v>0</v>
      </c>
      <c r="AG17" s="40">
        <f>'cieki 2023'!DD16</f>
        <v>0</v>
      </c>
      <c r="AH17" s="40">
        <f>'cieki 2023'!DE16</f>
        <v>0.05</v>
      </c>
      <c r="AI17" s="40">
        <f>'cieki 2023'!DF16</f>
        <v>0.05</v>
      </c>
      <c r="AJ17" s="40">
        <f>'cieki 2023'!DH16</f>
        <v>0</v>
      </c>
      <c r="AK17" s="40">
        <f>'cieki 2023'!DI16</f>
        <v>0</v>
      </c>
      <c r="AL17" s="40">
        <f>'cieki 2023'!DJ16</f>
        <v>0</v>
      </c>
      <c r="AM17" s="40">
        <f>'cieki 2023'!DK16</f>
        <v>0</v>
      </c>
      <c r="AN17" s="40">
        <f>'cieki 2023'!DL16</f>
        <v>0</v>
      </c>
      <c r="AO17" s="80" t="s">
        <v>167</v>
      </c>
      <c r="AR17" s="87"/>
    </row>
    <row r="18" spans="1:44" ht="18" x14ac:dyDescent="0.2">
      <c r="A18" s="39">
        <f>'cieki 2023'!B17</f>
        <v>14</v>
      </c>
      <c r="B18" s="79" t="str">
        <f>'cieki 2023'!D17</f>
        <v>Bóbr - ujście do Odry (m. Stary Raduszec)</v>
      </c>
      <c r="C18" s="40">
        <f>'cieki 2023'!I17</f>
        <v>0.05</v>
      </c>
      <c r="D18" s="40">
        <f>'cieki 2023'!J17</f>
        <v>1.5</v>
      </c>
      <c r="E18" s="40">
        <f>'cieki 2023'!L17</f>
        <v>2.5000000000000001E-2</v>
      </c>
      <c r="F18" s="40">
        <f>'cieki 2023'!N17</f>
        <v>2.34</v>
      </c>
      <c r="G18" s="40">
        <f>'cieki 2023'!O17</f>
        <v>8.41</v>
      </c>
      <c r="H18" s="40">
        <f>'cieki 2023'!S17</f>
        <v>1.46</v>
      </c>
      <c r="I18" s="40">
        <f>'cieki 2023'!T17</f>
        <v>4.96</v>
      </c>
      <c r="J18" s="40">
        <f>'cieki 2023'!X17</f>
        <v>21.6</v>
      </c>
      <c r="K18" s="40">
        <f>'cieki 2023'!AH17</f>
        <v>2.5</v>
      </c>
      <c r="L18" s="40">
        <f>'cieki 2023'!AJ17</f>
        <v>2.5</v>
      </c>
      <c r="M18" s="40">
        <f>'cieki 2023'!BA17</f>
        <v>169.5</v>
      </c>
      <c r="N18" s="40">
        <f>'cieki 2023'!BI17</f>
        <v>0.5</v>
      </c>
      <c r="O18" s="40">
        <f>'cieki 2023'!BJ17</f>
        <v>5.0000000000000001E-3</v>
      </c>
      <c r="P18" s="40">
        <f>'cieki 2023'!BP17</f>
        <v>0.05</v>
      </c>
      <c r="Q18" s="40">
        <f>'cieki 2023'!BS17</f>
        <v>0.05</v>
      </c>
      <c r="R18" s="40">
        <f>'cieki 2023'!BT17</f>
        <v>0.05</v>
      </c>
      <c r="S18" s="40">
        <f>'cieki 2023'!BU17</f>
        <v>0.1</v>
      </c>
      <c r="T18" s="40">
        <f>'cieki 2023'!BZ17</f>
        <v>0.15</v>
      </c>
      <c r="U18" s="40">
        <f>'cieki 2023'!CB17</f>
        <v>0</v>
      </c>
      <c r="V18" s="40">
        <f>'cieki 2023'!CD17</f>
        <v>0</v>
      </c>
      <c r="W18" s="40">
        <f>'cieki 2023'!CL17</f>
        <v>0</v>
      </c>
      <c r="X18" s="40">
        <f>'cieki 2023'!CQ17</f>
        <v>0</v>
      </c>
      <c r="Y18" s="40">
        <f>'cieki 2023'!CR17</f>
        <v>0</v>
      </c>
      <c r="Z18" s="40">
        <f>'cieki 2023'!CS17</f>
        <v>0</v>
      </c>
      <c r="AA18" s="40">
        <f>'cieki 2023'!CT17</f>
        <v>0</v>
      </c>
      <c r="AB18" s="40">
        <f>'cieki 2023'!CU17</f>
        <v>0</v>
      </c>
      <c r="AC18" s="40">
        <f>'cieki 2023'!CX17</f>
        <v>0</v>
      </c>
      <c r="AD18" s="40">
        <f>'cieki 2023'!CZ17</f>
        <v>0</v>
      </c>
      <c r="AE18" s="40">
        <f>'cieki 2023'!DB17</f>
        <v>0</v>
      </c>
      <c r="AF18" s="40">
        <f>'cieki 2023'!DC17</f>
        <v>0</v>
      </c>
      <c r="AG18" s="40">
        <f>'cieki 2023'!DD17</f>
        <v>0</v>
      </c>
      <c r="AH18" s="40">
        <f>'cieki 2023'!DE17</f>
        <v>0.05</v>
      </c>
      <c r="AI18" s="40">
        <f>'cieki 2023'!DF17</f>
        <v>0.05</v>
      </c>
      <c r="AJ18" s="40">
        <f>'cieki 2023'!DH17</f>
        <v>0</v>
      </c>
      <c r="AK18" s="40">
        <f>'cieki 2023'!DI17</f>
        <v>0</v>
      </c>
      <c r="AL18" s="40">
        <f>'cieki 2023'!DJ17</f>
        <v>0</v>
      </c>
      <c r="AM18" s="40">
        <f>'cieki 2023'!DK17</f>
        <v>0</v>
      </c>
      <c r="AN18" s="40">
        <f>'cieki 2023'!DL17</f>
        <v>0</v>
      </c>
      <c r="AO18" s="80" t="s">
        <v>167</v>
      </c>
      <c r="AR18" s="87"/>
    </row>
    <row r="19" spans="1:44" x14ac:dyDescent="0.2">
      <c r="A19" s="39">
        <f>'cieki 2023'!B18</f>
        <v>15</v>
      </c>
      <c r="B19" s="79" t="str">
        <f>'cieki 2023'!D18</f>
        <v>Brda - Jaz Czersko Polskie, Bydgoszcz</v>
      </c>
      <c r="C19" s="40">
        <f>'cieki 2023'!I18</f>
        <v>0.05</v>
      </c>
      <c r="D19" s="40">
        <f>'cieki 2023'!J18</f>
        <v>1.5</v>
      </c>
      <c r="E19" s="40">
        <f>'cieki 2023'!L18</f>
        <v>0.105</v>
      </c>
      <c r="F19" s="40">
        <f>'cieki 2023'!N18</f>
        <v>2.85</v>
      </c>
      <c r="G19" s="40">
        <f>'cieki 2023'!O18</f>
        <v>8.3699999999999992</v>
      </c>
      <c r="H19" s="40">
        <f>'cieki 2023'!S18</f>
        <v>2.75</v>
      </c>
      <c r="I19" s="40">
        <f>'cieki 2023'!T18</f>
        <v>8.65</v>
      </c>
      <c r="J19" s="40">
        <f>'cieki 2023'!X18</f>
        <v>15.2</v>
      </c>
      <c r="K19" s="40">
        <f>'cieki 2023'!AH18</f>
        <v>2.5</v>
      </c>
      <c r="L19" s="40">
        <f>'cieki 2023'!AJ18</f>
        <v>2.5</v>
      </c>
      <c r="M19" s="40">
        <f>'cieki 2023'!BA18</f>
        <v>185.5</v>
      </c>
      <c r="N19" s="40">
        <f>'cieki 2023'!BI18</f>
        <v>0.5</v>
      </c>
      <c r="O19" s="40">
        <f>'cieki 2023'!BJ18</f>
        <v>5.0000000000000001E-3</v>
      </c>
      <c r="P19" s="40">
        <f>'cieki 2023'!BP18</f>
        <v>0.05</v>
      </c>
      <c r="Q19" s="40">
        <f>'cieki 2023'!BS18</f>
        <v>0.05</v>
      </c>
      <c r="R19" s="40">
        <f>'cieki 2023'!BT18</f>
        <v>0.05</v>
      </c>
      <c r="S19" s="40">
        <f>'cieki 2023'!BU18</f>
        <v>0.1</v>
      </c>
      <c r="T19" s="40">
        <f>'cieki 2023'!BZ18</f>
        <v>0.15</v>
      </c>
      <c r="U19" s="40">
        <f>'cieki 2023'!CB18</f>
        <v>0</v>
      </c>
      <c r="V19" s="40">
        <f>'cieki 2023'!CD18</f>
        <v>0</v>
      </c>
      <c r="W19" s="40">
        <f>'cieki 2023'!CL18</f>
        <v>0</v>
      </c>
      <c r="X19" s="40">
        <f>'cieki 2023'!CQ18</f>
        <v>0</v>
      </c>
      <c r="Y19" s="40">
        <f>'cieki 2023'!CR18</f>
        <v>0</v>
      </c>
      <c r="Z19" s="40">
        <f>'cieki 2023'!CS18</f>
        <v>0</v>
      </c>
      <c r="AA19" s="40">
        <f>'cieki 2023'!CT18</f>
        <v>0</v>
      </c>
      <c r="AB19" s="40">
        <f>'cieki 2023'!CU18</f>
        <v>0</v>
      </c>
      <c r="AC19" s="40">
        <f>'cieki 2023'!CX18</f>
        <v>0</v>
      </c>
      <c r="AD19" s="40">
        <f>'cieki 2023'!CZ18</f>
        <v>0</v>
      </c>
      <c r="AE19" s="40">
        <f>'cieki 2023'!DB18</f>
        <v>0</v>
      </c>
      <c r="AF19" s="40">
        <f>'cieki 2023'!DC18</f>
        <v>0</v>
      </c>
      <c r="AG19" s="40">
        <f>'cieki 2023'!DD18</f>
        <v>0</v>
      </c>
      <c r="AH19" s="40">
        <f>'cieki 2023'!DE18</f>
        <v>0.05</v>
      </c>
      <c r="AI19" s="40">
        <f>'cieki 2023'!DF18</f>
        <v>0.05</v>
      </c>
      <c r="AJ19" s="40">
        <f>'cieki 2023'!DH18</f>
        <v>0</v>
      </c>
      <c r="AK19" s="40">
        <f>'cieki 2023'!DI18</f>
        <v>0</v>
      </c>
      <c r="AL19" s="40">
        <f>'cieki 2023'!DJ18</f>
        <v>0</v>
      </c>
      <c r="AM19" s="40">
        <f>'cieki 2023'!DK18</f>
        <v>0</v>
      </c>
      <c r="AN19" s="40">
        <f>'cieki 2023'!DL18</f>
        <v>0</v>
      </c>
      <c r="AO19" s="80" t="s">
        <v>167</v>
      </c>
      <c r="AR19" s="87"/>
    </row>
    <row r="20" spans="1:44" x14ac:dyDescent="0.2">
      <c r="A20" s="39">
        <f>'cieki 2023'!B19</f>
        <v>16</v>
      </c>
      <c r="B20" s="79" t="str">
        <f>'cieki 2023'!D19</f>
        <v>Brda - Kopernica</v>
      </c>
      <c r="C20" s="40">
        <f>'cieki 2023'!I19</f>
        <v>0.05</v>
      </c>
      <c r="D20" s="40">
        <f>'cieki 2023'!J19</f>
        <v>1.5</v>
      </c>
      <c r="E20" s="40">
        <f>'cieki 2023'!L19</f>
        <v>2.5000000000000001E-2</v>
      </c>
      <c r="F20" s="40">
        <f>'cieki 2023'!N19</f>
        <v>1.85</v>
      </c>
      <c r="G20" s="40">
        <f>'cieki 2023'!O19</f>
        <v>2.75</v>
      </c>
      <c r="H20" s="40">
        <f>'cieki 2023'!S19</f>
        <v>1.1100000000000001</v>
      </c>
      <c r="I20" s="40">
        <f>'cieki 2023'!T19</f>
        <v>0.5</v>
      </c>
      <c r="J20" s="40">
        <f>'cieki 2023'!X19</f>
        <v>2.97</v>
      </c>
      <c r="K20" s="40">
        <f>'cieki 2023'!AH19</f>
        <v>8</v>
      </c>
      <c r="L20" s="40">
        <f>'cieki 2023'!AJ19</f>
        <v>2.5</v>
      </c>
      <c r="M20" s="40">
        <f>'cieki 2023'!BA19</f>
        <v>37</v>
      </c>
      <c r="N20" s="40">
        <f>'cieki 2023'!BI19</f>
        <v>0.5</v>
      </c>
      <c r="O20" s="40">
        <f>'cieki 2023'!BJ19</f>
        <v>5.0000000000000001E-3</v>
      </c>
      <c r="P20" s="40">
        <f>'cieki 2023'!BP19</f>
        <v>0.05</v>
      </c>
      <c r="Q20" s="40">
        <f>'cieki 2023'!BS19</f>
        <v>0.05</v>
      </c>
      <c r="R20" s="40">
        <f>'cieki 2023'!BT19</f>
        <v>0.05</v>
      </c>
      <c r="S20" s="40">
        <f>'cieki 2023'!BU19</f>
        <v>0.1</v>
      </c>
      <c r="T20" s="40">
        <f>'cieki 2023'!BZ19</f>
        <v>0.15</v>
      </c>
      <c r="U20" s="40">
        <f>'cieki 2023'!CB19</f>
        <v>0</v>
      </c>
      <c r="V20" s="40">
        <f>'cieki 2023'!CD19</f>
        <v>0</v>
      </c>
      <c r="W20" s="40">
        <f>'cieki 2023'!CL19</f>
        <v>0</v>
      </c>
      <c r="X20" s="40">
        <f>'cieki 2023'!CQ19</f>
        <v>0</v>
      </c>
      <c r="Y20" s="40">
        <f>'cieki 2023'!CR19</f>
        <v>0</v>
      </c>
      <c r="Z20" s="40">
        <f>'cieki 2023'!CS19</f>
        <v>0</v>
      </c>
      <c r="AA20" s="40">
        <f>'cieki 2023'!CT19</f>
        <v>0</v>
      </c>
      <c r="AB20" s="40">
        <f>'cieki 2023'!CU19</f>
        <v>0</v>
      </c>
      <c r="AC20" s="40">
        <f>'cieki 2023'!CX19</f>
        <v>0</v>
      </c>
      <c r="AD20" s="40">
        <f>'cieki 2023'!CZ19</f>
        <v>0</v>
      </c>
      <c r="AE20" s="40">
        <f>'cieki 2023'!DB19</f>
        <v>0</v>
      </c>
      <c r="AF20" s="40">
        <f>'cieki 2023'!DC19</f>
        <v>0</v>
      </c>
      <c r="AG20" s="40">
        <f>'cieki 2023'!DD19</f>
        <v>0</v>
      </c>
      <c r="AH20" s="40">
        <f>'cieki 2023'!DE19</f>
        <v>0.05</v>
      </c>
      <c r="AI20" s="40">
        <f>'cieki 2023'!DF19</f>
        <v>0.05</v>
      </c>
      <c r="AJ20" s="40">
        <f>'cieki 2023'!DH19</f>
        <v>0</v>
      </c>
      <c r="AK20" s="40">
        <f>'cieki 2023'!DI19</f>
        <v>0</v>
      </c>
      <c r="AL20" s="40">
        <f>'cieki 2023'!DJ19</f>
        <v>0</v>
      </c>
      <c r="AM20" s="40">
        <f>'cieki 2023'!DK19</f>
        <v>0</v>
      </c>
      <c r="AN20" s="40">
        <f>'cieki 2023'!DL19</f>
        <v>0</v>
      </c>
      <c r="AO20" s="80" t="s">
        <v>167</v>
      </c>
    </row>
    <row r="21" spans="1:44" x14ac:dyDescent="0.2">
      <c r="A21" s="39">
        <f>'cieki 2023'!B20</f>
        <v>17</v>
      </c>
      <c r="B21" s="79" t="str">
        <f>'cieki 2023'!D20</f>
        <v>Brda - Piła Młyn</v>
      </c>
      <c r="C21" s="40">
        <f>'cieki 2023'!I20</f>
        <v>4.74</v>
      </c>
      <c r="D21" s="40">
        <f>'cieki 2023'!J20</f>
        <v>1.5</v>
      </c>
      <c r="E21" s="40">
        <f>'cieki 2023'!L20</f>
        <v>2.5000000000000001E-2</v>
      </c>
      <c r="F21" s="40">
        <f>'cieki 2023'!N20</f>
        <v>6.65</v>
      </c>
      <c r="G21" s="40">
        <f>'cieki 2023'!O20</f>
        <v>4.04</v>
      </c>
      <c r="H21" s="40">
        <f>'cieki 2023'!S20</f>
        <v>2.36</v>
      </c>
      <c r="I21" s="40">
        <f>'cieki 2023'!T20</f>
        <v>2.0499999999999998</v>
      </c>
      <c r="J21" s="40">
        <f>'cieki 2023'!X20</f>
        <v>24.7</v>
      </c>
      <c r="K21" s="40">
        <f>'cieki 2023'!AH20</f>
        <v>13</v>
      </c>
      <c r="L21" s="40">
        <f>'cieki 2023'!AJ20</f>
        <v>2.5</v>
      </c>
      <c r="M21" s="40">
        <f>'cieki 2023'!BA20</f>
        <v>103</v>
      </c>
      <c r="N21" s="40">
        <f>'cieki 2023'!BI20</f>
        <v>0.5</v>
      </c>
      <c r="O21" s="40">
        <f>'cieki 2023'!BJ20</f>
        <v>5.0000000000000001E-3</v>
      </c>
      <c r="P21" s="40">
        <f>'cieki 2023'!BP20</f>
        <v>0.05</v>
      </c>
      <c r="Q21" s="40">
        <f>'cieki 2023'!BS20</f>
        <v>0.05</v>
      </c>
      <c r="R21" s="40">
        <f>'cieki 2023'!BT20</f>
        <v>0.05</v>
      </c>
      <c r="S21" s="40">
        <f>'cieki 2023'!BU20</f>
        <v>0.1</v>
      </c>
      <c r="T21" s="40">
        <f>'cieki 2023'!BZ20</f>
        <v>0.15</v>
      </c>
      <c r="U21" s="40">
        <f>'cieki 2023'!CB20</f>
        <v>0</v>
      </c>
      <c r="V21" s="40">
        <f>'cieki 2023'!CD20</f>
        <v>0</v>
      </c>
      <c r="W21" s="40">
        <f>'cieki 2023'!CL20</f>
        <v>0</v>
      </c>
      <c r="X21" s="40">
        <f>'cieki 2023'!CQ20</f>
        <v>0</v>
      </c>
      <c r="Y21" s="40">
        <f>'cieki 2023'!CR20</f>
        <v>0</v>
      </c>
      <c r="Z21" s="40">
        <f>'cieki 2023'!CS20</f>
        <v>0</v>
      </c>
      <c r="AA21" s="40">
        <f>'cieki 2023'!CT20</f>
        <v>0</v>
      </c>
      <c r="AB21" s="40">
        <f>'cieki 2023'!CU20</f>
        <v>0</v>
      </c>
      <c r="AC21" s="40">
        <f>'cieki 2023'!CX20</f>
        <v>0</v>
      </c>
      <c r="AD21" s="40">
        <f>'cieki 2023'!CZ20</f>
        <v>0</v>
      </c>
      <c r="AE21" s="40">
        <f>'cieki 2023'!DB20</f>
        <v>0</v>
      </c>
      <c r="AF21" s="40">
        <f>'cieki 2023'!DC20</f>
        <v>0</v>
      </c>
      <c r="AG21" s="40">
        <f>'cieki 2023'!DD20</f>
        <v>0</v>
      </c>
      <c r="AH21" s="40">
        <f>'cieki 2023'!DE20</f>
        <v>0.05</v>
      </c>
      <c r="AI21" s="40">
        <f>'cieki 2023'!DF20</f>
        <v>0.05</v>
      </c>
      <c r="AJ21" s="40">
        <f>'cieki 2023'!DH20</f>
        <v>0</v>
      </c>
      <c r="AK21" s="40">
        <f>'cieki 2023'!DI20</f>
        <v>0</v>
      </c>
      <c r="AL21" s="40">
        <f>'cieki 2023'!DJ20</f>
        <v>0</v>
      </c>
      <c r="AM21" s="40">
        <f>'cieki 2023'!DK20</f>
        <v>0</v>
      </c>
      <c r="AN21" s="40">
        <f>'cieki 2023'!DL20</f>
        <v>0</v>
      </c>
      <c r="AO21" s="81" t="s">
        <v>166</v>
      </c>
    </row>
    <row r="22" spans="1:44" x14ac:dyDescent="0.2">
      <c r="A22" s="39">
        <f>'cieki 2023'!B21</f>
        <v>18</v>
      </c>
      <c r="B22" s="79" t="str">
        <f>'cieki 2023'!D21</f>
        <v>Breń - Słupiec</v>
      </c>
      <c r="C22" s="40">
        <f>'cieki 2023'!I21</f>
        <v>0.439</v>
      </c>
      <c r="D22" s="40">
        <f>'cieki 2023'!J21</f>
        <v>1.5</v>
      </c>
      <c r="E22" s="40">
        <f>'cieki 2023'!L21</f>
        <v>0.23599999999999999</v>
      </c>
      <c r="F22" s="40">
        <f>'cieki 2023'!N21</f>
        <v>1.83</v>
      </c>
      <c r="G22" s="40">
        <f>'cieki 2023'!O21</f>
        <v>5.0599999999999996</v>
      </c>
      <c r="H22" s="40">
        <f>'cieki 2023'!S21</f>
        <v>5.07</v>
      </c>
      <c r="I22" s="40">
        <f>'cieki 2023'!T21</f>
        <v>2.39</v>
      </c>
      <c r="J22" s="40">
        <f>'cieki 2023'!X21</f>
        <v>11</v>
      </c>
      <c r="K22" s="40">
        <f>'cieki 2023'!AH21</f>
        <v>2.5</v>
      </c>
      <c r="L22" s="40">
        <f>'cieki 2023'!AJ21</f>
        <v>2.5</v>
      </c>
      <c r="M22" s="40">
        <f>'cieki 2023'!BA21</f>
        <v>31.5</v>
      </c>
      <c r="N22" s="40">
        <f>'cieki 2023'!BI21</f>
        <v>0.5</v>
      </c>
      <c r="O22" s="40">
        <f>'cieki 2023'!BJ21</f>
        <v>5.0000000000000001E-3</v>
      </c>
      <c r="P22" s="40">
        <f>'cieki 2023'!BP21</f>
        <v>0.05</v>
      </c>
      <c r="Q22" s="40">
        <f>'cieki 2023'!BS21</f>
        <v>0.05</v>
      </c>
      <c r="R22" s="40">
        <f>'cieki 2023'!BT21</f>
        <v>0.05</v>
      </c>
      <c r="S22" s="40">
        <f>'cieki 2023'!BU21</f>
        <v>0.1</v>
      </c>
      <c r="T22" s="40">
        <f>'cieki 2023'!BZ21</f>
        <v>0.15</v>
      </c>
      <c r="U22" s="40">
        <f>'cieki 2023'!CB21</f>
        <v>0</v>
      </c>
      <c r="V22" s="40">
        <f>'cieki 2023'!CD21</f>
        <v>0</v>
      </c>
      <c r="W22" s="40">
        <f>'cieki 2023'!CL21</f>
        <v>0</v>
      </c>
      <c r="X22" s="40">
        <f>'cieki 2023'!CQ21</f>
        <v>0</v>
      </c>
      <c r="Y22" s="40">
        <f>'cieki 2023'!CR21</f>
        <v>0</v>
      </c>
      <c r="Z22" s="40">
        <f>'cieki 2023'!CS21</f>
        <v>0</v>
      </c>
      <c r="AA22" s="40">
        <f>'cieki 2023'!CT21</f>
        <v>0</v>
      </c>
      <c r="AB22" s="40">
        <f>'cieki 2023'!CU21</f>
        <v>0</v>
      </c>
      <c r="AC22" s="40">
        <f>'cieki 2023'!CX21</f>
        <v>0</v>
      </c>
      <c r="AD22" s="40">
        <f>'cieki 2023'!CZ21</f>
        <v>0</v>
      </c>
      <c r="AE22" s="40">
        <f>'cieki 2023'!DB21</f>
        <v>0</v>
      </c>
      <c r="AF22" s="40">
        <f>'cieki 2023'!DC21</f>
        <v>0</v>
      </c>
      <c r="AG22" s="40">
        <f>'cieki 2023'!DD21</f>
        <v>0</v>
      </c>
      <c r="AH22" s="40">
        <f>'cieki 2023'!DE21</f>
        <v>0.05</v>
      </c>
      <c r="AI22" s="40">
        <f>'cieki 2023'!DF21</f>
        <v>0.05</v>
      </c>
      <c r="AJ22" s="40">
        <f>'cieki 2023'!DH21</f>
        <v>0</v>
      </c>
      <c r="AK22" s="40">
        <f>'cieki 2023'!DI21</f>
        <v>0</v>
      </c>
      <c r="AL22" s="40">
        <f>'cieki 2023'!DJ21</f>
        <v>0</v>
      </c>
      <c r="AM22" s="40">
        <f>'cieki 2023'!DK21</f>
        <v>0</v>
      </c>
      <c r="AN22" s="40">
        <f>'cieki 2023'!DL21</f>
        <v>0</v>
      </c>
      <c r="AO22" s="80" t="s">
        <v>167</v>
      </c>
    </row>
    <row r="23" spans="1:44" x14ac:dyDescent="0.2">
      <c r="A23" s="39">
        <f>'cieki 2023'!B22</f>
        <v>19</v>
      </c>
      <c r="B23" s="79" t="str">
        <f>'cieki 2023'!D22</f>
        <v>Bruśnik - ujście do Kwisy (m. Leśna)</v>
      </c>
      <c r="C23" s="40">
        <f>'cieki 2023'!I22</f>
        <v>1.42</v>
      </c>
      <c r="D23" s="40">
        <f>'cieki 2023'!J22</f>
        <v>1.5</v>
      </c>
      <c r="E23" s="82">
        <f>'cieki 2023'!L22</f>
        <v>2.5000000000000001E-2</v>
      </c>
      <c r="F23" s="40">
        <f>'cieki 2023'!N22</f>
        <v>44.7</v>
      </c>
      <c r="G23" s="40">
        <f>'cieki 2023'!O22</f>
        <v>19.5</v>
      </c>
      <c r="H23" s="40">
        <f>'cieki 2023'!S22</f>
        <v>46.6</v>
      </c>
      <c r="I23" s="40">
        <f>'cieki 2023'!T22</f>
        <v>1.33</v>
      </c>
      <c r="J23" s="40">
        <f>'cieki 2023'!X22</f>
        <v>142</v>
      </c>
      <c r="K23" s="40">
        <f>'cieki 2023'!AH22</f>
        <v>230</v>
      </c>
      <c r="L23" s="40">
        <f>'cieki 2023'!AJ22</f>
        <v>198</v>
      </c>
      <c r="M23" s="40">
        <f>'cieki 2023'!BA22</f>
        <v>11084</v>
      </c>
      <c r="N23" s="40">
        <f>'cieki 2023'!BI22</f>
        <v>0.5</v>
      </c>
      <c r="O23" s="40">
        <f>'cieki 2023'!BJ22</f>
        <v>5.0000000000000001E-3</v>
      </c>
      <c r="P23" s="40">
        <f>'cieki 2023'!BP22</f>
        <v>0.05</v>
      </c>
      <c r="Q23" s="40">
        <f>'cieki 2023'!BS22</f>
        <v>0.05</v>
      </c>
      <c r="R23" s="40">
        <f>'cieki 2023'!BT22</f>
        <v>0.05</v>
      </c>
      <c r="S23" s="40">
        <f>'cieki 2023'!BU22</f>
        <v>0.1</v>
      </c>
      <c r="T23" s="40">
        <f>'cieki 2023'!BZ22</f>
        <v>0.15</v>
      </c>
      <c r="U23" s="40">
        <f>'cieki 2023'!CB22</f>
        <v>0</v>
      </c>
      <c r="V23" s="40">
        <f>'cieki 2023'!CD22</f>
        <v>0</v>
      </c>
      <c r="W23" s="40">
        <f>'cieki 2023'!CL22</f>
        <v>0</v>
      </c>
      <c r="X23" s="40">
        <f>'cieki 2023'!CQ22</f>
        <v>0</v>
      </c>
      <c r="Y23" s="40">
        <f>'cieki 2023'!CR22</f>
        <v>0</v>
      </c>
      <c r="Z23" s="40">
        <f>'cieki 2023'!CS22</f>
        <v>0</v>
      </c>
      <c r="AA23" s="40">
        <f>'cieki 2023'!CT22</f>
        <v>0</v>
      </c>
      <c r="AB23" s="40">
        <f>'cieki 2023'!CU22</f>
        <v>0</v>
      </c>
      <c r="AC23" s="40">
        <f>'cieki 2023'!CX22</f>
        <v>0</v>
      </c>
      <c r="AD23" s="40">
        <f>'cieki 2023'!CZ22</f>
        <v>0</v>
      </c>
      <c r="AE23" s="40">
        <f>'cieki 2023'!DB22</f>
        <v>0</v>
      </c>
      <c r="AF23" s="40">
        <f>'cieki 2023'!DC22</f>
        <v>0</v>
      </c>
      <c r="AG23" s="40">
        <f>'cieki 2023'!DD22</f>
        <v>0</v>
      </c>
      <c r="AH23" s="40">
        <f>'cieki 2023'!DE22</f>
        <v>0.05</v>
      </c>
      <c r="AI23" s="40">
        <f>'cieki 2023'!DF22</f>
        <v>0.05</v>
      </c>
      <c r="AJ23" s="40">
        <f>'cieki 2023'!DH22</f>
        <v>0</v>
      </c>
      <c r="AK23" s="40">
        <f>'cieki 2023'!DI22</f>
        <v>0</v>
      </c>
      <c r="AL23" s="40">
        <f>'cieki 2023'!DJ22</f>
        <v>0</v>
      </c>
      <c r="AM23" s="40">
        <f>'cieki 2023'!DK22</f>
        <v>0</v>
      </c>
      <c r="AN23" s="40">
        <f>'cieki 2023'!DL22</f>
        <v>0</v>
      </c>
      <c r="AO23" s="81" t="s">
        <v>166</v>
      </c>
    </row>
    <row r="24" spans="1:44" x14ac:dyDescent="0.2">
      <c r="A24" s="39">
        <f>'cieki 2023'!B23</f>
        <v>20</v>
      </c>
      <c r="B24" s="79" t="str">
        <f>'cieki 2023'!D23</f>
        <v>Nysa Łużycka - Gubin</v>
      </c>
      <c r="C24" s="40">
        <f>'cieki 2023'!I23</f>
        <v>0.05</v>
      </c>
      <c r="D24" s="40">
        <f>'cieki 2023'!J23</f>
        <v>1.5</v>
      </c>
      <c r="E24" s="40">
        <f>'cieki 2023'!L23</f>
        <v>0.373</v>
      </c>
      <c r="F24" s="40">
        <f>'cieki 2023'!N23</f>
        <v>22.4</v>
      </c>
      <c r="G24" s="40">
        <f>'cieki 2023'!O23</f>
        <v>18.3</v>
      </c>
      <c r="H24" s="40">
        <f>'cieki 2023'!S23</f>
        <v>7.2</v>
      </c>
      <c r="I24" s="40">
        <f>'cieki 2023'!T23</f>
        <v>12.8</v>
      </c>
      <c r="J24" s="40">
        <f>'cieki 2023'!X23</f>
        <v>71.2</v>
      </c>
      <c r="K24" s="40">
        <f>'cieki 2023'!AH23</f>
        <v>31</v>
      </c>
      <c r="L24" s="40">
        <f>'cieki 2023'!AJ23</f>
        <v>6</v>
      </c>
      <c r="M24" s="40">
        <f>'cieki 2023'!BA23</f>
        <v>443.5</v>
      </c>
      <c r="N24" s="40">
        <f>'cieki 2023'!BI23</f>
        <v>0.5</v>
      </c>
      <c r="O24" s="40">
        <f>'cieki 2023'!BJ23</f>
        <v>5.0000000000000001E-3</v>
      </c>
      <c r="P24" s="40">
        <f>'cieki 2023'!BP23</f>
        <v>0.05</v>
      </c>
      <c r="Q24" s="40">
        <f>'cieki 2023'!BS23</f>
        <v>0.05</v>
      </c>
      <c r="R24" s="40">
        <f>'cieki 2023'!BT23</f>
        <v>0.05</v>
      </c>
      <c r="S24" s="40">
        <f>'cieki 2023'!BU23</f>
        <v>0.1</v>
      </c>
      <c r="T24" s="40">
        <f>'cieki 2023'!BZ23</f>
        <v>0.15</v>
      </c>
      <c r="U24" s="40">
        <f>'cieki 2023'!CB23</f>
        <v>50</v>
      </c>
      <c r="V24" s="40">
        <f>'cieki 2023'!CD23</f>
        <v>0.01</v>
      </c>
      <c r="W24" s="40">
        <f>'cieki 2023'!CL23</f>
        <v>3.6</v>
      </c>
      <c r="X24" s="40">
        <f>'cieki 2023'!CQ23</f>
        <v>1.5</v>
      </c>
      <c r="Y24" s="40">
        <f>'cieki 2023'!CR23</f>
        <v>0.3</v>
      </c>
      <c r="Z24" s="40">
        <f>'cieki 2023'!CS23</f>
        <v>5</v>
      </c>
      <c r="AA24" s="40">
        <f>'cieki 2023'!CT23</f>
        <v>0.5</v>
      </c>
      <c r="AB24" s="40">
        <f>'cieki 2023'!CU23</f>
        <v>0.5</v>
      </c>
      <c r="AC24" s="40">
        <f>'cieki 2023'!CX23</f>
        <v>0.05</v>
      </c>
      <c r="AD24" s="40">
        <f>'cieki 2023'!CZ23</f>
        <v>0.05</v>
      </c>
      <c r="AE24" s="40">
        <f>'cieki 2023'!DB23</f>
        <v>0.05</v>
      </c>
      <c r="AF24" s="40">
        <f>'cieki 2023'!DC23</f>
        <v>0.05</v>
      </c>
      <c r="AG24" s="40">
        <f>'cieki 2023'!DD23</f>
        <v>0.05</v>
      </c>
      <c r="AH24" s="40">
        <f>'cieki 2023'!DE23</f>
        <v>0.05</v>
      </c>
      <c r="AI24" s="40">
        <f>'cieki 2023'!DF23</f>
        <v>0.05</v>
      </c>
      <c r="AJ24" s="40">
        <f>'cieki 2023'!DH23</f>
        <v>0.5</v>
      </c>
      <c r="AK24" s="40">
        <f>'cieki 2023'!DI23</f>
        <v>0.05</v>
      </c>
      <c r="AL24" s="40">
        <f>'cieki 2023'!DJ23</f>
        <v>0.25</v>
      </c>
      <c r="AM24" s="40">
        <f>'cieki 2023'!DK23</f>
        <v>0.25</v>
      </c>
      <c r="AN24" s="40">
        <f>'cieki 2023'!DL23</f>
        <v>0.05</v>
      </c>
      <c r="AO24" s="81" t="s">
        <v>166</v>
      </c>
    </row>
    <row r="25" spans="1:44" x14ac:dyDescent="0.2">
      <c r="A25" s="39">
        <f>'cieki 2023'!B24</f>
        <v>21</v>
      </c>
      <c r="B25" s="79" t="str">
        <f>'cieki 2023'!D24</f>
        <v>Bug - Glina Nadbużna , brzeg</v>
      </c>
      <c r="C25" s="40">
        <f>'cieki 2023'!I24</f>
        <v>0.05</v>
      </c>
      <c r="D25" s="40">
        <f>'cieki 2023'!J24</f>
        <v>1.5</v>
      </c>
      <c r="E25" s="40">
        <f>'cieki 2023'!L24</f>
        <v>2.5000000000000001E-2</v>
      </c>
      <c r="F25" s="40">
        <f>'cieki 2023'!N24</f>
        <v>4.6100000000000003</v>
      </c>
      <c r="G25" s="40">
        <f>'cieki 2023'!O24</f>
        <v>4.87</v>
      </c>
      <c r="H25" s="40">
        <f>'cieki 2023'!S24</f>
        <v>1.94</v>
      </c>
      <c r="I25" s="40">
        <f>'cieki 2023'!T24</f>
        <v>0.5</v>
      </c>
      <c r="J25" s="40">
        <f>'cieki 2023'!X24</f>
        <v>13.7</v>
      </c>
      <c r="K25" s="40">
        <f>'cieki 2023'!AH24</f>
        <v>2.5</v>
      </c>
      <c r="L25" s="40">
        <f>'cieki 2023'!AJ24</f>
        <v>2.5</v>
      </c>
      <c r="M25" s="40">
        <f>'cieki 2023'!BA24</f>
        <v>31.5</v>
      </c>
      <c r="N25" s="40">
        <f>'cieki 2023'!BI24</f>
        <v>0.5</v>
      </c>
      <c r="O25" s="40">
        <f>'cieki 2023'!BJ24</f>
        <v>5.0000000000000001E-3</v>
      </c>
      <c r="P25" s="40">
        <f>'cieki 2023'!BP24</f>
        <v>0.05</v>
      </c>
      <c r="Q25" s="40">
        <f>'cieki 2023'!BS24</f>
        <v>0.05</v>
      </c>
      <c r="R25" s="40">
        <f>'cieki 2023'!BT24</f>
        <v>0.05</v>
      </c>
      <c r="S25" s="40">
        <f>'cieki 2023'!BU24</f>
        <v>0.1</v>
      </c>
      <c r="T25" s="40">
        <f>'cieki 2023'!BZ24</f>
        <v>0.15</v>
      </c>
      <c r="U25" s="40">
        <f>'cieki 2023'!CB24</f>
        <v>0</v>
      </c>
      <c r="V25" s="40">
        <f>'cieki 2023'!CD24</f>
        <v>0</v>
      </c>
      <c r="W25" s="40">
        <f>'cieki 2023'!CL24</f>
        <v>0</v>
      </c>
      <c r="X25" s="40">
        <f>'cieki 2023'!CQ24</f>
        <v>0</v>
      </c>
      <c r="Y25" s="40">
        <f>'cieki 2023'!CR24</f>
        <v>0</v>
      </c>
      <c r="Z25" s="40">
        <f>'cieki 2023'!CS24</f>
        <v>0</v>
      </c>
      <c r="AA25" s="40">
        <f>'cieki 2023'!CT24</f>
        <v>0</v>
      </c>
      <c r="AB25" s="40">
        <f>'cieki 2023'!CU24</f>
        <v>0</v>
      </c>
      <c r="AC25" s="40">
        <f>'cieki 2023'!CX24</f>
        <v>0</v>
      </c>
      <c r="AD25" s="40">
        <f>'cieki 2023'!CZ24</f>
        <v>0</v>
      </c>
      <c r="AE25" s="40">
        <f>'cieki 2023'!DB24</f>
        <v>0</v>
      </c>
      <c r="AF25" s="40">
        <f>'cieki 2023'!DC24</f>
        <v>0</v>
      </c>
      <c r="AG25" s="40">
        <f>'cieki 2023'!DD24</f>
        <v>0</v>
      </c>
      <c r="AH25" s="40">
        <f>'cieki 2023'!DE24</f>
        <v>0.05</v>
      </c>
      <c r="AI25" s="40">
        <f>'cieki 2023'!DF24</f>
        <v>0.05</v>
      </c>
      <c r="AJ25" s="40">
        <f>'cieki 2023'!DH24</f>
        <v>0</v>
      </c>
      <c r="AK25" s="40">
        <f>'cieki 2023'!DI24</f>
        <v>0</v>
      </c>
      <c r="AL25" s="40">
        <f>'cieki 2023'!DJ24</f>
        <v>0</v>
      </c>
      <c r="AM25" s="40">
        <f>'cieki 2023'!DK24</f>
        <v>0</v>
      </c>
      <c r="AN25" s="40">
        <f>'cieki 2023'!DL24</f>
        <v>0</v>
      </c>
      <c r="AO25" s="80" t="s">
        <v>167</v>
      </c>
    </row>
    <row r="26" spans="1:44" x14ac:dyDescent="0.2">
      <c r="A26" s="39">
        <f>'cieki 2023'!B25</f>
        <v>22</v>
      </c>
      <c r="B26" s="79" t="str">
        <f>'cieki 2023'!D25</f>
        <v>Bug - Wyszków</v>
      </c>
      <c r="C26" s="40">
        <f>'cieki 2023'!I25</f>
        <v>0.05</v>
      </c>
      <c r="D26" s="40">
        <f>'cieki 2023'!J25</f>
        <v>1.5</v>
      </c>
      <c r="E26" s="40">
        <f>'cieki 2023'!L25</f>
        <v>2.5000000000000001E-2</v>
      </c>
      <c r="F26" s="40">
        <f>'cieki 2023'!N25</f>
        <v>2.57</v>
      </c>
      <c r="G26" s="40">
        <f>'cieki 2023'!O25</f>
        <v>2.35</v>
      </c>
      <c r="H26" s="40">
        <f>'cieki 2023'!S25</f>
        <v>1.68</v>
      </c>
      <c r="I26" s="40">
        <f>'cieki 2023'!T25</f>
        <v>0.5</v>
      </c>
      <c r="J26" s="40">
        <f>'cieki 2023'!X25</f>
        <v>11.3</v>
      </c>
      <c r="K26" s="40">
        <f>'cieki 2023'!AH25</f>
        <v>18</v>
      </c>
      <c r="L26" s="40">
        <f>'cieki 2023'!AJ25</f>
        <v>2.5</v>
      </c>
      <c r="M26" s="40">
        <f>'cieki 2023'!BA25</f>
        <v>164</v>
      </c>
      <c r="N26" s="40">
        <f>'cieki 2023'!BI25</f>
        <v>0.5</v>
      </c>
      <c r="O26" s="40">
        <f>'cieki 2023'!BJ25</f>
        <v>5.0000000000000001E-3</v>
      </c>
      <c r="P26" s="40">
        <f>'cieki 2023'!BP25</f>
        <v>0.05</v>
      </c>
      <c r="Q26" s="40">
        <f>'cieki 2023'!BS25</f>
        <v>0.05</v>
      </c>
      <c r="R26" s="40">
        <f>'cieki 2023'!BT25</f>
        <v>0.05</v>
      </c>
      <c r="S26" s="40">
        <f>'cieki 2023'!BU25</f>
        <v>0.1</v>
      </c>
      <c r="T26" s="40">
        <f>'cieki 2023'!BZ25</f>
        <v>0.15</v>
      </c>
      <c r="U26" s="40">
        <f>'cieki 2023'!CB25</f>
        <v>0</v>
      </c>
      <c r="V26" s="40">
        <f>'cieki 2023'!CD25</f>
        <v>0</v>
      </c>
      <c r="W26" s="40">
        <f>'cieki 2023'!CL25</f>
        <v>0</v>
      </c>
      <c r="X26" s="40">
        <f>'cieki 2023'!CQ25</f>
        <v>0</v>
      </c>
      <c r="Y26" s="40">
        <f>'cieki 2023'!CR25</f>
        <v>0</v>
      </c>
      <c r="Z26" s="40">
        <f>'cieki 2023'!CS25</f>
        <v>0</v>
      </c>
      <c r="AA26" s="40">
        <f>'cieki 2023'!CT25</f>
        <v>0</v>
      </c>
      <c r="AB26" s="40">
        <f>'cieki 2023'!CU25</f>
        <v>0</v>
      </c>
      <c r="AC26" s="40">
        <f>'cieki 2023'!CX25</f>
        <v>0</v>
      </c>
      <c r="AD26" s="40">
        <f>'cieki 2023'!CZ25</f>
        <v>0</v>
      </c>
      <c r="AE26" s="40">
        <f>'cieki 2023'!DB25</f>
        <v>0</v>
      </c>
      <c r="AF26" s="40">
        <f>'cieki 2023'!DC25</f>
        <v>0</v>
      </c>
      <c r="AG26" s="40">
        <f>'cieki 2023'!DD25</f>
        <v>0</v>
      </c>
      <c r="AH26" s="40">
        <f>'cieki 2023'!DE25</f>
        <v>0.05</v>
      </c>
      <c r="AI26" s="40">
        <f>'cieki 2023'!DF25</f>
        <v>0.05</v>
      </c>
      <c r="AJ26" s="40">
        <f>'cieki 2023'!DH25</f>
        <v>0</v>
      </c>
      <c r="AK26" s="40">
        <f>'cieki 2023'!DI25</f>
        <v>0</v>
      </c>
      <c r="AL26" s="40">
        <f>'cieki 2023'!DJ25</f>
        <v>0</v>
      </c>
      <c r="AM26" s="40">
        <f>'cieki 2023'!DK25</f>
        <v>0</v>
      </c>
      <c r="AN26" s="40">
        <f>'cieki 2023'!DL25</f>
        <v>0</v>
      </c>
      <c r="AO26" s="80" t="s">
        <v>167</v>
      </c>
    </row>
    <row r="27" spans="1:44" x14ac:dyDescent="0.2">
      <c r="A27" s="39">
        <f>'cieki 2023'!B26</f>
        <v>23</v>
      </c>
      <c r="B27" s="79" t="str">
        <f>'cieki 2023'!D26</f>
        <v>Bystrzyca - ujście do Odry</v>
      </c>
      <c r="C27" s="40">
        <f>'cieki 2023'!I26</f>
        <v>0.05</v>
      </c>
      <c r="D27" s="40">
        <f>'cieki 2023'!J26</f>
        <v>1.5</v>
      </c>
      <c r="E27" s="40">
        <f>'cieki 2023'!L26</f>
        <v>1.31</v>
      </c>
      <c r="F27" s="40">
        <f>'cieki 2023'!N26</f>
        <v>95.4</v>
      </c>
      <c r="G27" s="40">
        <f>'cieki 2023'!O26</f>
        <v>71.5</v>
      </c>
      <c r="H27" s="40">
        <f>'cieki 2023'!S26</f>
        <v>32.5</v>
      </c>
      <c r="I27" s="40">
        <f>'cieki 2023'!T26</f>
        <v>38.4</v>
      </c>
      <c r="J27" s="40">
        <f>'cieki 2023'!X26</f>
        <v>324</v>
      </c>
      <c r="K27" s="40">
        <f>'cieki 2023'!AH26</f>
        <v>1020</v>
      </c>
      <c r="L27" s="40">
        <f>'cieki 2023'!AJ26</f>
        <v>232</v>
      </c>
      <c r="M27" s="40">
        <f>'cieki 2023'!BA26</f>
        <v>8910</v>
      </c>
      <c r="N27" s="40">
        <f>'cieki 2023'!BI26</f>
        <v>0.5</v>
      </c>
      <c r="O27" s="40">
        <f>'cieki 2023'!BJ26</f>
        <v>5.0000000000000001E-3</v>
      </c>
      <c r="P27" s="40">
        <f>'cieki 2023'!BP26</f>
        <v>0.05</v>
      </c>
      <c r="Q27" s="40">
        <f>'cieki 2023'!BS26</f>
        <v>0.05</v>
      </c>
      <c r="R27" s="40">
        <f>'cieki 2023'!BT26</f>
        <v>0.05</v>
      </c>
      <c r="S27" s="40">
        <f>'cieki 2023'!BU26</f>
        <v>0.1</v>
      </c>
      <c r="T27" s="40">
        <f>'cieki 2023'!BZ26</f>
        <v>0.15</v>
      </c>
      <c r="U27" s="40">
        <f>'cieki 2023'!CB26</f>
        <v>50</v>
      </c>
      <c r="V27" s="40">
        <f>'cieki 2023'!CD26</f>
        <v>0.01</v>
      </c>
      <c r="W27" s="40">
        <f>'cieki 2023'!CL26</f>
        <v>5.0000000000000001E-3</v>
      </c>
      <c r="X27" s="40">
        <f>'cieki 2023'!CQ26</f>
        <v>1.5</v>
      </c>
      <c r="Y27" s="40">
        <f>'cieki 2023'!CR26</f>
        <v>0.3</v>
      </c>
      <c r="Z27" s="40">
        <f>'cieki 2023'!CS26</f>
        <v>5</v>
      </c>
      <c r="AA27" s="40">
        <f>'cieki 2023'!CT26</f>
        <v>0.5</v>
      </c>
      <c r="AB27" s="40">
        <f>'cieki 2023'!CU26</f>
        <v>0.5</v>
      </c>
      <c r="AC27" s="40">
        <f>'cieki 2023'!CX26</f>
        <v>0.05</v>
      </c>
      <c r="AD27" s="40">
        <f>'cieki 2023'!CZ26</f>
        <v>0.05</v>
      </c>
      <c r="AE27" s="40">
        <f>'cieki 2023'!DB26</f>
        <v>0.05</v>
      </c>
      <c r="AF27" s="40">
        <f>'cieki 2023'!DC26</f>
        <v>0.05</v>
      </c>
      <c r="AG27" s="40">
        <f>'cieki 2023'!DD26</f>
        <v>0.05</v>
      </c>
      <c r="AH27" s="40">
        <f>'cieki 2023'!DE26</f>
        <v>0.05</v>
      </c>
      <c r="AI27" s="40">
        <f>'cieki 2023'!DF26</f>
        <v>0.05</v>
      </c>
      <c r="AJ27" s="40">
        <f>'cieki 2023'!DH26</f>
        <v>0.5</v>
      </c>
      <c r="AK27" s="40">
        <f>'cieki 2023'!DI26</f>
        <v>0.05</v>
      </c>
      <c r="AL27" s="40">
        <f>'cieki 2023'!DJ26</f>
        <v>0.25</v>
      </c>
      <c r="AM27" s="40">
        <f>'cieki 2023'!DK26</f>
        <v>0.25</v>
      </c>
      <c r="AN27" s="40">
        <f>'cieki 2023'!DL26</f>
        <v>0.05</v>
      </c>
      <c r="AO27" s="81" t="s">
        <v>166</v>
      </c>
    </row>
    <row r="28" spans="1:44" x14ac:dyDescent="0.2">
      <c r="A28" s="39">
        <f>'cieki 2023'!B27</f>
        <v>24</v>
      </c>
      <c r="B28" s="79" t="str">
        <f>'cieki 2023'!D27</f>
        <v>Bzura - Patoki</v>
      </c>
      <c r="C28" s="40">
        <f>'cieki 2023'!I27</f>
        <v>0.05</v>
      </c>
      <c r="D28" s="40">
        <f>'cieki 2023'!J27</f>
        <v>1.5</v>
      </c>
      <c r="E28" s="40">
        <f>'cieki 2023'!L27</f>
        <v>0.34</v>
      </c>
      <c r="F28" s="40">
        <f>'cieki 2023'!N27</f>
        <v>1.72</v>
      </c>
      <c r="G28" s="40">
        <f>'cieki 2023'!O27</f>
        <v>2.58</v>
      </c>
      <c r="H28" s="40">
        <f>'cieki 2023'!S27</f>
        <v>0.46300000000000002</v>
      </c>
      <c r="I28" s="40">
        <f>'cieki 2023'!T27</f>
        <v>0.5</v>
      </c>
      <c r="J28" s="40">
        <f>'cieki 2023'!X27</f>
        <v>53.7</v>
      </c>
      <c r="K28" s="40">
        <f>'cieki 2023'!AH27</f>
        <v>2.5</v>
      </c>
      <c r="L28" s="40">
        <f>'cieki 2023'!AJ27</f>
        <v>2.5</v>
      </c>
      <c r="M28" s="40">
        <f>'cieki 2023'!BA27</f>
        <v>31.5</v>
      </c>
      <c r="N28" s="40">
        <f>'cieki 2023'!BI27</f>
        <v>0.5</v>
      </c>
      <c r="O28" s="40">
        <f>'cieki 2023'!BJ27</f>
        <v>5.0000000000000001E-3</v>
      </c>
      <c r="P28" s="40">
        <f>'cieki 2023'!BP27</f>
        <v>0.05</v>
      </c>
      <c r="Q28" s="40">
        <f>'cieki 2023'!BS27</f>
        <v>0.05</v>
      </c>
      <c r="R28" s="40">
        <f>'cieki 2023'!BT27</f>
        <v>0.05</v>
      </c>
      <c r="S28" s="40">
        <f>'cieki 2023'!BU27</f>
        <v>0.1</v>
      </c>
      <c r="T28" s="40">
        <f>'cieki 2023'!BZ27</f>
        <v>0.15</v>
      </c>
      <c r="U28" s="40">
        <f>'cieki 2023'!CB27</f>
        <v>0</v>
      </c>
      <c r="V28" s="40">
        <f>'cieki 2023'!CD27</f>
        <v>0</v>
      </c>
      <c r="W28" s="40">
        <f>'cieki 2023'!CL27</f>
        <v>0</v>
      </c>
      <c r="X28" s="40">
        <f>'cieki 2023'!CQ27</f>
        <v>0</v>
      </c>
      <c r="Y28" s="40">
        <f>'cieki 2023'!CR27</f>
        <v>0</v>
      </c>
      <c r="Z28" s="40">
        <f>'cieki 2023'!CS27</f>
        <v>0</v>
      </c>
      <c r="AA28" s="40">
        <f>'cieki 2023'!CT27</f>
        <v>0</v>
      </c>
      <c r="AB28" s="40">
        <f>'cieki 2023'!CU27</f>
        <v>0</v>
      </c>
      <c r="AC28" s="40">
        <f>'cieki 2023'!CX27</f>
        <v>0</v>
      </c>
      <c r="AD28" s="40">
        <f>'cieki 2023'!CZ27</f>
        <v>0</v>
      </c>
      <c r="AE28" s="40">
        <f>'cieki 2023'!DB27</f>
        <v>0</v>
      </c>
      <c r="AF28" s="40">
        <f>'cieki 2023'!DC27</f>
        <v>0</v>
      </c>
      <c r="AG28" s="40">
        <f>'cieki 2023'!DD27</f>
        <v>0</v>
      </c>
      <c r="AH28" s="40">
        <f>'cieki 2023'!DE27</f>
        <v>0.05</v>
      </c>
      <c r="AI28" s="40">
        <f>'cieki 2023'!DF27</f>
        <v>0.05</v>
      </c>
      <c r="AJ28" s="40">
        <f>'cieki 2023'!DH27</f>
        <v>0</v>
      </c>
      <c r="AK28" s="40">
        <f>'cieki 2023'!DI27</f>
        <v>0</v>
      </c>
      <c r="AL28" s="40">
        <f>'cieki 2023'!DJ27</f>
        <v>0</v>
      </c>
      <c r="AM28" s="40">
        <f>'cieki 2023'!DK27</f>
        <v>0</v>
      </c>
      <c r="AN28" s="40">
        <f>'cieki 2023'!DL27</f>
        <v>0</v>
      </c>
      <c r="AO28" s="80" t="s">
        <v>167</v>
      </c>
    </row>
    <row r="29" spans="1:44" x14ac:dyDescent="0.2">
      <c r="A29" s="39">
        <f>'cieki 2023'!B28</f>
        <v>25</v>
      </c>
      <c r="B29" s="79" t="str">
        <f>'cieki 2023'!D28</f>
        <v>Bzura - Wyszogród, przy moście</v>
      </c>
      <c r="C29" s="40">
        <f>'cieki 2023'!I28</f>
        <v>0.05</v>
      </c>
      <c r="D29" s="40">
        <f>'cieki 2023'!J28</f>
        <v>1.5</v>
      </c>
      <c r="E29" s="40">
        <f>'cieki 2023'!L28</f>
        <v>0.22800000000000001</v>
      </c>
      <c r="F29" s="40">
        <f>'cieki 2023'!N28</f>
        <v>4</v>
      </c>
      <c r="G29" s="40">
        <f>'cieki 2023'!O28</f>
        <v>4.4400000000000004</v>
      </c>
      <c r="H29" s="40">
        <f>'cieki 2023'!S28</f>
        <v>1.43</v>
      </c>
      <c r="I29" s="40">
        <f>'cieki 2023'!T28</f>
        <v>3.35</v>
      </c>
      <c r="J29" s="40">
        <f>'cieki 2023'!X28</f>
        <v>42.7</v>
      </c>
      <c r="K29" s="40">
        <f>'cieki 2023'!AH28</f>
        <v>2.5</v>
      </c>
      <c r="L29" s="40">
        <f>'cieki 2023'!AJ28</f>
        <v>2.5</v>
      </c>
      <c r="M29" s="40">
        <f>'cieki 2023'!BA28</f>
        <v>99.5</v>
      </c>
      <c r="N29" s="40">
        <f>'cieki 2023'!BI28</f>
        <v>0.5</v>
      </c>
      <c r="O29" s="40">
        <f>'cieki 2023'!BJ28</f>
        <v>5.0000000000000001E-3</v>
      </c>
      <c r="P29" s="40">
        <f>'cieki 2023'!BP28</f>
        <v>0.05</v>
      </c>
      <c r="Q29" s="40">
        <f>'cieki 2023'!BS28</f>
        <v>0.05</v>
      </c>
      <c r="R29" s="40">
        <f>'cieki 2023'!BT28</f>
        <v>0.05</v>
      </c>
      <c r="S29" s="40">
        <f>'cieki 2023'!BU28</f>
        <v>0.1</v>
      </c>
      <c r="T29" s="40">
        <f>'cieki 2023'!BZ28</f>
        <v>0.15</v>
      </c>
      <c r="U29" s="40">
        <f>'cieki 2023'!CB28</f>
        <v>50</v>
      </c>
      <c r="V29" s="40">
        <f>'cieki 2023'!CD28</f>
        <v>0.01</v>
      </c>
      <c r="W29" s="40">
        <f>'cieki 2023'!CL28</f>
        <v>5.0000000000000001E-3</v>
      </c>
      <c r="X29" s="40">
        <f>'cieki 2023'!CQ28</f>
        <v>1.5</v>
      </c>
      <c r="Y29" s="40">
        <f>'cieki 2023'!CR28</f>
        <v>0.3</v>
      </c>
      <c r="Z29" s="40">
        <f>'cieki 2023'!CS28</f>
        <v>5</v>
      </c>
      <c r="AA29" s="40">
        <f>'cieki 2023'!CT28</f>
        <v>0.5</v>
      </c>
      <c r="AB29" s="40">
        <f>'cieki 2023'!CU28</f>
        <v>0.5</v>
      </c>
      <c r="AC29" s="40">
        <f>'cieki 2023'!CX28</f>
        <v>0.05</v>
      </c>
      <c r="AD29" s="40">
        <f>'cieki 2023'!CZ28</f>
        <v>0.05</v>
      </c>
      <c r="AE29" s="40">
        <f>'cieki 2023'!DB28</f>
        <v>0.05</v>
      </c>
      <c r="AF29" s="40">
        <f>'cieki 2023'!DC28</f>
        <v>0.05</v>
      </c>
      <c r="AG29" s="40">
        <f>'cieki 2023'!DD28</f>
        <v>0.05</v>
      </c>
      <c r="AH29" s="40">
        <f>'cieki 2023'!DE28</f>
        <v>0.05</v>
      </c>
      <c r="AI29" s="40">
        <f>'cieki 2023'!DF28</f>
        <v>0.05</v>
      </c>
      <c r="AJ29" s="40">
        <f>'cieki 2023'!DH28</f>
        <v>0.5</v>
      </c>
      <c r="AK29" s="40">
        <f>'cieki 2023'!DI28</f>
        <v>0.05</v>
      </c>
      <c r="AL29" s="40">
        <f>'cieki 2023'!DJ28</f>
        <v>0.25</v>
      </c>
      <c r="AM29" s="40">
        <f>'cieki 2023'!DK28</f>
        <v>0.25</v>
      </c>
      <c r="AN29" s="40">
        <f>'cieki 2023'!DL28</f>
        <v>0.05</v>
      </c>
      <c r="AO29" s="80" t="s">
        <v>167</v>
      </c>
    </row>
    <row r="30" spans="1:44" x14ac:dyDescent="0.2">
      <c r="A30" s="39">
        <f>'cieki 2023'!B29</f>
        <v>26</v>
      </c>
      <c r="B30" s="79" t="str">
        <f>'cieki 2023'!D29</f>
        <v>Bzura - Łowicz</v>
      </c>
      <c r="C30" s="40">
        <f>'cieki 2023'!I29</f>
        <v>0.05</v>
      </c>
      <c r="D30" s="40">
        <f>'cieki 2023'!J29</f>
        <v>3.31</v>
      </c>
      <c r="E30" s="40">
        <f>'cieki 2023'!L29</f>
        <v>0.28199999999999997</v>
      </c>
      <c r="F30" s="40">
        <f>'cieki 2023'!N29</f>
        <v>7.24</v>
      </c>
      <c r="G30" s="40">
        <f>'cieki 2023'!O29</f>
        <v>4.66</v>
      </c>
      <c r="H30" s="40">
        <f>'cieki 2023'!S29</f>
        <v>3.3</v>
      </c>
      <c r="I30" s="40">
        <f>'cieki 2023'!T29</f>
        <v>1.36</v>
      </c>
      <c r="J30" s="40">
        <f>'cieki 2023'!X29</f>
        <v>21</v>
      </c>
      <c r="K30" s="40">
        <f>'cieki 2023'!AH29</f>
        <v>2.5</v>
      </c>
      <c r="L30" s="40">
        <f>'cieki 2023'!AJ29</f>
        <v>2.5</v>
      </c>
      <c r="M30" s="40">
        <f>'cieki 2023'!BA29</f>
        <v>31.5</v>
      </c>
      <c r="N30" s="40">
        <f>'cieki 2023'!BI29</f>
        <v>0.5</v>
      </c>
      <c r="O30" s="40">
        <f>'cieki 2023'!BJ29</f>
        <v>5.0000000000000001E-3</v>
      </c>
      <c r="P30" s="40">
        <f>'cieki 2023'!BP29</f>
        <v>0.05</v>
      </c>
      <c r="Q30" s="40">
        <f>'cieki 2023'!BS29</f>
        <v>0.05</v>
      </c>
      <c r="R30" s="40">
        <f>'cieki 2023'!BT29</f>
        <v>0.05</v>
      </c>
      <c r="S30" s="40">
        <f>'cieki 2023'!BU29</f>
        <v>0.1</v>
      </c>
      <c r="T30" s="40">
        <f>'cieki 2023'!BZ29</f>
        <v>0.15</v>
      </c>
      <c r="U30" s="40">
        <f>'cieki 2023'!CB29</f>
        <v>50</v>
      </c>
      <c r="V30" s="40">
        <f>'cieki 2023'!CD29</f>
        <v>0.01</v>
      </c>
      <c r="W30" s="40">
        <f>'cieki 2023'!CL29</f>
        <v>5.0000000000000001E-3</v>
      </c>
      <c r="X30" s="40">
        <f>'cieki 2023'!CQ29</f>
        <v>1.5</v>
      </c>
      <c r="Y30" s="40">
        <f>'cieki 2023'!CR29</f>
        <v>0.3</v>
      </c>
      <c r="Z30" s="40">
        <f>'cieki 2023'!CS29</f>
        <v>5</v>
      </c>
      <c r="AA30" s="40">
        <f>'cieki 2023'!CT29</f>
        <v>0.5</v>
      </c>
      <c r="AB30" s="40">
        <f>'cieki 2023'!CU29</f>
        <v>0.5</v>
      </c>
      <c r="AC30" s="40">
        <f>'cieki 2023'!CX29</f>
        <v>0.05</v>
      </c>
      <c r="AD30" s="40">
        <f>'cieki 2023'!CZ29</f>
        <v>0.05</v>
      </c>
      <c r="AE30" s="40">
        <f>'cieki 2023'!DB29</f>
        <v>0.05</v>
      </c>
      <c r="AF30" s="40">
        <f>'cieki 2023'!DC29</f>
        <v>0.05</v>
      </c>
      <c r="AG30" s="40">
        <f>'cieki 2023'!DD29</f>
        <v>0.05</v>
      </c>
      <c r="AH30" s="40">
        <f>'cieki 2023'!DE29</f>
        <v>0.05</v>
      </c>
      <c r="AI30" s="40">
        <f>'cieki 2023'!DF29</f>
        <v>0.05</v>
      </c>
      <c r="AJ30" s="40">
        <f>'cieki 2023'!DH29</f>
        <v>0.5</v>
      </c>
      <c r="AK30" s="40">
        <f>'cieki 2023'!DI29</f>
        <v>0.05</v>
      </c>
      <c r="AL30" s="40">
        <f>'cieki 2023'!DJ29</f>
        <v>0.25</v>
      </c>
      <c r="AM30" s="40">
        <f>'cieki 2023'!DK29</f>
        <v>0.25</v>
      </c>
      <c r="AN30" s="40">
        <f>'cieki 2023'!DL29</f>
        <v>0.05</v>
      </c>
      <c r="AO30" s="80" t="s">
        <v>167</v>
      </c>
    </row>
    <row r="31" spans="1:44" x14ac:dyDescent="0.2">
      <c r="A31" s="39">
        <f>'cieki 2023'!B30</f>
        <v>27</v>
      </c>
      <c r="B31" s="79" t="str">
        <f>'cieki 2023'!D30</f>
        <v>Chechło - Mętków</v>
      </c>
      <c r="C31" s="40">
        <f>'cieki 2023'!I30</f>
        <v>0.05</v>
      </c>
      <c r="D31" s="40">
        <f>'cieki 2023'!J30</f>
        <v>1.5</v>
      </c>
      <c r="E31" s="40">
        <f>'cieki 2023'!L30</f>
        <v>5.12</v>
      </c>
      <c r="F31" s="40">
        <f>'cieki 2023'!N30</f>
        <v>2.29</v>
      </c>
      <c r="G31" s="40">
        <f>'cieki 2023'!O30</f>
        <v>10.9</v>
      </c>
      <c r="H31" s="40">
        <f>'cieki 2023'!S30</f>
        <v>1.21</v>
      </c>
      <c r="I31" s="40">
        <f>'cieki 2023'!T30</f>
        <v>34.299999999999997</v>
      </c>
      <c r="J31" s="40">
        <f>'cieki 2023'!X30</f>
        <v>221</v>
      </c>
      <c r="K31" s="40">
        <f>'cieki 2023'!AH30</f>
        <v>8</v>
      </c>
      <c r="L31" s="40">
        <f>'cieki 2023'!AJ30</f>
        <v>2.5</v>
      </c>
      <c r="M31" s="40">
        <f>'cieki 2023'!BA30</f>
        <v>60.5</v>
      </c>
      <c r="N31" s="40">
        <f>'cieki 2023'!BI30</f>
        <v>0.5</v>
      </c>
      <c r="O31" s="40">
        <f>'cieki 2023'!BJ30</f>
        <v>5.0000000000000001E-3</v>
      </c>
      <c r="P31" s="40">
        <f>'cieki 2023'!BP30</f>
        <v>0.05</v>
      </c>
      <c r="Q31" s="40">
        <f>'cieki 2023'!BS30</f>
        <v>0.05</v>
      </c>
      <c r="R31" s="40">
        <f>'cieki 2023'!BT30</f>
        <v>0.05</v>
      </c>
      <c r="S31" s="40">
        <f>'cieki 2023'!BU30</f>
        <v>0.1</v>
      </c>
      <c r="T31" s="40">
        <f>'cieki 2023'!BZ30</f>
        <v>0.15</v>
      </c>
      <c r="U31" s="40">
        <f>'cieki 2023'!CB30</f>
        <v>0</v>
      </c>
      <c r="V31" s="40">
        <f>'cieki 2023'!CD30</f>
        <v>0</v>
      </c>
      <c r="W31" s="40">
        <f>'cieki 2023'!CL30</f>
        <v>0</v>
      </c>
      <c r="X31" s="40">
        <f>'cieki 2023'!CQ30</f>
        <v>0</v>
      </c>
      <c r="Y31" s="40">
        <f>'cieki 2023'!CR30</f>
        <v>0</v>
      </c>
      <c r="Z31" s="40">
        <f>'cieki 2023'!CS30</f>
        <v>0</v>
      </c>
      <c r="AA31" s="40">
        <f>'cieki 2023'!CT30</f>
        <v>0</v>
      </c>
      <c r="AB31" s="40">
        <f>'cieki 2023'!CU30</f>
        <v>0</v>
      </c>
      <c r="AC31" s="40">
        <f>'cieki 2023'!CX30</f>
        <v>0</v>
      </c>
      <c r="AD31" s="40">
        <f>'cieki 2023'!CZ30</f>
        <v>0</v>
      </c>
      <c r="AE31" s="40">
        <f>'cieki 2023'!DB30</f>
        <v>0</v>
      </c>
      <c r="AF31" s="40">
        <f>'cieki 2023'!DC30</f>
        <v>0</v>
      </c>
      <c r="AG31" s="40">
        <f>'cieki 2023'!DD30</f>
        <v>0</v>
      </c>
      <c r="AH31" s="40">
        <f>'cieki 2023'!DE30</f>
        <v>0.05</v>
      </c>
      <c r="AI31" s="40">
        <f>'cieki 2023'!DF30</f>
        <v>0.05</v>
      </c>
      <c r="AJ31" s="40">
        <f>'cieki 2023'!DH30</f>
        <v>0</v>
      </c>
      <c r="AK31" s="40">
        <f>'cieki 2023'!DI30</f>
        <v>0</v>
      </c>
      <c r="AL31" s="40">
        <f>'cieki 2023'!DJ30</f>
        <v>0</v>
      </c>
      <c r="AM31" s="40">
        <f>'cieki 2023'!DK30</f>
        <v>0</v>
      </c>
      <c r="AN31" s="40">
        <f>'cieki 2023'!DL30</f>
        <v>0</v>
      </c>
      <c r="AO31" s="81" t="s">
        <v>166</v>
      </c>
    </row>
    <row r="32" spans="1:44" x14ac:dyDescent="0.2">
      <c r="A32" s="39">
        <f>'cieki 2023'!B31</f>
        <v>28</v>
      </c>
      <c r="B32" s="79" t="str">
        <f>'cieki 2023'!D31</f>
        <v>Chodelka - Podgórz</v>
      </c>
      <c r="C32" s="40">
        <f>'cieki 2023'!I31</f>
        <v>0.05</v>
      </c>
      <c r="D32" s="40">
        <f>'cieki 2023'!J31</f>
        <v>1.5</v>
      </c>
      <c r="E32" s="40">
        <f>'cieki 2023'!L31</f>
        <v>2.5000000000000001E-2</v>
      </c>
      <c r="F32" s="40">
        <f>'cieki 2023'!N31</f>
        <v>1.74</v>
      </c>
      <c r="G32" s="40">
        <f>'cieki 2023'!O31</f>
        <v>3.28</v>
      </c>
      <c r="H32" s="40">
        <f>'cieki 2023'!S31</f>
        <v>0.98299999999999998</v>
      </c>
      <c r="I32" s="40">
        <f>'cieki 2023'!T31</f>
        <v>1.22</v>
      </c>
      <c r="J32" s="40">
        <f>'cieki 2023'!X31</f>
        <v>10.6</v>
      </c>
      <c r="K32" s="40">
        <f>'cieki 2023'!AH31</f>
        <v>2.5</v>
      </c>
      <c r="L32" s="40">
        <f>'cieki 2023'!AJ31</f>
        <v>2.5</v>
      </c>
      <c r="M32" s="40">
        <f>'cieki 2023'!BA31</f>
        <v>280.5</v>
      </c>
      <c r="N32" s="40">
        <f>'cieki 2023'!BI31</f>
        <v>0.5</v>
      </c>
      <c r="O32" s="40">
        <f>'cieki 2023'!BJ31</f>
        <v>5.0000000000000001E-3</v>
      </c>
      <c r="P32" s="40">
        <f>'cieki 2023'!BP31</f>
        <v>0.05</v>
      </c>
      <c r="Q32" s="40">
        <f>'cieki 2023'!BS31</f>
        <v>0.05</v>
      </c>
      <c r="R32" s="40">
        <f>'cieki 2023'!BT31</f>
        <v>0.05</v>
      </c>
      <c r="S32" s="40">
        <f>'cieki 2023'!BU31</f>
        <v>0.1</v>
      </c>
      <c r="T32" s="40">
        <f>'cieki 2023'!BZ31</f>
        <v>0.15</v>
      </c>
      <c r="U32" s="40">
        <f>'cieki 2023'!CB31</f>
        <v>0</v>
      </c>
      <c r="V32" s="40">
        <f>'cieki 2023'!CD31</f>
        <v>0</v>
      </c>
      <c r="W32" s="40">
        <f>'cieki 2023'!CL31</f>
        <v>0</v>
      </c>
      <c r="X32" s="40">
        <f>'cieki 2023'!CQ31</f>
        <v>0</v>
      </c>
      <c r="Y32" s="40">
        <f>'cieki 2023'!CR31</f>
        <v>0</v>
      </c>
      <c r="Z32" s="40">
        <f>'cieki 2023'!CS31</f>
        <v>0</v>
      </c>
      <c r="AA32" s="40">
        <f>'cieki 2023'!CT31</f>
        <v>0</v>
      </c>
      <c r="AB32" s="40">
        <f>'cieki 2023'!CU31</f>
        <v>0</v>
      </c>
      <c r="AC32" s="40">
        <f>'cieki 2023'!CX31</f>
        <v>0</v>
      </c>
      <c r="AD32" s="40">
        <f>'cieki 2023'!CZ31</f>
        <v>0</v>
      </c>
      <c r="AE32" s="40">
        <f>'cieki 2023'!DB31</f>
        <v>0</v>
      </c>
      <c r="AF32" s="40">
        <f>'cieki 2023'!DC31</f>
        <v>0</v>
      </c>
      <c r="AG32" s="40">
        <f>'cieki 2023'!DD31</f>
        <v>0</v>
      </c>
      <c r="AH32" s="40">
        <f>'cieki 2023'!DE31</f>
        <v>0.05</v>
      </c>
      <c r="AI32" s="40">
        <f>'cieki 2023'!DF31</f>
        <v>0.05</v>
      </c>
      <c r="AJ32" s="40">
        <f>'cieki 2023'!DH31</f>
        <v>0</v>
      </c>
      <c r="AK32" s="40">
        <f>'cieki 2023'!DI31</f>
        <v>0</v>
      </c>
      <c r="AL32" s="40">
        <f>'cieki 2023'!DJ31</f>
        <v>0</v>
      </c>
      <c r="AM32" s="40">
        <f>'cieki 2023'!DK31</f>
        <v>0</v>
      </c>
      <c r="AN32" s="40">
        <f>'cieki 2023'!DL31</f>
        <v>0</v>
      </c>
      <c r="AO32" s="80" t="s">
        <v>167</v>
      </c>
    </row>
    <row r="33" spans="1:41" ht="18" x14ac:dyDescent="0.2">
      <c r="A33" s="39">
        <f>'cieki 2023'!B32</f>
        <v>29</v>
      </c>
      <c r="B33" s="79" t="str">
        <f>'cieki 2023'!D32</f>
        <v>Cienia - ujście do Strzegomki (m. Piotrowice Świdnickie)</v>
      </c>
      <c r="C33" s="40">
        <f>'cieki 2023'!I32</f>
        <v>0.67800000000000005</v>
      </c>
      <c r="D33" s="40">
        <f>'cieki 2023'!J32</f>
        <v>4.75</v>
      </c>
      <c r="E33" s="40">
        <f>'cieki 2023'!L32</f>
        <v>0.26300000000000001</v>
      </c>
      <c r="F33" s="40">
        <f>'cieki 2023'!N32</f>
        <v>24.3</v>
      </c>
      <c r="G33" s="40">
        <f>'cieki 2023'!O32</f>
        <v>44.8</v>
      </c>
      <c r="H33" s="40">
        <f>'cieki 2023'!S32</f>
        <v>16.7</v>
      </c>
      <c r="I33" s="40">
        <f>'cieki 2023'!T32</f>
        <v>21.2</v>
      </c>
      <c r="J33" s="40">
        <f>'cieki 2023'!X32</f>
        <v>169</v>
      </c>
      <c r="K33" s="40">
        <f>'cieki 2023'!AH32</f>
        <v>150</v>
      </c>
      <c r="L33" s="40">
        <f>'cieki 2023'!AJ32</f>
        <v>21</v>
      </c>
      <c r="M33" s="40">
        <f>'cieki 2023'!BA32</f>
        <v>2425</v>
      </c>
      <c r="N33" s="40">
        <f>'cieki 2023'!BI32</f>
        <v>0.5</v>
      </c>
      <c r="O33" s="40">
        <f>'cieki 2023'!BJ32</f>
        <v>5.0000000000000001E-3</v>
      </c>
      <c r="P33" s="40">
        <f>'cieki 2023'!BP32</f>
        <v>0.05</v>
      </c>
      <c r="Q33" s="40">
        <f>'cieki 2023'!BS32</f>
        <v>0.05</v>
      </c>
      <c r="R33" s="40">
        <f>'cieki 2023'!BT32</f>
        <v>0.05</v>
      </c>
      <c r="S33" s="40">
        <f>'cieki 2023'!BU32</f>
        <v>0.1</v>
      </c>
      <c r="T33" s="40">
        <f>'cieki 2023'!BZ32</f>
        <v>0.15</v>
      </c>
      <c r="U33" s="40">
        <f>'cieki 2023'!CB32</f>
        <v>0</v>
      </c>
      <c r="V33" s="40">
        <f>'cieki 2023'!CD32</f>
        <v>0</v>
      </c>
      <c r="W33" s="40">
        <f>'cieki 2023'!CL32</f>
        <v>0</v>
      </c>
      <c r="X33" s="40">
        <f>'cieki 2023'!CQ32</f>
        <v>0</v>
      </c>
      <c r="Y33" s="40">
        <f>'cieki 2023'!CR32</f>
        <v>0</v>
      </c>
      <c r="Z33" s="40">
        <f>'cieki 2023'!CS32</f>
        <v>0</v>
      </c>
      <c r="AA33" s="40">
        <f>'cieki 2023'!CT32</f>
        <v>0</v>
      </c>
      <c r="AB33" s="40">
        <f>'cieki 2023'!CU32</f>
        <v>0</v>
      </c>
      <c r="AC33" s="40">
        <f>'cieki 2023'!CX32</f>
        <v>0</v>
      </c>
      <c r="AD33" s="40">
        <f>'cieki 2023'!CZ32</f>
        <v>0</v>
      </c>
      <c r="AE33" s="40">
        <f>'cieki 2023'!DB32</f>
        <v>0</v>
      </c>
      <c r="AF33" s="40">
        <f>'cieki 2023'!DC32</f>
        <v>0</v>
      </c>
      <c r="AG33" s="40">
        <f>'cieki 2023'!DD32</f>
        <v>0</v>
      </c>
      <c r="AH33" s="40">
        <f>'cieki 2023'!DE32</f>
        <v>0.05</v>
      </c>
      <c r="AI33" s="40">
        <f>'cieki 2023'!DF32</f>
        <v>0.05</v>
      </c>
      <c r="AJ33" s="40">
        <f>'cieki 2023'!DH32</f>
        <v>0</v>
      </c>
      <c r="AK33" s="40">
        <f>'cieki 2023'!DI32</f>
        <v>0</v>
      </c>
      <c r="AL33" s="40">
        <f>'cieki 2023'!DJ32</f>
        <v>0</v>
      </c>
      <c r="AM33" s="40">
        <f>'cieki 2023'!DK32</f>
        <v>0</v>
      </c>
      <c r="AN33" s="40">
        <f>'cieki 2023'!DL32</f>
        <v>0</v>
      </c>
      <c r="AO33" s="81" t="s">
        <v>166</v>
      </c>
    </row>
    <row r="34" spans="1:41" ht="18" x14ac:dyDescent="0.2">
      <c r="A34" s="39">
        <f>'cieki 2023'!B33</f>
        <v>30</v>
      </c>
      <c r="B34" s="79" t="str">
        <f>'cieki 2023'!D33</f>
        <v>Czarna - Stanisławów I, uj. do Kanału Żerańskiego</v>
      </c>
      <c r="C34" s="40">
        <f>'cieki 2023'!I33</f>
        <v>0.05</v>
      </c>
      <c r="D34" s="40">
        <f>'cieki 2023'!J33</f>
        <v>3.59</v>
      </c>
      <c r="E34" s="40">
        <f>'cieki 2023'!L33</f>
        <v>0.38200000000000001</v>
      </c>
      <c r="F34" s="40">
        <f>'cieki 2023'!N33</f>
        <v>5.0199999999999996</v>
      </c>
      <c r="G34" s="40">
        <f>'cieki 2023'!O33</f>
        <v>5.32</v>
      </c>
      <c r="H34" s="40">
        <f>'cieki 2023'!S33</f>
        <v>2.62</v>
      </c>
      <c r="I34" s="40">
        <f>'cieki 2023'!T33</f>
        <v>5.36</v>
      </c>
      <c r="J34" s="40">
        <f>'cieki 2023'!X33</f>
        <v>27.9</v>
      </c>
      <c r="K34" s="40">
        <f>'cieki 2023'!AH33</f>
        <v>38</v>
      </c>
      <c r="L34" s="40">
        <f>'cieki 2023'!AJ33</f>
        <v>2.5</v>
      </c>
      <c r="M34" s="40">
        <f>'cieki 2023'!BA33</f>
        <v>176.5</v>
      </c>
      <c r="N34" s="40">
        <f>'cieki 2023'!BI33</f>
        <v>0.5</v>
      </c>
      <c r="O34" s="40">
        <f>'cieki 2023'!BJ33</f>
        <v>5.0000000000000001E-3</v>
      </c>
      <c r="P34" s="40">
        <f>'cieki 2023'!BP33</f>
        <v>0.05</v>
      </c>
      <c r="Q34" s="40">
        <f>'cieki 2023'!BS33</f>
        <v>0.05</v>
      </c>
      <c r="R34" s="40">
        <f>'cieki 2023'!BT33</f>
        <v>0.05</v>
      </c>
      <c r="S34" s="40">
        <f>'cieki 2023'!BU33</f>
        <v>0.1</v>
      </c>
      <c r="T34" s="40">
        <f>'cieki 2023'!BZ33</f>
        <v>0.15</v>
      </c>
      <c r="U34" s="40">
        <f>'cieki 2023'!CB33</f>
        <v>0</v>
      </c>
      <c r="V34" s="40">
        <f>'cieki 2023'!CD33</f>
        <v>0</v>
      </c>
      <c r="W34" s="40">
        <f>'cieki 2023'!CL33</f>
        <v>0</v>
      </c>
      <c r="X34" s="40">
        <f>'cieki 2023'!CQ33</f>
        <v>0</v>
      </c>
      <c r="Y34" s="40">
        <f>'cieki 2023'!CR33</f>
        <v>0</v>
      </c>
      <c r="Z34" s="40">
        <f>'cieki 2023'!CS33</f>
        <v>0</v>
      </c>
      <c r="AA34" s="40">
        <f>'cieki 2023'!CT33</f>
        <v>0</v>
      </c>
      <c r="AB34" s="40">
        <f>'cieki 2023'!CU33</f>
        <v>0</v>
      </c>
      <c r="AC34" s="40">
        <f>'cieki 2023'!CX33</f>
        <v>0</v>
      </c>
      <c r="AD34" s="40">
        <f>'cieki 2023'!CZ33</f>
        <v>0</v>
      </c>
      <c r="AE34" s="40">
        <f>'cieki 2023'!DB33</f>
        <v>0</v>
      </c>
      <c r="AF34" s="40">
        <f>'cieki 2023'!DC33</f>
        <v>0</v>
      </c>
      <c r="AG34" s="40">
        <f>'cieki 2023'!DD33</f>
        <v>0</v>
      </c>
      <c r="AH34" s="40">
        <f>'cieki 2023'!DE33</f>
        <v>0.05</v>
      </c>
      <c r="AI34" s="40">
        <f>'cieki 2023'!DF33</f>
        <v>0.05</v>
      </c>
      <c r="AJ34" s="40">
        <f>'cieki 2023'!DH33</f>
        <v>0</v>
      </c>
      <c r="AK34" s="40">
        <f>'cieki 2023'!DI33</f>
        <v>0</v>
      </c>
      <c r="AL34" s="40">
        <f>'cieki 2023'!DJ33</f>
        <v>0</v>
      </c>
      <c r="AM34" s="40">
        <f>'cieki 2023'!DK33</f>
        <v>0</v>
      </c>
      <c r="AN34" s="40">
        <f>'cieki 2023'!DL33</f>
        <v>0</v>
      </c>
      <c r="AO34" s="80" t="s">
        <v>167</v>
      </c>
    </row>
    <row r="35" spans="1:41" x14ac:dyDescent="0.2">
      <c r="A35" s="39">
        <f>'cieki 2023'!B34</f>
        <v>31</v>
      </c>
      <c r="B35" s="79" t="str">
        <f>'cieki 2023'!D34</f>
        <v>Czarna - Połaniec</v>
      </c>
      <c r="C35" s="40">
        <f>'cieki 2023'!I34</f>
        <v>0.05</v>
      </c>
      <c r="D35" s="40">
        <f>'cieki 2023'!J34</f>
        <v>1.5</v>
      </c>
      <c r="E35" s="40">
        <f>'cieki 2023'!L34</f>
        <v>0.105</v>
      </c>
      <c r="F35" s="40">
        <f>'cieki 2023'!N34</f>
        <v>1.17</v>
      </c>
      <c r="G35" s="40">
        <f>'cieki 2023'!O34</f>
        <v>3.48</v>
      </c>
      <c r="H35" s="40">
        <f>'cieki 2023'!S34</f>
        <v>1.48</v>
      </c>
      <c r="I35" s="40">
        <f>'cieki 2023'!T34</f>
        <v>3.21</v>
      </c>
      <c r="J35" s="40">
        <f>'cieki 2023'!X34</f>
        <v>10.5</v>
      </c>
      <c r="K35" s="40">
        <f>'cieki 2023'!AH34</f>
        <v>2.5</v>
      </c>
      <c r="L35" s="40">
        <f>'cieki 2023'!AJ34</f>
        <v>2.5</v>
      </c>
      <c r="M35" s="40">
        <f>'cieki 2023'!BA34</f>
        <v>31.5</v>
      </c>
      <c r="N35" s="40">
        <f>'cieki 2023'!BI34</f>
        <v>0.5</v>
      </c>
      <c r="O35" s="40">
        <f>'cieki 2023'!BJ34</f>
        <v>5.0000000000000001E-3</v>
      </c>
      <c r="P35" s="40">
        <f>'cieki 2023'!BP34</f>
        <v>0.05</v>
      </c>
      <c r="Q35" s="40">
        <f>'cieki 2023'!BS34</f>
        <v>0.05</v>
      </c>
      <c r="R35" s="40">
        <f>'cieki 2023'!BT34</f>
        <v>0.05</v>
      </c>
      <c r="S35" s="40">
        <f>'cieki 2023'!BU34</f>
        <v>0.1</v>
      </c>
      <c r="T35" s="40">
        <f>'cieki 2023'!BZ34</f>
        <v>0.15</v>
      </c>
      <c r="U35" s="40">
        <f>'cieki 2023'!CB34</f>
        <v>0</v>
      </c>
      <c r="V35" s="40">
        <f>'cieki 2023'!CD34</f>
        <v>0</v>
      </c>
      <c r="W35" s="40">
        <f>'cieki 2023'!CL34</f>
        <v>0</v>
      </c>
      <c r="X35" s="40">
        <f>'cieki 2023'!CQ34</f>
        <v>0</v>
      </c>
      <c r="Y35" s="40">
        <f>'cieki 2023'!CR34</f>
        <v>0</v>
      </c>
      <c r="Z35" s="40">
        <f>'cieki 2023'!CS34</f>
        <v>0</v>
      </c>
      <c r="AA35" s="40">
        <f>'cieki 2023'!CT34</f>
        <v>0</v>
      </c>
      <c r="AB35" s="40">
        <f>'cieki 2023'!CU34</f>
        <v>0</v>
      </c>
      <c r="AC35" s="40">
        <f>'cieki 2023'!CX34</f>
        <v>0</v>
      </c>
      <c r="AD35" s="40">
        <f>'cieki 2023'!CZ34</f>
        <v>0</v>
      </c>
      <c r="AE35" s="40">
        <f>'cieki 2023'!DB34</f>
        <v>0</v>
      </c>
      <c r="AF35" s="40">
        <f>'cieki 2023'!DC34</f>
        <v>0</v>
      </c>
      <c r="AG35" s="40">
        <f>'cieki 2023'!DD34</f>
        <v>0</v>
      </c>
      <c r="AH35" s="40">
        <f>'cieki 2023'!DE34</f>
        <v>0.05</v>
      </c>
      <c r="AI35" s="40">
        <f>'cieki 2023'!DF34</f>
        <v>0.05</v>
      </c>
      <c r="AJ35" s="40">
        <f>'cieki 2023'!DH34</f>
        <v>0</v>
      </c>
      <c r="AK35" s="40">
        <f>'cieki 2023'!DI34</f>
        <v>0</v>
      </c>
      <c r="AL35" s="40">
        <f>'cieki 2023'!DJ34</f>
        <v>0</v>
      </c>
      <c r="AM35" s="40">
        <f>'cieki 2023'!DK34</f>
        <v>0</v>
      </c>
      <c r="AN35" s="40">
        <f>'cieki 2023'!DL34</f>
        <v>0</v>
      </c>
      <c r="AO35" s="80" t="s">
        <v>167</v>
      </c>
    </row>
    <row r="36" spans="1:41" ht="18" x14ac:dyDescent="0.2">
      <c r="A36" s="39">
        <f>'cieki 2023'!B35</f>
        <v>32</v>
      </c>
      <c r="B36" s="79" t="str">
        <f>'cieki 2023'!D35</f>
        <v>Czermnica - punkt graniczny (m. Czermna)</v>
      </c>
      <c r="C36" s="40">
        <f>'cieki 2023'!I35</f>
        <v>0.05</v>
      </c>
      <c r="D36" s="40">
        <f>'cieki 2023'!J35</f>
        <v>37.6</v>
      </c>
      <c r="E36" s="40">
        <f>'cieki 2023'!L35</f>
        <v>0.51</v>
      </c>
      <c r="F36" s="40">
        <f>'cieki 2023'!N35</f>
        <v>14.8</v>
      </c>
      <c r="G36" s="40">
        <f>'cieki 2023'!O35</f>
        <v>15.5</v>
      </c>
      <c r="H36" s="40">
        <f>'cieki 2023'!S35</f>
        <v>13.4</v>
      </c>
      <c r="I36" s="40">
        <f>'cieki 2023'!T35</f>
        <v>65.2</v>
      </c>
      <c r="J36" s="40">
        <f>'cieki 2023'!X35</f>
        <v>73.099999999999994</v>
      </c>
      <c r="K36" s="40">
        <f>'cieki 2023'!AH35</f>
        <v>26</v>
      </c>
      <c r="L36" s="40">
        <f>'cieki 2023'!AJ35</f>
        <v>44</v>
      </c>
      <c r="M36" s="40">
        <f>'cieki 2023'!BA35</f>
        <v>3145</v>
      </c>
      <c r="N36" s="40">
        <f>'cieki 2023'!BI35</f>
        <v>0.5</v>
      </c>
      <c r="O36" s="40">
        <f>'cieki 2023'!BJ35</f>
        <v>5.0000000000000001E-3</v>
      </c>
      <c r="P36" s="40">
        <f>'cieki 2023'!BP35</f>
        <v>0.05</v>
      </c>
      <c r="Q36" s="40">
        <f>'cieki 2023'!BS35</f>
        <v>0.05</v>
      </c>
      <c r="R36" s="40">
        <f>'cieki 2023'!BT35</f>
        <v>0.05</v>
      </c>
      <c r="S36" s="40">
        <f>'cieki 2023'!BU35</f>
        <v>0.1</v>
      </c>
      <c r="T36" s="40">
        <f>'cieki 2023'!BZ35</f>
        <v>0.15</v>
      </c>
      <c r="U36" s="40">
        <f>'cieki 2023'!CB35</f>
        <v>50</v>
      </c>
      <c r="V36" s="40">
        <f>'cieki 2023'!CD35</f>
        <v>0</v>
      </c>
      <c r="W36" s="40">
        <f>'cieki 2023'!CL35</f>
        <v>0</v>
      </c>
      <c r="X36" s="40">
        <f>'cieki 2023'!CQ35</f>
        <v>0</v>
      </c>
      <c r="Y36" s="40">
        <f>'cieki 2023'!CR35</f>
        <v>0</v>
      </c>
      <c r="Z36" s="40">
        <f>'cieki 2023'!CS35</f>
        <v>0</v>
      </c>
      <c r="AA36" s="40">
        <f>'cieki 2023'!CT35</f>
        <v>0</v>
      </c>
      <c r="AB36" s="40">
        <f>'cieki 2023'!CU35</f>
        <v>0</v>
      </c>
      <c r="AC36" s="40">
        <f>'cieki 2023'!CX35</f>
        <v>0</v>
      </c>
      <c r="AD36" s="40">
        <f>'cieki 2023'!CZ35</f>
        <v>0</v>
      </c>
      <c r="AE36" s="40">
        <f>'cieki 2023'!DB35</f>
        <v>0</v>
      </c>
      <c r="AF36" s="40">
        <f>'cieki 2023'!DC35</f>
        <v>0</v>
      </c>
      <c r="AG36" s="40">
        <f>'cieki 2023'!DD35</f>
        <v>0</v>
      </c>
      <c r="AH36" s="40">
        <f>'cieki 2023'!DE35</f>
        <v>0.05</v>
      </c>
      <c r="AI36" s="40">
        <f>'cieki 2023'!DF35</f>
        <v>0.05</v>
      </c>
      <c r="AJ36" s="40">
        <f>'cieki 2023'!DH35</f>
        <v>0</v>
      </c>
      <c r="AK36" s="40">
        <f>'cieki 2023'!DI35</f>
        <v>0</v>
      </c>
      <c r="AL36" s="40">
        <f>'cieki 2023'!DJ35</f>
        <v>0</v>
      </c>
      <c r="AM36" s="40">
        <f>'cieki 2023'!DK35</f>
        <v>0</v>
      </c>
      <c r="AN36" s="40">
        <f>'cieki 2023'!DL35</f>
        <v>0</v>
      </c>
      <c r="AO36" s="81" t="s">
        <v>166</v>
      </c>
    </row>
    <row r="37" spans="1:41" x14ac:dyDescent="0.2">
      <c r="A37" s="39">
        <f>'cieki 2023'!B36</f>
        <v>33</v>
      </c>
      <c r="B37" s="79" t="str">
        <f>'cieki 2023'!D36</f>
        <v>Odra - poniżej ujścia Ślęzy</v>
      </c>
      <c r="C37" s="40">
        <f>'cieki 2023'!I36</f>
        <v>0.05</v>
      </c>
      <c r="D37" s="40">
        <f>'cieki 2023'!J36</f>
        <v>1.5</v>
      </c>
      <c r="E37" s="40">
        <f>'cieki 2023'!L36</f>
        <v>2.5000000000000001E-2</v>
      </c>
      <c r="F37" s="40">
        <f>'cieki 2023'!N36</f>
        <v>5.18</v>
      </c>
      <c r="G37" s="40">
        <f>'cieki 2023'!O36</f>
        <v>6.77</v>
      </c>
      <c r="H37" s="40">
        <f>'cieki 2023'!S36</f>
        <v>5.3</v>
      </c>
      <c r="I37" s="40">
        <f>'cieki 2023'!T36</f>
        <v>7.1</v>
      </c>
      <c r="J37" s="40">
        <f>'cieki 2023'!X36</f>
        <v>30.5</v>
      </c>
      <c r="K37" s="40">
        <f>'cieki 2023'!AH36</f>
        <v>43</v>
      </c>
      <c r="L37" s="40">
        <f>'cieki 2023'!AJ36</f>
        <v>7</v>
      </c>
      <c r="M37" s="40">
        <f>'cieki 2023'!BA36</f>
        <v>412.5</v>
      </c>
      <c r="N37" s="40">
        <f>'cieki 2023'!BI36</f>
        <v>0.5</v>
      </c>
      <c r="O37" s="40">
        <f>'cieki 2023'!BJ36</f>
        <v>5.0000000000000001E-3</v>
      </c>
      <c r="P37" s="40">
        <f>'cieki 2023'!BP36</f>
        <v>0.05</v>
      </c>
      <c r="Q37" s="40">
        <f>'cieki 2023'!BS36</f>
        <v>0.05</v>
      </c>
      <c r="R37" s="40">
        <f>'cieki 2023'!BT36</f>
        <v>0.05</v>
      </c>
      <c r="S37" s="40">
        <f>'cieki 2023'!BU36</f>
        <v>0.1</v>
      </c>
      <c r="T37" s="40">
        <f>'cieki 2023'!BZ36</f>
        <v>0.15</v>
      </c>
      <c r="U37" s="40">
        <f>'cieki 2023'!CB36</f>
        <v>0</v>
      </c>
      <c r="V37" s="40">
        <f>'cieki 2023'!CD36</f>
        <v>0</v>
      </c>
      <c r="W37" s="40">
        <f>'cieki 2023'!CL36</f>
        <v>0</v>
      </c>
      <c r="X37" s="40">
        <f>'cieki 2023'!CQ36</f>
        <v>0</v>
      </c>
      <c r="Y37" s="40">
        <f>'cieki 2023'!CR36</f>
        <v>0</v>
      </c>
      <c r="Z37" s="40">
        <f>'cieki 2023'!CS36</f>
        <v>0</v>
      </c>
      <c r="AA37" s="40">
        <f>'cieki 2023'!CT36</f>
        <v>0</v>
      </c>
      <c r="AB37" s="40">
        <f>'cieki 2023'!CU36</f>
        <v>0</v>
      </c>
      <c r="AC37" s="40">
        <f>'cieki 2023'!CX36</f>
        <v>0</v>
      </c>
      <c r="AD37" s="40">
        <f>'cieki 2023'!CZ36</f>
        <v>0</v>
      </c>
      <c r="AE37" s="40">
        <f>'cieki 2023'!DB36</f>
        <v>0</v>
      </c>
      <c r="AF37" s="40">
        <f>'cieki 2023'!DC36</f>
        <v>0</v>
      </c>
      <c r="AG37" s="40">
        <f>'cieki 2023'!DD36</f>
        <v>0</v>
      </c>
      <c r="AH37" s="40">
        <f>'cieki 2023'!DE36</f>
        <v>0.05</v>
      </c>
      <c r="AI37" s="40">
        <f>'cieki 2023'!DF36</f>
        <v>0.05</v>
      </c>
      <c r="AJ37" s="40">
        <f>'cieki 2023'!DH36</f>
        <v>0</v>
      </c>
      <c r="AK37" s="40">
        <f>'cieki 2023'!DI36</f>
        <v>0</v>
      </c>
      <c r="AL37" s="40">
        <f>'cieki 2023'!DJ36</f>
        <v>0</v>
      </c>
      <c r="AM37" s="40">
        <f>'cieki 2023'!DK36</f>
        <v>0</v>
      </c>
      <c r="AN37" s="40">
        <f>'cieki 2023'!DL36</f>
        <v>0</v>
      </c>
      <c r="AO37" s="80" t="s">
        <v>167</v>
      </c>
    </row>
    <row r="38" spans="1:41" x14ac:dyDescent="0.2">
      <c r="A38" s="39">
        <f>'cieki 2023'!B37</f>
        <v>34</v>
      </c>
      <c r="B38" s="79" t="str">
        <f>'cieki 2023'!D37</f>
        <v>Dłubnia - Nowa Huta</v>
      </c>
      <c r="C38" s="40">
        <f>'cieki 2023'!I37</f>
        <v>0.05</v>
      </c>
      <c r="D38" s="40">
        <f>'cieki 2023'!J37</f>
        <v>3.23</v>
      </c>
      <c r="E38" s="40">
        <f>'cieki 2023'!L37</f>
        <v>0.28499999999999998</v>
      </c>
      <c r="F38" s="40">
        <f>'cieki 2023'!N37</f>
        <v>18.600000000000001</v>
      </c>
      <c r="G38" s="40">
        <f>'cieki 2023'!O37</f>
        <v>22.1</v>
      </c>
      <c r="H38" s="40">
        <f>'cieki 2023'!S37</f>
        <v>12.1</v>
      </c>
      <c r="I38" s="40">
        <f>'cieki 2023'!T37</f>
        <v>22.3</v>
      </c>
      <c r="J38" s="40">
        <f>'cieki 2023'!X37</f>
        <v>109</v>
      </c>
      <c r="K38" s="40">
        <f>'cieki 2023'!AH37</f>
        <v>42</v>
      </c>
      <c r="L38" s="40">
        <f>'cieki 2023'!AJ37</f>
        <v>6</v>
      </c>
      <c r="M38" s="40">
        <f>'cieki 2023'!BA37</f>
        <v>435.5</v>
      </c>
      <c r="N38" s="40">
        <f>'cieki 2023'!BI37</f>
        <v>0.5</v>
      </c>
      <c r="O38" s="40">
        <f>'cieki 2023'!BJ37</f>
        <v>5.0000000000000001E-3</v>
      </c>
      <c r="P38" s="40">
        <f>'cieki 2023'!BP37</f>
        <v>0.05</v>
      </c>
      <c r="Q38" s="40">
        <f>'cieki 2023'!BS37</f>
        <v>0.05</v>
      </c>
      <c r="R38" s="40">
        <f>'cieki 2023'!BT37</f>
        <v>0.05</v>
      </c>
      <c r="S38" s="40">
        <f>'cieki 2023'!BU37</f>
        <v>0.1</v>
      </c>
      <c r="T38" s="40">
        <f>'cieki 2023'!BZ37</f>
        <v>0.15</v>
      </c>
      <c r="U38" s="40">
        <f>'cieki 2023'!CB37</f>
        <v>0</v>
      </c>
      <c r="V38" s="40">
        <f>'cieki 2023'!CD37</f>
        <v>0</v>
      </c>
      <c r="W38" s="40">
        <f>'cieki 2023'!CL37</f>
        <v>0</v>
      </c>
      <c r="X38" s="40">
        <f>'cieki 2023'!CQ37</f>
        <v>0</v>
      </c>
      <c r="Y38" s="40">
        <f>'cieki 2023'!CR37</f>
        <v>0</v>
      </c>
      <c r="Z38" s="40">
        <f>'cieki 2023'!CS37</f>
        <v>0</v>
      </c>
      <c r="AA38" s="40">
        <f>'cieki 2023'!CT37</f>
        <v>0</v>
      </c>
      <c r="AB38" s="40">
        <f>'cieki 2023'!CU37</f>
        <v>0</v>
      </c>
      <c r="AC38" s="40">
        <f>'cieki 2023'!CX37</f>
        <v>0</v>
      </c>
      <c r="AD38" s="40">
        <f>'cieki 2023'!CZ37</f>
        <v>0</v>
      </c>
      <c r="AE38" s="40">
        <f>'cieki 2023'!DB37</f>
        <v>0</v>
      </c>
      <c r="AF38" s="40">
        <f>'cieki 2023'!DC37</f>
        <v>0</v>
      </c>
      <c r="AG38" s="40">
        <f>'cieki 2023'!DD37</f>
        <v>0</v>
      </c>
      <c r="AH38" s="40">
        <f>'cieki 2023'!DE37</f>
        <v>0.05</v>
      </c>
      <c r="AI38" s="40">
        <f>'cieki 2023'!DF37</f>
        <v>0.05</v>
      </c>
      <c r="AJ38" s="40">
        <f>'cieki 2023'!DH37</f>
        <v>0</v>
      </c>
      <c r="AK38" s="40">
        <f>'cieki 2023'!DI37</f>
        <v>0</v>
      </c>
      <c r="AL38" s="40">
        <f>'cieki 2023'!DJ37</f>
        <v>0</v>
      </c>
      <c r="AM38" s="40">
        <f>'cieki 2023'!DK37</f>
        <v>0</v>
      </c>
      <c r="AN38" s="40">
        <f>'cieki 2023'!DL37</f>
        <v>0</v>
      </c>
      <c r="AO38" s="80" t="s">
        <v>167</v>
      </c>
    </row>
    <row r="39" spans="1:41" x14ac:dyDescent="0.2">
      <c r="A39" s="39">
        <f>'cieki 2023'!B38</f>
        <v>35</v>
      </c>
      <c r="B39" s="79" t="str">
        <f>'cieki 2023'!D38</f>
        <v>Dopływ spod Drużykowy</v>
      </c>
      <c r="C39" s="40">
        <f>'cieki 2023'!I38</f>
        <v>0.80500000000000005</v>
      </c>
      <c r="D39" s="40">
        <f>'cieki 2023'!J38</f>
        <v>6.91</v>
      </c>
      <c r="E39" s="40">
        <f>'cieki 2023'!L38</f>
        <v>1.24</v>
      </c>
      <c r="F39" s="40">
        <f>'cieki 2023'!N38</f>
        <v>3</v>
      </c>
      <c r="G39" s="40">
        <f>'cieki 2023'!O38</f>
        <v>5.64</v>
      </c>
      <c r="H39" s="40">
        <f>'cieki 2023'!S38</f>
        <v>1.76</v>
      </c>
      <c r="I39" s="40">
        <f>'cieki 2023'!T38</f>
        <v>7.83</v>
      </c>
      <c r="J39" s="40">
        <f>'cieki 2023'!X38</f>
        <v>77.599999999999994</v>
      </c>
      <c r="K39" s="40">
        <f>'cieki 2023'!AH38</f>
        <v>32</v>
      </c>
      <c r="L39" s="40">
        <f>'cieki 2023'!AJ38</f>
        <v>2.5</v>
      </c>
      <c r="M39" s="40">
        <f>'cieki 2023'!BA38</f>
        <v>101</v>
      </c>
      <c r="N39" s="40">
        <f>'cieki 2023'!BI38</f>
        <v>0.5</v>
      </c>
      <c r="O39" s="40">
        <f>'cieki 2023'!BJ38</f>
        <v>5.0000000000000001E-3</v>
      </c>
      <c r="P39" s="40">
        <f>'cieki 2023'!BP38</f>
        <v>0.05</v>
      </c>
      <c r="Q39" s="40">
        <f>'cieki 2023'!BS38</f>
        <v>0.05</v>
      </c>
      <c r="R39" s="40">
        <f>'cieki 2023'!BT38</f>
        <v>0.05</v>
      </c>
      <c r="S39" s="40">
        <f>'cieki 2023'!BU38</f>
        <v>0.1</v>
      </c>
      <c r="T39" s="40">
        <f>'cieki 2023'!BZ38</f>
        <v>0.15</v>
      </c>
      <c r="U39" s="40">
        <f>'cieki 2023'!CB38</f>
        <v>0</v>
      </c>
      <c r="V39" s="40">
        <f>'cieki 2023'!CD38</f>
        <v>0</v>
      </c>
      <c r="W39" s="40">
        <f>'cieki 2023'!CL38</f>
        <v>0</v>
      </c>
      <c r="X39" s="40">
        <f>'cieki 2023'!CQ38</f>
        <v>0</v>
      </c>
      <c r="Y39" s="40">
        <f>'cieki 2023'!CR38</f>
        <v>0</v>
      </c>
      <c r="Z39" s="40">
        <f>'cieki 2023'!CS38</f>
        <v>0</v>
      </c>
      <c r="AA39" s="40">
        <f>'cieki 2023'!CT38</f>
        <v>0</v>
      </c>
      <c r="AB39" s="40">
        <f>'cieki 2023'!CU38</f>
        <v>0</v>
      </c>
      <c r="AC39" s="40">
        <f>'cieki 2023'!CX38</f>
        <v>0</v>
      </c>
      <c r="AD39" s="40">
        <f>'cieki 2023'!CZ38</f>
        <v>0</v>
      </c>
      <c r="AE39" s="40">
        <f>'cieki 2023'!DB38</f>
        <v>0</v>
      </c>
      <c r="AF39" s="40">
        <f>'cieki 2023'!DC38</f>
        <v>0</v>
      </c>
      <c r="AG39" s="40">
        <f>'cieki 2023'!DD38</f>
        <v>0</v>
      </c>
      <c r="AH39" s="40">
        <f>'cieki 2023'!DE38</f>
        <v>0.05</v>
      </c>
      <c r="AI39" s="40">
        <f>'cieki 2023'!DF38</f>
        <v>0.05</v>
      </c>
      <c r="AJ39" s="40">
        <f>'cieki 2023'!DH38</f>
        <v>0</v>
      </c>
      <c r="AK39" s="40">
        <f>'cieki 2023'!DI38</f>
        <v>0</v>
      </c>
      <c r="AL39" s="40">
        <f>'cieki 2023'!DJ38</f>
        <v>0</v>
      </c>
      <c r="AM39" s="40">
        <f>'cieki 2023'!DK38</f>
        <v>0</v>
      </c>
      <c r="AN39" s="40">
        <f>'cieki 2023'!DL38</f>
        <v>0</v>
      </c>
      <c r="AO39" s="80" t="s">
        <v>167</v>
      </c>
    </row>
    <row r="40" spans="1:41" x14ac:dyDescent="0.2">
      <c r="A40" s="39">
        <f>'cieki 2023'!B39</f>
        <v>36</v>
      </c>
      <c r="B40" s="79" t="str">
        <f>'cieki 2023'!D39</f>
        <v>Dopływ spod Małachowa</v>
      </c>
      <c r="C40" s="40">
        <f>'cieki 2023'!I39</f>
        <v>0.05</v>
      </c>
      <c r="D40" s="40">
        <f>'cieki 2023'!J39</f>
        <v>1.5</v>
      </c>
      <c r="E40" s="40">
        <f>'cieki 2023'!L39</f>
        <v>0.46899999999999997</v>
      </c>
      <c r="F40" s="40">
        <f>'cieki 2023'!N39</f>
        <v>3.24</v>
      </c>
      <c r="G40" s="40">
        <f>'cieki 2023'!O39</f>
        <v>5.52</v>
      </c>
      <c r="H40" s="40">
        <f>'cieki 2023'!S39</f>
        <v>3.29</v>
      </c>
      <c r="I40" s="40">
        <f>'cieki 2023'!T39</f>
        <v>5.55</v>
      </c>
      <c r="J40" s="40">
        <f>'cieki 2023'!X39</f>
        <v>36.200000000000003</v>
      </c>
      <c r="K40" s="40">
        <f>'cieki 2023'!AH39</f>
        <v>26</v>
      </c>
      <c r="L40" s="40">
        <f>'cieki 2023'!AJ39</f>
        <v>2.5</v>
      </c>
      <c r="M40" s="40">
        <f>'cieki 2023'!BA39</f>
        <v>173</v>
      </c>
      <c r="N40" s="40">
        <f>'cieki 2023'!BI39</f>
        <v>0.5</v>
      </c>
      <c r="O40" s="40">
        <f>'cieki 2023'!BJ39</f>
        <v>5.0000000000000001E-3</v>
      </c>
      <c r="P40" s="40">
        <f>'cieki 2023'!BP39</f>
        <v>0.05</v>
      </c>
      <c r="Q40" s="40">
        <f>'cieki 2023'!BS39</f>
        <v>0.05</v>
      </c>
      <c r="R40" s="40">
        <f>'cieki 2023'!BT39</f>
        <v>0.05</v>
      </c>
      <c r="S40" s="40">
        <f>'cieki 2023'!BU39</f>
        <v>0.1</v>
      </c>
      <c r="T40" s="40">
        <f>'cieki 2023'!BZ39</f>
        <v>0.15</v>
      </c>
      <c r="U40" s="40">
        <f>'cieki 2023'!CB39</f>
        <v>0</v>
      </c>
      <c r="V40" s="40">
        <f>'cieki 2023'!CD39</f>
        <v>0</v>
      </c>
      <c r="W40" s="40">
        <f>'cieki 2023'!CL39</f>
        <v>0</v>
      </c>
      <c r="X40" s="40">
        <f>'cieki 2023'!CQ39</f>
        <v>0</v>
      </c>
      <c r="Y40" s="40">
        <f>'cieki 2023'!CR39</f>
        <v>0</v>
      </c>
      <c r="Z40" s="40">
        <f>'cieki 2023'!CS39</f>
        <v>0</v>
      </c>
      <c r="AA40" s="40">
        <f>'cieki 2023'!CT39</f>
        <v>0</v>
      </c>
      <c r="AB40" s="40">
        <f>'cieki 2023'!CU39</f>
        <v>0</v>
      </c>
      <c r="AC40" s="40">
        <f>'cieki 2023'!CX39</f>
        <v>0</v>
      </c>
      <c r="AD40" s="40">
        <f>'cieki 2023'!CZ39</f>
        <v>0</v>
      </c>
      <c r="AE40" s="40">
        <f>'cieki 2023'!DB39</f>
        <v>0</v>
      </c>
      <c r="AF40" s="40">
        <f>'cieki 2023'!DC39</f>
        <v>0</v>
      </c>
      <c r="AG40" s="40">
        <f>'cieki 2023'!DD39</f>
        <v>0</v>
      </c>
      <c r="AH40" s="40">
        <f>'cieki 2023'!DE39</f>
        <v>0.05</v>
      </c>
      <c r="AI40" s="40">
        <f>'cieki 2023'!DF39</f>
        <v>0.05</v>
      </c>
      <c r="AJ40" s="40">
        <f>'cieki 2023'!DH39</f>
        <v>0</v>
      </c>
      <c r="AK40" s="40">
        <f>'cieki 2023'!DI39</f>
        <v>0</v>
      </c>
      <c r="AL40" s="40">
        <f>'cieki 2023'!DJ39</f>
        <v>0</v>
      </c>
      <c r="AM40" s="40">
        <f>'cieki 2023'!DK39</f>
        <v>0</v>
      </c>
      <c r="AN40" s="40">
        <f>'cieki 2023'!DL39</f>
        <v>0</v>
      </c>
      <c r="AO40" s="80" t="s">
        <v>167</v>
      </c>
    </row>
    <row r="41" spans="1:41" x14ac:dyDescent="0.2">
      <c r="A41" s="39">
        <f>'cieki 2023'!B40</f>
        <v>37</v>
      </c>
      <c r="B41" s="79" t="str">
        <f>'cieki 2023'!D40</f>
        <v>Rokitka - Gromadno</v>
      </c>
      <c r="C41" s="40">
        <f>'cieki 2023'!I40</f>
        <v>0.05</v>
      </c>
      <c r="D41" s="40">
        <f>'cieki 2023'!J40</f>
        <v>1.5</v>
      </c>
      <c r="E41" s="40">
        <f>'cieki 2023'!L40</f>
        <v>2.5000000000000001E-2</v>
      </c>
      <c r="F41" s="40">
        <f>'cieki 2023'!N40</f>
        <v>5.45</v>
      </c>
      <c r="G41" s="40">
        <f>'cieki 2023'!O40</f>
        <v>11.5</v>
      </c>
      <c r="H41" s="40">
        <f>'cieki 2023'!S40</f>
        <v>2.4500000000000002</v>
      </c>
      <c r="I41" s="40">
        <f>'cieki 2023'!T40</f>
        <v>3.47</v>
      </c>
      <c r="J41" s="40">
        <f>'cieki 2023'!X40</f>
        <v>24.8</v>
      </c>
      <c r="K41" s="40">
        <f>'cieki 2023'!AH40</f>
        <v>26</v>
      </c>
      <c r="L41" s="40">
        <f>'cieki 2023'!AJ40</f>
        <v>7</v>
      </c>
      <c r="M41" s="40">
        <f>'cieki 2023'!BA40</f>
        <v>529</v>
      </c>
      <c r="N41" s="40">
        <f>'cieki 2023'!BI40</f>
        <v>0.5</v>
      </c>
      <c r="O41" s="40">
        <f>'cieki 2023'!BJ40</f>
        <v>5.0000000000000001E-3</v>
      </c>
      <c r="P41" s="40">
        <f>'cieki 2023'!BP40</f>
        <v>0.05</v>
      </c>
      <c r="Q41" s="40">
        <f>'cieki 2023'!BS40</f>
        <v>0.05</v>
      </c>
      <c r="R41" s="40">
        <f>'cieki 2023'!BT40</f>
        <v>0.05</v>
      </c>
      <c r="S41" s="40">
        <f>'cieki 2023'!BU40</f>
        <v>0.1</v>
      </c>
      <c r="T41" s="40">
        <f>'cieki 2023'!BZ40</f>
        <v>0.15</v>
      </c>
      <c r="U41" s="40">
        <f>'cieki 2023'!CB40</f>
        <v>0</v>
      </c>
      <c r="V41" s="40">
        <f>'cieki 2023'!CD40</f>
        <v>0</v>
      </c>
      <c r="W41" s="40">
        <f>'cieki 2023'!CL40</f>
        <v>0</v>
      </c>
      <c r="X41" s="40">
        <f>'cieki 2023'!CQ40</f>
        <v>0</v>
      </c>
      <c r="Y41" s="40">
        <f>'cieki 2023'!CR40</f>
        <v>0</v>
      </c>
      <c r="Z41" s="40">
        <f>'cieki 2023'!CS40</f>
        <v>0</v>
      </c>
      <c r="AA41" s="40">
        <f>'cieki 2023'!CT40</f>
        <v>0</v>
      </c>
      <c r="AB41" s="40">
        <f>'cieki 2023'!CU40</f>
        <v>0</v>
      </c>
      <c r="AC41" s="40">
        <f>'cieki 2023'!CX40</f>
        <v>0</v>
      </c>
      <c r="AD41" s="40">
        <f>'cieki 2023'!CZ40</f>
        <v>0</v>
      </c>
      <c r="AE41" s="40">
        <f>'cieki 2023'!DB40</f>
        <v>0</v>
      </c>
      <c r="AF41" s="40">
        <f>'cieki 2023'!DC40</f>
        <v>0</v>
      </c>
      <c r="AG41" s="40">
        <f>'cieki 2023'!DD40</f>
        <v>0</v>
      </c>
      <c r="AH41" s="40">
        <f>'cieki 2023'!DE40</f>
        <v>0.05</v>
      </c>
      <c r="AI41" s="40">
        <f>'cieki 2023'!DF40</f>
        <v>0.05</v>
      </c>
      <c r="AJ41" s="40">
        <f>'cieki 2023'!DH40</f>
        <v>0</v>
      </c>
      <c r="AK41" s="40">
        <f>'cieki 2023'!DI40</f>
        <v>0</v>
      </c>
      <c r="AL41" s="40">
        <f>'cieki 2023'!DJ40</f>
        <v>0</v>
      </c>
      <c r="AM41" s="40">
        <f>'cieki 2023'!DK40</f>
        <v>0</v>
      </c>
      <c r="AN41" s="40">
        <f>'cieki 2023'!DL40</f>
        <v>0</v>
      </c>
      <c r="AO41" s="80" t="s">
        <v>167</v>
      </c>
    </row>
    <row r="42" spans="1:41" ht="18" x14ac:dyDescent="0.2">
      <c r="A42" s="39">
        <f>'cieki 2023'!B41</f>
        <v>38</v>
      </c>
      <c r="B42" s="79" t="str">
        <f>'cieki 2023'!D41</f>
        <v>Dopływ spod Sipior - ujście do Noteci, Kowalewko-Folwark</v>
      </c>
      <c r="C42" s="40">
        <f>'cieki 2023'!I41</f>
        <v>0.05</v>
      </c>
      <c r="D42" s="40">
        <f>'cieki 2023'!J41</f>
        <v>1.5</v>
      </c>
      <c r="E42" s="40">
        <f>'cieki 2023'!L41</f>
        <v>2.5000000000000001E-2</v>
      </c>
      <c r="F42" s="40">
        <f>'cieki 2023'!N41</f>
        <v>4.46</v>
      </c>
      <c r="G42" s="40">
        <f>'cieki 2023'!O41</f>
        <v>6.5</v>
      </c>
      <c r="H42" s="40">
        <f>'cieki 2023'!S41</f>
        <v>1.62</v>
      </c>
      <c r="I42" s="40">
        <f>'cieki 2023'!T41</f>
        <v>4.43</v>
      </c>
      <c r="J42" s="40">
        <f>'cieki 2023'!X41</f>
        <v>17.600000000000001</v>
      </c>
      <c r="K42" s="40">
        <f>'cieki 2023'!AH41</f>
        <v>32</v>
      </c>
      <c r="L42" s="40">
        <f>'cieki 2023'!AJ41</f>
        <v>2.5</v>
      </c>
      <c r="M42" s="40">
        <f>'cieki 2023'!BA41</f>
        <v>128.5</v>
      </c>
      <c r="N42" s="40">
        <f>'cieki 2023'!BI41</f>
        <v>0.5</v>
      </c>
      <c r="O42" s="40">
        <f>'cieki 2023'!BJ41</f>
        <v>5.0000000000000001E-3</v>
      </c>
      <c r="P42" s="40">
        <f>'cieki 2023'!BP41</f>
        <v>0.05</v>
      </c>
      <c r="Q42" s="40">
        <f>'cieki 2023'!BS41</f>
        <v>0.05</v>
      </c>
      <c r="R42" s="40">
        <f>'cieki 2023'!BT41</f>
        <v>0.05</v>
      </c>
      <c r="S42" s="40">
        <f>'cieki 2023'!BU41</f>
        <v>0.1</v>
      </c>
      <c r="T42" s="40">
        <f>'cieki 2023'!BZ41</f>
        <v>0.15</v>
      </c>
      <c r="U42" s="40">
        <f>'cieki 2023'!CB41</f>
        <v>0</v>
      </c>
      <c r="V42" s="40">
        <f>'cieki 2023'!CD41</f>
        <v>0</v>
      </c>
      <c r="W42" s="40">
        <f>'cieki 2023'!CL41</f>
        <v>0</v>
      </c>
      <c r="X42" s="40">
        <f>'cieki 2023'!CQ41</f>
        <v>0</v>
      </c>
      <c r="Y42" s="40">
        <f>'cieki 2023'!CR41</f>
        <v>0</v>
      </c>
      <c r="Z42" s="40">
        <f>'cieki 2023'!CS41</f>
        <v>0</v>
      </c>
      <c r="AA42" s="40">
        <f>'cieki 2023'!CT41</f>
        <v>0</v>
      </c>
      <c r="AB42" s="40">
        <f>'cieki 2023'!CU41</f>
        <v>0</v>
      </c>
      <c r="AC42" s="40">
        <f>'cieki 2023'!CX41</f>
        <v>0</v>
      </c>
      <c r="AD42" s="40">
        <f>'cieki 2023'!CZ41</f>
        <v>0</v>
      </c>
      <c r="AE42" s="40">
        <f>'cieki 2023'!DB41</f>
        <v>0</v>
      </c>
      <c r="AF42" s="40">
        <f>'cieki 2023'!DC41</f>
        <v>0</v>
      </c>
      <c r="AG42" s="40">
        <f>'cieki 2023'!DD41</f>
        <v>0</v>
      </c>
      <c r="AH42" s="40">
        <f>'cieki 2023'!DE41</f>
        <v>0.05</v>
      </c>
      <c r="AI42" s="40">
        <f>'cieki 2023'!DF41</f>
        <v>0.05</v>
      </c>
      <c r="AJ42" s="40">
        <f>'cieki 2023'!DH41</f>
        <v>0</v>
      </c>
      <c r="AK42" s="40">
        <f>'cieki 2023'!DI41</f>
        <v>0</v>
      </c>
      <c r="AL42" s="40">
        <f>'cieki 2023'!DJ41</f>
        <v>0</v>
      </c>
      <c r="AM42" s="40">
        <f>'cieki 2023'!DK41</f>
        <v>0</v>
      </c>
      <c r="AN42" s="40">
        <f>'cieki 2023'!DL41</f>
        <v>0</v>
      </c>
      <c r="AO42" s="80" t="s">
        <v>167</v>
      </c>
    </row>
    <row r="43" spans="1:41" ht="18" x14ac:dyDescent="0.2">
      <c r="A43" s="39">
        <f>'cieki 2023'!B42</f>
        <v>39</v>
      </c>
      <c r="B43" s="79" t="str">
        <f>'cieki 2023'!D42</f>
        <v>Dopływ w Morawie - ujście do Strzegomki (m. Morawa)</v>
      </c>
      <c r="C43" s="40">
        <f>'cieki 2023'!I42</f>
        <v>2.12</v>
      </c>
      <c r="D43" s="40">
        <f>'cieki 2023'!J42</f>
        <v>1.5</v>
      </c>
      <c r="E43" s="40">
        <f>'cieki 2023'!L42</f>
        <v>2.5000000000000001E-2</v>
      </c>
      <c r="F43" s="40">
        <f>'cieki 2023'!N42</f>
        <v>3.45</v>
      </c>
      <c r="G43" s="40">
        <f>'cieki 2023'!O42</f>
        <v>26.2</v>
      </c>
      <c r="H43" s="40">
        <f>'cieki 2023'!S42</f>
        <v>5.19</v>
      </c>
      <c r="I43" s="40">
        <f>'cieki 2023'!T42</f>
        <v>7.58</v>
      </c>
      <c r="J43" s="40">
        <f>'cieki 2023'!X42</f>
        <v>56</v>
      </c>
      <c r="K43" s="40">
        <f>'cieki 2023'!AH42</f>
        <v>29</v>
      </c>
      <c r="L43" s="40">
        <f>'cieki 2023'!AJ42</f>
        <v>2.5</v>
      </c>
      <c r="M43" s="40">
        <f>'cieki 2023'!BA42</f>
        <v>385</v>
      </c>
      <c r="N43" s="40">
        <f>'cieki 2023'!BI42</f>
        <v>0.5</v>
      </c>
      <c r="O43" s="40">
        <f>'cieki 2023'!BJ42</f>
        <v>5.0000000000000001E-3</v>
      </c>
      <c r="P43" s="40">
        <f>'cieki 2023'!BP42</f>
        <v>0.05</v>
      </c>
      <c r="Q43" s="40">
        <f>'cieki 2023'!BS42</f>
        <v>0.05</v>
      </c>
      <c r="R43" s="40">
        <f>'cieki 2023'!BT42</f>
        <v>0.05</v>
      </c>
      <c r="S43" s="40">
        <f>'cieki 2023'!BU42</f>
        <v>0.1</v>
      </c>
      <c r="T43" s="40">
        <f>'cieki 2023'!BZ42</f>
        <v>0.15</v>
      </c>
      <c r="U43" s="40">
        <f>'cieki 2023'!CB42</f>
        <v>0</v>
      </c>
      <c r="V43" s="40">
        <f>'cieki 2023'!CD42</f>
        <v>0</v>
      </c>
      <c r="W43" s="40">
        <f>'cieki 2023'!CL42</f>
        <v>0</v>
      </c>
      <c r="X43" s="40">
        <f>'cieki 2023'!CQ42</f>
        <v>0</v>
      </c>
      <c r="Y43" s="40">
        <f>'cieki 2023'!CR42</f>
        <v>0</v>
      </c>
      <c r="Z43" s="40">
        <f>'cieki 2023'!CS42</f>
        <v>0</v>
      </c>
      <c r="AA43" s="40">
        <f>'cieki 2023'!CT42</f>
        <v>0</v>
      </c>
      <c r="AB43" s="40">
        <f>'cieki 2023'!CU42</f>
        <v>0</v>
      </c>
      <c r="AC43" s="40">
        <f>'cieki 2023'!CX42</f>
        <v>0</v>
      </c>
      <c r="AD43" s="40">
        <f>'cieki 2023'!CZ42</f>
        <v>0</v>
      </c>
      <c r="AE43" s="40">
        <f>'cieki 2023'!DB42</f>
        <v>0</v>
      </c>
      <c r="AF43" s="40">
        <f>'cieki 2023'!DC42</f>
        <v>0</v>
      </c>
      <c r="AG43" s="40">
        <f>'cieki 2023'!DD42</f>
        <v>0</v>
      </c>
      <c r="AH43" s="40">
        <f>'cieki 2023'!DE42</f>
        <v>0.05</v>
      </c>
      <c r="AI43" s="40">
        <f>'cieki 2023'!DF42</f>
        <v>0.05</v>
      </c>
      <c r="AJ43" s="40">
        <f>'cieki 2023'!DH42</f>
        <v>0</v>
      </c>
      <c r="AK43" s="40">
        <f>'cieki 2023'!DI42</f>
        <v>0</v>
      </c>
      <c r="AL43" s="40">
        <f>'cieki 2023'!DJ42</f>
        <v>0</v>
      </c>
      <c r="AM43" s="40">
        <f>'cieki 2023'!DK42</f>
        <v>0</v>
      </c>
      <c r="AN43" s="40">
        <f>'cieki 2023'!DL42</f>
        <v>0</v>
      </c>
      <c r="AO43" s="81" t="s">
        <v>166</v>
      </c>
    </row>
    <row r="44" spans="1:41" ht="18" x14ac:dyDescent="0.2">
      <c r="A44" s="39">
        <f>'cieki 2023'!B43</f>
        <v>40</v>
      </c>
      <c r="B44" s="79" t="str">
        <f>'cieki 2023'!D43</f>
        <v>Dopływ z Biechówka - ujście do Wdy, Biechówko</v>
      </c>
      <c r="C44" s="40">
        <f>'cieki 2023'!I43</f>
        <v>0.05</v>
      </c>
      <c r="D44" s="40">
        <f>'cieki 2023'!J43</f>
        <v>1.5</v>
      </c>
      <c r="E44" s="40">
        <f>'cieki 2023'!L43</f>
        <v>0.443</v>
      </c>
      <c r="F44" s="40">
        <f>'cieki 2023'!N43</f>
        <v>3.05</v>
      </c>
      <c r="G44" s="40">
        <f>'cieki 2023'!O43</f>
        <v>6.38</v>
      </c>
      <c r="H44" s="40">
        <f>'cieki 2023'!S43</f>
        <v>2.2999999999999998</v>
      </c>
      <c r="I44" s="40">
        <f>'cieki 2023'!T43</f>
        <v>6.3</v>
      </c>
      <c r="J44" s="40">
        <f>'cieki 2023'!X43</f>
        <v>12.3</v>
      </c>
      <c r="K44" s="40">
        <f>'cieki 2023'!AH43</f>
        <v>2.5</v>
      </c>
      <c r="L44" s="40">
        <f>'cieki 2023'!AJ43</f>
        <v>2.5</v>
      </c>
      <c r="M44" s="40">
        <f>'cieki 2023'!BA43</f>
        <v>88</v>
      </c>
      <c r="N44" s="40">
        <f>'cieki 2023'!BI43</f>
        <v>0.5</v>
      </c>
      <c r="O44" s="40">
        <f>'cieki 2023'!BJ43</f>
        <v>5.0000000000000001E-3</v>
      </c>
      <c r="P44" s="40">
        <f>'cieki 2023'!BP43</f>
        <v>0.05</v>
      </c>
      <c r="Q44" s="40">
        <f>'cieki 2023'!BS43</f>
        <v>0.05</v>
      </c>
      <c r="R44" s="40">
        <f>'cieki 2023'!BT43</f>
        <v>0.05</v>
      </c>
      <c r="S44" s="40">
        <f>'cieki 2023'!BU43</f>
        <v>0.1</v>
      </c>
      <c r="T44" s="40">
        <f>'cieki 2023'!BZ43</f>
        <v>0.15</v>
      </c>
      <c r="U44" s="40">
        <f>'cieki 2023'!CB43</f>
        <v>0</v>
      </c>
      <c r="V44" s="40">
        <f>'cieki 2023'!CD43</f>
        <v>0</v>
      </c>
      <c r="W44" s="40">
        <f>'cieki 2023'!CL43</f>
        <v>0</v>
      </c>
      <c r="X44" s="40">
        <f>'cieki 2023'!CQ43</f>
        <v>0</v>
      </c>
      <c r="Y44" s="40">
        <f>'cieki 2023'!CR43</f>
        <v>0</v>
      </c>
      <c r="Z44" s="40">
        <f>'cieki 2023'!CS43</f>
        <v>0</v>
      </c>
      <c r="AA44" s="40">
        <f>'cieki 2023'!CT43</f>
        <v>0</v>
      </c>
      <c r="AB44" s="40">
        <f>'cieki 2023'!CU43</f>
        <v>0</v>
      </c>
      <c r="AC44" s="40">
        <f>'cieki 2023'!CX43</f>
        <v>0</v>
      </c>
      <c r="AD44" s="40">
        <f>'cieki 2023'!CZ43</f>
        <v>0</v>
      </c>
      <c r="AE44" s="40">
        <f>'cieki 2023'!DB43</f>
        <v>0</v>
      </c>
      <c r="AF44" s="40">
        <f>'cieki 2023'!DC43</f>
        <v>0</v>
      </c>
      <c r="AG44" s="40">
        <f>'cieki 2023'!DD43</f>
        <v>0</v>
      </c>
      <c r="AH44" s="40">
        <f>'cieki 2023'!DE43</f>
        <v>0.05</v>
      </c>
      <c r="AI44" s="40">
        <f>'cieki 2023'!DF43</f>
        <v>0.05</v>
      </c>
      <c r="AJ44" s="40">
        <f>'cieki 2023'!DH43</f>
        <v>0</v>
      </c>
      <c r="AK44" s="40">
        <f>'cieki 2023'!DI43</f>
        <v>0</v>
      </c>
      <c r="AL44" s="40">
        <f>'cieki 2023'!DJ43</f>
        <v>0</v>
      </c>
      <c r="AM44" s="40">
        <f>'cieki 2023'!DK43</f>
        <v>0</v>
      </c>
      <c r="AN44" s="40">
        <f>'cieki 2023'!DL43</f>
        <v>0</v>
      </c>
      <c r="AO44" s="80" t="s">
        <v>167</v>
      </c>
    </row>
    <row r="45" spans="1:41" x14ac:dyDescent="0.2">
      <c r="A45" s="39">
        <f>'cieki 2023'!B44</f>
        <v>41</v>
      </c>
      <c r="B45" s="79" t="str">
        <f>'cieki 2023'!D44</f>
        <v>Dopływ z gaj. Czmoń - Czmoniec</v>
      </c>
      <c r="C45" s="40">
        <f>'cieki 2023'!I44</f>
        <v>0.05</v>
      </c>
      <c r="D45" s="40">
        <f>'cieki 2023'!J44</f>
        <v>1.5</v>
      </c>
      <c r="E45" s="40">
        <f>'cieki 2023'!L44</f>
        <v>2.5000000000000001E-2</v>
      </c>
      <c r="F45" s="40">
        <f>'cieki 2023'!N44</f>
        <v>3.66</v>
      </c>
      <c r="G45" s="40">
        <f>'cieki 2023'!O44</f>
        <v>4.0199999999999996</v>
      </c>
      <c r="H45" s="40">
        <f>'cieki 2023'!S44</f>
        <v>1.69</v>
      </c>
      <c r="I45" s="40">
        <f>'cieki 2023'!T44</f>
        <v>2.4700000000000002</v>
      </c>
      <c r="J45" s="40">
        <f>'cieki 2023'!X44</f>
        <v>13.1</v>
      </c>
      <c r="K45" s="40">
        <f>'cieki 2023'!AH44</f>
        <v>66</v>
      </c>
      <c r="L45" s="40">
        <f>'cieki 2023'!AJ44</f>
        <v>33</v>
      </c>
      <c r="M45" s="40">
        <f>'cieki 2023'!BA44</f>
        <v>5300</v>
      </c>
      <c r="N45" s="40">
        <f>'cieki 2023'!BI44</f>
        <v>0.5</v>
      </c>
      <c r="O45" s="40">
        <f>'cieki 2023'!BJ44</f>
        <v>5.0000000000000001E-3</v>
      </c>
      <c r="P45" s="40">
        <f>'cieki 2023'!BP44</f>
        <v>0.05</v>
      </c>
      <c r="Q45" s="40">
        <f>'cieki 2023'!BS44</f>
        <v>0.05</v>
      </c>
      <c r="R45" s="40">
        <f>'cieki 2023'!BT44</f>
        <v>0.05</v>
      </c>
      <c r="S45" s="40">
        <f>'cieki 2023'!BU44</f>
        <v>0.1</v>
      </c>
      <c r="T45" s="40">
        <f>'cieki 2023'!BZ44</f>
        <v>0.15</v>
      </c>
      <c r="U45" s="40">
        <f>'cieki 2023'!CB44</f>
        <v>0</v>
      </c>
      <c r="V45" s="40">
        <f>'cieki 2023'!CD44</f>
        <v>0</v>
      </c>
      <c r="W45" s="40">
        <f>'cieki 2023'!CL44</f>
        <v>0</v>
      </c>
      <c r="X45" s="40">
        <f>'cieki 2023'!CQ44</f>
        <v>0</v>
      </c>
      <c r="Y45" s="40">
        <f>'cieki 2023'!CR44</f>
        <v>0</v>
      </c>
      <c r="Z45" s="40">
        <f>'cieki 2023'!CS44</f>
        <v>0</v>
      </c>
      <c r="AA45" s="40">
        <f>'cieki 2023'!CT44</f>
        <v>0</v>
      </c>
      <c r="AB45" s="40">
        <f>'cieki 2023'!CU44</f>
        <v>0</v>
      </c>
      <c r="AC45" s="40">
        <f>'cieki 2023'!CX44</f>
        <v>0</v>
      </c>
      <c r="AD45" s="40">
        <f>'cieki 2023'!CZ44</f>
        <v>0</v>
      </c>
      <c r="AE45" s="40">
        <f>'cieki 2023'!DB44</f>
        <v>0</v>
      </c>
      <c r="AF45" s="40">
        <f>'cieki 2023'!DC44</f>
        <v>0</v>
      </c>
      <c r="AG45" s="40">
        <f>'cieki 2023'!DD44</f>
        <v>0</v>
      </c>
      <c r="AH45" s="40">
        <f>'cieki 2023'!DE44</f>
        <v>0.05</v>
      </c>
      <c r="AI45" s="40">
        <f>'cieki 2023'!DF44</f>
        <v>0.05</v>
      </c>
      <c r="AJ45" s="40">
        <f>'cieki 2023'!DH44</f>
        <v>0</v>
      </c>
      <c r="AK45" s="40">
        <f>'cieki 2023'!DI44</f>
        <v>0</v>
      </c>
      <c r="AL45" s="40">
        <f>'cieki 2023'!DJ44</f>
        <v>0</v>
      </c>
      <c r="AM45" s="40">
        <f>'cieki 2023'!DK44</f>
        <v>0</v>
      </c>
      <c r="AN45" s="40">
        <f>'cieki 2023'!DL44</f>
        <v>0</v>
      </c>
      <c r="AO45" s="81" t="s">
        <v>166</v>
      </c>
    </row>
    <row r="46" spans="1:41" ht="18" x14ac:dyDescent="0.2">
      <c r="A46" s="39">
        <f>'cieki 2023'!B45</f>
        <v>42</v>
      </c>
      <c r="B46" s="79" t="str">
        <f>'cieki 2023'!D45</f>
        <v>Dopływ z Jeziora Meszno - ujście do Gąsawki, Kornelin</v>
      </c>
      <c r="C46" s="40">
        <f>'cieki 2023'!I45</f>
        <v>0.05</v>
      </c>
      <c r="D46" s="40">
        <f>'cieki 2023'!J45</f>
        <v>1.5</v>
      </c>
      <c r="E46" s="40">
        <f>'cieki 2023'!L45</f>
        <v>2.5000000000000001E-2</v>
      </c>
      <c r="F46" s="40">
        <f>'cieki 2023'!N45</f>
        <v>1.71</v>
      </c>
      <c r="G46" s="40">
        <f>'cieki 2023'!O45</f>
        <v>3.16</v>
      </c>
      <c r="H46" s="40">
        <f>'cieki 2023'!S45</f>
        <v>0.64400000000000002</v>
      </c>
      <c r="I46" s="40">
        <f>'cieki 2023'!T45</f>
        <v>0.5</v>
      </c>
      <c r="J46" s="40">
        <f>'cieki 2023'!X45</f>
        <v>8.56</v>
      </c>
      <c r="K46" s="40">
        <f>'cieki 2023'!AH45</f>
        <v>2.5</v>
      </c>
      <c r="L46" s="40">
        <f>'cieki 2023'!AJ45</f>
        <v>2.5</v>
      </c>
      <c r="M46" s="40">
        <f>'cieki 2023'!BA45</f>
        <v>31.5</v>
      </c>
      <c r="N46" s="40">
        <f>'cieki 2023'!BI45</f>
        <v>0.5</v>
      </c>
      <c r="O46" s="40">
        <f>'cieki 2023'!BJ45</f>
        <v>5.0000000000000001E-3</v>
      </c>
      <c r="P46" s="40">
        <f>'cieki 2023'!BP45</f>
        <v>0.05</v>
      </c>
      <c r="Q46" s="40">
        <f>'cieki 2023'!BS45</f>
        <v>0.05</v>
      </c>
      <c r="R46" s="40">
        <f>'cieki 2023'!BT45</f>
        <v>0.05</v>
      </c>
      <c r="S46" s="40">
        <f>'cieki 2023'!BU45</f>
        <v>0.1</v>
      </c>
      <c r="T46" s="40">
        <f>'cieki 2023'!BZ45</f>
        <v>0.15</v>
      </c>
      <c r="U46" s="40">
        <f>'cieki 2023'!CB45</f>
        <v>0</v>
      </c>
      <c r="V46" s="40">
        <f>'cieki 2023'!CD45</f>
        <v>0</v>
      </c>
      <c r="W46" s="40">
        <f>'cieki 2023'!CL45</f>
        <v>0</v>
      </c>
      <c r="X46" s="40">
        <f>'cieki 2023'!CQ45</f>
        <v>0</v>
      </c>
      <c r="Y46" s="40">
        <f>'cieki 2023'!CR45</f>
        <v>0</v>
      </c>
      <c r="Z46" s="40">
        <f>'cieki 2023'!CS45</f>
        <v>0</v>
      </c>
      <c r="AA46" s="40">
        <f>'cieki 2023'!CT45</f>
        <v>0</v>
      </c>
      <c r="AB46" s="40">
        <f>'cieki 2023'!CU45</f>
        <v>0</v>
      </c>
      <c r="AC46" s="40">
        <f>'cieki 2023'!CX45</f>
        <v>0</v>
      </c>
      <c r="AD46" s="40">
        <f>'cieki 2023'!CZ45</f>
        <v>0</v>
      </c>
      <c r="AE46" s="40">
        <f>'cieki 2023'!DB45</f>
        <v>0</v>
      </c>
      <c r="AF46" s="40">
        <f>'cieki 2023'!DC45</f>
        <v>0</v>
      </c>
      <c r="AG46" s="40">
        <f>'cieki 2023'!DD45</f>
        <v>0</v>
      </c>
      <c r="AH46" s="40">
        <f>'cieki 2023'!DE45</f>
        <v>0.05</v>
      </c>
      <c r="AI46" s="40">
        <f>'cieki 2023'!DF45</f>
        <v>0.05</v>
      </c>
      <c r="AJ46" s="40">
        <f>'cieki 2023'!DH45</f>
        <v>0</v>
      </c>
      <c r="AK46" s="40">
        <f>'cieki 2023'!DI45</f>
        <v>0</v>
      </c>
      <c r="AL46" s="40">
        <f>'cieki 2023'!DJ45</f>
        <v>0</v>
      </c>
      <c r="AM46" s="40">
        <f>'cieki 2023'!DK45</f>
        <v>0</v>
      </c>
      <c r="AN46" s="40">
        <f>'cieki 2023'!DL45</f>
        <v>0</v>
      </c>
      <c r="AO46" s="80" t="s">
        <v>167</v>
      </c>
    </row>
    <row r="47" spans="1:41" x14ac:dyDescent="0.2">
      <c r="A47" s="39">
        <f>'cieki 2023'!B46</f>
        <v>43</v>
      </c>
      <c r="B47" s="79" t="str">
        <f>'cieki 2023'!D46</f>
        <v>Dopływ z jeziora Staw - Gawrych Ruda</v>
      </c>
      <c r="C47" s="40">
        <f>'cieki 2023'!I46</f>
        <v>0.05</v>
      </c>
      <c r="D47" s="40">
        <f>'cieki 2023'!J46</f>
        <v>1.5</v>
      </c>
      <c r="E47" s="40">
        <f>'cieki 2023'!L46</f>
        <v>2.5000000000000001E-2</v>
      </c>
      <c r="F47" s="40">
        <f>'cieki 2023'!N46</f>
        <v>2.4300000000000002</v>
      </c>
      <c r="G47" s="40">
        <f>'cieki 2023'!O46</f>
        <v>4.0199999999999996</v>
      </c>
      <c r="H47" s="40">
        <f>'cieki 2023'!S46</f>
        <v>0.90500000000000003</v>
      </c>
      <c r="I47" s="40">
        <f>'cieki 2023'!T46</f>
        <v>1.1399999999999999</v>
      </c>
      <c r="J47" s="40">
        <f>'cieki 2023'!X46</f>
        <v>7.06</v>
      </c>
      <c r="K47" s="40">
        <f>'cieki 2023'!AH46</f>
        <v>17</v>
      </c>
      <c r="L47" s="40">
        <f>'cieki 2023'!AJ46</f>
        <v>2.5</v>
      </c>
      <c r="M47" s="40">
        <f>'cieki 2023'!BA46</f>
        <v>68</v>
      </c>
      <c r="N47" s="40">
        <f>'cieki 2023'!BI46</f>
        <v>0.5</v>
      </c>
      <c r="O47" s="40">
        <f>'cieki 2023'!BJ46</f>
        <v>5.0000000000000001E-3</v>
      </c>
      <c r="P47" s="40">
        <f>'cieki 2023'!BP46</f>
        <v>0.05</v>
      </c>
      <c r="Q47" s="40">
        <f>'cieki 2023'!BS46</f>
        <v>0.05</v>
      </c>
      <c r="R47" s="40">
        <f>'cieki 2023'!BT46</f>
        <v>0.05</v>
      </c>
      <c r="S47" s="40">
        <f>'cieki 2023'!BU46</f>
        <v>0.1</v>
      </c>
      <c r="T47" s="40">
        <f>'cieki 2023'!BZ46</f>
        <v>0.15</v>
      </c>
      <c r="U47" s="40">
        <f>'cieki 2023'!CB46</f>
        <v>0</v>
      </c>
      <c r="V47" s="40">
        <f>'cieki 2023'!CD46</f>
        <v>0</v>
      </c>
      <c r="W47" s="40">
        <f>'cieki 2023'!CL46</f>
        <v>0</v>
      </c>
      <c r="X47" s="40">
        <f>'cieki 2023'!CQ46</f>
        <v>0</v>
      </c>
      <c r="Y47" s="40">
        <f>'cieki 2023'!CR46</f>
        <v>0</v>
      </c>
      <c r="Z47" s="40">
        <f>'cieki 2023'!CS46</f>
        <v>0</v>
      </c>
      <c r="AA47" s="40">
        <f>'cieki 2023'!CT46</f>
        <v>0</v>
      </c>
      <c r="AB47" s="40">
        <f>'cieki 2023'!CU46</f>
        <v>0</v>
      </c>
      <c r="AC47" s="40">
        <f>'cieki 2023'!CX46</f>
        <v>0</v>
      </c>
      <c r="AD47" s="40">
        <f>'cieki 2023'!CZ46</f>
        <v>0</v>
      </c>
      <c r="AE47" s="40">
        <f>'cieki 2023'!DB46</f>
        <v>0</v>
      </c>
      <c r="AF47" s="40">
        <f>'cieki 2023'!DC46</f>
        <v>0</v>
      </c>
      <c r="AG47" s="40">
        <f>'cieki 2023'!DD46</f>
        <v>0</v>
      </c>
      <c r="AH47" s="40">
        <f>'cieki 2023'!DE46</f>
        <v>0.05</v>
      </c>
      <c r="AI47" s="40">
        <f>'cieki 2023'!DF46</f>
        <v>0.05</v>
      </c>
      <c r="AJ47" s="40">
        <f>'cieki 2023'!DH46</f>
        <v>0</v>
      </c>
      <c r="AK47" s="40">
        <f>'cieki 2023'!DI46</f>
        <v>0</v>
      </c>
      <c r="AL47" s="40">
        <f>'cieki 2023'!DJ46</f>
        <v>0</v>
      </c>
      <c r="AM47" s="40">
        <f>'cieki 2023'!DK46</f>
        <v>0</v>
      </c>
      <c r="AN47" s="40">
        <f>'cieki 2023'!DL46</f>
        <v>0</v>
      </c>
      <c r="AO47" s="80" t="s">
        <v>167</v>
      </c>
    </row>
    <row r="48" spans="1:41" x14ac:dyDescent="0.2">
      <c r="A48" s="39">
        <f>'cieki 2023'!B47</f>
        <v>44</v>
      </c>
      <c r="B48" s="79" t="str">
        <f>'cieki 2023'!D47</f>
        <v>Dopływ z jeziora Toczyłowo - Toczyłowo</v>
      </c>
      <c r="C48" s="40">
        <f>'cieki 2023'!I47</f>
        <v>10.199999999999999</v>
      </c>
      <c r="D48" s="40">
        <f>'cieki 2023'!J47</f>
        <v>1.5</v>
      </c>
      <c r="E48" s="40">
        <f>'cieki 2023'!L47</f>
        <v>2.5000000000000001E-2</v>
      </c>
      <c r="F48" s="40">
        <f>'cieki 2023'!N47</f>
        <v>5.13</v>
      </c>
      <c r="G48" s="40">
        <f>'cieki 2023'!O47</f>
        <v>8.85</v>
      </c>
      <c r="H48" s="40">
        <f>'cieki 2023'!S47</f>
        <v>2.81</v>
      </c>
      <c r="I48" s="40">
        <f>'cieki 2023'!T47</f>
        <v>3.69</v>
      </c>
      <c r="J48" s="40">
        <f>'cieki 2023'!X47</f>
        <v>26.1</v>
      </c>
      <c r="K48" s="40">
        <f>'cieki 2023'!AH47</f>
        <v>46</v>
      </c>
      <c r="L48" s="40">
        <f>'cieki 2023'!AJ47</f>
        <v>7</v>
      </c>
      <c r="M48" s="40">
        <f>'cieki 2023'!BA47</f>
        <v>418.5</v>
      </c>
      <c r="N48" s="40">
        <f>'cieki 2023'!BI47</f>
        <v>0.5</v>
      </c>
      <c r="O48" s="40">
        <f>'cieki 2023'!BJ47</f>
        <v>5.0000000000000001E-3</v>
      </c>
      <c r="P48" s="40">
        <f>'cieki 2023'!BP47</f>
        <v>0.05</v>
      </c>
      <c r="Q48" s="40">
        <f>'cieki 2023'!BS47</f>
        <v>0.05</v>
      </c>
      <c r="R48" s="40">
        <f>'cieki 2023'!BT47</f>
        <v>0.05</v>
      </c>
      <c r="S48" s="40">
        <f>'cieki 2023'!BU47</f>
        <v>0.1</v>
      </c>
      <c r="T48" s="40">
        <f>'cieki 2023'!BZ47</f>
        <v>0.15</v>
      </c>
      <c r="U48" s="40">
        <f>'cieki 2023'!CB47</f>
        <v>0</v>
      </c>
      <c r="V48" s="40">
        <f>'cieki 2023'!CD47</f>
        <v>0</v>
      </c>
      <c r="W48" s="40">
        <f>'cieki 2023'!CL47</f>
        <v>0</v>
      </c>
      <c r="X48" s="40">
        <f>'cieki 2023'!CQ47</f>
        <v>0</v>
      </c>
      <c r="Y48" s="40">
        <f>'cieki 2023'!CR47</f>
        <v>0</v>
      </c>
      <c r="Z48" s="40">
        <f>'cieki 2023'!CS47</f>
        <v>0</v>
      </c>
      <c r="AA48" s="40">
        <f>'cieki 2023'!CT47</f>
        <v>0</v>
      </c>
      <c r="AB48" s="40">
        <f>'cieki 2023'!CU47</f>
        <v>0</v>
      </c>
      <c r="AC48" s="40">
        <f>'cieki 2023'!CX47</f>
        <v>0</v>
      </c>
      <c r="AD48" s="40">
        <f>'cieki 2023'!CZ47</f>
        <v>0</v>
      </c>
      <c r="AE48" s="40">
        <f>'cieki 2023'!DB47</f>
        <v>0</v>
      </c>
      <c r="AF48" s="40">
        <f>'cieki 2023'!DC47</f>
        <v>0</v>
      </c>
      <c r="AG48" s="40">
        <f>'cieki 2023'!DD47</f>
        <v>0</v>
      </c>
      <c r="AH48" s="40">
        <f>'cieki 2023'!DE47</f>
        <v>0.05</v>
      </c>
      <c r="AI48" s="40">
        <f>'cieki 2023'!DF47</f>
        <v>0.05</v>
      </c>
      <c r="AJ48" s="40">
        <f>'cieki 2023'!DH47</f>
        <v>0</v>
      </c>
      <c r="AK48" s="40">
        <f>'cieki 2023'!DI47</f>
        <v>0</v>
      </c>
      <c r="AL48" s="40">
        <f>'cieki 2023'!DJ47</f>
        <v>0</v>
      </c>
      <c r="AM48" s="40">
        <f>'cieki 2023'!DK47</f>
        <v>0</v>
      </c>
      <c r="AN48" s="40">
        <f>'cieki 2023'!DL47</f>
        <v>0</v>
      </c>
      <c r="AO48" s="81" t="s">
        <v>166</v>
      </c>
    </row>
    <row r="49" spans="1:41" ht="18" x14ac:dyDescent="0.2">
      <c r="A49" s="39">
        <f>'cieki 2023'!B48</f>
        <v>45</v>
      </c>
      <c r="B49" s="79" t="str">
        <f>'cieki 2023'!D48</f>
        <v>Dopływ z Klecina - ujście do Bystrzycy (m. Klecin)</v>
      </c>
      <c r="C49" s="40">
        <f>'cieki 2023'!I48</f>
        <v>0.05</v>
      </c>
      <c r="D49" s="40">
        <f>'cieki 2023'!J48</f>
        <v>3.73</v>
      </c>
      <c r="E49" s="40">
        <f>'cieki 2023'!L48</f>
        <v>2.5000000000000001E-2</v>
      </c>
      <c r="F49" s="40">
        <f>'cieki 2023'!N48</f>
        <v>11.9</v>
      </c>
      <c r="G49" s="40">
        <f>'cieki 2023'!O48</f>
        <v>15.5</v>
      </c>
      <c r="H49" s="40">
        <f>'cieki 2023'!S48</f>
        <v>8.26</v>
      </c>
      <c r="I49" s="40">
        <f>'cieki 2023'!T48</f>
        <v>6.91</v>
      </c>
      <c r="J49" s="40">
        <f>'cieki 2023'!X48</f>
        <v>56.5</v>
      </c>
      <c r="K49" s="40">
        <f>'cieki 2023'!AH48</f>
        <v>95</v>
      </c>
      <c r="L49" s="40">
        <f>'cieki 2023'!AJ48</f>
        <v>40</v>
      </c>
      <c r="M49" s="40">
        <f>'cieki 2023'!BA48</f>
        <v>6885</v>
      </c>
      <c r="N49" s="40">
        <f>'cieki 2023'!BI48</f>
        <v>0.5</v>
      </c>
      <c r="O49" s="40">
        <f>'cieki 2023'!BJ48</f>
        <v>5.0000000000000001E-3</v>
      </c>
      <c r="P49" s="40">
        <f>'cieki 2023'!BP48</f>
        <v>0.05</v>
      </c>
      <c r="Q49" s="40">
        <f>'cieki 2023'!BS48</f>
        <v>0.05</v>
      </c>
      <c r="R49" s="40">
        <f>'cieki 2023'!BT48</f>
        <v>0.05</v>
      </c>
      <c r="S49" s="40">
        <f>'cieki 2023'!BU48</f>
        <v>0.1</v>
      </c>
      <c r="T49" s="40">
        <f>'cieki 2023'!BZ48</f>
        <v>0.15</v>
      </c>
      <c r="U49" s="40">
        <f>'cieki 2023'!CB48</f>
        <v>0</v>
      </c>
      <c r="V49" s="40">
        <f>'cieki 2023'!CD48</f>
        <v>0</v>
      </c>
      <c r="W49" s="40">
        <f>'cieki 2023'!CL48</f>
        <v>0</v>
      </c>
      <c r="X49" s="40">
        <f>'cieki 2023'!CQ48</f>
        <v>0</v>
      </c>
      <c r="Y49" s="40">
        <f>'cieki 2023'!CR48</f>
        <v>0</v>
      </c>
      <c r="Z49" s="40">
        <f>'cieki 2023'!CS48</f>
        <v>0</v>
      </c>
      <c r="AA49" s="40">
        <f>'cieki 2023'!CT48</f>
        <v>0</v>
      </c>
      <c r="AB49" s="40">
        <f>'cieki 2023'!CU48</f>
        <v>0</v>
      </c>
      <c r="AC49" s="40">
        <f>'cieki 2023'!CX48</f>
        <v>0</v>
      </c>
      <c r="AD49" s="40">
        <f>'cieki 2023'!CZ48</f>
        <v>0</v>
      </c>
      <c r="AE49" s="40">
        <f>'cieki 2023'!DB48</f>
        <v>0</v>
      </c>
      <c r="AF49" s="40">
        <f>'cieki 2023'!DC48</f>
        <v>0</v>
      </c>
      <c r="AG49" s="40">
        <f>'cieki 2023'!DD48</f>
        <v>0</v>
      </c>
      <c r="AH49" s="40">
        <f>'cieki 2023'!DE48</f>
        <v>0.05</v>
      </c>
      <c r="AI49" s="40">
        <f>'cieki 2023'!DF48</f>
        <v>0.05</v>
      </c>
      <c r="AJ49" s="40">
        <f>'cieki 2023'!DH48</f>
        <v>0</v>
      </c>
      <c r="AK49" s="40">
        <f>'cieki 2023'!DI48</f>
        <v>0</v>
      </c>
      <c r="AL49" s="40">
        <f>'cieki 2023'!DJ48</f>
        <v>0</v>
      </c>
      <c r="AM49" s="40">
        <f>'cieki 2023'!DK48</f>
        <v>0</v>
      </c>
      <c r="AN49" s="40">
        <f>'cieki 2023'!DL48</f>
        <v>0</v>
      </c>
      <c r="AO49" s="81" t="s">
        <v>166</v>
      </c>
    </row>
    <row r="50" spans="1:41" ht="18" x14ac:dyDescent="0.2">
      <c r="A50" s="39">
        <f>'cieki 2023'!B49</f>
        <v>46</v>
      </c>
      <c r="B50" s="79" t="str">
        <f>'cieki 2023'!D49</f>
        <v>Dopływ z Kościelca Kujawskiego - ujście do Noteci, Kościelec Kujawski</v>
      </c>
      <c r="C50" s="40">
        <f>'cieki 2023'!I49</f>
        <v>0.05</v>
      </c>
      <c r="D50" s="40">
        <f>'cieki 2023'!J49</f>
        <v>1.5</v>
      </c>
      <c r="E50" s="40">
        <f>'cieki 2023'!L49</f>
        <v>2.5000000000000001E-2</v>
      </c>
      <c r="F50" s="40">
        <f>'cieki 2023'!N49</f>
        <v>13.6</v>
      </c>
      <c r="G50" s="40">
        <f>'cieki 2023'!O49</f>
        <v>5.05</v>
      </c>
      <c r="H50" s="40">
        <f>'cieki 2023'!S49</f>
        <v>4.16</v>
      </c>
      <c r="I50" s="40">
        <f>'cieki 2023'!T49</f>
        <v>3.21</v>
      </c>
      <c r="J50" s="40">
        <f>'cieki 2023'!X49</f>
        <v>28.7</v>
      </c>
      <c r="K50" s="40">
        <f>'cieki 2023'!AH49</f>
        <v>62</v>
      </c>
      <c r="L50" s="40">
        <f>'cieki 2023'!AJ49</f>
        <v>7</v>
      </c>
      <c r="M50" s="40">
        <f>'cieki 2023'!BA49</f>
        <v>310.5</v>
      </c>
      <c r="N50" s="40">
        <f>'cieki 2023'!BI49</f>
        <v>0.5</v>
      </c>
      <c r="O50" s="40">
        <f>'cieki 2023'!BJ49</f>
        <v>5.0000000000000001E-3</v>
      </c>
      <c r="P50" s="40">
        <f>'cieki 2023'!BP49</f>
        <v>0.05</v>
      </c>
      <c r="Q50" s="40">
        <f>'cieki 2023'!BS49</f>
        <v>0.05</v>
      </c>
      <c r="R50" s="40">
        <f>'cieki 2023'!BT49</f>
        <v>0.05</v>
      </c>
      <c r="S50" s="40">
        <f>'cieki 2023'!BU49</f>
        <v>0.1</v>
      </c>
      <c r="T50" s="40">
        <f>'cieki 2023'!BZ49</f>
        <v>0.15</v>
      </c>
      <c r="U50" s="40">
        <f>'cieki 2023'!CB49</f>
        <v>0</v>
      </c>
      <c r="V50" s="40">
        <f>'cieki 2023'!CD49</f>
        <v>0</v>
      </c>
      <c r="W50" s="40">
        <f>'cieki 2023'!CL49</f>
        <v>0</v>
      </c>
      <c r="X50" s="40">
        <f>'cieki 2023'!CQ49</f>
        <v>0</v>
      </c>
      <c r="Y50" s="40">
        <f>'cieki 2023'!CR49</f>
        <v>0</v>
      </c>
      <c r="Z50" s="40">
        <f>'cieki 2023'!CS49</f>
        <v>0</v>
      </c>
      <c r="AA50" s="40">
        <f>'cieki 2023'!CT49</f>
        <v>0</v>
      </c>
      <c r="AB50" s="40">
        <f>'cieki 2023'!CU49</f>
        <v>0</v>
      </c>
      <c r="AC50" s="40">
        <f>'cieki 2023'!CX49</f>
        <v>0</v>
      </c>
      <c r="AD50" s="40">
        <f>'cieki 2023'!CZ49</f>
        <v>0</v>
      </c>
      <c r="AE50" s="40">
        <f>'cieki 2023'!DB49</f>
        <v>0</v>
      </c>
      <c r="AF50" s="40">
        <f>'cieki 2023'!DC49</f>
        <v>0</v>
      </c>
      <c r="AG50" s="40">
        <f>'cieki 2023'!DD49</f>
        <v>0</v>
      </c>
      <c r="AH50" s="40">
        <f>'cieki 2023'!DE49</f>
        <v>0.05</v>
      </c>
      <c r="AI50" s="40">
        <f>'cieki 2023'!DF49</f>
        <v>0.05</v>
      </c>
      <c r="AJ50" s="40">
        <f>'cieki 2023'!DH49</f>
        <v>0</v>
      </c>
      <c r="AK50" s="40">
        <f>'cieki 2023'!DI49</f>
        <v>0</v>
      </c>
      <c r="AL50" s="40">
        <f>'cieki 2023'!DJ49</f>
        <v>0</v>
      </c>
      <c r="AM50" s="40">
        <f>'cieki 2023'!DK49</f>
        <v>0</v>
      </c>
      <c r="AN50" s="40">
        <f>'cieki 2023'!DL49</f>
        <v>0</v>
      </c>
      <c r="AO50" s="80" t="s">
        <v>167</v>
      </c>
    </row>
    <row r="51" spans="1:41" ht="11.25" customHeight="1" x14ac:dyDescent="0.2">
      <c r="A51" s="39">
        <f>'cieki 2023'!B50</f>
        <v>47</v>
      </c>
      <c r="B51" s="79" t="str">
        <f>'cieki 2023'!D50</f>
        <v>Dopływ z Łysego Młyna - Radojewo</v>
      </c>
      <c r="C51" s="40">
        <f>'cieki 2023'!I50</f>
        <v>0.05</v>
      </c>
      <c r="D51" s="40">
        <f>'cieki 2023'!J50</f>
        <v>1.5</v>
      </c>
      <c r="E51" s="40">
        <f>'cieki 2023'!L50</f>
        <v>2.5000000000000001E-2</v>
      </c>
      <c r="F51" s="40">
        <f>'cieki 2023'!N50</f>
        <v>2.14</v>
      </c>
      <c r="G51" s="40">
        <f>'cieki 2023'!O50</f>
        <v>3.49</v>
      </c>
      <c r="H51" s="40">
        <f>'cieki 2023'!S50</f>
        <v>0.97899999999999998</v>
      </c>
      <c r="I51" s="40">
        <f>'cieki 2023'!T50</f>
        <v>1.92</v>
      </c>
      <c r="J51" s="40">
        <f>'cieki 2023'!X50</f>
        <v>8.4600000000000009</v>
      </c>
      <c r="K51" s="40">
        <f>'cieki 2023'!AH50</f>
        <v>11</v>
      </c>
      <c r="L51" s="40">
        <f>'cieki 2023'!AJ50</f>
        <v>2.5</v>
      </c>
      <c r="M51" s="40">
        <f>'cieki 2023'!BA50</f>
        <v>255</v>
      </c>
      <c r="N51" s="40">
        <f>'cieki 2023'!BI50</f>
        <v>0.5</v>
      </c>
      <c r="O51" s="40">
        <f>'cieki 2023'!BJ50</f>
        <v>5.0000000000000001E-3</v>
      </c>
      <c r="P51" s="40">
        <f>'cieki 2023'!BP50</f>
        <v>0.05</v>
      </c>
      <c r="Q51" s="40">
        <f>'cieki 2023'!BS50</f>
        <v>0.05</v>
      </c>
      <c r="R51" s="40">
        <f>'cieki 2023'!BT50</f>
        <v>0.05</v>
      </c>
      <c r="S51" s="40">
        <f>'cieki 2023'!BU50</f>
        <v>0.1</v>
      </c>
      <c r="T51" s="40">
        <f>'cieki 2023'!BZ50</f>
        <v>0.15</v>
      </c>
      <c r="U51" s="40">
        <f>'cieki 2023'!CB50</f>
        <v>0</v>
      </c>
      <c r="V51" s="40">
        <f>'cieki 2023'!CD50</f>
        <v>0</v>
      </c>
      <c r="W51" s="40">
        <f>'cieki 2023'!CL50</f>
        <v>0</v>
      </c>
      <c r="X51" s="40">
        <f>'cieki 2023'!CQ50</f>
        <v>0</v>
      </c>
      <c r="Y51" s="40">
        <f>'cieki 2023'!CR50</f>
        <v>0</v>
      </c>
      <c r="Z51" s="40">
        <f>'cieki 2023'!CS50</f>
        <v>0</v>
      </c>
      <c r="AA51" s="40">
        <f>'cieki 2023'!CT50</f>
        <v>0</v>
      </c>
      <c r="AB51" s="40">
        <f>'cieki 2023'!CU50</f>
        <v>0</v>
      </c>
      <c r="AC51" s="40">
        <f>'cieki 2023'!CX50</f>
        <v>0</v>
      </c>
      <c r="AD51" s="40">
        <f>'cieki 2023'!CZ50</f>
        <v>0</v>
      </c>
      <c r="AE51" s="40">
        <f>'cieki 2023'!DB50</f>
        <v>0</v>
      </c>
      <c r="AF51" s="40">
        <f>'cieki 2023'!DC50</f>
        <v>0</v>
      </c>
      <c r="AG51" s="40">
        <f>'cieki 2023'!DD50</f>
        <v>0</v>
      </c>
      <c r="AH51" s="40">
        <f>'cieki 2023'!DE50</f>
        <v>0.05</v>
      </c>
      <c r="AI51" s="40">
        <f>'cieki 2023'!DF50</f>
        <v>0.05</v>
      </c>
      <c r="AJ51" s="40">
        <f>'cieki 2023'!DH50</f>
        <v>0</v>
      </c>
      <c r="AK51" s="40">
        <f>'cieki 2023'!DI50</f>
        <v>0</v>
      </c>
      <c r="AL51" s="40">
        <f>'cieki 2023'!DJ50</f>
        <v>0</v>
      </c>
      <c r="AM51" s="40">
        <f>'cieki 2023'!DK50</f>
        <v>0</v>
      </c>
      <c r="AN51" s="40">
        <f>'cieki 2023'!DL50</f>
        <v>0</v>
      </c>
      <c r="AO51" s="80" t="s">
        <v>167</v>
      </c>
    </row>
    <row r="52" spans="1:41" ht="18" x14ac:dyDescent="0.2">
      <c r="A52" s="39">
        <f>'cieki 2023'!B51</f>
        <v>48</v>
      </c>
      <c r="B52" s="79" t="str">
        <f>'cieki 2023'!D51</f>
        <v>Dopływ z Miłochowa - ujście do Piławy (m. Miłochów)</v>
      </c>
      <c r="C52" s="40">
        <f>'cieki 2023'!I51</f>
        <v>0.46200000000000002</v>
      </c>
      <c r="D52" s="40">
        <f>'cieki 2023'!J51</f>
        <v>1.5</v>
      </c>
      <c r="E52" s="40">
        <f>'cieki 2023'!L51</f>
        <v>9.1999999999999998E-2</v>
      </c>
      <c r="F52" s="40">
        <f>'cieki 2023'!N51</f>
        <v>21.5</v>
      </c>
      <c r="G52" s="40">
        <f>'cieki 2023'!O51</f>
        <v>14.4</v>
      </c>
      <c r="H52" s="40">
        <f>'cieki 2023'!S51</f>
        <v>16.899999999999999</v>
      </c>
      <c r="I52" s="40">
        <f>'cieki 2023'!T51</f>
        <v>12.4</v>
      </c>
      <c r="J52" s="40">
        <f>'cieki 2023'!X51</f>
        <v>54.9</v>
      </c>
      <c r="K52" s="40">
        <f>'cieki 2023'!AH51</f>
        <v>67</v>
      </c>
      <c r="L52" s="40">
        <f>'cieki 2023'!AJ51</f>
        <v>21</v>
      </c>
      <c r="M52" s="40">
        <f>'cieki 2023'!BA51</f>
        <v>1234.5</v>
      </c>
      <c r="N52" s="40">
        <f>'cieki 2023'!BI51</f>
        <v>0.5</v>
      </c>
      <c r="O52" s="40">
        <f>'cieki 2023'!BJ51</f>
        <v>5.0000000000000001E-3</v>
      </c>
      <c r="P52" s="40">
        <f>'cieki 2023'!BP51</f>
        <v>0.05</v>
      </c>
      <c r="Q52" s="40">
        <f>'cieki 2023'!BS51</f>
        <v>0.05</v>
      </c>
      <c r="R52" s="40">
        <f>'cieki 2023'!BT51</f>
        <v>0.05</v>
      </c>
      <c r="S52" s="40">
        <f>'cieki 2023'!BU51</f>
        <v>0.1</v>
      </c>
      <c r="T52" s="40">
        <f>'cieki 2023'!BZ51</f>
        <v>0.15</v>
      </c>
      <c r="U52" s="40">
        <f>'cieki 2023'!CB51</f>
        <v>0</v>
      </c>
      <c r="V52" s="40">
        <f>'cieki 2023'!CD51</f>
        <v>0</v>
      </c>
      <c r="W52" s="40">
        <f>'cieki 2023'!CL51</f>
        <v>0</v>
      </c>
      <c r="X52" s="40">
        <f>'cieki 2023'!CQ51</f>
        <v>0</v>
      </c>
      <c r="Y52" s="40">
        <f>'cieki 2023'!CR51</f>
        <v>0</v>
      </c>
      <c r="Z52" s="40">
        <f>'cieki 2023'!CS51</f>
        <v>0</v>
      </c>
      <c r="AA52" s="40">
        <f>'cieki 2023'!CT51</f>
        <v>0</v>
      </c>
      <c r="AB52" s="40">
        <f>'cieki 2023'!CU51</f>
        <v>0</v>
      </c>
      <c r="AC52" s="40">
        <f>'cieki 2023'!CX51</f>
        <v>0</v>
      </c>
      <c r="AD52" s="40">
        <f>'cieki 2023'!CZ51</f>
        <v>0</v>
      </c>
      <c r="AE52" s="40">
        <f>'cieki 2023'!DB51</f>
        <v>0</v>
      </c>
      <c r="AF52" s="40">
        <f>'cieki 2023'!DC51</f>
        <v>0</v>
      </c>
      <c r="AG52" s="40">
        <f>'cieki 2023'!DD51</f>
        <v>0</v>
      </c>
      <c r="AH52" s="40">
        <f>'cieki 2023'!DE51</f>
        <v>0.05</v>
      </c>
      <c r="AI52" s="40">
        <f>'cieki 2023'!DF51</f>
        <v>0.05</v>
      </c>
      <c r="AJ52" s="40">
        <f>'cieki 2023'!DH51</f>
        <v>0</v>
      </c>
      <c r="AK52" s="40">
        <f>'cieki 2023'!DI51</f>
        <v>0</v>
      </c>
      <c r="AL52" s="40">
        <f>'cieki 2023'!DJ51</f>
        <v>0</v>
      </c>
      <c r="AM52" s="40">
        <f>'cieki 2023'!DK51</f>
        <v>0</v>
      </c>
      <c r="AN52" s="40">
        <f>'cieki 2023'!DL51</f>
        <v>0</v>
      </c>
      <c r="AO52" s="80" t="s">
        <v>167</v>
      </c>
    </row>
    <row r="53" spans="1:41" x14ac:dyDescent="0.2">
      <c r="A53" s="39">
        <f>'cieki 2023'!B52</f>
        <v>49</v>
      </c>
      <c r="B53" s="79" t="str">
        <f>'cieki 2023'!D52</f>
        <v>Dopływ z wyrobiska Turoszów</v>
      </c>
      <c r="C53" s="40">
        <f>'cieki 2023'!I52</f>
        <v>0.05</v>
      </c>
      <c r="D53" s="40">
        <f>'cieki 2023'!J52</f>
        <v>40.799999999999997</v>
      </c>
      <c r="E53" s="40">
        <f>'cieki 2023'!L52</f>
        <v>1.1200000000000001</v>
      </c>
      <c r="F53" s="40">
        <f>'cieki 2023'!N52</f>
        <v>56.2</v>
      </c>
      <c r="G53" s="40">
        <f>'cieki 2023'!O52</f>
        <v>58.8</v>
      </c>
      <c r="H53" s="40">
        <f>'cieki 2023'!S52</f>
        <v>44.7</v>
      </c>
      <c r="I53" s="40">
        <f>'cieki 2023'!T52</f>
        <v>35.6</v>
      </c>
      <c r="J53" s="40">
        <f>'cieki 2023'!X52</f>
        <v>236</v>
      </c>
      <c r="K53" s="40">
        <f>'cieki 2023'!AH52</f>
        <v>40</v>
      </c>
      <c r="L53" s="40">
        <f>'cieki 2023'!AJ52</f>
        <v>14</v>
      </c>
      <c r="M53" s="40">
        <f>'cieki 2023'!BA52</f>
        <v>1395</v>
      </c>
      <c r="N53" s="40">
        <f>'cieki 2023'!BI52</f>
        <v>0.5</v>
      </c>
      <c r="O53" s="40">
        <f>'cieki 2023'!BJ52</f>
        <v>5.0000000000000001E-3</v>
      </c>
      <c r="P53" s="40">
        <f>'cieki 2023'!BP52</f>
        <v>0.05</v>
      </c>
      <c r="Q53" s="40">
        <f>'cieki 2023'!BS52</f>
        <v>0.05</v>
      </c>
      <c r="R53" s="40">
        <f>'cieki 2023'!BT52</f>
        <v>0.05</v>
      </c>
      <c r="S53" s="40">
        <f>'cieki 2023'!BU52</f>
        <v>0.1</v>
      </c>
      <c r="T53" s="40">
        <f>'cieki 2023'!BZ52</f>
        <v>0.15</v>
      </c>
      <c r="U53" s="40">
        <f>'cieki 2023'!CB52</f>
        <v>0</v>
      </c>
      <c r="V53" s="40">
        <f>'cieki 2023'!CD52</f>
        <v>0</v>
      </c>
      <c r="W53" s="40">
        <f>'cieki 2023'!CL52</f>
        <v>0</v>
      </c>
      <c r="X53" s="40">
        <f>'cieki 2023'!CQ52</f>
        <v>0</v>
      </c>
      <c r="Y53" s="40">
        <f>'cieki 2023'!CR52</f>
        <v>0</v>
      </c>
      <c r="Z53" s="40">
        <f>'cieki 2023'!CS52</f>
        <v>0</v>
      </c>
      <c r="AA53" s="40">
        <f>'cieki 2023'!CT52</f>
        <v>0</v>
      </c>
      <c r="AB53" s="40">
        <f>'cieki 2023'!CU52</f>
        <v>0</v>
      </c>
      <c r="AC53" s="40">
        <f>'cieki 2023'!CX52</f>
        <v>0</v>
      </c>
      <c r="AD53" s="40">
        <f>'cieki 2023'!CZ52</f>
        <v>0</v>
      </c>
      <c r="AE53" s="40">
        <f>'cieki 2023'!DB52</f>
        <v>0</v>
      </c>
      <c r="AF53" s="40">
        <f>'cieki 2023'!DC52</f>
        <v>0</v>
      </c>
      <c r="AG53" s="40">
        <f>'cieki 2023'!DD52</f>
        <v>0</v>
      </c>
      <c r="AH53" s="40">
        <f>'cieki 2023'!DE52</f>
        <v>0.05</v>
      </c>
      <c r="AI53" s="40">
        <f>'cieki 2023'!DF52</f>
        <v>0.05</v>
      </c>
      <c r="AJ53" s="40">
        <f>'cieki 2023'!DH52</f>
        <v>0</v>
      </c>
      <c r="AK53" s="40">
        <f>'cieki 2023'!DI52</f>
        <v>0</v>
      </c>
      <c r="AL53" s="40">
        <f>'cieki 2023'!DJ52</f>
        <v>0</v>
      </c>
      <c r="AM53" s="40">
        <f>'cieki 2023'!DK52</f>
        <v>0</v>
      </c>
      <c r="AN53" s="40">
        <f>'cieki 2023'!DL52</f>
        <v>0</v>
      </c>
      <c r="AO53" s="81" t="s">
        <v>166</v>
      </c>
    </row>
    <row r="54" spans="1:41" x14ac:dyDescent="0.2">
      <c r="A54" s="39">
        <f>'cieki 2023'!B53</f>
        <v>50</v>
      </c>
      <c r="B54" s="79" t="str">
        <f>'cieki 2023'!D53</f>
        <v>Dopływ z Zaleskich - Grudziewszczyzna</v>
      </c>
      <c r="C54" s="40">
        <f>'cieki 2023'!I53</f>
        <v>0.05</v>
      </c>
      <c r="D54" s="40">
        <f>'cieki 2023'!J53</f>
        <v>1.5</v>
      </c>
      <c r="E54" s="40">
        <f>'cieki 2023'!L53</f>
        <v>2.5000000000000001E-2</v>
      </c>
      <c r="F54" s="40">
        <f>'cieki 2023'!N53</f>
        <v>4.29</v>
      </c>
      <c r="G54" s="40">
        <f>'cieki 2023'!O53</f>
        <v>6.26</v>
      </c>
      <c r="H54" s="40">
        <f>'cieki 2023'!S53</f>
        <v>2.0099999999999998</v>
      </c>
      <c r="I54" s="40">
        <f>'cieki 2023'!T53</f>
        <v>1.88</v>
      </c>
      <c r="J54" s="40">
        <f>'cieki 2023'!X53</f>
        <v>11.3</v>
      </c>
      <c r="K54" s="40">
        <f>'cieki 2023'!AH53</f>
        <v>28</v>
      </c>
      <c r="L54" s="40">
        <f>'cieki 2023'!AJ53</f>
        <v>2.5</v>
      </c>
      <c r="M54" s="40">
        <f>'cieki 2023'!BA53</f>
        <v>65.5</v>
      </c>
      <c r="N54" s="40">
        <f>'cieki 2023'!BI53</f>
        <v>0.5</v>
      </c>
      <c r="O54" s="40">
        <f>'cieki 2023'!BJ53</f>
        <v>5.0000000000000001E-3</v>
      </c>
      <c r="P54" s="40">
        <f>'cieki 2023'!BP53</f>
        <v>0.05</v>
      </c>
      <c r="Q54" s="40">
        <f>'cieki 2023'!BS53</f>
        <v>0.05</v>
      </c>
      <c r="R54" s="40">
        <f>'cieki 2023'!BT53</f>
        <v>0.05</v>
      </c>
      <c r="S54" s="40">
        <f>'cieki 2023'!BU53</f>
        <v>0.1</v>
      </c>
      <c r="T54" s="40">
        <f>'cieki 2023'!BZ53</f>
        <v>0.15</v>
      </c>
      <c r="U54" s="40">
        <f>'cieki 2023'!CB53</f>
        <v>0</v>
      </c>
      <c r="V54" s="40">
        <f>'cieki 2023'!CD53</f>
        <v>0</v>
      </c>
      <c r="W54" s="40">
        <f>'cieki 2023'!CL53</f>
        <v>0</v>
      </c>
      <c r="X54" s="40">
        <f>'cieki 2023'!CQ53</f>
        <v>0</v>
      </c>
      <c r="Y54" s="40">
        <f>'cieki 2023'!CR53</f>
        <v>0</v>
      </c>
      <c r="Z54" s="40">
        <f>'cieki 2023'!CS53</f>
        <v>0</v>
      </c>
      <c r="AA54" s="40">
        <f>'cieki 2023'!CT53</f>
        <v>0</v>
      </c>
      <c r="AB54" s="40">
        <f>'cieki 2023'!CU53</f>
        <v>0</v>
      </c>
      <c r="AC54" s="40">
        <f>'cieki 2023'!CX53</f>
        <v>0</v>
      </c>
      <c r="AD54" s="40">
        <f>'cieki 2023'!CZ53</f>
        <v>0</v>
      </c>
      <c r="AE54" s="40">
        <f>'cieki 2023'!DB53</f>
        <v>0</v>
      </c>
      <c r="AF54" s="40">
        <f>'cieki 2023'!DC53</f>
        <v>0</v>
      </c>
      <c r="AG54" s="40">
        <f>'cieki 2023'!DD53</f>
        <v>0</v>
      </c>
      <c r="AH54" s="40">
        <f>'cieki 2023'!DE53</f>
        <v>0.05</v>
      </c>
      <c r="AI54" s="40">
        <f>'cieki 2023'!DF53</f>
        <v>0.05</v>
      </c>
      <c r="AJ54" s="40">
        <f>'cieki 2023'!DH53</f>
        <v>0</v>
      </c>
      <c r="AK54" s="40">
        <f>'cieki 2023'!DI53</f>
        <v>0</v>
      </c>
      <c r="AL54" s="40">
        <f>'cieki 2023'!DJ53</f>
        <v>0</v>
      </c>
      <c r="AM54" s="40">
        <f>'cieki 2023'!DK53</f>
        <v>0</v>
      </c>
      <c r="AN54" s="40">
        <f>'cieki 2023'!DL53</f>
        <v>0</v>
      </c>
      <c r="AO54" s="80" t="s">
        <v>167</v>
      </c>
    </row>
    <row r="55" spans="1:41" ht="18" x14ac:dyDescent="0.2">
      <c r="A55" s="39">
        <f>'cieki 2023'!B54</f>
        <v>51</v>
      </c>
      <c r="B55" s="79" t="str">
        <f>'cieki 2023'!D54</f>
        <v>Dopływ z Zawdy - ujście do Gardęgi, Wydrzno</v>
      </c>
      <c r="C55" s="40">
        <f>'cieki 2023'!I54</f>
        <v>0.05</v>
      </c>
      <c r="D55" s="40">
        <f>'cieki 2023'!J54</f>
        <v>1.5</v>
      </c>
      <c r="E55" s="40">
        <f>'cieki 2023'!L54</f>
        <v>0.11799999999999999</v>
      </c>
      <c r="F55" s="40">
        <f>'cieki 2023'!N54</f>
        <v>10.1</v>
      </c>
      <c r="G55" s="40">
        <f>'cieki 2023'!O54</f>
        <v>6.29</v>
      </c>
      <c r="H55" s="40">
        <f>'cieki 2023'!S54</f>
        <v>3.86</v>
      </c>
      <c r="I55" s="40">
        <f>'cieki 2023'!T54</f>
        <v>4.0199999999999996</v>
      </c>
      <c r="J55" s="40">
        <f>'cieki 2023'!X54</f>
        <v>15.1</v>
      </c>
      <c r="K55" s="40">
        <f>'cieki 2023'!AH54</f>
        <v>8</v>
      </c>
      <c r="L55" s="40">
        <f>'cieki 2023'!AJ54</f>
        <v>2.5</v>
      </c>
      <c r="M55" s="40">
        <f>'cieki 2023'!BA54</f>
        <v>41.5</v>
      </c>
      <c r="N55" s="40">
        <f>'cieki 2023'!BI54</f>
        <v>0.5</v>
      </c>
      <c r="O55" s="40">
        <f>'cieki 2023'!BJ54</f>
        <v>5.0000000000000001E-3</v>
      </c>
      <c r="P55" s="40">
        <f>'cieki 2023'!BP54</f>
        <v>0.05</v>
      </c>
      <c r="Q55" s="40">
        <f>'cieki 2023'!BS54</f>
        <v>0.05</v>
      </c>
      <c r="R55" s="40">
        <f>'cieki 2023'!BT54</f>
        <v>0.05</v>
      </c>
      <c r="S55" s="40">
        <f>'cieki 2023'!BU54</f>
        <v>0.1</v>
      </c>
      <c r="T55" s="40">
        <f>'cieki 2023'!BZ54</f>
        <v>0.15</v>
      </c>
      <c r="U55" s="40">
        <f>'cieki 2023'!CB54</f>
        <v>0</v>
      </c>
      <c r="V55" s="40">
        <f>'cieki 2023'!CD54</f>
        <v>0</v>
      </c>
      <c r="W55" s="40">
        <f>'cieki 2023'!CL54</f>
        <v>0</v>
      </c>
      <c r="X55" s="40">
        <f>'cieki 2023'!CQ54</f>
        <v>0</v>
      </c>
      <c r="Y55" s="40">
        <f>'cieki 2023'!CR54</f>
        <v>0</v>
      </c>
      <c r="Z55" s="40">
        <f>'cieki 2023'!CS54</f>
        <v>0</v>
      </c>
      <c r="AA55" s="40">
        <f>'cieki 2023'!CT54</f>
        <v>0</v>
      </c>
      <c r="AB55" s="40">
        <f>'cieki 2023'!CU54</f>
        <v>0</v>
      </c>
      <c r="AC55" s="40">
        <f>'cieki 2023'!CX54</f>
        <v>0</v>
      </c>
      <c r="AD55" s="40">
        <f>'cieki 2023'!CZ54</f>
        <v>0</v>
      </c>
      <c r="AE55" s="40">
        <f>'cieki 2023'!DB54</f>
        <v>0</v>
      </c>
      <c r="AF55" s="40">
        <f>'cieki 2023'!DC54</f>
        <v>0</v>
      </c>
      <c r="AG55" s="40">
        <f>'cieki 2023'!DD54</f>
        <v>0</v>
      </c>
      <c r="AH55" s="40">
        <f>'cieki 2023'!DE54</f>
        <v>0.05</v>
      </c>
      <c r="AI55" s="40">
        <f>'cieki 2023'!DF54</f>
        <v>0.05</v>
      </c>
      <c r="AJ55" s="40">
        <f>'cieki 2023'!DH54</f>
        <v>0</v>
      </c>
      <c r="AK55" s="40">
        <f>'cieki 2023'!DI54</f>
        <v>0</v>
      </c>
      <c r="AL55" s="40">
        <f>'cieki 2023'!DJ54</f>
        <v>0</v>
      </c>
      <c r="AM55" s="40">
        <f>'cieki 2023'!DK54</f>
        <v>0</v>
      </c>
      <c r="AN55" s="40">
        <f>'cieki 2023'!DL54</f>
        <v>0</v>
      </c>
      <c r="AO55" s="80" t="s">
        <v>167</v>
      </c>
    </row>
    <row r="56" spans="1:41" ht="18" x14ac:dyDescent="0.2">
      <c r="A56" s="39">
        <f>'cieki 2023'!B55</f>
        <v>52</v>
      </c>
      <c r="B56" s="79" t="str">
        <f>'cieki 2023'!D55</f>
        <v>Dopływ ze Złotnik Kujawskich, poniżej Nowej Wsi Wielkiej</v>
      </c>
      <c r="C56" s="40">
        <f>'cieki 2023'!I55</f>
        <v>0.05</v>
      </c>
      <c r="D56" s="40">
        <f>'cieki 2023'!J55</f>
        <v>1.5</v>
      </c>
      <c r="E56" s="40">
        <f>'cieki 2023'!L55</f>
        <v>2.5000000000000001E-2</v>
      </c>
      <c r="F56" s="40">
        <f>'cieki 2023'!N55</f>
        <v>5.48</v>
      </c>
      <c r="G56" s="40">
        <f>'cieki 2023'!O55</f>
        <v>11.7</v>
      </c>
      <c r="H56" s="40">
        <f>'cieki 2023'!S55</f>
        <v>2.2999999999999998</v>
      </c>
      <c r="I56" s="40">
        <f>'cieki 2023'!T55</f>
        <v>7.01</v>
      </c>
      <c r="J56" s="40">
        <f>'cieki 2023'!X55</f>
        <v>30.7</v>
      </c>
      <c r="K56" s="40">
        <f>'cieki 2023'!AH55</f>
        <v>240</v>
      </c>
      <c r="L56" s="40">
        <f>'cieki 2023'!AJ55</f>
        <v>34</v>
      </c>
      <c r="M56" s="40">
        <f>'cieki 2023'!BA55</f>
        <v>2650.5</v>
      </c>
      <c r="N56" s="40">
        <f>'cieki 2023'!BI55</f>
        <v>0.5</v>
      </c>
      <c r="O56" s="40">
        <f>'cieki 2023'!BJ55</f>
        <v>5.0000000000000001E-3</v>
      </c>
      <c r="P56" s="40">
        <f>'cieki 2023'!BP55</f>
        <v>0.05</v>
      </c>
      <c r="Q56" s="40">
        <f>'cieki 2023'!BS55</f>
        <v>0.05</v>
      </c>
      <c r="R56" s="40">
        <f>'cieki 2023'!BT55</f>
        <v>0.05</v>
      </c>
      <c r="S56" s="40">
        <f>'cieki 2023'!BU55</f>
        <v>0.1</v>
      </c>
      <c r="T56" s="40">
        <f>'cieki 2023'!BZ55</f>
        <v>0.15</v>
      </c>
      <c r="U56" s="40">
        <f>'cieki 2023'!CB55</f>
        <v>0</v>
      </c>
      <c r="V56" s="40">
        <f>'cieki 2023'!CD55</f>
        <v>0</v>
      </c>
      <c r="W56" s="40">
        <f>'cieki 2023'!CL55</f>
        <v>0</v>
      </c>
      <c r="X56" s="40">
        <f>'cieki 2023'!CQ55</f>
        <v>0</v>
      </c>
      <c r="Y56" s="40">
        <f>'cieki 2023'!CR55</f>
        <v>0</v>
      </c>
      <c r="Z56" s="40">
        <f>'cieki 2023'!CS55</f>
        <v>0</v>
      </c>
      <c r="AA56" s="40">
        <f>'cieki 2023'!CT55</f>
        <v>0</v>
      </c>
      <c r="AB56" s="40">
        <f>'cieki 2023'!CU55</f>
        <v>0</v>
      </c>
      <c r="AC56" s="40">
        <f>'cieki 2023'!CX55</f>
        <v>0</v>
      </c>
      <c r="AD56" s="40">
        <f>'cieki 2023'!CZ55</f>
        <v>0</v>
      </c>
      <c r="AE56" s="40">
        <f>'cieki 2023'!DB55</f>
        <v>0</v>
      </c>
      <c r="AF56" s="40">
        <f>'cieki 2023'!DC55</f>
        <v>0</v>
      </c>
      <c r="AG56" s="40">
        <f>'cieki 2023'!DD55</f>
        <v>0</v>
      </c>
      <c r="AH56" s="40">
        <f>'cieki 2023'!DE55</f>
        <v>0.05</v>
      </c>
      <c r="AI56" s="40">
        <f>'cieki 2023'!DF55</f>
        <v>0.05</v>
      </c>
      <c r="AJ56" s="40">
        <f>'cieki 2023'!DH55</f>
        <v>0</v>
      </c>
      <c r="AK56" s="40">
        <f>'cieki 2023'!DI55</f>
        <v>0</v>
      </c>
      <c r="AL56" s="40">
        <f>'cieki 2023'!DJ55</f>
        <v>0</v>
      </c>
      <c r="AM56" s="40">
        <f>'cieki 2023'!DK55</f>
        <v>0</v>
      </c>
      <c r="AN56" s="40">
        <f>'cieki 2023'!DL55</f>
        <v>0</v>
      </c>
      <c r="AO56" s="81" t="s">
        <v>166</v>
      </c>
    </row>
    <row r="57" spans="1:41" x14ac:dyDescent="0.2">
      <c r="A57" s="39">
        <f>'cieki 2023'!B56</f>
        <v>53</v>
      </c>
      <c r="B57" s="79" t="str">
        <f>'cieki 2023'!D56</f>
        <v>Dormowska Struga - Muchocin</v>
      </c>
      <c r="C57" s="40">
        <f>'cieki 2023'!I56</f>
        <v>0.71699999999999997</v>
      </c>
      <c r="D57" s="40">
        <f>'cieki 2023'!J56</f>
        <v>1.5</v>
      </c>
      <c r="E57" s="40">
        <f>'cieki 2023'!L56</f>
        <v>2.5000000000000001E-2</v>
      </c>
      <c r="F57" s="40">
        <f>'cieki 2023'!N56</f>
        <v>2.11</v>
      </c>
      <c r="G57" s="40">
        <f>'cieki 2023'!O56</f>
        <v>9.94</v>
      </c>
      <c r="H57" s="40">
        <f>'cieki 2023'!S56</f>
        <v>1.17</v>
      </c>
      <c r="I57" s="40">
        <f>'cieki 2023'!T56</f>
        <v>1.32</v>
      </c>
      <c r="J57" s="40">
        <f>'cieki 2023'!X56</f>
        <v>17.600000000000001</v>
      </c>
      <c r="K57" s="40">
        <f>'cieki 2023'!AH56</f>
        <v>19</v>
      </c>
      <c r="L57" s="40">
        <f>'cieki 2023'!AJ56</f>
        <v>2.5</v>
      </c>
      <c r="M57" s="40">
        <f>'cieki 2023'!BA56</f>
        <v>147.5</v>
      </c>
      <c r="N57" s="40">
        <f>'cieki 2023'!BI56</f>
        <v>0.5</v>
      </c>
      <c r="O57" s="40">
        <f>'cieki 2023'!BJ56</f>
        <v>5.0000000000000001E-3</v>
      </c>
      <c r="P57" s="40">
        <f>'cieki 2023'!BP56</f>
        <v>0.05</v>
      </c>
      <c r="Q57" s="40">
        <f>'cieki 2023'!BS56</f>
        <v>0.05</v>
      </c>
      <c r="R57" s="40">
        <f>'cieki 2023'!BT56</f>
        <v>0.05</v>
      </c>
      <c r="S57" s="40">
        <f>'cieki 2023'!BU56</f>
        <v>0.1</v>
      </c>
      <c r="T57" s="40">
        <f>'cieki 2023'!BZ56</f>
        <v>0.15</v>
      </c>
      <c r="U57" s="40">
        <f>'cieki 2023'!CB56</f>
        <v>0</v>
      </c>
      <c r="V57" s="40">
        <f>'cieki 2023'!CD56</f>
        <v>0</v>
      </c>
      <c r="W57" s="40">
        <f>'cieki 2023'!CL56</f>
        <v>0</v>
      </c>
      <c r="X57" s="40">
        <f>'cieki 2023'!CQ56</f>
        <v>0</v>
      </c>
      <c r="Y57" s="40">
        <f>'cieki 2023'!CR56</f>
        <v>0</v>
      </c>
      <c r="Z57" s="40">
        <f>'cieki 2023'!CS56</f>
        <v>0</v>
      </c>
      <c r="AA57" s="40">
        <f>'cieki 2023'!CT56</f>
        <v>0</v>
      </c>
      <c r="AB57" s="40">
        <f>'cieki 2023'!CU56</f>
        <v>0</v>
      </c>
      <c r="AC57" s="40">
        <f>'cieki 2023'!CX56</f>
        <v>0</v>
      </c>
      <c r="AD57" s="40">
        <f>'cieki 2023'!CZ56</f>
        <v>0</v>
      </c>
      <c r="AE57" s="40">
        <f>'cieki 2023'!DB56</f>
        <v>0</v>
      </c>
      <c r="AF57" s="40">
        <f>'cieki 2023'!DC56</f>
        <v>0</v>
      </c>
      <c r="AG57" s="40">
        <f>'cieki 2023'!DD56</f>
        <v>0</v>
      </c>
      <c r="AH57" s="40">
        <f>'cieki 2023'!DE56</f>
        <v>0.05</v>
      </c>
      <c r="AI57" s="40">
        <f>'cieki 2023'!DF56</f>
        <v>0.05</v>
      </c>
      <c r="AJ57" s="40">
        <f>'cieki 2023'!DH56</f>
        <v>0</v>
      </c>
      <c r="AK57" s="40">
        <f>'cieki 2023'!DI56</f>
        <v>0</v>
      </c>
      <c r="AL57" s="40">
        <f>'cieki 2023'!DJ56</f>
        <v>0</v>
      </c>
      <c r="AM57" s="40">
        <f>'cieki 2023'!DK56</f>
        <v>0</v>
      </c>
      <c r="AN57" s="40">
        <f>'cieki 2023'!DL56</f>
        <v>0</v>
      </c>
      <c r="AO57" s="80" t="s">
        <v>167</v>
      </c>
    </row>
    <row r="58" spans="1:41" ht="18" x14ac:dyDescent="0.2">
      <c r="A58" s="39">
        <f>'cieki 2023'!B57</f>
        <v>54</v>
      </c>
      <c r="B58" s="79" t="str">
        <f>'cieki 2023'!D57</f>
        <v>Dryżyna - ujście do Bystrzycy (pow. m. Domanice)</v>
      </c>
      <c r="C58" s="40">
        <f>'cieki 2023'!I57</f>
        <v>0.76900000000000002</v>
      </c>
      <c r="D58" s="40">
        <f>'cieki 2023'!J57</f>
        <v>6.35</v>
      </c>
      <c r="E58" s="40">
        <f>'cieki 2023'!L57</f>
        <v>0.19400000000000001</v>
      </c>
      <c r="F58" s="40">
        <f>'cieki 2023'!N57</f>
        <v>22.4</v>
      </c>
      <c r="G58" s="40">
        <f>'cieki 2023'!O57</f>
        <v>16.5</v>
      </c>
      <c r="H58" s="40">
        <f>'cieki 2023'!S57</f>
        <v>16.100000000000001</v>
      </c>
      <c r="I58" s="40">
        <f>'cieki 2023'!T57</f>
        <v>18</v>
      </c>
      <c r="J58" s="40">
        <f>'cieki 2023'!X57</f>
        <v>63.7</v>
      </c>
      <c r="K58" s="40">
        <f>'cieki 2023'!AH57</f>
        <v>28</v>
      </c>
      <c r="L58" s="40">
        <f>'cieki 2023'!AJ57</f>
        <v>9</v>
      </c>
      <c r="M58" s="40">
        <f>'cieki 2023'!BA57</f>
        <v>1356.5</v>
      </c>
      <c r="N58" s="40">
        <f>'cieki 2023'!BI57</f>
        <v>0.5</v>
      </c>
      <c r="O58" s="40">
        <f>'cieki 2023'!BJ57</f>
        <v>5.0000000000000001E-3</v>
      </c>
      <c r="P58" s="40">
        <f>'cieki 2023'!BP57</f>
        <v>0.05</v>
      </c>
      <c r="Q58" s="40">
        <f>'cieki 2023'!BS57</f>
        <v>0.05</v>
      </c>
      <c r="R58" s="40">
        <f>'cieki 2023'!BT57</f>
        <v>0.05</v>
      </c>
      <c r="S58" s="40">
        <f>'cieki 2023'!BU57</f>
        <v>0.1</v>
      </c>
      <c r="T58" s="40">
        <f>'cieki 2023'!BZ57</f>
        <v>0.15</v>
      </c>
      <c r="U58" s="40">
        <f>'cieki 2023'!CB57</f>
        <v>0</v>
      </c>
      <c r="V58" s="40">
        <f>'cieki 2023'!CD57</f>
        <v>0</v>
      </c>
      <c r="W58" s="40">
        <f>'cieki 2023'!CL57</f>
        <v>0</v>
      </c>
      <c r="X58" s="40">
        <f>'cieki 2023'!CQ57</f>
        <v>0</v>
      </c>
      <c r="Y58" s="40">
        <f>'cieki 2023'!CR57</f>
        <v>0</v>
      </c>
      <c r="Z58" s="40">
        <f>'cieki 2023'!CS57</f>
        <v>0</v>
      </c>
      <c r="AA58" s="40">
        <f>'cieki 2023'!CT57</f>
        <v>0</v>
      </c>
      <c r="AB58" s="40">
        <f>'cieki 2023'!CU57</f>
        <v>0</v>
      </c>
      <c r="AC58" s="40">
        <f>'cieki 2023'!CX57</f>
        <v>0</v>
      </c>
      <c r="AD58" s="40">
        <f>'cieki 2023'!CZ57</f>
        <v>0</v>
      </c>
      <c r="AE58" s="40">
        <f>'cieki 2023'!DB57</f>
        <v>0</v>
      </c>
      <c r="AF58" s="40">
        <f>'cieki 2023'!DC57</f>
        <v>0</v>
      </c>
      <c r="AG58" s="40">
        <f>'cieki 2023'!DD57</f>
        <v>0</v>
      </c>
      <c r="AH58" s="40">
        <f>'cieki 2023'!DE57</f>
        <v>0.05</v>
      </c>
      <c r="AI58" s="40">
        <f>'cieki 2023'!DF57</f>
        <v>0.05</v>
      </c>
      <c r="AJ58" s="40">
        <f>'cieki 2023'!DH57</f>
        <v>0</v>
      </c>
      <c r="AK58" s="40">
        <f>'cieki 2023'!DI57</f>
        <v>0</v>
      </c>
      <c r="AL58" s="40">
        <f>'cieki 2023'!DJ57</f>
        <v>0</v>
      </c>
      <c r="AM58" s="40">
        <f>'cieki 2023'!DK57</f>
        <v>0</v>
      </c>
      <c r="AN58" s="40">
        <f>'cieki 2023'!DL57</f>
        <v>0</v>
      </c>
      <c r="AO58" s="80" t="s">
        <v>167</v>
      </c>
    </row>
    <row r="59" spans="1:41" x14ac:dyDescent="0.2">
      <c r="A59" s="39">
        <f>'cieki 2023'!B58</f>
        <v>55</v>
      </c>
      <c r="B59" s="79" t="str">
        <f>'cieki 2023'!D58</f>
        <v>Dunajec - Jazowsko</v>
      </c>
      <c r="C59" s="40">
        <f>'cieki 2023'!I58</f>
        <v>0.05</v>
      </c>
      <c r="D59" s="40">
        <f>'cieki 2023'!J58</f>
        <v>1.5</v>
      </c>
      <c r="E59" s="40">
        <f>'cieki 2023'!L58</f>
        <v>0.92800000000000005</v>
      </c>
      <c r="F59" s="40">
        <f>'cieki 2023'!N58</f>
        <v>15.4</v>
      </c>
      <c r="G59" s="40">
        <f>'cieki 2023'!O58</f>
        <v>12.2</v>
      </c>
      <c r="H59" s="40">
        <f>'cieki 2023'!S58</f>
        <v>15.5</v>
      </c>
      <c r="I59" s="40">
        <f>'cieki 2023'!T58</f>
        <v>5.6</v>
      </c>
      <c r="J59" s="40">
        <f>'cieki 2023'!X58</f>
        <v>46.2</v>
      </c>
      <c r="K59" s="40">
        <f>'cieki 2023'!AH58</f>
        <v>49</v>
      </c>
      <c r="L59" s="40">
        <f>'cieki 2023'!AJ58</f>
        <v>8</v>
      </c>
      <c r="M59" s="40">
        <f>'cieki 2023'!BA58</f>
        <v>251.5</v>
      </c>
      <c r="N59" s="40">
        <f>'cieki 2023'!BI58</f>
        <v>0.5</v>
      </c>
      <c r="O59" s="40">
        <f>'cieki 2023'!BJ58</f>
        <v>5.0000000000000001E-3</v>
      </c>
      <c r="P59" s="40">
        <f>'cieki 2023'!BP58</f>
        <v>0.05</v>
      </c>
      <c r="Q59" s="40">
        <f>'cieki 2023'!BS58</f>
        <v>0.05</v>
      </c>
      <c r="R59" s="40">
        <f>'cieki 2023'!BT58</f>
        <v>0.05</v>
      </c>
      <c r="S59" s="40">
        <f>'cieki 2023'!BU58</f>
        <v>0.1</v>
      </c>
      <c r="T59" s="40">
        <f>'cieki 2023'!BZ58</f>
        <v>0.15</v>
      </c>
      <c r="U59" s="40">
        <f>'cieki 2023'!CB58</f>
        <v>0</v>
      </c>
      <c r="V59" s="40">
        <f>'cieki 2023'!CD58</f>
        <v>0</v>
      </c>
      <c r="W59" s="40">
        <f>'cieki 2023'!CL58</f>
        <v>0</v>
      </c>
      <c r="X59" s="40">
        <f>'cieki 2023'!CQ58</f>
        <v>0</v>
      </c>
      <c r="Y59" s="40">
        <f>'cieki 2023'!CR58</f>
        <v>0</v>
      </c>
      <c r="Z59" s="40">
        <f>'cieki 2023'!CS58</f>
        <v>0</v>
      </c>
      <c r="AA59" s="40">
        <f>'cieki 2023'!CT58</f>
        <v>0</v>
      </c>
      <c r="AB59" s="40">
        <f>'cieki 2023'!CU58</f>
        <v>0</v>
      </c>
      <c r="AC59" s="40">
        <f>'cieki 2023'!CX58</f>
        <v>0</v>
      </c>
      <c r="AD59" s="40">
        <f>'cieki 2023'!CZ58</f>
        <v>0</v>
      </c>
      <c r="AE59" s="40">
        <f>'cieki 2023'!DB58</f>
        <v>0</v>
      </c>
      <c r="AF59" s="40">
        <f>'cieki 2023'!DC58</f>
        <v>0</v>
      </c>
      <c r="AG59" s="40">
        <f>'cieki 2023'!DD58</f>
        <v>0</v>
      </c>
      <c r="AH59" s="40">
        <f>'cieki 2023'!DE58</f>
        <v>0.05</v>
      </c>
      <c r="AI59" s="40">
        <f>'cieki 2023'!DF58</f>
        <v>0.05</v>
      </c>
      <c r="AJ59" s="40">
        <f>'cieki 2023'!DH58</f>
        <v>0</v>
      </c>
      <c r="AK59" s="40">
        <f>'cieki 2023'!DI58</f>
        <v>0</v>
      </c>
      <c r="AL59" s="40">
        <f>'cieki 2023'!DJ58</f>
        <v>0</v>
      </c>
      <c r="AM59" s="40">
        <f>'cieki 2023'!DK58</f>
        <v>0</v>
      </c>
      <c r="AN59" s="40">
        <f>'cieki 2023'!DL58</f>
        <v>0</v>
      </c>
      <c r="AO59" s="80" t="s">
        <v>167</v>
      </c>
    </row>
    <row r="60" spans="1:41" x14ac:dyDescent="0.2">
      <c r="A60" s="39">
        <f>'cieki 2023'!B59</f>
        <v>56</v>
      </c>
      <c r="B60" s="79" t="str">
        <f>'cieki 2023'!D59</f>
        <v>Dunajec - Piaski Drużków</v>
      </c>
      <c r="C60" s="40">
        <f>'cieki 2023'!I59</f>
        <v>0.05</v>
      </c>
      <c r="D60" s="40">
        <f>'cieki 2023'!J59</f>
        <v>1.5</v>
      </c>
      <c r="E60" s="40">
        <f>'cieki 2023'!L59</f>
        <v>2.5000000000000001E-2</v>
      </c>
      <c r="F60" s="40">
        <f>'cieki 2023'!N59</f>
        <v>7.04</v>
      </c>
      <c r="G60" s="40">
        <f>'cieki 2023'!O59</f>
        <v>6.88</v>
      </c>
      <c r="H60" s="40">
        <f>'cieki 2023'!S59</f>
        <v>8.26</v>
      </c>
      <c r="I60" s="40">
        <f>'cieki 2023'!T59</f>
        <v>2.65</v>
      </c>
      <c r="J60" s="40">
        <f>'cieki 2023'!X59</f>
        <v>24.1</v>
      </c>
      <c r="K60" s="40">
        <f>'cieki 2023'!AH59</f>
        <v>11</v>
      </c>
      <c r="L60" s="40">
        <f>'cieki 2023'!AJ59</f>
        <v>2.5</v>
      </c>
      <c r="M60" s="40">
        <f>'cieki 2023'!BA59</f>
        <v>63</v>
      </c>
      <c r="N60" s="40">
        <f>'cieki 2023'!BI59</f>
        <v>0.5</v>
      </c>
      <c r="O60" s="40">
        <f>'cieki 2023'!BJ59</f>
        <v>5.0000000000000001E-3</v>
      </c>
      <c r="P60" s="40">
        <f>'cieki 2023'!BP59</f>
        <v>0.05</v>
      </c>
      <c r="Q60" s="40">
        <f>'cieki 2023'!BS59</f>
        <v>0.05</v>
      </c>
      <c r="R60" s="40">
        <f>'cieki 2023'!BT59</f>
        <v>0.05</v>
      </c>
      <c r="S60" s="40">
        <f>'cieki 2023'!BU59</f>
        <v>0.1</v>
      </c>
      <c r="T60" s="40">
        <f>'cieki 2023'!BZ59</f>
        <v>0.15</v>
      </c>
      <c r="U60" s="40">
        <f>'cieki 2023'!CB59</f>
        <v>0</v>
      </c>
      <c r="V60" s="40">
        <f>'cieki 2023'!CD59</f>
        <v>0</v>
      </c>
      <c r="W60" s="40">
        <f>'cieki 2023'!CL59</f>
        <v>0</v>
      </c>
      <c r="X60" s="40">
        <f>'cieki 2023'!CQ59</f>
        <v>0</v>
      </c>
      <c r="Y60" s="40">
        <f>'cieki 2023'!CR59</f>
        <v>0</v>
      </c>
      <c r="Z60" s="40">
        <f>'cieki 2023'!CS59</f>
        <v>0</v>
      </c>
      <c r="AA60" s="40">
        <f>'cieki 2023'!CT59</f>
        <v>0</v>
      </c>
      <c r="AB60" s="40">
        <f>'cieki 2023'!CU59</f>
        <v>0</v>
      </c>
      <c r="AC60" s="40">
        <f>'cieki 2023'!CX59</f>
        <v>0</v>
      </c>
      <c r="AD60" s="40">
        <f>'cieki 2023'!CZ59</f>
        <v>0</v>
      </c>
      <c r="AE60" s="40">
        <f>'cieki 2023'!DB59</f>
        <v>0</v>
      </c>
      <c r="AF60" s="40">
        <f>'cieki 2023'!DC59</f>
        <v>0</v>
      </c>
      <c r="AG60" s="40">
        <f>'cieki 2023'!DD59</f>
        <v>0</v>
      </c>
      <c r="AH60" s="40">
        <f>'cieki 2023'!DE59</f>
        <v>0.05</v>
      </c>
      <c r="AI60" s="40">
        <f>'cieki 2023'!DF59</f>
        <v>0.05</v>
      </c>
      <c r="AJ60" s="40">
        <f>'cieki 2023'!DH59</f>
        <v>0</v>
      </c>
      <c r="AK60" s="40">
        <f>'cieki 2023'!DI59</f>
        <v>0</v>
      </c>
      <c r="AL60" s="40">
        <f>'cieki 2023'!DJ59</f>
        <v>0</v>
      </c>
      <c r="AM60" s="40">
        <f>'cieki 2023'!DK59</f>
        <v>0</v>
      </c>
      <c r="AN60" s="40">
        <f>'cieki 2023'!DL59</f>
        <v>0</v>
      </c>
      <c r="AO60" s="80" t="s">
        <v>167</v>
      </c>
    </row>
    <row r="61" spans="1:41" ht="18" x14ac:dyDescent="0.2">
      <c r="A61" s="39">
        <f>'cieki 2023'!B60</f>
        <v>57</v>
      </c>
      <c r="B61" s="79" t="str">
        <f>'cieki 2023'!D60</f>
        <v>Dzierżęcinka - ujście do jeziora Jamno (m. Dobiesławiec)</v>
      </c>
      <c r="C61" s="40">
        <f>'cieki 2023'!I60</f>
        <v>0.05</v>
      </c>
      <c r="D61" s="40">
        <f>'cieki 2023'!J60</f>
        <v>1.5</v>
      </c>
      <c r="E61" s="40">
        <f>'cieki 2023'!L60</f>
        <v>2.5000000000000001E-2</v>
      </c>
      <c r="F61" s="40">
        <f>'cieki 2023'!N60</f>
        <v>13.8</v>
      </c>
      <c r="G61" s="40">
        <f>'cieki 2023'!O60</f>
        <v>19.5</v>
      </c>
      <c r="H61" s="40">
        <f>'cieki 2023'!S60</f>
        <v>5.37</v>
      </c>
      <c r="I61" s="40">
        <f>'cieki 2023'!T60</f>
        <v>9.2100000000000009</v>
      </c>
      <c r="J61" s="40">
        <f>'cieki 2023'!X60</f>
        <v>81.3</v>
      </c>
      <c r="K61" s="40">
        <f>'cieki 2023'!AH60</f>
        <v>180</v>
      </c>
      <c r="L61" s="40">
        <f>'cieki 2023'!AJ60</f>
        <v>48</v>
      </c>
      <c r="M61" s="40">
        <f>'cieki 2023'!BA60</f>
        <v>2474.5</v>
      </c>
      <c r="N61" s="40">
        <f>'cieki 2023'!BI60</f>
        <v>0.5</v>
      </c>
      <c r="O61" s="40">
        <f>'cieki 2023'!BJ60</f>
        <v>5.0000000000000001E-3</v>
      </c>
      <c r="P61" s="40">
        <f>'cieki 2023'!BP60</f>
        <v>0.05</v>
      </c>
      <c r="Q61" s="40">
        <f>'cieki 2023'!BS60</f>
        <v>0.05</v>
      </c>
      <c r="R61" s="40">
        <f>'cieki 2023'!BT60</f>
        <v>0.05</v>
      </c>
      <c r="S61" s="40">
        <f>'cieki 2023'!BU60</f>
        <v>0.1</v>
      </c>
      <c r="T61" s="40">
        <f>'cieki 2023'!BZ60</f>
        <v>0.15</v>
      </c>
      <c r="U61" s="40">
        <f>'cieki 2023'!CB60</f>
        <v>50</v>
      </c>
      <c r="V61" s="40">
        <f>'cieki 2023'!CD60</f>
        <v>0.01</v>
      </c>
      <c r="W61" s="40">
        <f>'cieki 2023'!CL60</f>
        <v>5.0000000000000001E-3</v>
      </c>
      <c r="X61" s="40">
        <f>'cieki 2023'!CQ60</f>
        <v>1.5</v>
      </c>
      <c r="Y61" s="40">
        <f>'cieki 2023'!CR60</f>
        <v>0.3</v>
      </c>
      <c r="Z61" s="40">
        <f>'cieki 2023'!CS60</f>
        <v>5</v>
      </c>
      <c r="AA61" s="40">
        <f>'cieki 2023'!CT60</f>
        <v>0.5</v>
      </c>
      <c r="AB61" s="40">
        <f>'cieki 2023'!CU60</f>
        <v>0.5</v>
      </c>
      <c r="AC61" s="40">
        <f>'cieki 2023'!CX60</f>
        <v>0.05</v>
      </c>
      <c r="AD61" s="40">
        <f>'cieki 2023'!CZ60</f>
        <v>0.05</v>
      </c>
      <c r="AE61" s="40">
        <f>'cieki 2023'!DB60</f>
        <v>0.05</v>
      </c>
      <c r="AF61" s="40">
        <f>'cieki 2023'!DC60</f>
        <v>0.05</v>
      </c>
      <c r="AG61" s="40">
        <f>'cieki 2023'!DD60</f>
        <v>0.05</v>
      </c>
      <c r="AH61" s="40">
        <f>'cieki 2023'!DE60</f>
        <v>0.05</v>
      </c>
      <c r="AI61" s="40">
        <f>'cieki 2023'!DF60</f>
        <v>0.05</v>
      </c>
      <c r="AJ61" s="40">
        <f>'cieki 2023'!DH60</f>
        <v>0.5</v>
      </c>
      <c r="AK61" s="40">
        <f>'cieki 2023'!DI60</f>
        <v>0.05</v>
      </c>
      <c r="AL61" s="40">
        <f>'cieki 2023'!DJ60</f>
        <v>0.25</v>
      </c>
      <c r="AM61" s="40">
        <f>'cieki 2023'!DK60</f>
        <v>0.25</v>
      </c>
      <c r="AN61" s="40">
        <f>'cieki 2023'!DL60</f>
        <v>0.05</v>
      </c>
      <c r="AO61" s="81" t="s">
        <v>166</v>
      </c>
    </row>
    <row r="62" spans="1:41" ht="18" x14ac:dyDescent="0.2">
      <c r="A62" s="39">
        <f>'cieki 2023'!B61</f>
        <v>59</v>
      </c>
      <c r="B62" s="79" t="str">
        <f>'cieki 2023'!D61</f>
        <v>Grabiszówka - ujście do Kwisy (m. Jurków)</v>
      </c>
      <c r="C62" s="40">
        <f>'cieki 2023'!I61</f>
        <v>0.05</v>
      </c>
      <c r="D62" s="40">
        <f>'cieki 2023'!J61</f>
        <v>4.22</v>
      </c>
      <c r="E62" s="40">
        <f>'cieki 2023'!L61</f>
        <v>2.5000000000000001E-2</v>
      </c>
      <c r="F62" s="40">
        <f>'cieki 2023'!N61</f>
        <v>12.9</v>
      </c>
      <c r="G62" s="40">
        <f>'cieki 2023'!O61</f>
        <v>10.199999999999999</v>
      </c>
      <c r="H62" s="40">
        <f>'cieki 2023'!S61</f>
        <v>11.5</v>
      </c>
      <c r="I62" s="40">
        <f>'cieki 2023'!T61</f>
        <v>4.76</v>
      </c>
      <c r="J62" s="40">
        <f>'cieki 2023'!X61</f>
        <v>33</v>
      </c>
      <c r="K62" s="40">
        <f>'cieki 2023'!AH61</f>
        <v>28</v>
      </c>
      <c r="L62" s="40">
        <f>'cieki 2023'!AJ61</f>
        <v>28</v>
      </c>
      <c r="M62" s="40">
        <f>'cieki 2023'!BA61</f>
        <v>1739</v>
      </c>
      <c r="N62" s="40">
        <f>'cieki 2023'!BI61</f>
        <v>0.5</v>
      </c>
      <c r="O62" s="40">
        <f>'cieki 2023'!BJ61</f>
        <v>5.0000000000000001E-3</v>
      </c>
      <c r="P62" s="40">
        <f>'cieki 2023'!BP61</f>
        <v>0.05</v>
      </c>
      <c r="Q62" s="40">
        <f>'cieki 2023'!BS61</f>
        <v>0.05</v>
      </c>
      <c r="R62" s="40">
        <f>'cieki 2023'!BT61</f>
        <v>0.05</v>
      </c>
      <c r="S62" s="40">
        <f>'cieki 2023'!BU61</f>
        <v>0.1</v>
      </c>
      <c r="T62" s="40">
        <f>'cieki 2023'!BZ61</f>
        <v>0.15</v>
      </c>
      <c r="U62" s="40">
        <f>'cieki 2023'!CB61</f>
        <v>0</v>
      </c>
      <c r="V62" s="40">
        <f>'cieki 2023'!CD61</f>
        <v>0</v>
      </c>
      <c r="W62" s="40">
        <f>'cieki 2023'!CL61</f>
        <v>0</v>
      </c>
      <c r="X62" s="40">
        <f>'cieki 2023'!CQ61</f>
        <v>0</v>
      </c>
      <c r="Y62" s="40">
        <f>'cieki 2023'!CR61</f>
        <v>0</v>
      </c>
      <c r="Z62" s="40">
        <f>'cieki 2023'!CS61</f>
        <v>0</v>
      </c>
      <c r="AA62" s="40">
        <f>'cieki 2023'!CT61</f>
        <v>0</v>
      </c>
      <c r="AB62" s="40">
        <f>'cieki 2023'!CU61</f>
        <v>0</v>
      </c>
      <c r="AC62" s="40">
        <f>'cieki 2023'!CX61</f>
        <v>0</v>
      </c>
      <c r="AD62" s="40">
        <f>'cieki 2023'!CZ61</f>
        <v>0</v>
      </c>
      <c r="AE62" s="40">
        <f>'cieki 2023'!DB61</f>
        <v>0</v>
      </c>
      <c r="AF62" s="40">
        <f>'cieki 2023'!DC61</f>
        <v>0</v>
      </c>
      <c r="AG62" s="40">
        <f>'cieki 2023'!DD61</f>
        <v>0</v>
      </c>
      <c r="AH62" s="40">
        <f>'cieki 2023'!DE61</f>
        <v>0.05</v>
      </c>
      <c r="AI62" s="40">
        <f>'cieki 2023'!DF61</f>
        <v>0.05</v>
      </c>
      <c r="AJ62" s="40">
        <f>'cieki 2023'!DH61</f>
        <v>0</v>
      </c>
      <c r="AK62" s="40">
        <f>'cieki 2023'!DI61</f>
        <v>0</v>
      </c>
      <c r="AL62" s="40">
        <f>'cieki 2023'!DJ61</f>
        <v>0</v>
      </c>
      <c r="AM62" s="40">
        <f>'cieki 2023'!DK61</f>
        <v>0</v>
      </c>
      <c r="AN62" s="40">
        <f>'cieki 2023'!DL61</f>
        <v>0</v>
      </c>
      <c r="AO62" s="81" t="s">
        <v>166</v>
      </c>
    </row>
    <row r="63" spans="1:41" x14ac:dyDescent="0.2">
      <c r="A63" s="39">
        <f>'cieki 2023'!B62</f>
        <v>60</v>
      </c>
      <c r="B63" s="79" t="str">
        <f>'cieki 2023'!D62</f>
        <v>Grabowa - m. Grabowo</v>
      </c>
      <c r="C63" s="40">
        <f>'cieki 2023'!I62</f>
        <v>0.05</v>
      </c>
      <c r="D63" s="40">
        <f>'cieki 2023'!J62</f>
        <v>4.03</v>
      </c>
      <c r="E63" s="40">
        <f>'cieki 2023'!L62</f>
        <v>0.32500000000000001</v>
      </c>
      <c r="F63" s="40">
        <f>'cieki 2023'!N62</f>
        <v>6.03</v>
      </c>
      <c r="G63" s="40">
        <f>'cieki 2023'!O62</f>
        <v>20.8</v>
      </c>
      <c r="H63" s="40">
        <f>'cieki 2023'!S62</f>
        <v>4.75</v>
      </c>
      <c r="I63" s="40">
        <f>'cieki 2023'!T62</f>
        <v>5.48</v>
      </c>
      <c r="J63" s="40">
        <f>'cieki 2023'!X62</f>
        <v>30.7</v>
      </c>
      <c r="K63" s="40">
        <f>'cieki 2023'!AH62</f>
        <v>110</v>
      </c>
      <c r="L63" s="40">
        <f>'cieki 2023'!AJ62</f>
        <v>2.5</v>
      </c>
      <c r="M63" s="40">
        <f>'cieki 2023'!BA62</f>
        <v>574.5</v>
      </c>
      <c r="N63" s="40">
        <f>'cieki 2023'!BI62</f>
        <v>0.5</v>
      </c>
      <c r="O63" s="40">
        <f>'cieki 2023'!BJ62</f>
        <v>5.0000000000000001E-3</v>
      </c>
      <c r="P63" s="40">
        <f>'cieki 2023'!BP62</f>
        <v>0.05</v>
      </c>
      <c r="Q63" s="40">
        <f>'cieki 2023'!BS62</f>
        <v>0.05</v>
      </c>
      <c r="R63" s="40">
        <f>'cieki 2023'!BT62</f>
        <v>0.05</v>
      </c>
      <c r="S63" s="40">
        <f>'cieki 2023'!BU62</f>
        <v>0.1</v>
      </c>
      <c r="T63" s="40">
        <f>'cieki 2023'!BZ62</f>
        <v>0.15</v>
      </c>
      <c r="U63" s="40">
        <f>'cieki 2023'!CB62</f>
        <v>0</v>
      </c>
      <c r="V63" s="40">
        <f>'cieki 2023'!CD62</f>
        <v>0</v>
      </c>
      <c r="W63" s="40">
        <f>'cieki 2023'!CL62</f>
        <v>0</v>
      </c>
      <c r="X63" s="40">
        <f>'cieki 2023'!CQ62</f>
        <v>0</v>
      </c>
      <c r="Y63" s="40">
        <f>'cieki 2023'!CR62</f>
        <v>0</v>
      </c>
      <c r="Z63" s="40">
        <f>'cieki 2023'!CS62</f>
        <v>0</v>
      </c>
      <c r="AA63" s="40">
        <f>'cieki 2023'!CT62</f>
        <v>0</v>
      </c>
      <c r="AB63" s="40">
        <f>'cieki 2023'!CU62</f>
        <v>0</v>
      </c>
      <c r="AC63" s="40">
        <f>'cieki 2023'!CX62</f>
        <v>0</v>
      </c>
      <c r="AD63" s="40">
        <f>'cieki 2023'!CZ62</f>
        <v>0</v>
      </c>
      <c r="AE63" s="40">
        <f>'cieki 2023'!DB62</f>
        <v>0</v>
      </c>
      <c r="AF63" s="40">
        <f>'cieki 2023'!DC62</f>
        <v>0</v>
      </c>
      <c r="AG63" s="40">
        <f>'cieki 2023'!DD62</f>
        <v>0</v>
      </c>
      <c r="AH63" s="40">
        <f>'cieki 2023'!DE62</f>
        <v>0.05</v>
      </c>
      <c r="AI63" s="40">
        <f>'cieki 2023'!DF62</f>
        <v>0.05</v>
      </c>
      <c r="AJ63" s="40">
        <f>'cieki 2023'!DH62</f>
        <v>0</v>
      </c>
      <c r="AK63" s="40">
        <f>'cieki 2023'!DI62</f>
        <v>0</v>
      </c>
      <c r="AL63" s="40">
        <f>'cieki 2023'!DJ62</f>
        <v>0</v>
      </c>
      <c r="AM63" s="40">
        <f>'cieki 2023'!DK62</f>
        <v>0</v>
      </c>
      <c r="AN63" s="40">
        <f>'cieki 2023'!DL62</f>
        <v>0</v>
      </c>
      <c r="AO63" s="80" t="s">
        <v>167</v>
      </c>
    </row>
    <row r="64" spans="1:41" ht="18" x14ac:dyDescent="0.2">
      <c r="A64" s="39">
        <f>'cieki 2023'!B63</f>
        <v>61</v>
      </c>
      <c r="B64" s="79" t="str">
        <f>'cieki 2023'!D63</f>
        <v>Grudna - ujście do Kamienicy (m. Barcinek)</v>
      </c>
      <c r="C64" s="40">
        <f>'cieki 2023'!I63</f>
        <v>0.23</v>
      </c>
      <c r="D64" s="40">
        <f>'cieki 2023'!J63</f>
        <v>1.5</v>
      </c>
      <c r="E64" s="40">
        <f>'cieki 2023'!L63</f>
        <v>0.109</v>
      </c>
      <c r="F64" s="40">
        <f>'cieki 2023'!N63</f>
        <v>40.6</v>
      </c>
      <c r="G64" s="40">
        <f>'cieki 2023'!O63</f>
        <v>21.4</v>
      </c>
      <c r="H64" s="40">
        <f>'cieki 2023'!S63</f>
        <v>20.100000000000001</v>
      </c>
      <c r="I64" s="40">
        <f>'cieki 2023'!T63</f>
        <v>10.199999999999999</v>
      </c>
      <c r="J64" s="40">
        <f>'cieki 2023'!X63</f>
        <v>64.5</v>
      </c>
      <c r="K64" s="40">
        <f>'cieki 2023'!AH63</f>
        <v>94</v>
      </c>
      <c r="L64" s="40">
        <f>'cieki 2023'!AJ63</f>
        <v>2.5</v>
      </c>
      <c r="M64" s="40">
        <f>'cieki 2023'!BA63</f>
        <v>429</v>
      </c>
      <c r="N64" s="40">
        <f>'cieki 2023'!BI63</f>
        <v>0.5</v>
      </c>
      <c r="O64" s="40">
        <f>'cieki 2023'!BJ63</f>
        <v>5.0000000000000001E-3</v>
      </c>
      <c r="P64" s="40">
        <f>'cieki 2023'!BP63</f>
        <v>0.05</v>
      </c>
      <c r="Q64" s="40">
        <f>'cieki 2023'!BS63</f>
        <v>0.05</v>
      </c>
      <c r="R64" s="40">
        <f>'cieki 2023'!BT63</f>
        <v>0.05</v>
      </c>
      <c r="S64" s="40">
        <f>'cieki 2023'!BU63</f>
        <v>0.1</v>
      </c>
      <c r="T64" s="40">
        <f>'cieki 2023'!BZ63</f>
        <v>0.15</v>
      </c>
      <c r="U64" s="40">
        <f>'cieki 2023'!CB63</f>
        <v>0</v>
      </c>
      <c r="V64" s="40">
        <f>'cieki 2023'!CD63</f>
        <v>0</v>
      </c>
      <c r="W64" s="40">
        <f>'cieki 2023'!CL63</f>
        <v>0</v>
      </c>
      <c r="X64" s="40">
        <f>'cieki 2023'!CQ63</f>
        <v>0</v>
      </c>
      <c r="Y64" s="40">
        <f>'cieki 2023'!CR63</f>
        <v>0</v>
      </c>
      <c r="Z64" s="40">
        <f>'cieki 2023'!CS63</f>
        <v>0</v>
      </c>
      <c r="AA64" s="40">
        <f>'cieki 2023'!CT63</f>
        <v>0</v>
      </c>
      <c r="AB64" s="40">
        <f>'cieki 2023'!CU63</f>
        <v>0</v>
      </c>
      <c r="AC64" s="40">
        <f>'cieki 2023'!CX63</f>
        <v>0</v>
      </c>
      <c r="AD64" s="40">
        <f>'cieki 2023'!CZ63</f>
        <v>0</v>
      </c>
      <c r="AE64" s="40">
        <f>'cieki 2023'!DB63</f>
        <v>0</v>
      </c>
      <c r="AF64" s="40">
        <f>'cieki 2023'!DC63</f>
        <v>0</v>
      </c>
      <c r="AG64" s="40">
        <f>'cieki 2023'!DD63</f>
        <v>0</v>
      </c>
      <c r="AH64" s="40">
        <f>'cieki 2023'!DE63</f>
        <v>0.05</v>
      </c>
      <c r="AI64" s="40">
        <f>'cieki 2023'!DF63</f>
        <v>0.05</v>
      </c>
      <c r="AJ64" s="40">
        <f>'cieki 2023'!DH63</f>
        <v>0</v>
      </c>
      <c r="AK64" s="40">
        <f>'cieki 2023'!DI63</f>
        <v>0</v>
      </c>
      <c r="AL64" s="40">
        <f>'cieki 2023'!DJ63</f>
        <v>0</v>
      </c>
      <c r="AM64" s="40">
        <f>'cieki 2023'!DK63</f>
        <v>0</v>
      </c>
      <c r="AN64" s="40">
        <f>'cieki 2023'!DL63</f>
        <v>0</v>
      </c>
      <c r="AO64" s="80" t="s">
        <v>167</v>
      </c>
    </row>
    <row r="65" spans="1:41" x14ac:dyDescent="0.2">
      <c r="A65" s="39">
        <f>'cieki 2023'!B64</f>
        <v>62</v>
      </c>
      <c r="B65" s="79" t="str">
        <f>'cieki 2023'!D64</f>
        <v>Strzegomka - ujście do Bystrzycy</v>
      </c>
      <c r="C65" s="40">
        <f>'cieki 2023'!I64</f>
        <v>0.55500000000000005</v>
      </c>
      <c r="D65" s="40">
        <f>'cieki 2023'!J64</f>
        <v>1.5</v>
      </c>
      <c r="E65" s="40">
        <f>'cieki 2023'!L64</f>
        <v>2.5000000000000001E-2</v>
      </c>
      <c r="F65" s="40">
        <f>'cieki 2023'!N64</f>
        <v>12.8</v>
      </c>
      <c r="G65" s="40">
        <f>'cieki 2023'!O64</f>
        <v>9.85</v>
      </c>
      <c r="H65" s="40">
        <f>'cieki 2023'!S64</f>
        <v>7.78</v>
      </c>
      <c r="I65" s="40">
        <f>'cieki 2023'!T64</f>
        <v>6.23</v>
      </c>
      <c r="J65" s="40">
        <f>'cieki 2023'!X64</f>
        <v>31.3</v>
      </c>
      <c r="K65" s="40">
        <f>'cieki 2023'!AH64</f>
        <v>30</v>
      </c>
      <c r="L65" s="40">
        <f>'cieki 2023'!AJ64</f>
        <v>2.5</v>
      </c>
      <c r="M65" s="40">
        <f>'cieki 2023'!BA64</f>
        <v>174</v>
      </c>
      <c r="N65" s="40">
        <f>'cieki 2023'!BI64</f>
        <v>0.5</v>
      </c>
      <c r="O65" s="40">
        <f>'cieki 2023'!BJ64</f>
        <v>5.0000000000000001E-3</v>
      </c>
      <c r="P65" s="40">
        <f>'cieki 2023'!BP64</f>
        <v>0.05</v>
      </c>
      <c r="Q65" s="40">
        <f>'cieki 2023'!BS64</f>
        <v>0.05</v>
      </c>
      <c r="R65" s="40">
        <f>'cieki 2023'!BT64</f>
        <v>0.05</v>
      </c>
      <c r="S65" s="40">
        <f>'cieki 2023'!BU64</f>
        <v>0.1</v>
      </c>
      <c r="T65" s="40">
        <f>'cieki 2023'!BZ64</f>
        <v>0.15</v>
      </c>
      <c r="U65" s="40">
        <f>'cieki 2023'!CB64</f>
        <v>0</v>
      </c>
      <c r="V65" s="40">
        <f>'cieki 2023'!CD64</f>
        <v>0</v>
      </c>
      <c r="W65" s="40">
        <f>'cieki 2023'!CL64</f>
        <v>0</v>
      </c>
      <c r="X65" s="40">
        <f>'cieki 2023'!CQ64</f>
        <v>0</v>
      </c>
      <c r="Y65" s="40">
        <f>'cieki 2023'!CR64</f>
        <v>0</v>
      </c>
      <c r="Z65" s="40">
        <f>'cieki 2023'!CS64</f>
        <v>0</v>
      </c>
      <c r="AA65" s="40">
        <f>'cieki 2023'!CT64</f>
        <v>0</v>
      </c>
      <c r="AB65" s="40">
        <f>'cieki 2023'!CU64</f>
        <v>0</v>
      </c>
      <c r="AC65" s="40">
        <f>'cieki 2023'!CX64</f>
        <v>0</v>
      </c>
      <c r="AD65" s="40">
        <f>'cieki 2023'!CZ64</f>
        <v>0</v>
      </c>
      <c r="AE65" s="40">
        <f>'cieki 2023'!DB64</f>
        <v>0</v>
      </c>
      <c r="AF65" s="40">
        <f>'cieki 2023'!DC64</f>
        <v>0</v>
      </c>
      <c r="AG65" s="40">
        <f>'cieki 2023'!DD64</f>
        <v>0</v>
      </c>
      <c r="AH65" s="40">
        <f>'cieki 2023'!DE64</f>
        <v>0.05</v>
      </c>
      <c r="AI65" s="40">
        <f>'cieki 2023'!DF64</f>
        <v>0.05</v>
      </c>
      <c r="AJ65" s="40">
        <f>'cieki 2023'!DH64</f>
        <v>0</v>
      </c>
      <c r="AK65" s="40">
        <f>'cieki 2023'!DI64</f>
        <v>0</v>
      </c>
      <c r="AL65" s="40">
        <f>'cieki 2023'!DJ64</f>
        <v>0</v>
      </c>
      <c r="AM65" s="40">
        <f>'cieki 2023'!DK64</f>
        <v>0</v>
      </c>
      <c r="AN65" s="40">
        <f>'cieki 2023'!DL64</f>
        <v>0</v>
      </c>
      <c r="AO65" s="80" t="s">
        <v>167</v>
      </c>
    </row>
    <row r="66" spans="1:41" x14ac:dyDescent="0.2">
      <c r="A66" s="39">
        <f>'cieki 2023'!B65</f>
        <v>63</v>
      </c>
      <c r="B66" s="79" t="str">
        <f>'cieki 2023'!D65</f>
        <v>Gwda - Ujście</v>
      </c>
      <c r="C66" s="40">
        <f>'cieki 2023'!I65</f>
        <v>0.05</v>
      </c>
      <c r="D66" s="40">
        <f>'cieki 2023'!J65</f>
        <v>1.5</v>
      </c>
      <c r="E66" s="40">
        <f>'cieki 2023'!L65</f>
        <v>2.5000000000000001E-2</v>
      </c>
      <c r="F66" s="40">
        <f>'cieki 2023'!N65</f>
        <v>3.3</v>
      </c>
      <c r="G66" s="40">
        <f>'cieki 2023'!O65</f>
        <v>5.65</v>
      </c>
      <c r="H66" s="40">
        <f>'cieki 2023'!S65</f>
        <v>2.39</v>
      </c>
      <c r="I66" s="40">
        <f>'cieki 2023'!T65</f>
        <v>3.28</v>
      </c>
      <c r="J66" s="40">
        <f>'cieki 2023'!X65</f>
        <v>21.5</v>
      </c>
      <c r="K66" s="40">
        <f>'cieki 2023'!AH65</f>
        <v>39</v>
      </c>
      <c r="L66" s="40">
        <f>'cieki 2023'!AJ65</f>
        <v>13</v>
      </c>
      <c r="M66" s="40">
        <f>'cieki 2023'!BA65</f>
        <v>752.5</v>
      </c>
      <c r="N66" s="40">
        <f>'cieki 2023'!BI65</f>
        <v>0.5</v>
      </c>
      <c r="O66" s="40">
        <f>'cieki 2023'!BJ65</f>
        <v>5.0000000000000001E-3</v>
      </c>
      <c r="P66" s="40">
        <f>'cieki 2023'!BP65</f>
        <v>0.05</v>
      </c>
      <c r="Q66" s="40">
        <f>'cieki 2023'!BS65</f>
        <v>0.05</v>
      </c>
      <c r="R66" s="40">
        <f>'cieki 2023'!BT65</f>
        <v>0.05</v>
      </c>
      <c r="S66" s="40">
        <f>'cieki 2023'!BU65</f>
        <v>0.1</v>
      </c>
      <c r="T66" s="40">
        <f>'cieki 2023'!BZ65</f>
        <v>0.15</v>
      </c>
      <c r="U66" s="40">
        <f>'cieki 2023'!CB65</f>
        <v>50</v>
      </c>
      <c r="V66" s="40">
        <f>'cieki 2023'!CD65</f>
        <v>0.01</v>
      </c>
      <c r="W66" s="40">
        <f>'cieki 2023'!CL65</f>
        <v>5.0000000000000001E-3</v>
      </c>
      <c r="X66" s="40">
        <f>'cieki 2023'!CQ65</f>
        <v>1.5</v>
      </c>
      <c r="Y66" s="40">
        <f>'cieki 2023'!CR65</f>
        <v>0.3</v>
      </c>
      <c r="Z66" s="40">
        <f>'cieki 2023'!CS65</f>
        <v>5</v>
      </c>
      <c r="AA66" s="40">
        <f>'cieki 2023'!CT65</f>
        <v>0.5</v>
      </c>
      <c r="AB66" s="40">
        <f>'cieki 2023'!CU65</f>
        <v>0.5</v>
      </c>
      <c r="AC66" s="40">
        <f>'cieki 2023'!CX65</f>
        <v>0.05</v>
      </c>
      <c r="AD66" s="40">
        <f>'cieki 2023'!CZ65</f>
        <v>0.05</v>
      </c>
      <c r="AE66" s="40">
        <f>'cieki 2023'!DB65</f>
        <v>0.05</v>
      </c>
      <c r="AF66" s="40">
        <f>'cieki 2023'!DC65</f>
        <v>0.05</v>
      </c>
      <c r="AG66" s="40">
        <f>'cieki 2023'!DD65</f>
        <v>0.05</v>
      </c>
      <c r="AH66" s="40">
        <f>'cieki 2023'!DE65</f>
        <v>0.05</v>
      </c>
      <c r="AI66" s="40">
        <f>'cieki 2023'!DF65</f>
        <v>0.05</v>
      </c>
      <c r="AJ66" s="40">
        <f>'cieki 2023'!DH65</f>
        <v>0.5</v>
      </c>
      <c r="AK66" s="40">
        <f>'cieki 2023'!DI65</f>
        <v>0.05</v>
      </c>
      <c r="AL66" s="40">
        <f>'cieki 2023'!DJ65</f>
        <v>0.25</v>
      </c>
      <c r="AM66" s="40">
        <f>'cieki 2023'!DK65</f>
        <v>0.25</v>
      </c>
      <c r="AN66" s="40">
        <f>'cieki 2023'!DL65</f>
        <v>0.05</v>
      </c>
      <c r="AO66" s="80" t="s">
        <v>167</v>
      </c>
    </row>
    <row r="67" spans="1:41" x14ac:dyDescent="0.2">
      <c r="A67" s="39">
        <f>'cieki 2023'!B66</f>
        <v>64</v>
      </c>
      <c r="B67" s="79" t="str">
        <f>'cieki 2023'!D66</f>
        <v>Ina - poniżej Goleniowa</v>
      </c>
      <c r="C67" s="40">
        <f>'cieki 2023'!I66</f>
        <v>22.6</v>
      </c>
      <c r="D67" s="40">
        <f>'cieki 2023'!J66</f>
        <v>1.5</v>
      </c>
      <c r="E67" s="40">
        <f>'cieki 2023'!L66</f>
        <v>2.5000000000000001E-2</v>
      </c>
      <c r="F67" s="40">
        <f>'cieki 2023'!N66</f>
        <v>4.33</v>
      </c>
      <c r="G67" s="40">
        <f>'cieki 2023'!O66</f>
        <v>12.7</v>
      </c>
      <c r="H67" s="40">
        <f>'cieki 2023'!S66</f>
        <v>1.81</v>
      </c>
      <c r="I67" s="40">
        <f>'cieki 2023'!T66</f>
        <v>6.5</v>
      </c>
      <c r="J67" s="40">
        <f>'cieki 2023'!X66</f>
        <v>48.5</v>
      </c>
      <c r="K67" s="40">
        <f>'cieki 2023'!AH66</f>
        <v>130</v>
      </c>
      <c r="L67" s="40">
        <f>'cieki 2023'!AJ66</f>
        <v>2.5</v>
      </c>
      <c r="M67" s="40">
        <f>'cieki 2023'!BA66</f>
        <v>680</v>
      </c>
      <c r="N67" s="40">
        <f>'cieki 2023'!BI66</f>
        <v>0.5</v>
      </c>
      <c r="O67" s="40">
        <f>'cieki 2023'!BJ66</f>
        <v>5.0000000000000001E-3</v>
      </c>
      <c r="P67" s="40">
        <f>'cieki 2023'!BP66</f>
        <v>0.05</v>
      </c>
      <c r="Q67" s="40">
        <f>'cieki 2023'!BS66</f>
        <v>0.05</v>
      </c>
      <c r="R67" s="40">
        <f>'cieki 2023'!BT66</f>
        <v>0.05</v>
      </c>
      <c r="S67" s="40">
        <f>'cieki 2023'!BU66</f>
        <v>0.1</v>
      </c>
      <c r="T67" s="40">
        <f>'cieki 2023'!BZ66</f>
        <v>0.15</v>
      </c>
      <c r="U67" s="40">
        <f>'cieki 2023'!CB66</f>
        <v>0</v>
      </c>
      <c r="V67" s="40">
        <f>'cieki 2023'!CD66</f>
        <v>0</v>
      </c>
      <c r="W67" s="40">
        <f>'cieki 2023'!CL66</f>
        <v>0</v>
      </c>
      <c r="X67" s="40">
        <f>'cieki 2023'!CQ66</f>
        <v>0</v>
      </c>
      <c r="Y67" s="40">
        <f>'cieki 2023'!CR66</f>
        <v>0</v>
      </c>
      <c r="Z67" s="40">
        <f>'cieki 2023'!CS66</f>
        <v>0</v>
      </c>
      <c r="AA67" s="40">
        <f>'cieki 2023'!CT66</f>
        <v>0</v>
      </c>
      <c r="AB67" s="40">
        <f>'cieki 2023'!CU66</f>
        <v>0</v>
      </c>
      <c r="AC67" s="40">
        <f>'cieki 2023'!CX66</f>
        <v>0</v>
      </c>
      <c r="AD67" s="40">
        <f>'cieki 2023'!CZ66</f>
        <v>0</v>
      </c>
      <c r="AE67" s="40">
        <f>'cieki 2023'!DB66</f>
        <v>0</v>
      </c>
      <c r="AF67" s="40">
        <f>'cieki 2023'!DC66</f>
        <v>0</v>
      </c>
      <c r="AG67" s="40">
        <f>'cieki 2023'!DD66</f>
        <v>0</v>
      </c>
      <c r="AH67" s="40">
        <f>'cieki 2023'!DE66</f>
        <v>0.05</v>
      </c>
      <c r="AI67" s="40">
        <f>'cieki 2023'!DF66</f>
        <v>0.05</v>
      </c>
      <c r="AJ67" s="40">
        <f>'cieki 2023'!DH66</f>
        <v>0</v>
      </c>
      <c r="AK67" s="40">
        <f>'cieki 2023'!DI66</f>
        <v>0</v>
      </c>
      <c r="AL67" s="40">
        <f>'cieki 2023'!DJ66</f>
        <v>0</v>
      </c>
      <c r="AM67" s="40">
        <f>'cieki 2023'!DK66</f>
        <v>0</v>
      </c>
      <c r="AN67" s="40">
        <f>'cieki 2023'!DL66</f>
        <v>0</v>
      </c>
      <c r="AO67" s="81" t="s">
        <v>166</v>
      </c>
    </row>
    <row r="68" spans="1:41" ht="18" x14ac:dyDescent="0.2">
      <c r="A68" s="39">
        <f>'cieki 2023'!B67</f>
        <v>65</v>
      </c>
      <c r="B68" s="79" t="str">
        <f>'cieki 2023'!D67</f>
        <v>Janówka - ujście do Bobru (m. Janowice Wlk.)</v>
      </c>
      <c r="C68" s="40">
        <f>'cieki 2023'!I67</f>
        <v>0.05</v>
      </c>
      <c r="D68" s="40">
        <f>'cieki 2023'!J67</f>
        <v>5.84</v>
      </c>
      <c r="E68" s="40">
        <f>'cieki 2023'!L67</f>
        <v>9.8000000000000004E-2</v>
      </c>
      <c r="F68" s="40">
        <f>'cieki 2023'!N67</f>
        <v>2.0099999999999998</v>
      </c>
      <c r="G68" s="40">
        <f>'cieki 2023'!O67</f>
        <v>69.2</v>
      </c>
      <c r="H68" s="40">
        <f>'cieki 2023'!S67</f>
        <v>1.73</v>
      </c>
      <c r="I68" s="40">
        <f>'cieki 2023'!T67</f>
        <v>11.5</v>
      </c>
      <c r="J68" s="40">
        <f>'cieki 2023'!X67</f>
        <v>79.8</v>
      </c>
      <c r="K68" s="40">
        <f>'cieki 2023'!AH67</f>
        <v>2.5</v>
      </c>
      <c r="L68" s="40">
        <f>'cieki 2023'!AJ67</f>
        <v>2.5</v>
      </c>
      <c r="M68" s="40">
        <f>'cieki 2023'!BA67</f>
        <v>153.5</v>
      </c>
      <c r="N68" s="40">
        <f>'cieki 2023'!BI67</f>
        <v>0.5</v>
      </c>
      <c r="O68" s="40">
        <f>'cieki 2023'!BJ67</f>
        <v>5.0000000000000001E-3</v>
      </c>
      <c r="P68" s="40">
        <f>'cieki 2023'!BP67</f>
        <v>0.05</v>
      </c>
      <c r="Q68" s="40">
        <f>'cieki 2023'!BS67</f>
        <v>0.05</v>
      </c>
      <c r="R68" s="40">
        <f>'cieki 2023'!BT67</f>
        <v>0.05</v>
      </c>
      <c r="S68" s="40">
        <f>'cieki 2023'!BU67</f>
        <v>0.1</v>
      </c>
      <c r="T68" s="40">
        <f>'cieki 2023'!BZ67</f>
        <v>0.15</v>
      </c>
      <c r="U68" s="40">
        <f>'cieki 2023'!CB67</f>
        <v>0</v>
      </c>
      <c r="V68" s="40">
        <f>'cieki 2023'!CD67</f>
        <v>0</v>
      </c>
      <c r="W68" s="40">
        <f>'cieki 2023'!CL67</f>
        <v>0</v>
      </c>
      <c r="X68" s="40">
        <f>'cieki 2023'!CQ67</f>
        <v>0</v>
      </c>
      <c r="Y68" s="40">
        <f>'cieki 2023'!CR67</f>
        <v>0</v>
      </c>
      <c r="Z68" s="40">
        <f>'cieki 2023'!CS67</f>
        <v>0</v>
      </c>
      <c r="AA68" s="40">
        <f>'cieki 2023'!CT67</f>
        <v>0</v>
      </c>
      <c r="AB68" s="40">
        <f>'cieki 2023'!CU67</f>
        <v>0</v>
      </c>
      <c r="AC68" s="40">
        <f>'cieki 2023'!CX67</f>
        <v>0</v>
      </c>
      <c r="AD68" s="40">
        <f>'cieki 2023'!CZ67</f>
        <v>0</v>
      </c>
      <c r="AE68" s="40">
        <f>'cieki 2023'!DB67</f>
        <v>0</v>
      </c>
      <c r="AF68" s="40">
        <f>'cieki 2023'!DC67</f>
        <v>0</v>
      </c>
      <c r="AG68" s="40">
        <f>'cieki 2023'!DD67</f>
        <v>0</v>
      </c>
      <c r="AH68" s="40">
        <f>'cieki 2023'!DE67</f>
        <v>0.05</v>
      </c>
      <c r="AI68" s="40">
        <f>'cieki 2023'!DF67</f>
        <v>0.05</v>
      </c>
      <c r="AJ68" s="40">
        <f>'cieki 2023'!DH67</f>
        <v>0</v>
      </c>
      <c r="AK68" s="40">
        <f>'cieki 2023'!DI67</f>
        <v>0</v>
      </c>
      <c r="AL68" s="40">
        <f>'cieki 2023'!DJ67</f>
        <v>0</v>
      </c>
      <c r="AM68" s="40">
        <f>'cieki 2023'!DK67</f>
        <v>0</v>
      </c>
      <c r="AN68" s="40">
        <f>'cieki 2023'!DL67</f>
        <v>0</v>
      </c>
      <c r="AO68" s="81" t="s">
        <v>166</v>
      </c>
    </row>
    <row r="69" spans="1:41" x14ac:dyDescent="0.2">
      <c r="A69" s="39">
        <f>'cieki 2023'!B68</f>
        <v>66</v>
      </c>
      <c r="B69" s="79" t="str">
        <f>'cieki 2023'!D68</f>
        <v>Jaroszewska Struga - Sieraków</v>
      </c>
      <c r="C69" s="40">
        <f>'cieki 2023'!I68</f>
        <v>0.05</v>
      </c>
      <c r="D69" s="40">
        <f>'cieki 2023'!J68</f>
        <v>1.5</v>
      </c>
      <c r="E69" s="40">
        <f>'cieki 2023'!L68</f>
        <v>2.5000000000000001E-2</v>
      </c>
      <c r="F69" s="40">
        <f>'cieki 2023'!N68</f>
        <v>8.1199999999999992</v>
      </c>
      <c r="G69" s="40">
        <f>'cieki 2023'!O68</f>
        <v>34.5</v>
      </c>
      <c r="H69" s="40">
        <f>'cieki 2023'!S68</f>
        <v>8.02</v>
      </c>
      <c r="I69" s="40">
        <f>'cieki 2023'!T68</f>
        <v>17.100000000000001</v>
      </c>
      <c r="J69" s="40">
        <f>'cieki 2023'!X68</f>
        <v>103</v>
      </c>
      <c r="K69" s="40">
        <f>'cieki 2023'!AH68</f>
        <v>180</v>
      </c>
      <c r="L69" s="40">
        <f>'cieki 2023'!AJ68</f>
        <v>23</v>
      </c>
      <c r="M69" s="40">
        <f>'cieki 2023'!BA68</f>
        <v>1978.5</v>
      </c>
      <c r="N69" s="40">
        <f>'cieki 2023'!BI68</f>
        <v>0.5</v>
      </c>
      <c r="O69" s="40">
        <f>'cieki 2023'!BJ68</f>
        <v>5.0000000000000001E-3</v>
      </c>
      <c r="P69" s="40">
        <f>'cieki 2023'!BP68</f>
        <v>0.05</v>
      </c>
      <c r="Q69" s="40">
        <f>'cieki 2023'!BS68</f>
        <v>0.05</v>
      </c>
      <c r="R69" s="40">
        <f>'cieki 2023'!BT68</f>
        <v>0.05</v>
      </c>
      <c r="S69" s="40">
        <f>'cieki 2023'!BU68</f>
        <v>0.1</v>
      </c>
      <c r="T69" s="40">
        <f>'cieki 2023'!BZ68</f>
        <v>0.15</v>
      </c>
      <c r="U69" s="40">
        <f>'cieki 2023'!CB68</f>
        <v>0</v>
      </c>
      <c r="V69" s="40">
        <f>'cieki 2023'!CD68</f>
        <v>0</v>
      </c>
      <c r="W69" s="40">
        <f>'cieki 2023'!CL68</f>
        <v>0</v>
      </c>
      <c r="X69" s="40">
        <f>'cieki 2023'!CQ68</f>
        <v>0</v>
      </c>
      <c r="Y69" s="40">
        <f>'cieki 2023'!CR68</f>
        <v>0</v>
      </c>
      <c r="Z69" s="40">
        <f>'cieki 2023'!CS68</f>
        <v>0</v>
      </c>
      <c r="AA69" s="40">
        <f>'cieki 2023'!CT68</f>
        <v>0</v>
      </c>
      <c r="AB69" s="40">
        <f>'cieki 2023'!CU68</f>
        <v>0</v>
      </c>
      <c r="AC69" s="40">
        <f>'cieki 2023'!CX68</f>
        <v>0</v>
      </c>
      <c r="AD69" s="40">
        <f>'cieki 2023'!CZ68</f>
        <v>0</v>
      </c>
      <c r="AE69" s="40">
        <f>'cieki 2023'!DB68</f>
        <v>0</v>
      </c>
      <c r="AF69" s="40">
        <f>'cieki 2023'!DC68</f>
        <v>0</v>
      </c>
      <c r="AG69" s="40">
        <f>'cieki 2023'!DD68</f>
        <v>0</v>
      </c>
      <c r="AH69" s="40">
        <f>'cieki 2023'!DE68</f>
        <v>0.05</v>
      </c>
      <c r="AI69" s="40">
        <f>'cieki 2023'!DF68</f>
        <v>0.05</v>
      </c>
      <c r="AJ69" s="40">
        <f>'cieki 2023'!DH68</f>
        <v>0</v>
      </c>
      <c r="AK69" s="40">
        <f>'cieki 2023'!DI68</f>
        <v>0</v>
      </c>
      <c r="AL69" s="40">
        <f>'cieki 2023'!DJ68</f>
        <v>0</v>
      </c>
      <c r="AM69" s="40">
        <f>'cieki 2023'!DK68</f>
        <v>0</v>
      </c>
      <c r="AN69" s="40">
        <f>'cieki 2023'!DL68</f>
        <v>0</v>
      </c>
      <c r="AO69" s="81" t="s">
        <v>166</v>
      </c>
    </row>
    <row r="70" spans="1:41" x14ac:dyDescent="0.2">
      <c r="A70" s="39">
        <f>'cieki 2023'!B69</f>
        <v>67</v>
      </c>
      <c r="B70" s="79" t="str">
        <f>'cieki 2023'!D69</f>
        <v>Jegrznia (Lega) - Sędki</v>
      </c>
      <c r="C70" s="40">
        <f>'cieki 2023'!I69</f>
        <v>0.05</v>
      </c>
      <c r="D70" s="40">
        <f>'cieki 2023'!J69</f>
        <v>1.5</v>
      </c>
      <c r="E70" s="40">
        <f>'cieki 2023'!L69</f>
        <v>2.5000000000000001E-2</v>
      </c>
      <c r="F70" s="40">
        <f>'cieki 2023'!N69</f>
        <v>5.68</v>
      </c>
      <c r="G70" s="40">
        <f>'cieki 2023'!O69</f>
        <v>8.89</v>
      </c>
      <c r="H70" s="40">
        <f>'cieki 2023'!S69</f>
        <v>2.67</v>
      </c>
      <c r="I70" s="40">
        <f>'cieki 2023'!T69</f>
        <v>3.11</v>
      </c>
      <c r="J70" s="40">
        <f>'cieki 2023'!X69</f>
        <v>20</v>
      </c>
      <c r="K70" s="40">
        <f>'cieki 2023'!AH69</f>
        <v>27</v>
      </c>
      <c r="L70" s="40">
        <f>'cieki 2023'!AJ69</f>
        <v>2.5</v>
      </c>
      <c r="M70" s="40">
        <f>'cieki 2023'!BA69</f>
        <v>352</v>
      </c>
      <c r="N70" s="40">
        <f>'cieki 2023'!BI69</f>
        <v>0.5</v>
      </c>
      <c r="O70" s="40">
        <f>'cieki 2023'!BJ69</f>
        <v>5.0000000000000001E-3</v>
      </c>
      <c r="P70" s="40">
        <f>'cieki 2023'!BP69</f>
        <v>0.05</v>
      </c>
      <c r="Q70" s="40">
        <f>'cieki 2023'!BS69</f>
        <v>0.05</v>
      </c>
      <c r="R70" s="40">
        <f>'cieki 2023'!BT69</f>
        <v>0.05</v>
      </c>
      <c r="S70" s="40">
        <f>'cieki 2023'!BU69</f>
        <v>0.1</v>
      </c>
      <c r="T70" s="40">
        <f>'cieki 2023'!BZ69</f>
        <v>0.15</v>
      </c>
      <c r="U70" s="40">
        <f>'cieki 2023'!CB69</f>
        <v>0</v>
      </c>
      <c r="V70" s="40">
        <f>'cieki 2023'!CD69</f>
        <v>0</v>
      </c>
      <c r="W70" s="40">
        <f>'cieki 2023'!CL69</f>
        <v>0</v>
      </c>
      <c r="X70" s="40">
        <f>'cieki 2023'!CQ69</f>
        <v>0</v>
      </c>
      <c r="Y70" s="40">
        <f>'cieki 2023'!CR69</f>
        <v>0</v>
      </c>
      <c r="Z70" s="40">
        <f>'cieki 2023'!CS69</f>
        <v>0</v>
      </c>
      <c r="AA70" s="40">
        <f>'cieki 2023'!CT69</f>
        <v>0</v>
      </c>
      <c r="AB70" s="40">
        <f>'cieki 2023'!CU69</f>
        <v>0</v>
      </c>
      <c r="AC70" s="40">
        <f>'cieki 2023'!CX69</f>
        <v>0</v>
      </c>
      <c r="AD70" s="40">
        <f>'cieki 2023'!CZ69</f>
        <v>0</v>
      </c>
      <c r="AE70" s="40">
        <f>'cieki 2023'!DB69</f>
        <v>0</v>
      </c>
      <c r="AF70" s="40">
        <f>'cieki 2023'!DC69</f>
        <v>0</v>
      </c>
      <c r="AG70" s="40">
        <f>'cieki 2023'!DD69</f>
        <v>0</v>
      </c>
      <c r="AH70" s="40">
        <f>'cieki 2023'!DE69</f>
        <v>0.05</v>
      </c>
      <c r="AI70" s="40">
        <f>'cieki 2023'!DF69</f>
        <v>0.05</v>
      </c>
      <c r="AJ70" s="40">
        <f>'cieki 2023'!DH69</f>
        <v>0</v>
      </c>
      <c r="AK70" s="40">
        <f>'cieki 2023'!DI69</f>
        <v>0</v>
      </c>
      <c r="AL70" s="40">
        <f>'cieki 2023'!DJ69</f>
        <v>0</v>
      </c>
      <c r="AM70" s="40">
        <f>'cieki 2023'!DK69</f>
        <v>0</v>
      </c>
      <c r="AN70" s="40">
        <f>'cieki 2023'!DL69</f>
        <v>0</v>
      </c>
      <c r="AO70" s="80" t="s">
        <v>167</v>
      </c>
    </row>
    <row r="71" spans="1:41" x14ac:dyDescent="0.2">
      <c r="A71" s="39">
        <f>'cieki 2023'!B70</f>
        <v>68</v>
      </c>
      <c r="B71" s="79" t="str">
        <f>'cieki 2023'!D70</f>
        <v>Narew - Ogony, Brzeg</v>
      </c>
      <c r="C71" s="40">
        <f>'cieki 2023'!I70</f>
        <v>0.17499999999999999</v>
      </c>
      <c r="D71" s="40">
        <f>'cieki 2023'!J70</f>
        <v>1.5</v>
      </c>
      <c r="E71" s="40">
        <f>'cieki 2023'!L70</f>
        <v>2.5000000000000001E-2</v>
      </c>
      <c r="F71" s="40">
        <f>'cieki 2023'!N70</f>
        <v>2.8</v>
      </c>
      <c r="G71" s="40">
        <f>'cieki 2023'!O70</f>
        <v>5</v>
      </c>
      <c r="H71" s="40">
        <f>'cieki 2023'!S70</f>
        <v>0.91200000000000003</v>
      </c>
      <c r="I71" s="40">
        <f>'cieki 2023'!T70</f>
        <v>1.2</v>
      </c>
      <c r="J71" s="40">
        <f>'cieki 2023'!X70</f>
        <v>8.76</v>
      </c>
      <c r="K71" s="40">
        <f>'cieki 2023'!AH70</f>
        <v>8</v>
      </c>
      <c r="L71" s="40">
        <f>'cieki 2023'!AJ70</f>
        <v>2.5</v>
      </c>
      <c r="M71" s="40">
        <f>'cieki 2023'!BA70</f>
        <v>42.5</v>
      </c>
      <c r="N71" s="40">
        <f>'cieki 2023'!BI70</f>
        <v>0.5</v>
      </c>
      <c r="O71" s="40">
        <f>'cieki 2023'!BJ70</f>
        <v>5.0000000000000001E-3</v>
      </c>
      <c r="P71" s="40">
        <f>'cieki 2023'!BP70</f>
        <v>0.05</v>
      </c>
      <c r="Q71" s="40">
        <f>'cieki 2023'!BS70</f>
        <v>0.05</v>
      </c>
      <c r="R71" s="40">
        <f>'cieki 2023'!BT70</f>
        <v>0.05</v>
      </c>
      <c r="S71" s="40">
        <f>'cieki 2023'!BU70</f>
        <v>0.1</v>
      </c>
      <c r="T71" s="40">
        <f>'cieki 2023'!BZ70</f>
        <v>0.15</v>
      </c>
      <c r="U71" s="40">
        <f>'cieki 2023'!CB70</f>
        <v>0</v>
      </c>
      <c r="V71" s="40">
        <f>'cieki 2023'!CD70</f>
        <v>0</v>
      </c>
      <c r="W71" s="40">
        <f>'cieki 2023'!CL70</f>
        <v>0</v>
      </c>
      <c r="X71" s="40">
        <f>'cieki 2023'!CQ70</f>
        <v>0</v>
      </c>
      <c r="Y71" s="40">
        <f>'cieki 2023'!CR70</f>
        <v>0</v>
      </c>
      <c r="Z71" s="40">
        <f>'cieki 2023'!CS70</f>
        <v>0</v>
      </c>
      <c r="AA71" s="40">
        <f>'cieki 2023'!CT70</f>
        <v>0</v>
      </c>
      <c r="AB71" s="40">
        <f>'cieki 2023'!CU70</f>
        <v>0</v>
      </c>
      <c r="AC71" s="40">
        <f>'cieki 2023'!CX70</f>
        <v>0</v>
      </c>
      <c r="AD71" s="40">
        <f>'cieki 2023'!CZ70</f>
        <v>0</v>
      </c>
      <c r="AE71" s="40">
        <f>'cieki 2023'!DB70</f>
        <v>0</v>
      </c>
      <c r="AF71" s="40">
        <f>'cieki 2023'!DC70</f>
        <v>0</v>
      </c>
      <c r="AG71" s="40">
        <f>'cieki 2023'!DD70</f>
        <v>0</v>
      </c>
      <c r="AH71" s="40">
        <f>'cieki 2023'!DE70</f>
        <v>0.05</v>
      </c>
      <c r="AI71" s="40">
        <f>'cieki 2023'!DF70</f>
        <v>0.05</v>
      </c>
      <c r="AJ71" s="40">
        <f>'cieki 2023'!DH70</f>
        <v>0</v>
      </c>
      <c r="AK71" s="40">
        <f>'cieki 2023'!DI70</f>
        <v>0</v>
      </c>
      <c r="AL71" s="40">
        <f>'cieki 2023'!DJ70</f>
        <v>0</v>
      </c>
      <c r="AM71" s="40">
        <f>'cieki 2023'!DK70</f>
        <v>0</v>
      </c>
      <c r="AN71" s="40">
        <f>'cieki 2023'!DL70</f>
        <v>0</v>
      </c>
      <c r="AO71" s="80" t="s">
        <v>167</v>
      </c>
    </row>
    <row r="72" spans="1:41" x14ac:dyDescent="0.2">
      <c r="A72" s="39">
        <f>'cieki 2023'!B71</f>
        <v>237</v>
      </c>
      <c r="B72" s="79" t="str">
        <f>'cieki 2023'!D71</f>
        <v>Kaczawa - ujście do Odry</v>
      </c>
      <c r="C72" s="40">
        <f>'cieki 2023'!I71</f>
        <v>0.05</v>
      </c>
      <c r="D72" s="40">
        <f>'cieki 2023'!J71</f>
        <v>1.5</v>
      </c>
      <c r="E72" s="40">
        <f>'cieki 2023'!L71</f>
        <v>0.47199999999999998</v>
      </c>
      <c r="F72" s="40">
        <f>'cieki 2023'!N71</f>
        <v>9.5</v>
      </c>
      <c r="G72" s="40">
        <f>'cieki 2023'!O71</f>
        <v>16.399999999999999</v>
      </c>
      <c r="H72" s="40">
        <f>'cieki 2023'!S71</f>
        <v>6.01</v>
      </c>
      <c r="I72" s="40">
        <f>'cieki 2023'!T71</f>
        <v>9.52</v>
      </c>
      <c r="J72" s="40">
        <f>'cieki 2023'!X71</f>
        <v>26.3</v>
      </c>
      <c r="K72" s="40">
        <f>'cieki 2023'!AH71</f>
        <v>15</v>
      </c>
      <c r="L72" s="40">
        <f>'cieki 2023'!AJ71</f>
        <v>5</v>
      </c>
      <c r="M72" s="40">
        <f>'cieki 2023'!BA71</f>
        <v>342.5</v>
      </c>
      <c r="N72" s="40">
        <f>'cieki 2023'!BI71</f>
        <v>0.5</v>
      </c>
      <c r="O72" s="40">
        <f>'cieki 2023'!BJ71</f>
        <v>5.0000000000000001E-3</v>
      </c>
      <c r="P72" s="40">
        <f>'cieki 2023'!BP71</f>
        <v>0.05</v>
      </c>
      <c r="Q72" s="40">
        <f>'cieki 2023'!BS71</f>
        <v>0.05</v>
      </c>
      <c r="R72" s="40">
        <f>'cieki 2023'!BT71</f>
        <v>0.05</v>
      </c>
      <c r="S72" s="40">
        <f>'cieki 2023'!BU71</f>
        <v>0.1</v>
      </c>
      <c r="T72" s="40">
        <f>'cieki 2023'!BZ71</f>
        <v>0.15</v>
      </c>
      <c r="U72" s="40">
        <f>'cieki 2023'!CB71</f>
        <v>50</v>
      </c>
      <c r="V72" s="40">
        <f>'cieki 2023'!CD71</f>
        <v>0.01</v>
      </c>
      <c r="W72" s="40">
        <f>'cieki 2023'!CL71</f>
        <v>4.5</v>
      </c>
      <c r="X72" s="40">
        <f>'cieki 2023'!CQ71</f>
        <v>1.5</v>
      </c>
      <c r="Y72" s="40">
        <f>'cieki 2023'!CR71</f>
        <v>0.3</v>
      </c>
      <c r="Z72" s="40">
        <f>'cieki 2023'!CS71</f>
        <v>5</v>
      </c>
      <c r="AA72" s="40">
        <f>'cieki 2023'!CT71</f>
        <v>0.5</v>
      </c>
      <c r="AB72" s="40">
        <f>'cieki 2023'!CU71</f>
        <v>0.5</v>
      </c>
      <c r="AC72" s="40">
        <f>'cieki 2023'!CX71</f>
        <v>0.05</v>
      </c>
      <c r="AD72" s="40">
        <f>'cieki 2023'!CZ71</f>
        <v>0.05</v>
      </c>
      <c r="AE72" s="40">
        <f>'cieki 2023'!DB71</f>
        <v>0.05</v>
      </c>
      <c r="AF72" s="40">
        <f>'cieki 2023'!DC71</f>
        <v>0.05</v>
      </c>
      <c r="AG72" s="40">
        <f>'cieki 2023'!DD71</f>
        <v>0.05</v>
      </c>
      <c r="AH72" s="40">
        <f>'cieki 2023'!DE71</f>
        <v>0.05</v>
      </c>
      <c r="AI72" s="40">
        <f>'cieki 2023'!DF71</f>
        <v>0.05</v>
      </c>
      <c r="AJ72" s="40">
        <f>'cieki 2023'!DH71</f>
        <v>0.5</v>
      </c>
      <c r="AK72" s="40">
        <f>'cieki 2023'!DI71</f>
        <v>0.05</v>
      </c>
      <c r="AL72" s="40">
        <f>'cieki 2023'!DJ71</f>
        <v>0.25</v>
      </c>
      <c r="AM72" s="40">
        <f>'cieki 2023'!DK71</f>
        <v>0.25</v>
      </c>
      <c r="AN72" s="40">
        <f>'cieki 2023'!DL71</f>
        <v>0.05</v>
      </c>
      <c r="AO72" s="81" t="s">
        <v>166</v>
      </c>
    </row>
    <row r="73" spans="1:41" x14ac:dyDescent="0.2">
      <c r="A73" s="39">
        <f>'cieki 2023'!B72</f>
        <v>238</v>
      </c>
      <c r="B73" s="79" t="str">
        <f>'cieki 2023'!D72</f>
        <v>Kamienica - w m. Stara Kamienica</v>
      </c>
      <c r="C73" s="40">
        <f>'cieki 2023'!I72</f>
        <v>0.05</v>
      </c>
      <c r="D73" s="40">
        <f>'cieki 2023'!J72</f>
        <v>1.5</v>
      </c>
      <c r="E73" s="40">
        <f>'cieki 2023'!L72</f>
        <v>2.5000000000000001E-2</v>
      </c>
      <c r="F73" s="40">
        <f>'cieki 2023'!N72</f>
        <v>8.02</v>
      </c>
      <c r="G73" s="40">
        <f>'cieki 2023'!O72</f>
        <v>24.1</v>
      </c>
      <c r="H73" s="40">
        <f>'cieki 2023'!S72</f>
        <v>7.22</v>
      </c>
      <c r="I73" s="40">
        <f>'cieki 2023'!T72</f>
        <v>9.8000000000000007</v>
      </c>
      <c r="J73" s="40">
        <f>'cieki 2023'!X72</f>
        <v>46.5</v>
      </c>
      <c r="K73" s="40">
        <f>'cieki 2023'!AH72</f>
        <v>92</v>
      </c>
      <c r="L73" s="40">
        <f>'cieki 2023'!AJ72</f>
        <v>1160</v>
      </c>
      <c r="M73" s="40">
        <f>'cieki 2023'!BA72</f>
        <v>51443</v>
      </c>
      <c r="N73" s="40">
        <f>'cieki 2023'!BI72</f>
        <v>0.5</v>
      </c>
      <c r="O73" s="40">
        <f>'cieki 2023'!BJ72</f>
        <v>5.0000000000000001E-3</v>
      </c>
      <c r="P73" s="40">
        <f>'cieki 2023'!BP72</f>
        <v>0.05</v>
      </c>
      <c r="Q73" s="40">
        <f>'cieki 2023'!BS72</f>
        <v>0.05</v>
      </c>
      <c r="R73" s="40">
        <f>'cieki 2023'!BT72</f>
        <v>0.05</v>
      </c>
      <c r="S73" s="40">
        <f>'cieki 2023'!BU72</f>
        <v>0.1</v>
      </c>
      <c r="T73" s="40">
        <f>'cieki 2023'!BZ72</f>
        <v>0.15</v>
      </c>
      <c r="U73" s="40">
        <f>'cieki 2023'!CB72</f>
        <v>0</v>
      </c>
      <c r="V73" s="40">
        <f>'cieki 2023'!CD72</f>
        <v>0</v>
      </c>
      <c r="W73" s="40">
        <f>'cieki 2023'!CL72</f>
        <v>0</v>
      </c>
      <c r="X73" s="40">
        <f>'cieki 2023'!CQ72</f>
        <v>0</v>
      </c>
      <c r="Y73" s="40">
        <f>'cieki 2023'!CR72</f>
        <v>0</v>
      </c>
      <c r="Z73" s="40">
        <f>'cieki 2023'!CS72</f>
        <v>0</v>
      </c>
      <c r="AA73" s="40">
        <f>'cieki 2023'!CT72</f>
        <v>0</v>
      </c>
      <c r="AB73" s="40">
        <f>'cieki 2023'!CU72</f>
        <v>0</v>
      </c>
      <c r="AC73" s="40">
        <f>'cieki 2023'!CX72</f>
        <v>0</v>
      </c>
      <c r="AD73" s="40">
        <f>'cieki 2023'!CZ72</f>
        <v>0</v>
      </c>
      <c r="AE73" s="40">
        <f>'cieki 2023'!DB72</f>
        <v>0</v>
      </c>
      <c r="AF73" s="40">
        <f>'cieki 2023'!DC72</f>
        <v>0</v>
      </c>
      <c r="AG73" s="40">
        <f>'cieki 2023'!DD72</f>
        <v>0</v>
      </c>
      <c r="AH73" s="40">
        <f>'cieki 2023'!DE72</f>
        <v>0.05</v>
      </c>
      <c r="AI73" s="40">
        <f>'cieki 2023'!DF72</f>
        <v>0.05</v>
      </c>
      <c r="AJ73" s="40">
        <f>'cieki 2023'!DH72</f>
        <v>0</v>
      </c>
      <c r="AK73" s="40">
        <f>'cieki 2023'!DI72</f>
        <v>0</v>
      </c>
      <c r="AL73" s="40">
        <f>'cieki 2023'!DJ72</f>
        <v>0</v>
      </c>
      <c r="AM73" s="40">
        <f>'cieki 2023'!DK72</f>
        <v>0</v>
      </c>
      <c r="AN73" s="40">
        <f>'cieki 2023'!DL72</f>
        <v>0</v>
      </c>
      <c r="AO73" s="81" t="s">
        <v>166</v>
      </c>
    </row>
    <row r="74" spans="1:41" x14ac:dyDescent="0.2">
      <c r="A74" s="39">
        <f>'cieki 2023'!B73</f>
        <v>239</v>
      </c>
      <c r="B74" s="79" t="str">
        <f>'cieki 2023'!D73</f>
        <v>Kamienna - Wola Pawłowska</v>
      </c>
      <c r="C74" s="40">
        <f>'cieki 2023'!I73</f>
        <v>0.05</v>
      </c>
      <c r="D74" s="40">
        <f>'cieki 2023'!J73</f>
        <v>1.5</v>
      </c>
      <c r="E74" s="40">
        <f>'cieki 2023'!L73</f>
        <v>2.5000000000000001E-2</v>
      </c>
      <c r="F74" s="40">
        <f>'cieki 2023'!N73</f>
        <v>1.75</v>
      </c>
      <c r="G74" s="40">
        <f>'cieki 2023'!O73</f>
        <v>4.7300000000000004</v>
      </c>
      <c r="H74" s="40">
        <f>'cieki 2023'!S73</f>
        <v>1.34</v>
      </c>
      <c r="I74" s="40">
        <f>'cieki 2023'!T73</f>
        <v>1.92</v>
      </c>
      <c r="J74" s="40">
        <f>'cieki 2023'!X73</f>
        <v>14.2</v>
      </c>
      <c r="K74" s="40">
        <f>'cieki 2023'!AH73</f>
        <v>2.5</v>
      </c>
      <c r="L74" s="40">
        <f>'cieki 2023'!AJ73</f>
        <v>2.5</v>
      </c>
      <c r="M74" s="40">
        <f>'cieki 2023'!BA73</f>
        <v>49.5</v>
      </c>
      <c r="N74" s="40">
        <f>'cieki 2023'!BI73</f>
        <v>0.5</v>
      </c>
      <c r="O74" s="40">
        <f>'cieki 2023'!BJ73</f>
        <v>5.0000000000000001E-3</v>
      </c>
      <c r="P74" s="40">
        <f>'cieki 2023'!BP73</f>
        <v>0.05</v>
      </c>
      <c r="Q74" s="40">
        <f>'cieki 2023'!BS73</f>
        <v>0.05</v>
      </c>
      <c r="R74" s="40">
        <f>'cieki 2023'!BT73</f>
        <v>0.05</v>
      </c>
      <c r="S74" s="40">
        <f>'cieki 2023'!BU73</f>
        <v>0.1</v>
      </c>
      <c r="T74" s="40">
        <f>'cieki 2023'!BZ73</f>
        <v>0.15</v>
      </c>
      <c r="U74" s="40">
        <f>'cieki 2023'!CB73</f>
        <v>50</v>
      </c>
      <c r="V74" s="40">
        <f>'cieki 2023'!CD73</f>
        <v>0.01</v>
      </c>
      <c r="W74" s="40">
        <f>'cieki 2023'!CL73</f>
        <v>5.0000000000000001E-3</v>
      </c>
      <c r="X74" s="40">
        <f>'cieki 2023'!CQ73</f>
        <v>1.5</v>
      </c>
      <c r="Y74" s="40">
        <f>'cieki 2023'!CR73</f>
        <v>0.3</v>
      </c>
      <c r="Z74" s="40">
        <f>'cieki 2023'!CS73</f>
        <v>5</v>
      </c>
      <c r="AA74" s="40">
        <f>'cieki 2023'!CT73</f>
        <v>0.5</v>
      </c>
      <c r="AB74" s="40">
        <f>'cieki 2023'!CU73</f>
        <v>0.5</v>
      </c>
      <c r="AC74" s="40">
        <f>'cieki 2023'!CX73</f>
        <v>0.05</v>
      </c>
      <c r="AD74" s="40">
        <f>'cieki 2023'!CZ73</f>
        <v>0.05</v>
      </c>
      <c r="AE74" s="40">
        <f>'cieki 2023'!DB73</f>
        <v>0.05</v>
      </c>
      <c r="AF74" s="40">
        <f>'cieki 2023'!DC73</f>
        <v>0.05</v>
      </c>
      <c r="AG74" s="40">
        <f>'cieki 2023'!DD73</f>
        <v>0.05</v>
      </c>
      <c r="AH74" s="40">
        <f>'cieki 2023'!DE73</f>
        <v>0.05</v>
      </c>
      <c r="AI74" s="40">
        <f>'cieki 2023'!DF73</f>
        <v>0.05</v>
      </c>
      <c r="AJ74" s="40">
        <f>'cieki 2023'!DH73</f>
        <v>0.5</v>
      </c>
      <c r="AK74" s="40">
        <f>'cieki 2023'!DI73</f>
        <v>0.05</v>
      </c>
      <c r="AL74" s="40">
        <f>'cieki 2023'!DJ73</f>
        <v>0.25</v>
      </c>
      <c r="AM74" s="40">
        <f>'cieki 2023'!DK73</f>
        <v>0.25</v>
      </c>
      <c r="AN74" s="40">
        <f>'cieki 2023'!DL73</f>
        <v>0.05</v>
      </c>
      <c r="AO74" s="80" t="s">
        <v>167</v>
      </c>
    </row>
    <row r="75" spans="1:41" x14ac:dyDescent="0.2">
      <c r="A75" s="39">
        <f>'cieki 2023'!B74</f>
        <v>240</v>
      </c>
      <c r="B75" s="79" t="str">
        <f>'cieki 2023'!D74</f>
        <v>Kanał Bydgoski - ujście do Noteci, Występ</v>
      </c>
      <c r="C75" s="40">
        <f>'cieki 2023'!I74</f>
        <v>0.05</v>
      </c>
      <c r="D75" s="40">
        <f>'cieki 2023'!J74</f>
        <v>6.47</v>
      </c>
      <c r="E75" s="40">
        <f>'cieki 2023'!L74</f>
        <v>9.9000000000000005E-2</v>
      </c>
      <c r="F75" s="40">
        <f>'cieki 2023'!N74</f>
        <v>4.91</v>
      </c>
      <c r="G75" s="40">
        <f>'cieki 2023'!O74</f>
        <v>17.7</v>
      </c>
      <c r="H75" s="40">
        <f>'cieki 2023'!S74</f>
        <v>5.28</v>
      </c>
      <c r="I75" s="40">
        <f>'cieki 2023'!T74</f>
        <v>13.8</v>
      </c>
      <c r="J75" s="40">
        <f>'cieki 2023'!X74</f>
        <v>108</v>
      </c>
      <c r="K75" s="40">
        <f>'cieki 2023'!AH74</f>
        <v>130</v>
      </c>
      <c r="L75" s="40">
        <f>'cieki 2023'!AJ74</f>
        <v>2.5</v>
      </c>
      <c r="M75" s="40">
        <f>'cieki 2023'!BA74</f>
        <v>496.5</v>
      </c>
      <c r="N75" s="40">
        <f>'cieki 2023'!BI74</f>
        <v>0.5</v>
      </c>
      <c r="O75" s="40">
        <f>'cieki 2023'!BJ74</f>
        <v>5.0000000000000001E-3</v>
      </c>
      <c r="P75" s="40">
        <f>'cieki 2023'!BP74</f>
        <v>0.05</v>
      </c>
      <c r="Q75" s="40">
        <f>'cieki 2023'!BS74</f>
        <v>0.05</v>
      </c>
      <c r="R75" s="40">
        <f>'cieki 2023'!BT74</f>
        <v>0.05</v>
      </c>
      <c r="S75" s="40">
        <f>'cieki 2023'!BU74</f>
        <v>0.1</v>
      </c>
      <c r="T75" s="40">
        <f>'cieki 2023'!BZ74</f>
        <v>0.15</v>
      </c>
      <c r="U75" s="40">
        <f>'cieki 2023'!CB74</f>
        <v>0</v>
      </c>
      <c r="V75" s="40">
        <f>'cieki 2023'!CD74</f>
        <v>0</v>
      </c>
      <c r="W75" s="40">
        <f>'cieki 2023'!CL74</f>
        <v>0</v>
      </c>
      <c r="X75" s="40">
        <f>'cieki 2023'!CQ74</f>
        <v>0</v>
      </c>
      <c r="Y75" s="40">
        <f>'cieki 2023'!CR74</f>
        <v>0</v>
      </c>
      <c r="Z75" s="40">
        <f>'cieki 2023'!CS74</f>
        <v>0</v>
      </c>
      <c r="AA75" s="40">
        <f>'cieki 2023'!CT74</f>
        <v>0</v>
      </c>
      <c r="AB75" s="40">
        <f>'cieki 2023'!CU74</f>
        <v>0</v>
      </c>
      <c r="AC75" s="40">
        <f>'cieki 2023'!CX74</f>
        <v>0</v>
      </c>
      <c r="AD75" s="40">
        <f>'cieki 2023'!CZ74</f>
        <v>0</v>
      </c>
      <c r="AE75" s="40">
        <f>'cieki 2023'!DB74</f>
        <v>0</v>
      </c>
      <c r="AF75" s="40">
        <f>'cieki 2023'!DC74</f>
        <v>0</v>
      </c>
      <c r="AG75" s="40">
        <f>'cieki 2023'!DD74</f>
        <v>0</v>
      </c>
      <c r="AH75" s="40">
        <f>'cieki 2023'!DE74</f>
        <v>0.05</v>
      </c>
      <c r="AI75" s="40">
        <f>'cieki 2023'!DF74</f>
        <v>0.05</v>
      </c>
      <c r="AJ75" s="40">
        <f>'cieki 2023'!DH74</f>
        <v>0</v>
      </c>
      <c r="AK75" s="40">
        <f>'cieki 2023'!DI74</f>
        <v>0</v>
      </c>
      <c r="AL75" s="40">
        <f>'cieki 2023'!DJ74</f>
        <v>0</v>
      </c>
      <c r="AM75" s="40">
        <f>'cieki 2023'!DK74</f>
        <v>0</v>
      </c>
      <c r="AN75" s="40">
        <f>'cieki 2023'!DL74</f>
        <v>0</v>
      </c>
      <c r="AO75" s="80" t="s">
        <v>167</v>
      </c>
    </row>
    <row r="76" spans="1:41" x14ac:dyDescent="0.2">
      <c r="A76" s="39">
        <f>'cieki 2023'!B75</f>
        <v>241</v>
      </c>
      <c r="B76" s="79" t="str">
        <f>'cieki 2023'!D75</f>
        <v>Kanał Gliwicki - m. Dzierżno</v>
      </c>
      <c r="C76" s="40">
        <f>'cieki 2023'!I75</f>
        <v>0.05</v>
      </c>
      <c r="D76" s="40">
        <f>'cieki 2023'!J75</f>
        <v>16.399999999999999</v>
      </c>
      <c r="E76" s="40">
        <f>'cieki 2023'!L75</f>
        <v>4.33</v>
      </c>
      <c r="F76" s="40">
        <f>'cieki 2023'!N75</f>
        <v>45.2</v>
      </c>
      <c r="G76" s="40">
        <f>'cieki 2023'!O75</f>
        <v>73.099999999999994</v>
      </c>
      <c r="H76" s="40">
        <f>'cieki 2023'!S75</f>
        <v>22.7</v>
      </c>
      <c r="I76" s="40">
        <f>'cieki 2023'!T75</f>
        <v>138</v>
      </c>
      <c r="J76" s="40">
        <f>'cieki 2023'!X75</f>
        <v>849</v>
      </c>
      <c r="K76" s="40">
        <f>'cieki 2023'!AH75</f>
        <v>190</v>
      </c>
      <c r="L76" s="40">
        <f>'cieki 2023'!AJ75</f>
        <v>109</v>
      </c>
      <c r="M76" s="40">
        <f>'cieki 2023'!BA75</f>
        <v>2170</v>
      </c>
      <c r="N76" s="40">
        <f>'cieki 2023'!BI75</f>
        <v>0.5</v>
      </c>
      <c r="O76" s="40">
        <f>'cieki 2023'!BJ75</f>
        <v>5.0000000000000001E-3</v>
      </c>
      <c r="P76" s="40">
        <f>'cieki 2023'!BP75</f>
        <v>0.05</v>
      </c>
      <c r="Q76" s="40">
        <f>'cieki 2023'!BS75</f>
        <v>0.05</v>
      </c>
      <c r="R76" s="40">
        <f>'cieki 2023'!BT75</f>
        <v>0.05</v>
      </c>
      <c r="S76" s="40">
        <f>'cieki 2023'!BU75</f>
        <v>0.1</v>
      </c>
      <c r="T76" s="40">
        <f>'cieki 2023'!BZ75</f>
        <v>0.15</v>
      </c>
      <c r="U76" s="40">
        <f>'cieki 2023'!CB75</f>
        <v>0</v>
      </c>
      <c r="V76" s="40">
        <f>'cieki 2023'!CD75</f>
        <v>0</v>
      </c>
      <c r="W76" s="40">
        <f>'cieki 2023'!CL75</f>
        <v>0</v>
      </c>
      <c r="X76" s="40">
        <f>'cieki 2023'!CQ75</f>
        <v>0</v>
      </c>
      <c r="Y76" s="40">
        <f>'cieki 2023'!CR75</f>
        <v>0</v>
      </c>
      <c r="Z76" s="40">
        <f>'cieki 2023'!CS75</f>
        <v>0</v>
      </c>
      <c r="AA76" s="40">
        <f>'cieki 2023'!CT75</f>
        <v>0</v>
      </c>
      <c r="AB76" s="40">
        <f>'cieki 2023'!CU75</f>
        <v>0</v>
      </c>
      <c r="AC76" s="40">
        <f>'cieki 2023'!CX75</f>
        <v>0</v>
      </c>
      <c r="AD76" s="40">
        <f>'cieki 2023'!CZ75</f>
        <v>0</v>
      </c>
      <c r="AE76" s="40">
        <f>'cieki 2023'!DB75</f>
        <v>0</v>
      </c>
      <c r="AF76" s="40">
        <f>'cieki 2023'!DC75</f>
        <v>0</v>
      </c>
      <c r="AG76" s="40">
        <f>'cieki 2023'!DD75</f>
        <v>0</v>
      </c>
      <c r="AH76" s="40">
        <f>'cieki 2023'!DE75</f>
        <v>0.05</v>
      </c>
      <c r="AI76" s="40">
        <f>'cieki 2023'!DF75</f>
        <v>0.05</v>
      </c>
      <c r="AJ76" s="40">
        <f>'cieki 2023'!DH75</f>
        <v>0</v>
      </c>
      <c r="AK76" s="40">
        <f>'cieki 2023'!DI75</f>
        <v>0</v>
      </c>
      <c r="AL76" s="40">
        <f>'cieki 2023'!DJ75</f>
        <v>0</v>
      </c>
      <c r="AM76" s="40">
        <f>'cieki 2023'!DK75</f>
        <v>0</v>
      </c>
      <c r="AN76" s="40">
        <f>'cieki 2023'!DL75</f>
        <v>0</v>
      </c>
      <c r="AO76" s="81" t="s">
        <v>166</v>
      </c>
    </row>
    <row r="77" spans="1:41" x14ac:dyDescent="0.2">
      <c r="A77" s="39">
        <f>'cieki 2023'!B76</f>
        <v>242</v>
      </c>
      <c r="B77" s="79" t="str">
        <f>'cieki 2023'!D76</f>
        <v xml:space="preserve">Kanał Gliwicki, Gliwice Marina   </v>
      </c>
      <c r="C77" s="40">
        <f>'cieki 2023'!I76</f>
        <v>2.56</v>
      </c>
      <c r="D77" s="40">
        <f>'cieki 2023'!J76</f>
        <v>13.5</v>
      </c>
      <c r="E77" s="40">
        <f>'cieki 2023'!L76</f>
        <v>13.9</v>
      </c>
      <c r="F77" s="40">
        <f>'cieki 2023'!N76</f>
        <v>44</v>
      </c>
      <c r="G77" s="40">
        <f>'cieki 2023'!O76</f>
        <v>102</v>
      </c>
      <c r="H77" s="40">
        <f>'cieki 2023'!S76</f>
        <v>24.7</v>
      </c>
      <c r="I77" s="40">
        <f>'cieki 2023'!T76</f>
        <v>130</v>
      </c>
      <c r="J77" s="40">
        <f>'cieki 2023'!X76</f>
        <v>1070</v>
      </c>
      <c r="K77" s="40">
        <f>'cieki 2023'!AH76</f>
        <v>1120</v>
      </c>
      <c r="L77" s="40">
        <f>'cieki 2023'!AJ76</f>
        <v>695</v>
      </c>
      <c r="M77" s="40">
        <f>'cieki 2023'!BA76</f>
        <v>14832</v>
      </c>
      <c r="N77" s="40">
        <f>'cieki 2023'!BI76</f>
        <v>0.5</v>
      </c>
      <c r="O77" s="40">
        <f>'cieki 2023'!BJ76</f>
        <v>5.0000000000000001E-3</v>
      </c>
      <c r="P77" s="40">
        <f>'cieki 2023'!BP76</f>
        <v>0.05</v>
      </c>
      <c r="Q77" s="40">
        <f>'cieki 2023'!BS76</f>
        <v>0.05</v>
      </c>
      <c r="R77" s="40">
        <f>'cieki 2023'!BT76</f>
        <v>0.05</v>
      </c>
      <c r="S77" s="40">
        <f>'cieki 2023'!BU76</f>
        <v>0.1</v>
      </c>
      <c r="T77" s="40">
        <f>'cieki 2023'!BZ76</f>
        <v>0.15</v>
      </c>
      <c r="U77" s="40">
        <f>'cieki 2023'!CB76</f>
        <v>50</v>
      </c>
      <c r="V77" s="40">
        <f>'cieki 2023'!CD76</f>
        <v>0.01</v>
      </c>
      <c r="W77" s="40">
        <f>'cieki 2023'!CL76</f>
        <v>5.0000000000000001E-3</v>
      </c>
      <c r="X77" s="40">
        <f>'cieki 2023'!CQ76</f>
        <v>1.5</v>
      </c>
      <c r="Y77" s="40">
        <f>'cieki 2023'!CR76</f>
        <v>0.3</v>
      </c>
      <c r="Z77" s="40">
        <f>'cieki 2023'!CS76</f>
        <v>5</v>
      </c>
      <c r="AA77" s="40">
        <f>'cieki 2023'!CT76</f>
        <v>0.5</v>
      </c>
      <c r="AB77" s="40">
        <f>'cieki 2023'!CU76</f>
        <v>0.5</v>
      </c>
      <c r="AC77" s="40">
        <f>'cieki 2023'!CX76</f>
        <v>0.05</v>
      </c>
      <c r="AD77" s="40">
        <f>'cieki 2023'!CZ76</f>
        <v>0.05</v>
      </c>
      <c r="AE77" s="40">
        <f>'cieki 2023'!DB76</f>
        <v>0.05</v>
      </c>
      <c r="AF77" s="40">
        <f>'cieki 2023'!DC76</f>
        <v>0.05</v>
      </c>
      <c r="AG77" s="40">
        <f>'cieki 2023'!DD76</f>
        <v>0.05</v>
      </c>
      <c r="AH77" s="40">
        <f>'cieki 2023'!DE76</f>
        <v>0.05</v>
      </c>
      <c r="AI77" s="40">
        <f>'cieki 2023'!DF76</f>
        <v>0.05</v>
      </c>
      <c r="AJ77" s="40">
        <f>'cieki 2023'!DH76</f>
        <v>0.5</v>
      </c>
      <c r="AK77" s="40">
        <f>'cieki 2023'!DI76</f>
        <v>0.05</v>
      </c>
      <c r="AL77" s="40">
        <f>'cieki 2023'!DJ76</f>
        <v>0.25</v>
      </c>
      <c r="AM77" s="40">
        <f>'cieki 2023'!DK76</f>
        <v>0.25</v>
      </c>
      <c r="AN77" s="40">
        <f>'cieki 2023'!DL76</f>
        <v>0.05</v>
      </c>
      <c r="AO77" s="81" t="s">
        <v>166</v>
      </c>
    </row>
    <row r="78" spans="1:41" x14ac:dyDescent="0.2">
      <c r="A78" s="39">
        <f>'cieki 2023'!B77</f>
        <v>243</v>
      </c>
      <c r="B78" s="79" t="str">
        <f>'cieki 2023'!D77</f>
        <v>Kanał Gliwicki - Taciszów, ul. Gliwicka</v>
      </c>
      <c r="C78" s="40">
        <f>'cieki 2023'!I77</f>
        <v>0.05</v>
      </c>
      <c r="D78" s="40">
        <f>'cieki 2023'!J77</f>
        <v>5.84</v>
      </c>
      <c r="E78" s="40">
        <f>'cieki 2023'!L77</f>
        <v>0.33400000000000002</v>
      </c>
      <c r="F78" s="40">
        <f>'cieki 2023'!N77</f>
        <v>9.34</v>
      </c>
      <c r="G78" s="40">
        <f>'cieki 2023'!O77</f>
        <v>12</v>
      </c>
      <c r="H78" s="40">
        <f>'cieki 2023'!S77</f>
        <v>3.74</v>
      </c>
      <c r="I78" s="40">
        <f>'cieki 2023'!T77</f>
        <v>13.4</v>
      </c>
      <c r="J78" s="40">
        <f>'cieki 2023'!X77</f>
        <v>96.8</v>
      </c>
      <c r="K78" s="40">
        <f>'cieki 2023'!AH77</f>
        <v>66</v>
      </c>
      <c r="L78" s="40">
        <f>'cieki 2023'!AJ77</f>
        <v>33</v>
      </c>
      <c r="M78" s="40">
        <f>'cieki 2023'!BA77</f>
        <v>977.5</v>
      </c>
      <c r="N78" s="40">
        <f>'cieki 2023'!BI77</f>
        <v>0.5</v>
      </c>
      <c r="O78" s="40">
        <f>'cieki 2023'!BJ77</f>
        <v>5.0000000000000001E-3</v>
      </c>
      <c r="P78" s="40">
        <f>'cieki 2023'!BP77</f>
        <v>0.05</v>
      </c>
      <c r="Q78" s="40">
        <f>'cieki 2023'!BS77</f>
        <v>0.05</v>
      </c>
      <c r="R78" s="40">
        <f>'cieki 2023'!BT77</f>
        <v>0.05</v>
      </c>
      <c r="S78" s="40">
        <f>'cieki 2023'!BU77</f>
        <v>0.1</v>
      </c>
      <c r="T78" s="40">
        <f>'cieki 2023'!BZ77</f>
        <v>0.15</v>
      </c>
      <c r="U78" s="40">
        <f>'cieki 2023'!CB77</f>
        <v>50</v>
      </c>
      <c r="V78" s="40">
        <f>'cieki 2023'!CD77</f>
        <v>0.01</v>
      </c>
      <c r="W78" s="40">
        <f>'cieki 2023'!CL77</f>
        <v>5.0000000000000001E-3</v>
      </c>
      <c r="X78" s="40">
        <f>'cieki 2023'!CQ77</f>
        <v>1.5</v>
      </c>
      <c r="Y78" s="40">
        <f>'cieki 2023'!CR77</f>
        <v>0.3</v>
      </c>
      <c r="Z78" s="40">
        <f>'cieki 2023'!CS77</f>
        <v>5</v>
      </c>
      <c r="AA78" s="40">
        <f>'cieki 2023'!CT77</f>
        <v>0.5</v>
      </c>
      <c r="AB78" s="40">
        <f>'cieki 2023'!CU77</f>
        <v>0.5</v>
      </c>
      <c r="AC78" s="40">
        <f>'cieki 2023'!CX77</f>
        <v>0.05</v>
      </c>
      <c r="AD78" s="40">
        <f>'cieki 2023'!CZ77</f>
        <v>0.05</v>
      </c>
      <c r="AE78" s="40">
        <f>'cieki 2023'!DB77</f>
        <v>0.05</v>
      </c>
      <c r="AF78" s="40">
        <f>'cieki 2023'!DC77</f>
        <v>0.05</v>
      </c>
      <c r="AG78" s="40">
        <f>'cieki 2023'!DD77</f>
        <v>0.05</v>
      </c>
      <c r="AH78" s="40">
        <f>'cieki 2023'!DE77</f>
        <v>0.05</v>
      </c>
      <c r="AI78" s="40">
        <f>'cieki 2023'!DF77</f>
        <v>0.05</v>
      </c>
      <c r="AJ78" s="40">
        <f>'cieki 2023'!DH77</f>
        <v>0.5</v>
      </c>
      <c r="AK78" s="40">
        <f>'cieki 2023'!DI77</f>
        <v>0.05</v>
      </c>
      <c r="AL78" s="40">
        <f>'cieki 2023'!DJ77</f>
        <v>0.25</v>
      </c>
      <c r="AM78" s="40">
        <f>'cieki 2023'!DK77</f>
        <v>0.25</v>
      </c>
      <c r="AN78" s="40">
        <f>'cieki 2023'!DL77</f>
        <v>0.05</v>
      </c>
      <c r="AO78" s="80" t="s">
        <v>167</v>
      </c>
    </row>
    <row r="79" spans="1:41" x14ac:dyDescent="0.2">
      <c r="A79" s="39">
        <f>'cieki 2023'!B78</f>
        <v>244</v>
      </c>
      <c r="B79" s="79" t="str">
        <f>'cieki 2023'!D78</f>
        <v>Kanał Łęka-Dobrogosty - Łęczyca</v>
      </c>
      <c r="C79" s="40">
        <f>'cieki 2023'!I78</f>
        <v>0.05</v>
      </c>
      <c r="D79" s="40">
        <f>'cieki 2023'!J78</f>
        <v>1.5</v>
      </c>
      <c r="E79" s="40">
        <f>'cieki 2023'!L78</f>
        <v>2.5000000000000001E-2</v>
      </c>
      <c r="F79" s="40">
        <f>'cieki 2023'!N78</f>
        <v>39.9</v>
      </c>
      <c r="G79" s="40">
        <f>'cieki 2023'!O78</f>
        <v>29.4</v>
      </c>
      <c r="H79" s="40">
        <f>'cieki 2023'!S78</f>
        <v>2.69</v>
      </c>
      <c r="I79" s="40">
        <f>'cieki 2023'!T78</f>
        <v>1.25</v>
      </c>
      <c r="J79" s="40">
        <f>'cieki 2023'!X78</f>
        <v>74</v>
      </c>
      <c r="K79" s="40">
        <f>'cieki 2023'!AH78</f>
        <v>35</v>
      </c>
      <c r="L79" s="40">
        <f>'cieki 2023'!AJ78</f>
        <v>2.5</v>
      </c>
      <c r="M79" s="40">
        <f>'cieki 2023'!BA78</f>
        <v>137</v>
      </c>
      <c r="N79" s="40">
        <f>'cieki 2023'!BI78</f>
        <v>0.5</v>
      </c>
      <c r="O79" s="40">
        <f>'cieki 2023'!BJ78</f>
        <v>5.0000000000000001E-3</v>
      </c>
      <c r="P79" s="40">
        <f>'cieki 2023'!BP78</f>
        <v>0.05</v>
      </c>
      <c r="Q79" s="40">
        <f>'cieki 2023'!BS78</f>
        <v>0.05</v>
      </c>
      <c r="R79" s="40">
        <f>'cieki 2023'!BT78</f>
        <v>0.05</v>
      </c>
      <c r="S79" s="40">
        <f>'cieki 2023'!BU78</f>
        <v>0.1</v>
      </c>
      <c r="T79" s="40">
        <f>'cieki 2023'!BZ78</f>
        <v>0.15</v>
      </c>
      <c r="U79" s="40">
        <f>'cieki 2023'!CB78</f>
        <v>50</v>
      </c>
      <c r="V79" s="40">
        <f>'cieki 2023'!CD78</f>
        <v>0.01</v>
      </c>
      <c r="W79" s="40">
        <f>'cieki 2023'!CL78</f>
        <v>5.0000000000000001E-3</v>
      </c>
      <c r="X79" s="40">
        <f>'cieki 2023'!CQ78</f>
        <v>1.5</v>
      </c>
      <c r="Y79" s="40">
        <f>'cieki 2023'!CR78</f>
        <v>0.3</v>
      </c>
      <c r="Z79" s="40">
        <f>'cieki 2023'!CS78</f>
        <v>5</v>
      </c>
      <c r="AA79" s="40">
        <f>'cieki 2023'!CT78</f>
        <v>0.5</v>
      </c>
      <c r="AB79" s="40">
        <f>'cieki 2023'!CU78</f>
        <v>0.5</v>
      </c>
      <c r="AC79" s="40">
        <f>'cieki 2023'!CX78</f>
        <v>0.05</v>
      </c>
      <c r="AD79" s="40">
        <f>'cieki 2023'!CZ78</f>
        <v>0.05</v>
      </c>
      <c r="AE79" s="40">
        <f>'cieki 2023'!DB78</f>
        <v>0.05</v>
      </c>
      <c r="AF79" s="40">
        <f>'cieki 2023'!DC78</f>
        <v>0.05</v>
      </c>
      <c r="AG79" s="40">
        <f>'cieki 2023'!DD78</f>
        <v>0.05</v>
      </c>
      <c r="AH79" s="40">
        <f>'cieki 2023'!DE78</f>
        <v>0.05</v>
      </c>
      <c r="AI79" s="40">
        <f>'cieki 2023'!DF78</f>
        <v>0.05</v>
      </c>
      <c r="AJ79" s="40">
        <f>'cieki 2023'!DH78</f>
        <v>0.5</v>
      </c>
      <c r="AK79" s="40">
        <f>'cieki 2023'!DI78</f>
        <v>0.05</v>
      </c>
      <c r="AL79" s="40">
        <f>'cieki 2023'!DJ78</f>
        <v>0.25</v>
      </c>
      <c r="AM79" s="40">
        <f>'cieki 2023'!DK78</f>
        <v>0.25</v>
      </c>
      <c r="AN79" s="40">
        <f>'cieki 2023'!DL78</f>
        <v>0.05</v>
      </c>
      <c r="AO79" s="80" t="s">
        <v>167</v>
      </c>
    </row>
    <row r="80" spans="1:41" x14ac:dyDescent="0.2">
      <c r="A80" s="39">
        <f>'cieki 2023'!B79</f>
        <v>245</v>
      </c>
      <c r="B80" s="79" t="str">
        <f>'cieki 2023'!D79</f>
        <v>Kanał Żerański - Nieporęt</v>
      </c>
      <c r="C80" s="40">
        <f>'cieki 2023'!I79</f>
        <v>8.42</v>
      </c>
      <c r="D80" s="40">
        <f>'cieki 2023'!J79</f>
        <v>1.5</v>
      </c>
      <c r="E80" s="40">
        <f>'cieki 2023'!L79</f>
        <v>2.5000000000000001E-2</v>
      </c>
      <c r="F80" s="40">
        <f>'cieki 2023'!N79</f>
        <v>3.36</v>
      </c>
      <c r="G80" s="40">
        <f>'cieki 2023'!O79</f>
        <v>4.93</v>
      </c>
      <c r="H80" s="40">
        <f>'cieki 2023'!S79</f>
        <v>1.57</v>
      </c>
      <c r="I80" s="40">
        <f>'cieki 2023'!T79</f>
        <v>1.77</v>
      </c>
      <c r="J80" s="40">
        <f>'cieki 2023'!X79</f>
        <v>81.400000000000006</v>
      </c>
      <c r="K80" s="40">
        <f>'cieki 2023'!AH79</f>
        <v>2.5</v>
      </c>
      <c r="L80" s="40">
        <f>'cieki 2023'!AJ79</f>
        <v>2.5</v>
      </c>
      <c r="M80" s="40">
        <f>'cieki 2023'!BA79</f>
        <v>37.5</v>
      </c>
      <c r="N80" s="40">
        <f>'cieki 2023'!BI79</f>
        <v>0.5</v>
      </c>
      <c r="O80" s="40">
        <f>'cieki 2023'!BJ79</f>
        <v>5.0000000000000001E-3</v>
      </c>
      <c r="P80" s="40">
        <f>'cieki 2023'!BP79</f>
        <v>0.05</v>
      </c>
      <c r="Q80" s="40">
        <f>'cieki 2023'!BS79</f>
        <v>0.05</v>
      </c>
      <c r="R80" s="40">
        <f>'cieki 2023'!BT79</f>
        <v>0.05</v>
      </c>
      <c r="S80" s="40">
        <f>'cieki 2023'!BU79</f>
        <v>0.1</v>
      </c>
      <c r="T80" s="40">
        <f>'cieki 2023'!BZ79</f>
        <v>0.15</v>
      </c>
      <c r="U80" s="40">
        <f>'cieki 2023'!CB79</f>
        <v>50</v>
      </c>
      <c r="V80" s="40">
        <f>'cieki 2023'!CD79</f>
        <v>0.01</v>
      </c>
      <c r="W80" s="40">
        <f>'cieki 2023'!CL79</f>
        <v>5.0000000000000001E-3</v>
      </c>
      <c r="X80" s="40">
        <f>'cieki 2023'!CQ79</f>
        <v>1.5</v>
      </c>
      <c r="Y80" s="40">
        <f>'cieki 2023'!CR79</f>
        <v>0.3</v>
      </c>
      <c r="Z80" s="40">
        <f>'cieki 2023'!CS79</f>
        <v>5</v>
      </c>
      <c r="AA80" s="40">
        <f>'cieki 2023'!CT79</f>
        <v>0.5</v>
      </c>
      <c r="AB80" s="40">
        <f>'cieki 2023'!CU79</f>
        <v>0.5</v>
      </c>
      <c r="AC80" s="40">
        <f>'cieki 2023'!CX79</f>
        <v>0.05</v>
      </c>
      <c r="AD80" s="40">
        <f>'cieki 2023'!CZ79</f>
        <v>0.05</v>
      </c>
      <c r="AE80" s="40">
        <f>'cieki 2023'!DB79</f>
        <v>0.05</v>
      </c>
      <c r="AF80" s="40">
        <f>'cieki 2023'!DC79</f>
        <v>0.05</v>
      </c>
      <c r="AG80" s="40">
        <f>'cieki 2023'!DD79</f>
        <v>0.05</v>
      </c>
      <c r="AH80" s="40">
        <f>'cieki 2023'!DE79</f>
        <v>0.05</v>
      </c>
      <c r="AI80" s="40">
        <f>'cieki 2023'!DF79</f>
        <v>0.05</v>
      </c>
      <c r="AJ80" s="40">
        <f>'cieki 2023'!DH79</f>
        <v>0.5</v>
      </c>
      <c r="AK80" s="40">
        <f>'cieki 2023'!DI79</f>
        <v>0.05</v>
      </c>
      <c r="AL80" s="40">
        <f>'cieki 2023'!DJ79</f>
        <v>0.25</v>
      </c>
      <c r="AM80" s="40">
        <f>'cieki 2023'!DK79</f>
        <v>0.25</v>
      </c>
      <c r="AN80" s="40">
        <f>'cieki 2023'!DL79</f>
        <v>0.05</v>
      </c>
      <c r="AO80" s="81" t="s">
        <v>166</v>
      </c>
    </row>
    <row r="81" spans="1:41" x14ac:dyDescent="0.2">
      <c r="A81" s="39">
        <f>'cieki 2023'!B80</f>
        <v>246</v>
      </c>
      <c r="B81" s="79" t="str">
        <f>'cieki 2023'!D80</f>
        <v>Kłodnica Gliwice ul. Edisona</v>
      </c>
      <c r="C81" s="40">
        <f>'cieki 2023'!I80</f>
        <v>5.36</v>
      </c>
      <c r="D81" s="40">
        <f>'cieki 2023'!J80</f>
        <v>15.8</v>
      </c>
      <c r="E81" s="40">
        <f>'cieki 2023'!L80</f>
        <v>8.52</v>
      </c>
      <c r="F81" s="40">
        <f>'cieki 2023'!N80</f>
        <v>435</v>
      </c>
      <c r="G81" s="40">
        <f>'cieki 2023'!O80</f>
        <v>395</v>
      </c>
      <c r="H81" s="40">
        <f>'cieki 2023'!S80</f>
        <v>110</v>
      </c>
      <c r="I81" s="40">
        <f>'cieki 2023'!T80</f>
        <v>164</v>
      </c>
      <c r="J81" s="40">
        <f>'cieki 2023'!X80</f>
        <v>1370</v>
      </c>
      <c r="K81" s="40">
        <f>'cieki 2023'!AH80</f>
        <v>1420</v>
      </c>
      <c r="L81" s="40">
        <f>'cieki 2023'!AJ80</f>
        <v>7670</v>
      </c>
      <c r="M81" s="40">
        <f>'cieki 2023'!BA80</f>
        <v>103711</v>
      </c>
      <c r="N81" s="40">
        <f>'cieki 2023'!BI80</f>
        <v>0.5</v>
      </c>
      <c r="O81" s="40">
        <f>'cieki 2023'!BJ80</f>
        <v>5.0000000000000001E-3</v>
      </c>
      <c r="P81" s="40">
        <f>'cieki 2023'!BP80</f>
        <v>0.05</v>
      </c>
      <c r="Q81" s="40">
        <f>'cieki 2023'!BS80</f>
        <v>0.05</v>
      </c>
      <c r="R81" s="40">
        <f>'cieki 2023'!BT80</f>
        <v>0.05</v>
      </c>
      <c r="S81" s="40">
        <f>'cieki 2023'!BU80</f>
        <v>0.1</v>
      </c>
      <c r="T81" s="40">
        <f>'cieki 2023'!BZ80</f>
        <v>0.15</v>
      </c>
      <c r="U81" s="40">
        <f>'cieki 2023'!CB80</f>
        <v>50</v>
      </c>
      <c r="V81" s="40">
        <f>'cieki 2023'!CD80</f>
        <v>0.01</v>
      </c>
      <c r="W81" s="40">
        <f>'cieki 2023'!CL80</f>
        <v>5.0000000000000001E-3</v>
      </c>
      <c r="X81" s="40">
        <f>'cieki 2023'!CQ80</f>
        <v>1.5</v>
      </c>
      <c r="Y81" s="40">
        <f>'cieki 2023'!CR80</f>
        <v>0.3</v>
      </c>
      <c r="Z81" s="40">
        <f>'cieki 2023'!CS80</f>
        <v>5</v>
      </c>
      <c r="AA81" s="40">
        <f>'cieki 2023'!CT80</f>
        <v>0.5</v>
      </c>
      <c r="AB81" s="40">
        <f>'cieki 2023'!CU80</f>
        <v>0.5</v>
      </c>
      <c r="AC81" s="40">
        <f>'cieki 2023'!CX80</f>
        <v>0.05</v>
      </c>
      <c r="AD81" s="40">
        <f>'cieki 2023'!CZ80</f>
        <v>0.05</v>
      </c>
      <c r="AE81" s="40">
        <f>'cieki 2023'!DB80</f>
        <v>0.05</v>
      </c>
      <c r="AF81" s="40">
        <f>'cieki 2023'!DC80</f>
        <v>0.05</v>
      </c>
      <c r="AG81" s="40">
        <f>'cieki 2023'!DD80</f>
        <v>0.05</v>
      </c>
      <c r="AH81" s="40">
        <f>'cieki 2023'!DE80</f>
        <v>0.05</v>
      </c>
      <c r="AI81" s="40">
        <f>'cieki 2023'!DF80</f>
        <v>0.05</v>
      </c>
      <c r="AJ81" s="40">
        <f>'cieki 2023'!DH80</f>
        <v>0.5</v>
      </c>
      <c r="AK81" s="40">
        <f>'cieki 2023'!DI80</f>
        <v>0.05</v>
      </c>
      <c r="AL81" s="40">
        <f>'cieki 2023'!DJ80</f>
        <v>0.25</v>
      </c>
      <c r="AM81" s="40">
        <f>'cieki 2023'!DK80</f>
        <v>0.25</v>
      </c>
      <c r="AN81" s="40">
        <f>'cieki 2023'!DL80</f>
        <v>0.05</v>
      </c>
      <c r="AO81" s="81" t="s">
        <v>166</v>
      </c>
    </row>
    <row r="82" spans="1:41" x14ac:dyDescent="0.2">
      <c r="A82" s="39">
        <f>'cieki 2023'!B81</f>
        <v>247</v>
      </c>
      <c r="B82" s="79" t="str">
        <f>'cieki 2023'!D81</f>
        <v>Kłodnica - ujście do Odry</v>
      </c>
      <c r="C82" s="40">
        <f>'cieki 2023'!I81</f>
        <v>0.05</v>
      </c>
      <c r="D82" s="40">
        <f>'cieki 2023'!J81</f>
        <v>1.5</v>
      </c>
      <c r="E82" s="40">
        <f>'cieki 2023'!L81</f>
        <v>0.28199999999999997</v>
      </c>
      <c r="F82" s="40">
        <f>'cieki 2023'!N81</f>
        <v>2.74</v>
      </c>
      <c r="G82" s="40">
        <f>'cieki 2023'!O81</f>
        <v>6.33</v>
      </c>
      <c r="H82" s="40">
        <f>'cieki 2023'!S81</f>
        <v>3.73</v>
      </c>
      <c r="I82" s="40">
        <f>'cieki 2023'!T81</f>
        <v>4.42</v>
      </c>
      <c r="J82" s="40">
        <f>'cieki 2023'!X81</f>
        <v>42</v>
      </c>
      <c r="K82" s="40">
        <f>'cieki 2023'!AH81</f>
        <v>36</v>
      </c>
      <c r="L82" s="40">
        <f>'cieki 2023'!AJ81</f>
        <v>10</v>
      </c>
      <c r="M82" s="40">
        <f>'cieki 2023'!BA81</f>
        <v>411</v>
      </c>
      <c r="N82" s="40">
        <f>'cieki 2023'!BI81</f>
        <v>0.5</v>
      </c>
      <c r="O82" s="40">
        <f>'cieki 2023'!BJ81</f>
        <v>5.0000000000000001E-3</v>
      </c>
      <c r="P82" s="40">
        <f>'cieki 2023'!BP81</f>
        <v>0.05</v>
      </c>
      <c r="Q82" s="40">
        <f>'cieki 2023'!BS81</f>
        <v>0.05</v>
      </c>
      <c r="R82" s="40">
        <f>'cieki 2023'!BT81</f>
        <v>0.05</v>
      </c>
      <c r="S82" s="40">
        <f>'cieki 2023'!BU81</f>
        <v>0.1</v>
      </c>
      <c r="T82" s="40">
        <f>'cieki 2023'!BZ81</f>
        <v>0.15</v>
      </c>
      <c r="U82" s="40">
        <f>'cieki 2023'!CB81</f>
        <v>50</v>
      </c>
      <c r="V82" s="40">
        <f>'cieki 2023'!CD81</f>
        <v>0.01</v>
      </c>
      <c r="W82" s="40">
        <f>'cieki 2023'!CL81</f>
        <v>5.0000000000000001E-3</v>
      </c>
      <c r="X82" s="40">
        <f>'cieki 2023'!CQ81</f>
        <v>1.5</v>
      </c>
      <c r="Y82" s="40">
        <f>'cieki 2023'!CR81</f>
        <v>0.3</v>
      </c>
      <c r="Z82" s="40">
        <f>'cieki 2023'!CS81</f>
        <v>5</v>
      </c>
      <c r="AA82" s="40">
        <f>'cieki 2023'!CT81</f>
        <v>0.5</v>
      </c>
      <c r="AB82" s="40">
        <f>'cieki 2023'!CU81</f>
        <v>0.5</v>
      </c>
      <c r="AC82" s="40">
        <f>'cieki 2023'!CX81</f>
        <v>0.05</v>
      </c>
      <c r="AD82" s="40">
        <f>'cieki 2023'!CZ81</f>
        <v>0.05</v>
      </c>
      <c r="AE82" s="40">
        <f>'cieki 2023'!DB81</f>
        <v>0.05</v>
      </c>
      <c r="AF82" s="40">
        <f>'cieki 2023'!DC81</f>
        <v>0.05</v>
      </c>
      <c r="AG82" s="40">
        <f>'cieki 2023'!DD81</f>
        <v>0.05</v>
      </c>
      <c r="AH82" s="40">
        <f>'cieki 2023'!DE81</f>
        <v>0.05</v>
      </c>
      <c r="AI82" s="40">
        <f>'cieki 2023'!DF81</f>
        <v>0.05</v>
      </c>
      <c r="AJ82" s="40">
        <f>'cieki 2023'!DH81</f>
        <v>0.5</v>
      </c>
      <c r="AK82" s="40">
        <f>'cieki 2023'!DI81</f>
        <v>0.05</v>
      </c>
      <c r="AL82" s="40">
        <f>'cieki 2023'!DJ81</f>
        <v>0.25</v>
      </c>
      <c r="AM82" s="40">
        <f>'cieki 2023'!DK81</f>
        <v>0.25</v>
      </c>
      <c r="AN82" s="40">
        <f>'cieki 2023'!DL81</f>
        <v>0.05</v>
      </c>
      <c r="AO82" s="80" t="s">
        <v>167</v>
      </c>
    </row>
    <row r="83" spans="1:41" x14ac:dyDescent="0.2">
      <c r="A83" s="39">
        <f>'cieki 2023'!B82</f>
        <v>248</v>
      </c>
      <c r="B83" s="79" t="str">
        <f>'cieki 2023'!D82</f>
        <v>Kłosowska Struga - Chorzępowo</v>
      </c>
      <c r="C83" s="40">
        <f>'cieki 2023'!I82</f>
        <v>0.05</v>
      </c>
      <c r="D83" s="40">
        <f>'cieki 2023'!J82</f>
        <v>1.5</v>
      </c>
      <c r="E83" s="40">
        <f>'cieki 2023'!L82</f>
        <v>0.47199999999999998</v>
      </c>
      <c r="F83" s="40">
        <f>'cieki 2023'!N82</f>
        <v>8.94</v>
      </c>
      <c r="G83" s="40">
        <f>'cieki 2023'!O82</f>
        <v>13.4</v>
      </c>
      <c r="H83" s="40">
        <f>'cieki 2023'!S82</f>
        <v>4.25</v>
      </c>
      <c r="I83" s="40">
        <f>'cieki 2023'!T82</f>
        <v>7.58</v>
      </c>
      <c r="J83" s="40">
        <f>'cieki 2023'!X82</f>
        <v>46.7</v>
      </c>
      <c r="K83" s="40">
        <f>'cieki 2023'!AH82</f>
        <v>790</v>
      </c>
      <c r="L83" s="40">
        <f>'cieki 2023'!AJ82</f>
        <v>326</v>
      </c>
      <c r="M83" s="40">
        <f>'cieki 2023'!BA82</f>
        <v>22877</v>
      </c>
      <c r="N83" s="40">
        <f>'cieki 2023'!BI82</f>
        <v>0.5</v>
      </c>
      <c r="O83" s="40">
        <f>'cieki 2023'!BJ82</f>
        <v>5.0000000000000001E-3</v>
      </c>
      <c r="P83" s="40">
        <f>'cieki 2023'!BP82</f>
        <v>0.05</v>
      </c>
      <c r="Q83" s="40">
        <f>'cieki 2023'!BS82</f>
        <v>0.05</v>
      </c>
      <c r="R83" s="40">
        <f>'cieki 2023'!BT82</f>
        <v>0.05</v>
      </c>
      <c r="S83" s="40">
        <f>'cieki 2023'!BU82</f>
        <v>0.1</v>
      </c>
      <c r="T83" s="40">
        <f>'cieki 2023'!BZ82</f>
        <v>0.15</v>
      </c>
      <c r="U83" s="40">
        <f>'cieki 2023'!CB82</f>
        <v>0</v>
      </c>
      <c r="V83" s="40">
        <f>'cieki 2023'!CD82</f>
        <v>0</v>
      </c>
      <c r="W83" s="40">
        <f>'cieki 2023'!CL82</f>
        <v>0</v>
      </c>
      <c r="X83" s="40">
        <f>'cieki 2023'!CQ82</f>
        <v>0</v>
      </c>
      <c r="Y83" s="40">
        <f>'cieki 2023'!CR82</f>
        <v>0</v>
      </c>
      <c r="Z83" s="40">
        <f>'cieki 2023'!CS82</f>
        <v>0</v>
      </c>
      <c r="AA83" s="40">
        <f>'cieki 2023'!CT82</f>
        <v>0</v>
      </c>
      <c r="AB83" s="40">
        <f>'cieki 2023'!CU82</f>
        <v>0</v>
      </c>
      <c r="AC83" s="40">
        <f>'cieki 2023'!CX82</f>
        <v>0</v>
      </c>
      <c r="AD83" s="40">
        <f>'cieki 2023'!CZ82</f>
        <v>0</v>
      </c>
      <c r="AE83" s="40">
        <f>'cieki 2023'!DB82</f>
        <v>0</v>
      </c>
      <c r="AF83" s="40">
        <f>'cieki 2023'!DC82</f>
        <v>0</v>
      </c>
      <c r="AG83" s="40">
        <f>'cieki 2023'!DD82</f>
        <v>0</v>
      </c>
      <c r="AH83" s="40">
        <f>'cieki 2023'!DE82</f>
        <v>0.05</v>
      </c>
      <c r="AI83" s="40">
        <f>'cieki 2023'!DF82</f>
        <v>0.05</v>
      </c>
      <c r="AJ83" s="40">
        <f>'cieki 2023'!DH82</f>
        <v>0</v>
      </c>
      <c r="AK83" s="40">
        <f>'cieki 2023'!DI82</f>
        <v>0</v>
      </c>
      <c r="AL83" s="40">
        <f>'cieki 2023'!DJ82</f>
        <v>0</v>
      </c>
      <c r="AM83" s="40">
        <f>'cieki 2023'!DK82</f>
        <v>0</v>
      </c>
      <c r="AN83" s="40">
        <f>'cieki 2023'!DL82</f>
        <v>0</v>
      </c>
      <c r="AO83" s="81" t="s">
        <v>166</v>
      </c>
    </row>
    <row r="84" spans="1:41" x14ac:dyDescent="0.2">
      <c r="A84" s="39">
        <f>'cieki 2023'!B83</f>
        <v>250</v>
      </c>
      <c r="B84" s="79" t="str">
        <f>'cieki 2023'!D83</f>
        <v>Koprzywianka - Andruszkowice</v>
      </c>
      <c r="C84" s="40">
        <f>'cieki 2023'!I83</f>
        <v>0.05</v>
      </c>
      <c r="D84" s="40">
        <f>'cieki 2023'!J83</f>
        <v>1.5</v>
      </c>
      <c r="E84" s="40">
        <f>'cieki 2023'!L83</f>
        <v>2.5000000000000001E-2</v>
      </c>
      <c r="F84" s="40">
        <f>'cieki 2023'!N83</f>
        <v>1.3</v>
      </c>
      <c r="G84" s="40">
        <f>'cieki 2023'!O83</f>
        <v>3.8</v>
      </c>
      <c r="H84" s="40">
        <f>'cieki 2023'!S83</f>
        <v>1.67</v>
      </c>
      <c r="I84" s="40">
        <f>'cieki 2023'!T83</f>
        <v>0.5</v>
      </c>
      <c r="J84" s="40">
        <f>'cieki 2023'!X83</f>
        <v>16.600000000000001</v>
      </c>
      <c r="K84" s="40">
        <f>'cieki 2023'!AH83</f>
        <v>2.5</v>
      </c>
      <c r="L84" s="40">
        <f>'cieki 2023'!AJ83</f>
        <v>2.5</v>
      </c>
      <c r="M84" s="40">
        <f>'cieki 2023'!BA83</f>
        <v>34</v>
      </c>
      <c r="N84" s="40">
        <f>'cieki 2023'!BI83</f>
        <v>0.5</v>
      </c>
      <c r="O84" s="40">
        <f>'cieki 2023'!BJ83</f>
        <v>5.0000000000000001E-3</v>
      </c>
      <c r="P84" s="40">
        <f>'cieki 2023'!BP83</f>
        <v>0.05</v>
      </c>
      <c r="Q84" s="40">
        <f>'cieki 2023'!BS83</f>
        <v>0.05</v>
      </c>
      <c r="R84" s="40">
        <f>'cieki 2023'!BT83</f>
        <v>0.05</v>
      </c>
      <c r="S84" s="40">
        <f>'cieki 2023'!BU83</f>
        <v>0.1</v>
      </c>
      <c r="T84" s="40">
        <f>'cieki 2023'!BZ83</f>
        <v>0.15</v>
      </c>
      <c r="U84" s="40">
        <f>'cieki 2023'!CB83</f>
        <v>0</v>
      </c>
      <c r="V84" s="40">
        <f>'cieki 2023'!CD83</f>
        <v>0</v>
      </c>
      <c r="W84" s="40">
        <f>'cieki 2023'!CL83</f>
        <v>0</v>
      </c>
      <c r="X84" s="40">
        <f>'cieki 2023'!CQ83</f>
        <v>0</v>
      </c>
      <c r="Y84" s="40">
        <f>'cieki 2023'!CR83</f>
        <v>0</v>
      </c>
      <c r="Z84" s="40">
        <f>'cieki 2023'!CS83</f>
        <v>0</v>
      </c>
      <c r="AA84" s="40">
        <f>'cieki 2023'!CT83</f>
        <v>0</v>
      </c>
      <c r="AB84" s="40">
        <f>'cieki 2023'!CU83</f>
        <v>0</v>
      </c>
      <c r="AC84" s="40">
        <f>'cieki 2023'!CX83</f>
        <v>0</v>
      </c>
      <c r="AD84" s="40">
        <f>'cieki 2023'!CZ83</f>
        <v>0</v>
      </c>
      <c r="AE84" s="40">
        <f>'cieki 2023'!DB83</f>
        <v>0</v>
      </c>
      <c r="AF84" s="40">
        <f>'cieki 2023'!DC83</f>
        <v>0</v>
      </c>
      <c r="AG84" s="40">
        <f>'cieki 2023'!DD83</f>
        <v>0</v>
      </c>
      <c r="AH84" s="40">
        <f>'cieki 2023'!DE83</f>
        <v>0.05</v>
      </c>
      <c r="AI84" s="40">
        <f>'cieki 2023'!DF83</f>
        <v>0.05</v>
      </c>
      <c r="AJ84" s="40">
        <f>'cieki 2023'!DH83</f>
        <v>0</v>
      </c>
      <c r="AK84" s="40">
        <f>'cieki 2023'!DI83</f>
        <v>0</v>
      </c>
      <c r="AL84" s="40">
        <f>'cieki 2023'!DJ83</f>
        <v>0</v>
      </c>
      <c r="AM84" s="40">
        <f>'cieki 2023'!DK83</f>
        <v>0</v>
      </c>
      <c r="AN84" s="40">
        <f>'cieki 2023'!DL83</f>
        <v>0</v>
      </c>
      <c r="AO84" s="80" t="s">
        <v>167</v>
      </c>
    </row>
    <row r="85" spans="1:41" x14ac:dyDescent="0.2">
      <c r="A85" s="39">
        <f>'cieki 2023'!B84</f>
        <v>252</v>
      </c>
      <c r="B85" s="79" t="str">
        <f>'cieki 2023'!D84</f>
        <v>Krynka - profil graniczny Krynki</v>
      </c>
      <c r="C85" s="40">
        <f>'cieki 2023'!I84</f>
        <v>0.254</v>
      </c>
      <c r="D85" s="40">
        <f>'cieki 2023'!J84</f>
        <v>1.5</v>
      </c>
      <c r="E85" s="40">
        <f>'cieki 2023'!L84</f>
        <v>2.5000000000000001E-2</v>
      </c>
      <c r="F85" s="40">
        <f>'cieki 2023'!N84</f>
        <v>382</v>
      </c>
      <c r="G85" s="40">
        <f>'cieki 2023'!O84</f>
        <v>15.3</v>
      </c>
      <c r="H85" s="40">
        <f>'cieki 2023'!S84</f>
        <v>4.33</v>
      </c>
      <c r="I85" s="40">
        <f>'cieki 2023'!T84</f>
        <v>4.33</v>
      </c>
      <c r="J85" s="40">
        <f>'cieki 2023'!X84</f>
        <v>62.5</v>
      </c>
      <c r="K85" s="40">
        <f>'cieki 2023'!AH84</f>
        <v>320</v>
      </c>
      <c r="L85" s="40">
        <f>'cieki 2023'!AJ84</f>
        <v>2.5</v>
      </c>
      <c r="M85" s="40">
        <f>'cieki 2023'!BA84</f>
        <v>463.5</v>
      </c>
      <c r="N85" s="40">
        <f>'cieki 2023'!BI84</f>
        <v>0.5</v>
      </c>
      <c r="O85" s="40">
        <f>'cieki 2023'!BJ84</f>
        <v>5.0000000000000001E-3</v>
      </c>
      <c r="P85" s="40">
        <f>'cieki 2023'!BP84</f>
        <v>0.05</v>
      </c>
      <c r="Q85" s="40">
        <f>'cieki 2023'!BS84</f>
        <v>0.05</v>
      </c>
      <c r="R85" s="40">
        <f>'cieki 2023'!BT84</f>
        <v>0.05</v>
      </c>
      <c r="S85" s="40">
        <f>'cieki 2023'!BU84</f>
        <v>0.1</v>
      </c>
      <c r="T85" s="40">
        <f>'cieki 2023'!BZ84</f>
        <v>0.15</v>
      </c>
      <c r="U85" s="40">
        <f>'cieki 2023'!CB84</f>
        <v>0</v>
      </c>
      <c r="V85" s="40">
        <f>'cieki 2023'!CD84</f>
        <v>0</v>
      </c>
      <c r="W85" s="40">
        <f>'cieki 2023'!CL84</f>
        <v>0</v>
      </c>
      <c r="X85" s="40">
        <f>'cieki 2023'!CQ84</f>
        <v>0</v>
      </c>
      <c r="Y85" s="40">
        <f>'cieki 2023'!CR84</f>
        <v>0</v>
      </c>
      <c r="Z85" s="40">
        <f>'cieki 2023'!CS84</f>
        <v>0</v>
      </c>
      <c r="AA85" s="40">
        <f>'cieki 2023'!CT84</f>
        <v>0</v>
      </c>
      <c r="AB85" s="40">
        <f>'cieki 2023'!CU84</f>
        <v>0</v>
      </c>
      <c r="AC85" s="40">
        <f>'cieki 2023'!CX84</f>
        <v>0</v>
      </c>
      <c r="AD85" s="40">
        <f>'cieki 2023'!CZ84</f>
        <v>0</v>
      </c>
      <c r="AE85" s="40">
        <f>'cieki 2023'!DB84</f>
        <v>0</v>
      </c>
      <c r="AF85" s="40">
        <f>'cieki 2023'!DC84</f>
        <v>0</v>
      </c>
      <c r="AG85" s="40">
        <f>'cieki 2023'!DD84</f>
        <v>0</v>
      </c>
      <c r="AH85" s="40">
        <f>'cieki 2023'!DE84</f>
        <v>0.05</v>
      </c>
      <c r="AI85" s="40">
        <f>'cieki 2023'!DF84</f>
        <v>0.05</v>
      </c>
      <c r="AJ85" s="40">
        <f>'cieki 2023'!DH84</f>
        <v>0</v>
      </c>
      <c r="AK85" s="40">
        <f>'cieki 2023'!DI84</f>
        <v>0</v>
      </c>
      <c r="AL85" s="40">
        <f>'cieki 2023'!DJ84</f>
        <v>0</v>
      </c>
      <c r="AM85" s="40">
        <f>'cieki 2023'!DK84</f>
        <v>0</v>
      </c>
      <c r="AN85" s="40">
        <f>'cieki 2023'!DL84</f>
        <v>0</v>
      </c>
      <c r="AO85" s="81" t="s">
        <v>166</v>
      </c>
    </row>
    <row r="86" spans="1:41" x14ac:dyDescent="0.2">
      <c r="A86" s="39">
        <f>'cieki 2023'!B85</f>
        <v>253</v>
      </c>
      <c r="B86" s="79" t="str">
        <f>'cieki 2023'!D85</f>
        <v>Krzna - Neple</v>
      </c>
      <c r="C86" s="40">
        <f>'cieki 2023'!I85</f>
        <v>0.05</v>
      </c>
      <c r="D86" s="40">
        <f>'cieki 2023'!J85</f>
        <v>1.5</v>
      </c>
      <c r="E86" s="40">
        <f>'cieki 2023'!L85</f>
        <v>2.5000000000000001E-2</v>
      </c>
      <c r="F86" s="40">
        <f>'cieki 2023'!N85</f>
        <v>1.63</v>
      </c>
      <c r="G86" s="40">
        <f>'cieki 2023'!O85</f>
        <v>3.77</v>
      </c>
      <c r="H86" s="40">
        <f>'cieki 2023'!S85</f>
        <v>0.86799999999999999</v>
      </c>
      <c r="I86" s="40">
        <f>'cieki 2023'!T85</f>
        <v>0.5</v>
      </c>
      <c r="J86" s="40">
        <f>'cieki 2023'!X85</f>
        <v>6.86</v>
      </c>
      <c r="K86" s="40">
        <f>'cieki 2023'!AH85</f>
        <v>2.5</v>
      </c>
      <c r="L86" s="40">
        <f>'cieki 2023'!AJ85</f>
        <v>2.5</v>
      </c>
      <c r="M86" s="40">
        <f>'cieki 2023'!BA85</f>
        <v>31.5</v>
      </c>
      <c r="N86" s="40">
        <f>'cieki 2023'!BI85</f>
        <v>0.5</v>
      </c>
      <c r="O86" s="40">
        <f>'cieki 2023'!BJ85</f>
        <v>5.0000000000000001E-3</v>
      </c>
      <c r="P86" s="40">
        <f>'cieki 2023'!BP85</f>
        <v>0.05</v>
      </c>
      <c r="Q86" s="40">
        <f>'cieki 2023'!BS85</f>
        <v>0.05</v>
      </c>
      <c r="R86" s="40">
        <f>'cieki 2023'!BT85</f>
        <v>0.05</v>
      </c>
      <c r="S86" s="40">
        <f>'cieki 2023'!BU85</f>
        <v>0.1</v>
      </c>
      <c r="T86" s="40">
        <f>'cieki 2023'!BZ85</f>
        <v>0.15</v>
      </c>
      <c r="U86" s="40">
        <f>'cieki 2023'!CB85</f>
        <v>0</v>
      </c>
      <c r="V86" s="40">
        <f>'cieki 2023'!CD85</f>
        <v>0</v>
      </c>
      <c r="W86" s="40">
        <f>'cieki 2023'!CL85</f>
        <v>0</v>
      </c>
      <c r="X86" s="40">
        <f>'cieki 2023'!CQ85</f>
        <v>0</v>
      </c>
      <c r="Y86" s="40">
        <f>'cieki 2023'!CR85</f>
        <v>0</v>
      </c>
      <c r="Z86" s="40">
        <f>'cieki 2023'!CS85</f>
        <v>0</v>
      </c>
      <c r="AA86" s="40">
        <f>'cieki 2023'!CT85</f>
        <v>0</v>
      </c>
      <c r="AB86" s="40">
        <f>'cieki 2023'!CU85</f>
        <v>0</v>
      </c>
      <c r="AC86" s="40">
        <f>'cieki 2023'!CX85</f>
        <v>0</v>
      </c>
      <c r="AD86" s="40">
        <f>'cieki 2023'!CZ85</f>
        <v>0</v>
      </c>
      <c r="AE86" s="40">
        <f>'cieki 2023'!DB85</f>
        <v>0</v>
      </c>
      <c r="AF86" s="40">
        <f>'cieki 2023'!DC85</f>
        <v>0</v>
      </c>
      <c r="AG86" s="40">
        <f>'cieki 2023'!DD85</f>
        <v>0</v>
      </c>
      <c r="AH86" s="40">
        <f>'cieki 2023'!DE85</f>
        <v>0.05</v>
      </c>
      <c r="AI86" s="40">
        <f>'cieki 2023'!DF85</f>
        <v>0.05</v>
      </c>
      <c r="AJ86" s="40">
        <f>'cieki 2023'!DH85</f>
        <v>0</v>
      </c>
      <c r="AK86" s="40">
        <f>'cieki 2023'!DI85</f>
        <v>0</v>
      </c>
      <c r="AL86" s="40">
        <f>'cieki 2023'!DJ85</f>
        <v>0</v>
      </c>
      <c r="AM86" s="40">
        <f>'cieki 2023'!DK85</f>
        <v>0</v>
      </c>
      <c r="AN86" s="40">
        <f>'cieki 2023'!DL85</f>
        <v>0</v>
      </c>
      <c r="AO86" s="80" t="s">
        <v>167</v>
      </c>
    </row>
    <row r="87" spans="1:41" x14ac:dyDescent="0.2">
      <c r="A87" s="39">
        <f>'cieki 2023'!B86</f>
        <v>254</v>
      </c>
      <c r="B87" s="79" t="str">
        <f>'cieki 2023'!D86</f>
        <v>Kurówka - Puławy, ul. Młyńska</v>
      </c>
      <c r="C87" s="40">
        <f>'cieki 2023'!I86</f>
        <v>0.05</v>
      </c>
      <c r="D87" s="40">
        <f>'cieki 2023'!J86</f>
        <v>1.5</v>
      </c>
      <c r="E87" s="40">
        <f>'cieki 2023'!L86</f>
        <v>2.5000000000000001E-2</v>
      </c>
      <c r="F87" s="40">
        <f>'cieki 2023'!N86</f>
        <v>5.09</v>
      </c>
      <c r="G87" s="40">
        <f>'cieki 2023'!O86</f>
        <v>4.76</v>
      </c>
      <c r="H87" s="40">
        <f>'cieki 2023'!S86</f>
        <v>0.97499999999999998</v>
      </c>
      <c r="I87" s="40">
        <f>'cieki 2023'!T86</f>
        <v>1.23</v>
      </c>
      <c r="J87" s="40">
        <f>'cieki 2023'!X86</f>
        <v>12.2</v>
      </c>
      <c r="K87" s="40">
        <f>'cieki 2023'!AH86</f>
        <v>8</v>
      </c>
      <c r="L87" s="40">
        <f>'cieki 2023'!AJ86</f>
        <v>2.5</v>
      </c>
      <c r="M87" s="40">
        <f>'cieki 2023'!BA86</f>
        <v>57</v>
      </c>
      <c r="N87" s="40">
        <f>'cieki 2023'!BI86</f>
        <v>0.5</v>
      </c>
      <c r="O87" s="40">
        <f>'cieki 2023'!BJ86</f>
        <v>5.0000000000000001E-3</v>
      </c>
      <c r="P87" s="40">
        <f>'cieki 2023'!BP86</f>
        <v>0.05</v>
      </c>
      <c r="Q87" s="40">
        <f>'cieki 2023'!BS86</f>
        <v>0.05</v>
      </c>
      <c r="R87" s="40">
        <f>'cieki 2023'!BT86</f>
        <v>0.05</v>
      </c>
      <c r="S87" s="40">
        <f>'cieki 2023'!BU86</f>
        <v>0.1</v>
      </c>
      <c r="T87" s="40">
        <f>'cieki 2023'!BZ86</f>
        <v>0.15</v>
      </c>
      <c r="U87" s="40">
        <f>'cieki 2023'!CB86</f>
        <v>0</v>
      </c>
      <c r="V87" s="40">
        <f>'cieki 2023'!CD86</f>
        <v>0</v>
      </c>
      <c r="W87" s="40">
        <f>'cieki 2023'!CL86</f>
        <v>0</v>
      </c>
      <c r="X87" s="40">
        <f>'cieki 2023'!CQ86</f>
        <v>0</v>
      </c>
      <c r="Y87" s="40">
        <f>'cieki 2023'!CR86</f>
        <v>0</v>
      </c>
      <c r="Z87" s="40">
        <f>'cieki 2023'!CS86</f>
        <v>0</v>
      </c>
      <c r="AA87" s="40">
        <f>'cieki 2023'!CT86</f>
        <v>0</v>
      </c>
      <c r="AB87" s="40">
        <f>'cieki 2023'!CU86</f>
        <v>0</v>
      </c>
      <c r="AC87" s="40">
        <f>'cieki 2023'!CX86</f>
        <v>0</v>
      </c>
      <c r="AD87" s="40">
        <f>'cieki 2023'!CZ86</f>
        <v>0</v>
      </c>
      <c r="AE87" s="40">
        <f>'cieki 2023'!DB86</f>
        <v>0</v>
      </c>
      <c r="AF87" s="40">
        <f>'cieki 2023'!DC86</f>
        <v>0</v>
      </c>
      <c r="AG87" s="40">
        <f>'cieki 2023'!DD86</f>
        <v>0</v>
      </c>
      <c r="AH87" s="40">
        <f>'cieki 2023'!DE86</f>
        <v>0.05</v>
      </c>
      <c r="AI87" s="40">
        <f>'cieki 2023'!DF86</f>
        <v>0.05</v>
      </c>
      <c r="AJ87" s="40">
        <f>'cieki 2023'!DH86</f>
        <v>0</v>
      </c>
      <c r="AK87" s="40">
        <f>'cieki 2023'!DI86</f>
        <v>0</v>
      </c>
      <c r="AL87" s="40">
        <f>'cieki 2023'!DJ86</f>
        <v>0</v>
      </c>
      <c r="AM87" s="40">
        <f>'cieki 2023'!DK86</f>
        <v>0</v>
      </c>
      <c r="AN87" s="40">
        <f>'cieki 2023'!DL86</f>
        <v>0</v>
      </c>
      <c r="AO87" s="80" t="s">
        <v>167</v>
      </c>
    </row>
    <row r="88" spans="1:41" x14ac:dyDescent="0.2">
      <c r="A88" s="39">
        <f>'cieki 2023'!B87</f>
        <v>255</v>
      </c>
      <c r="B88" s="79" t="str">
        <f>'cieki 2023'!D87</f>
        <v>Kwisa - ujście do Bobru (m. Trzebów)</v>
      </c>
      <c r="C88" s="40">
        <f>'cieki 2023'!I87</f>
        <v>0.05</v>
      </c>
      <c r="D88" s="40">
        <f>'cieki 2023'!J87</f>
        <v>1.5</v>
      </c>
      <c r="E88" s="40">
        <f>'cieki 2023'!L87</f>
        <v>2.5000000000000001E-2</v>
      </c>
      <c r="F88" s="40">
        <f>'cieki 2023'!N87</f>
        <v>3.03</v>
      </c>
      <c r="G88" s="40">
        <f>'cieki 2023'!O87</f>
        <v>3.45</v>
      </c>
      <c r="H88" s="40">
        <f>'cieki 2023'!S87</f>
        <v>3.65</v>
      </c>
      <c r="I88" s="40">
        <f>'cieki 2023'!T87</f>
        <v>3.52</v>
      </c>
      <c r="J88" s="40">
        <f>'cieki 2023'!X87</f>
        <v>12.6</v>
      </c>
      <c r="K88" s="40">
        <f>'cieki 2023'!AH87</f>
        <v>2.5</v>
      </c>
      <c r="L88" s="40">
        <f>'cieki 2023'!AJ87</f>
        <v>2.5</v>
      </c>
      <c r="M88" s="40">
        <f>'cieki 2023'!BA87</f>
        <v>147.5</v>
      </c>
      <c r="N88" s="40">
        <f>'cieki 2023'!BI87</f>
        <v>0.5</v>
      </c>
      <c r="O88" s="40">
        <f>'cieki 2023'!BJ87</f>
        <v>5.0000000000000001E-3</v>
      </c>
      <c r="P88" s="40">
        <f>'cieki 2023'!BP87</f>
        <v>0.05</v>
      </c>
      <c r="Q88" s="40">
        <f>'cieki 2023'!BS87</f>
        <v>0.05</v>
      </c>
      <c r="R88" s="40">
        <f>'cieki 2023'!BT87</f>
        <v>0.05</v>
      </c>
      <c r="S88" s="40">
        <f>'cieki 2023'!BU87</f>
        <v>0.1</v>
      </c>
      <c r="T88" s="40">
        <f>'cieki 2023'!BZ87</f>
        <v>0.15</v>
      </c>
      <c r="U88" s="40">
        <f>'cieki 2023'!CB87</f>
        <v>0</v>
      </c>
      <c r="V88" s="40">
        <f>'cieki 2023'!CD87</f>
        <v>0</v>
      </c>
      <c r="W88" s="40">
        <f>'cieki 2023'!CL87</f>
        <v>0</v>
      </c>
      <c r="X88" s="40">
        <f>'cieki 2023'!CQ87</f>
        <v>0</v>
      </c>
      <c r="Y88" s="40">
        <f>'cieki 2023'!CR87</f>
        <v>0</v>
      </c>
      <c r="Z88" s="40">
        <f>'cieki 2023'!CS87</f>
        <v>0</v>
      </c>
      <c r="AA88" s="40">
        <f>'cieki 2023'!CT87</f>
        <v>0</v>
      </c>
      <c r="AB88" s="40">
        <f>'cieki 2023'!CU87</f>
        <v>0</v>
      </c>
      <c r="AC88" s="40">
        <f>'cieki 2023'!CX87</f>
        <v>0</v>
      </c>
      <c r="AD88" s="40">
        <f>'cieki 2023'!CZ87</f>
        <v>0</v>
      </c>
      <c r="AE88" s="40">
        <f>'cieki 2023'!DB87</f>
        <v>0</v>
      </c>
      <c r="AF88" s="40">
        <f>'cieki 2023'!DC87</f>
        <v>0</v>
      </c>
      <c r="AG88" s="40">
        <f>'cieki 2023'!DD87</f>
        <v>0</v>
      </c>
      <c r="AH88" s="40">
        <f>'cieki 2023'!DE87</f>
        <v>0.05</v>
      </c>
      <c r="AI88" s="40">
        <f>'cieki 2023'!DF87</f>
        <v>0.05</v>
      </c>
      <c r="AJ88" s="40">
        <f>'cieki 2023'!DH87</f>
        <v>0</v>
      </c>
      <c r="AK88" s="40">
        <f>'cieki 2023'!DI87</f>
        <v>0</v>
      </c>
      <c r="AL88" s="40">
        <f>'cieki 2023'!DJ87</f>
        <v>0</v>
      </c>
      <c r="AM88" s="40">
        <f>'cieki 2023'!DK87</f>
        <v>0</v>
      </c>
      <c r="AN88" s="40">
        <f>'cieki 2023'!DL87</f>
        <v>0</v>
      </c>
      <c r="AO88" s="80" t="s">
        <v>167</v>
      </c>
    </row>
    <row r="89" spans="1:41" x14ac:dyDescent="0.2">
      <c r="A89" s="39">
        <f>'cieki 2023'!B88</f>
        <v>256</v>
      </c>
      <c r="B89" s="79" t="str">
        <f>'cieki 2023'!D88</f>
        <v>Leśnianka ujście do Soły</v>
      </c>
      <c r="C89" s="40">
        <f>'cieki 2023'!I88</f>
        <v>0.05</v>
      </c>
      <c r="D89" s="40">
        <f>'cieki 2023'!J88</f>
        <v>3.09</v>
      </c>
      <c r="E89" s="40">
        <f>'cieki 2023'!L88</f>
        <v>2.5000000000000001E-2</v>
      </c>
      <c r="F89" s="40">
        <f>'cieki 2023'!N88</f>
        <v>12.5</v>
      </c>
      <c r="G89" s="40">
        <f>'cieki 2023'!O88</f>
        <v>17.2</v>
      </c>
      <c r="H89" s="40">
        <f>'cieki 2023'!S88</f>
        <v>17.2</v>
      </c>
      <c r="I89" s="40">
        <f>'cieki 2023'!T88</f>
        <v>4.25</v>
      </c>
      <c r="J89" s="40">
        <f>'cieki 2023'!X88</f>
        <v>41.3</v>
      </c>
      <c r="K89" s="40">
        <f>'cieki 2023'!AH88</f>
        <v>51</v>
      </c>
      <c r="L89" s="40">
        <f>'cieki 2023'!AJ88</f>
        <v>6</v>
      </c>
      <c r="M89" s="40">
        <f>'cieki 2023'!BA88</f>
        <v>275.5</v>
      </c>
      <c r="N89" s="40">
        <f>'cieki 2023'!BI88</f>
        <v>0.5</v>
      </c>
      <c r="O89" s="40">
        <f>'cieki 2023'!BJ88</f>
        <v>5.0000000000000001E-3</v>
      </c>
      <c r="P89" s="40">
        <f>'cieki 2023'!BP88</f>
        <v>0.05</v>
      </c>
      <c r="Q89" s="40">
        <f>'cieki 2023'!BS88</f>
        <v>0.05</v>
      </c>
      <c r="R89" s="40">
        <f>'cieki 2023'!BT88</f>
        <v>0.05</v>
      </c>
      <c r="S89" s="40">
        <f>'cieki 2023'!BU88</f>
        <v>0.1</v>
      </c>
      <c r="T89" s="40">
        <f>'cieki 2023'!BZ88</f>
        <v>0.15</v>
      </c>
      <c r="U89" s="40">
        <f>'cieki 2023'!CB88</f>
        <v>0</v>
      </c>
      <c r="V89" s="40">
        <f>'cieki 2023'!CD88</f>
        <v>0</v>
      </c>
      <c r="W89" s="40">
        <f>'cieki 2023'!CL88</f>
        <v>0</v>
      </c>
      <c r="X89" s="40">
        <f>'cieki 2023'!CQ88</f>
        <v>0</v>
      </c>
      <c r="Y89" s="40">
        <f>'cieki 2023'!CR88</f>
        <v>0</v>
      </c>
      <c r="Z89" s="40">
        <f>'cieki 2023'!CS88</f>
        <v>0</v>
      </c>
      <c r="AA89" s="40">
        <f>'cieki 2023'!CT88</f>
        <v>0</v>
      </c>
      <c r="AB89" s="40">
        <f>'cieki 2023'!CU88</f>
        <v>0</v>
      </c>
      <c r="AC89" s="40">
        <f>'cieki 2023'!CX88</f>
        <v>0</v>
      </c>
      <c r="AD89" s="40">
        <f>'cieki 2023'!CZ88</f>
        <v>0</v>
      </c>
      <c r="AE89" s="40">
        <f>'cieki 2023'!DB88</f>
        <v>0</v>
      </c>
      <c r="AF89" s="40">
        <f>'cieki 2023'!DC88</f>
        <v>0</v>
      </c>
      <c r="AG89" s="40">
        <f>'cieki 2023'!DD88</f>
        <v>0</v>
      </c>
      <c r="AH89" s="40">
        <f>'cieki 2023'!DE88</f>
        <v>0.05</v>
      </c>
      <c r="AI89" s="40">
        <f>'cieki 2023'!DF88</f>
        <v>0.05</v>
      </c>
      <c r="AJ89" s="40">
        <f>'cieki 2023'!DH88</f>
        <v>0</v>
      </c>
      <c r="AK89" s="40">
        <f>'cieki 2023'!DI88</f>
        <v>0</v>
      </c>
      <c r="AL89" s="40">
        <f>'cieki 2023'!DJ88</f>
        <v>0</v>
      </c>
      <c r="AM89" s="40">
        <f>'cieki 2023'!DK88</f>
        <v>0</v>
      </c>
      <c r="AN89" s="40">
        <f>'cieki 2023'!DL88</f>
        <v>0</v>
      </c>
      <c r="AO89" s="80" t="s">
        <v>167</v>
      </c>
    </row>
    <row r="90" spans="1:41" x14ac:dyDescent="0.2">
      <c r="A90" s="39">
        <f>'cieki 2023'!B89</f>
        <v>258</v>
      </c>
      <c r="B90" s="79" t="str">
        <f>'cieki 2023'!D89</f>
        <v>Lipka - ujście do Bobru (m. Nielestno)</v>
      </c>
      <c r="C90" s="40">
        <f>'cieki 2023'!I89</f>
        <v>0.05</v>
      </c>
      <c r="D90" s="40">
        <f>'cieki 2023'!J89</f>
        <v>3.79</v>
      </c>
      <c r="E90" s="40">
        <f>'cieki 2023'!L89</f>
        <v>2.5000000000000001E-2</v>
      </c>
      <c r="F90" s="40">
        <f>'cieki 2023'!N89</f>
        <v>9.9700000000000006</v>
      </c>
      <c r="G90" s="40">
        <f>'cieki 2023'!O89</f>
        <v>13.5</v>
      </c>
      <c r="H90" s="40">
        <f>'cieki 2023'!S89</f>
        <v>15.3</v>
      </c>
      <c r="I90" s="40">
        <f>'cieki 2023'!T89</f>
        <v>7.79</v>
      </c>
      <c r="J90" s="40">
        <f>'cieki 2023'!X89</f>
        <v>53.8</v>
      </c>
      <c r="K90" s="40">
        <f>'cieki 2023'!AH89</f>
        <v>20</v>
      </c>
      <c r="L90" s="40">
        <f>'cieki 2023'!AJ89</f>
        <v>42</v>
      </c>
      <c r="M90" s="40">
        <f>'cieki 2023'!BA89</f>
        <v>3258.5</v>
      </c>
      <c r="N90" s="40">
        <f>'cieki 2023'!BI89</f>
        <v>0.5</v>
      </c>
      <c r="O90" s="40">
        <f>'cieki 2023'!BJ89</f>
        <v>5.0000000000000001E-3</v>
      </c>
      <c r="P90" s="40">
        <f>'cieki 2023'!BP89</f>
        <v>0.05</v>
      </c>
      <c r="Q90" s="40">
        <f>'cieki 2023'!BS89</f>
        <v>0.05</v>
      </c>
      <c r="R90" s="40">
        <f>'cieki 2023'!BT89</f>
        <v>0.05</v>
      </c>
      <c r="S90" s="40">
        <f>'cieki 2023'!BU89</f>
        <v>0.1</v>
      </c>
      <c r="T90" s="40">
        <f>'cieki 2023'!BZ89</f>
        <v>0.15</v>
      </c>
      <c r="U90" s="40">
        <f>'cieki 2023'!CB89</f>
        <v>0</v>
      </c>
      <c r="V90" s="40">
        <f>'cieki 2023'!CD89</f>
        <v>0</v>
      </c>
      <c r="W90" s="40">
        <f>'cieki 2023'!CL89</f>
        <v>0</v>
      </c>
      <c r="X90" s="40">
        <f>'cieki 2023'!CQ89</f>
        <v>0</v>
      </c>
      <c r="Y90" s="40">
        <f>'cieki 2023'!CR89</f>
        <v>0</v>
      </c>
      <c r="Z90" s="40">
        <f>'cieki 2023'!CS89</f>
        <v>0</v>
      </c>
      <c r="AA90" s="40">
        <f>'cieki 2023'!CT89</f>
        <v>0</v>
      </c>
      <c r="AB90" s="40">
        <f>'cieki 2023'!CU89</f>
        <v>0</v>
      </c>
      <c r="AC90" s="40">
        <f>'cieki 2023'!CX89</f>
        <v>0</v>
      </c>
      <c r="AD90" s="40">
        <f>'cieki 2023'!CZ89</f>
        <v>0</v>
      </c>
      <c r="AE90" s="40">
        <f>'cieki 2023'!DB89</f>
        <v>0</v>
      </c>
      <c r="AF90" s="40">
        <f>'cieki 2023'!DC89</f>
        <v>0</v>
      </c>
      <c r="AG90" s="40">
        <f>'cieki 2023'!DD89</f>
        <v>0</v>
      </c>
      <c r="AH90" s="40">
        <f>'cieki 2023'!DE89</f>
        <v>0.05</v>
      </c>
      <c r="AI90" s="40">
        <f>'cieki 2023'!DF89</f>
        <v>0.05</v>
      </c>
      <c r="AJ90" s="40">
        <f>'cieki 2023'!DH89</f>
        <v>0</v>
      </c>
      <c r="AK90" s="40">
        <f>'cieki 2023'!DI89</f>
        <v>0</v>
      </c>
      <c r="AL90" s="40">
        <f>'cieki 2023'!DJ89</f>
        <v>0</v>
      </c>
      <c r="AM90" s="40">
        <f>'cieki 2023'!DK89</f>
        <v>0</v>
      </c>
      <c r="AN90" s="40">
        <f>'cieki 2023'!DL89</f>
        <v>0</v>
      </c>
      <c r="AO90" s="81" t="s">
        <v>166</v>
      </c>
    </row>
    <row r="91" spans="1:41" x14ac:dyDescent="0.2">
      <c r="A91" s="39">
        <f>'cieki 2023'!B90</f>
        <v>259</v>
      </c>
      <c r="B91" s="79" t="str">
        <f>'cieki 2023'!D90</f>
        <v>Liwa - Kwidzyn</v>
      </c>
      <c r="C91" s="40">
        <f>'cieki 2023'!I90</f>
        <v>0.05</v>
      </c>
      <c r="D91" s="40">
        <f>'cieki 2023'!J90</f>
        <v>1.5</v>
      </c>
      <c r="E91" s="40">
        <f>'cieki 2023'!L90</f>
        <v>0.76</v>
      </c>
      <c r="F91" s="40">
        <f>'cieki 2023'!N90</f>
        <v>26.9</v>
      </c>
      <c r="G91" s="40">
        <f>'cieki 2023'!O90</f>
        <v>19</v>
      </c>
      <c r="H91" s="40">
        <f>'cieki 2023'!S90</f>
        <v>16.399999999999999</v>
      </c>
      <c r="I91" s="40">
        <f>'cieki 2023'!T90</f>
        <v>15.6</v>
      </c>
      <c r="J91" s="40">
        <f>'cieki 2023'!X90</f>
        <v>130</v>
      </c>
      <c r="K91" s="40">
        <f>'cieki 2023'!AH90</f>
        <v>150</v>
      </c>
      <c r="L91" s="40">
        <f>'cieki 2023'!AJ90</f>
        <v>2.5</v>
      </c>
      <c r="M91" s="40">
        <f>'cieki 2023'!BA90</f>
        <v>464</v>
      </c>
      <c r="N91" s="40">
        <f>'cieki 2023'!BI90</f>
        <v>0.5</v>
      </c>
      <c r="O91" s="40">
        <f>'cieki 2023'!BJ90</f>
        <v>5.0000000000000001E-3</v>
      </c>
      <c r="P91" s="40">
        <f>'cieki 2023'!BP90</f>
        <v>0.05</v>
      </c>
      <c r="Q91" s="40">
        <f>'cieki 2023'!BS90</f>
        <v>0.05</v>
      </c>
      <c r="R91" s="40">
        <f>'cieki 2023'!BT90</f>
        <v>0.05</v>
      </c>
      <c r="S91" s="40">
        <f>'cieki 2023'!BU90</f>
        <v>0.1</v>
      </c>
      <c r="T91" s="40">
        <f>'cieki 2023'!BZ90</f>
        <v>0.15</v>
      </c>
      <c r="U91" s="40">
        <f>'cieki 2023'!CB90</f>
        <v>50</v>
      </c>
      <c r="V91" s="40">
        <f>'cieki 2023'!CD90</f>
        <v>0.01</v>
      </c>
      <c r="W91" s="40">
        <f>'cieki 2023'!CL90</f>
        <v>5.0000000000000001E-3</v>
      </c>
      <c r="X91" s="40">
        <f>'cieki 2023'!CQ90</f>
        <v>1.5</v>
      </c>
      <c r="Y91" s="40">
        <f>'cieki 2023'!CR90</f>
        <v>0.3</v>
      </c>
      <c r="Z91" s="40">
        <f>'cieki 2023'!CS90</f>
        <v>5</v>
      </c>
      <c r="AA91" s="40">
        <f>'cieki 2023'!CT90</f>
        <v>0.5</v>
      </c>
      <c r="AB91" s="40">
        <f>'cieki 2023'!CU90</f>
        <v>0.5</v>
      </c>
      <c r="AC91" s="40">
        <f>'cieki 2023'!CX90</f>
        <v>0.05</v>
      </c>
      <c r="AD91" s="40">
        <f>'cieki 2023'!CZ90</f>
        <v>0.05</v>
      </c>
      <c r="AE91" s="40">
        <f>'cieki 2023'!DB90</f>
        <v>0.05</v>
      </c>
      <c r="AF91" s="40">
        <f>'cieki 2023'!DC90</f>
        <v>0.05</v>
      </c>
      <c r="AG91" s="40">
        <f>'cieki 2023'!DD90</f>
        <v>0.05</v>
      </c>
      <c r="AH91" s="40">
        <f>'cieki 2023'!DE90</f>
        <v>0.05</v>
      </c>
      <c r="AI91" s="40">
        <f>'cieki 2023'!DF90</f>
        <v>0.05</v>
      </c>
      <c r="AJ91" s="40">
        <f>'cieki 2023'!DH90</f>
        <v>0.5</v>
      </c>
      <c r="AK91" s="40">
        <f>'cieki 2023'!DI90</f>
        <v>0.05</v>
      </c>
      <c r="AL91" s="40">
        <f>'cieki 2023'!DJ90</f>
        <v>0.25</v>
      </c>
      <c r="AM91" s="40">
        <f>'cieki 2023'!DK90</f>
        <v>0.25</v>
      </c>
      <c r="AN91" s="40">
        <f>'cieki 2023'!DL90</f>
        <v>0.05</v>
      </c>
      <c r="AO91" s="81" t="s">
        <v>166</v>
      </c>
    </row>
    <row r="92" spans="1:41" ht="18" x14ac:dyDescent="0.2">
      <c r="A92" s="39">
        <f>'cieki 2023'!B91</f>
        <v>260</v>
      </c>
      <c r="B92" s="79" t="str">
        <f>'cieki 2023'!D91</f>
        <v>Luciąża - ujście do Kwisy (m. Nawojów Śl.)</v>
      </c>
      <c r="C92" s="40">
        <f>'cieki 2023'!I91</f>
        <v>0.05</v>
      </c>
      <c r="D92" s="40">
        <f>'cieki 2023'!J91</f>
        <v>1.5</v>
      </c>
      <c r="E92" s="40">
        <f>'cieki 2023'!L91</f>
        <v>2.5000000000000001E-2</v>
      </c>
      <c r="F92" s="40">
        <f>'cieki 2023'!N91</f>
        <v>3.09</v>
      </c>
      <c r="G92" s="40">
        <f>'cieki 2023'!O91</f>
        <v>5.2</v>
      </c>
      <c r="H92" s="40">
        <f>'cieki 2023'!S91</f>
        <v>4.28</v>
      </c>
      <c r="I92" s="40">
        <f>'cieki 2023'!T91</f>
        <v>3.26</v>
      </c>
      <c r="J92" s="40">
        <f>'cieki 2023'!X91</f>
        <v>19.899999999999999</v>
      </c>
      <c r="K92" s="40">
        <f>'cieki 2023'!AH91</f>
        <v>2.5</v>
      </c>
      <c r="L92" s="40">
        <f>'cieki 2023'!AJ91</f>
        <v>2.5</v>
      </c>
      <c r="M92" s="40">
        <f>'cieki 2023'!BA91</f>
        <v>204</v>
      </c>
      <c r="N92" s="40">
        <f>'cieki 2023'!BI91</f>
        <v>0.5</v>
      </c>
      <c r="O92" s="40">
        <f>'cieki 2023'!BJ91</f>
        <v>5.0000000000000001E-3</v>
      </c>
      <c r="P92" s="40">
        <f>'cieki 2023'!BP91</f>
        <v>0.05</v>
      </c>
      <c r="Q92" s="40">
        <f>'cieki 2023'!BS91</f>
        <v>0.05</v>
      </c>
      <c r="R92" s="40">
        <f>'cieki 2023'!BT91</f>
        <v>0.05</v>
      </c>
      <c r="S92" s="40">
        <f>'cieki 2023'!BU91</f>
        <v>0.1</v>
      </c>
      <c r="T92" s="40">
        <f>'cieki 2023'!BZ91</f>
        <v>0.15</v>
      </c>
      <c r="U92" s="40">
        <f>'cieki 2023'!CB91</f>
        <v>0</v>
      </c>
      <c r="V92" s="40">
        <f>'cieki 2023'!CD91</f>
        <v>0</v>
      </c>
      <c r="W92" s="40">
        <f>'cieki 2023'!CL91</f>
        <v>0</v>
      </c>
      <c r="X92" s="40">
        <f>'cieki 2023'!CQ91</f>
        <v>0</v>
      </c>
      <c r="Y92" s="40">
        <f>'cieki 2023'!CR91</f>
        <v>0</v>
      </c>
      <c r="Z92" s="40">
        <f>'cieki 2023'!CS91</f>
        <v>0</v>
      </c>
      <c r="AA92" s="40">
        <f>'cieki 2023'!CT91</f>
        <v>0</v>
      </c>
      <c r="AB92" s="40">
        <f>'cieki 2023'!CU91</f>
        <v>0</v>
      </c>
      <c r="AC92" s="40">
        <f>'cieki 2023'!CX91</f>
        <v>0</v>
      </c>
      <c r="AD92" s="40">
        <f>'cieki 2023'!CZ91</f>
        <v>0</v>
      </c>
      <c r="AE92" s="40">
        <f>'cieki 2023'!DB91</f>
        <v>0</v>
      </c>
      <c r="AF92" s="40">
        <f>'cieki 2023'!DC91</f>
        <v>0</v>
      </c>
      <c r="AG92" s="40">
        <f>'cieki 2023'!DD91</f>
        <v>0</v>
      </c>
      <c r="AH92" s="40">
        <f>'cieki 2023'!DE91</f>
        <v>0.05</v>
      </c>
      <c r="AI92" s="40">
        <f>'cieki 2023'!DF91</f>
        <v>0.05</v>
      </c>
      <c r="AJ92" s="40">
        <f>'cieki 2023'!DH91</f>
        <v>0</v>
      </c>
      <c r="AK92" s="40">
        <f>'cieki 2023'!DI91</f>
        <v>0</v>
      </c>
      <c r="AL92" s="40">
        <f>'cieki 2023'!DJ91</f>
        <v>0</v>
      </c>
      <c r="AM92" s="40">
        <f>'cieki 2023'!DK91</f>
        <v>0</v>
      </c>
      <c r="AN92" s="40">
        <f>'cieki 2023'!DL91</f>
        <v>0</v>
      </c>
      <c r="AO92" s="80" t="s">
        <v>167</v>
      </c>
    </row>
    <row r="93" spans="1:41" ht="18" x14ac:dyDescent="0.2">
      <c r="A93" s="39">
        <f>'cieki 2023'!B92</f>
        <v>262</v>
      </c>
      <c r="B93" s="79" t="str">
        <f>'cieki 2023'!D92</f>
        <v>Łaźnik - ujście do Nysy Łużyckiej (m. Pieńsk)</v>
      </c>
      <c r="C93" s="40">
        <f>'cieki 2023'!I92</f>
        <v>0.05</v>
      </c>
      <c r="D93" s="40">
        <f>'cieki 2023'!J92</f>
        <v>1.5</v>
      </c>
      <c r="E93" s="40">
        <f>'cieki 2023'!L92</f>
        <v>0.215</v>
      </c>
      <c r="F93" s="40">
        <f>'cieki 2023'!N92</f>
        <v>6.3</v>
      </c>
      <c r="G93" s="40">
        <f>'cieki 2023'!O92</f>
        <v>7.98</v>
      </c>
      <c r="H93" s="40">
        <f>'cieki 2023'!S92</f>
        <v>7.7</v>
      </c>
      <c r="I93" s="40">
        <f>'cieki 2023'!T92</f>
        <v>7.35</v>
      </c>
      <c r="J93" s="40">
        <f>'cieki 2023'!X92</f>
        <v>33.9</v>
      </c>
      <c r="K93" s="40">
        <f>'cieki 2023'!AH92</f>
        <v>8</v>
      </c>
      <c r="L93" s="40">
        <f>'cieki 2023'!AJ92</f>
        <v>2.5</v>
      </c>
      <c r="M93" s="40">
        <f>'cieki 2023'!BA92</f>
        <v>423</v>
      </c>
      <c r="N93" s="40">
        <f>'cieki 2023'!BI92</f>
        <v>0.5</v>
      </c>
      <c r="O93" s="40">
        <f>'cieki 2023'!BJ92</f>
        <v>5.0000000000000001E-3</v>
      </c>
      <c r="P93" s="40">
        <f>'cieki 2023'!BP92</f>
        <v>0.05</v>
      </c>
      <c r="Q93" s="40">
        <f>'cieki 2023'!BS92</f>
        <v>0.05</v>
      </c>
      <c r="R93" s="40">
        <f>'cieki 2023'!BT92</f>
        <v>0.05</v>
      </c>
      <c r="S93" s="40">
        <f>'cieki 2023'!BU92</f>
        <v>0.1</v>
      </c>
      <c r="T93" s="40">
        <f>'cieki 2023'!BZ92</f>
        <v>0.15</v>
      </c>
      <c r="U93" s="40">
        <f>'cieki 2023'!CB92</f>
        <v>0</v>
      </c>
      <c r="V93" s="40">
        <f>'cieki 2023'!CD92</f>
        <v>0</v>
      </c>
      <c r="W93" s="40">
        <f>'cieki 2023'!CL92</f>
        <v>0</v>
      </c>
      <c r="X93" s="40">
        <f>'cieki 2023'!CQ92</f>
        <v>0</v>
      </c>
      <c r="Y93" s="40">
        <f>'cieki 2023'!CR92</f>
        <v>0</v>
      </c>
      <c r="Z93" s="40">
        <f>'cieki 2023'!CS92</f>
        <v>0</v>
      </c>
      <c r="AA93" s="40">
        <f>'cieki 2023'!CT92</f>
        <v>0</v>
      </c>
      <c r="AB93" s="40">
        <f>'cieki 2023'!CU92</f>
        <v>0</v>
      </c>
      <c r="AC93" s="40">
        <f>'cieki 2023'!CX92</f>
        <v>0</v>
      </c>
      <c r="AD93" s="40">
        <f>'cieki 2023'!CZ92</f>
        <v>0</v>
      </c>
      <c r="AE93" s="40">
        <f>'cieki 2023'!DB92</f>
        <v>0</v>
      </c>
      <c r="AF93" s="40">
        <f>'cieki 2023'!DC92</f>
        <v>0</v>
      </c>
      <c r="AG93" s="40">
        <f>'cieki 2023'!DD92</f>
        <v>0</v>
      </c>
      <c r="AH93" s="40">
        <f>'cieki 2023'!DE92</f>
        <v>0.05</v>
      </c>
      <c r="AI93" s="40">
        <f>'cieki 2023'!DF92</f>
        <v>0.05</v>
      </c>
      <c r="AJ93" s="40">
        <f>'cieki 2023'!DH92</f>
        <v>0</v>
      </c>
      <c r="AK93" s="40">
        <f>'cieki 2023'!DI92</f>
        <v>0</v>
      </c>
      <c r="AL93" s="40">
        <f>'cieki 2023'!DJ92</f>
        <v>0</v>
      </c>
      <c r="AM93" s="40">
        <f>'cieki 2023'!DK92</f>
        <v>0</v>
      </c>
      <c r="AN93" s="40">
        <f>'cieki 2023'!DL92</f>
        <v>0</v>
      </c>
      <c r="AO93" s="80" t="s">
        <v>167</v>
      </c>
    </row>
    <row r="94" spans="1:41" x14ac:dyDescent="0.2">
      <c r="A94" s="39">
        <f>'cieki 2023'!B93</f>
        <v>263</v>
      </c>
      <c r="B94" s="79" t="str">
        <f>'cieki 2023'!D93</f>
        <v>Łeba - Cecenowo</v>
      </c>
      <c r="C94" s="40">
        <f>'cieki 2023'!I93</f>
        <v>0.48799999999999999</v>
      </c>
      <c r="D94" s="40">
        <f>'cieki 2023'!J93</f>
        <v>1.5</v>
      </c>
      <c r="E94" s="40">
        <f>'cieki 2023'!L93</f>
        <v>2.5000000000000001E-2</v>
      </c>
      <c r="F94" s="40">
        <f>'cieki 2023'!N93</f>
        <v>1.73</v>
      </c>
      <c r="G94" s="40">
        <f>'cieki 2023'!O93</f>
        <v>3.46</v>
      </c>
      <c r="H94" s="40">
        <f>'cieki 2023'!S93</f>
        <v>0.67200000000000004</v>
      </c>
      <c r="I94" s="40">
        <f>'cieki 2023'!T93</f>
        <v>1.1100000000000001</v>
      </c>
      <c r="J94" s="40">
        <f>'cieki 2023'!X93</f>
        <v>7.44</v>
      </c>
      <c r="K94" s="40">
        <f>'cieki 2023'!AH93</f>
        <v>2.5</v>
      </c>
      <c r="L94" s="40">
        <f>'cieki 2023'!AJ93</f>
        <v>2.5</v>
      </c>
      <c r="M94" s="40">
        <f>'cieki 2023'!BA93</f>
        <v>40.5</v>
      </c>
      <c r="N94" s="40">
        <f>'cieki 2023'!BI93</f>
        <v>0.5</v>
      </c>
      <c r="O94" s="40">
        <f>'cieki 2023'!BJ93</f>
        <v>5.0000000000000001E-3</v>
      </c>
      <c r="P94" s="40">
        <f>'cieki 2023'!BP93</f>
        <v>0.05</v>
      </c>
      <c r="Q94" s="40">
        <f>'cieki 2023'!BS93</f>
        <v>0.05</v>
      </c>
      <c r="R94" s="40">
        <f>'cieki 2023'!BT93</f>
        <v>0.05</v>
      </c>
      <c r="S94" s="40">
        <f>'cieki 2023'!BU93</f>
        <v>0.1</v>
      </c>
      <c r="T94" s="40">
        <f>'cieki 2023'!BZ93</f>
        <v>0.15</v>
      </c>
      <c r="U94" s="40">
        <f>'cieki 2023'!CB93</f>
        <v>0</v>
      </c>
      <c r="V94" s="40">
        <f>'cieki 2023'!CD93</f>
        <v>0</v>
      </c>
      <c r="W94" s="40">
        <f>'cieki 2023'!CL93</f>
        <v>0</v>
      </c>
      <c r="X94" s="40">
        <f>'cieki 2023'!CQ93</f>
        <v>0</v>
      </c>
      <c r="Y94" s="40">
        <f>'cieki 2023'!CR93</f>
        <v>0</v>
      </c>
      <c r="Z94" s="40">
        <f>'cieki 2023'!CS93</f>
        <v>0</v>
      </c>
      <c r="AA94" s="40">
        <f>'cieki 2023'!CT93</f>
        <v>0</v>
      </c>
      <c r="AB94" s="40">
        <f>'cieki 2023'!CU93</f>
        <v>0</v>
      </c>
      <c r="AC94" s="40">
        <f>'cieki 2023'!CX93</f>
        <v>0</v>
      </c>
      <c r="AD94" s="40">
        <f>'cieki 2023'!CZ93</f>
        <v>0</v>
      </c>
      <c r="AE94" s="40">
        <f>'cieki 2023'!DB93</f>
        <v>0</v>
      </c>
      <c r="AF94" s="40">
        <f>'cieki 2023'!DC93</f>
        <v>0</v>
      </c>
      <c r="AG94" s="40">
        <f>'cieki 2023'!DD93</f>
        <v>0</v>
      </c>
      <c r="AH94" s="40">
        <f>'cieki 2023'!DE93</f>
        <v>0.05</v>
      </c>
      <c r="AI94" s="40">
        <f>'cieki 2023'!DF93</f>
        <v>0.05</v>
      </c>
      <c r="AJ94" s="40">
        <f>'cieki 2023'!DH93</f>
        <v>0</v>
      </c>
      <c r="AK94" s="40">
        <f>'cieki 2023'!DI93</f>
        <v>0</v>
      </c>
      <c r="AL94" s="40">
        <f>'cieki 2023'!DJ93</f>
        <v>0</v>
      </c>
      <c r="AM94" s="40">
        <f>'cieki 2023'!DK93</f>
        <v>0</v>
      </c>
      <c r="AN94" s="40">
        <f>'cieki 2023'!DL93</f>
        <v>0</v>
      </c>
      <c r="AO94" s="80" t="s">
        <v>167</v>
      </c>
    </row>
    <row r="95" spans="1:41" ht="15" customHeight="1" x14ac:dyDescent="0.2">
      <c r="A95" s="39">
        <f>'cieki 2023'!B94</f>
        <v>264</v>
      </c>
      <c r="B95" s="79" t="str">
        <f>'cieki 2023'!D94</f>
        <v>Łęg - Gorzyce</v>
      </c>
      <c r="C95" s="40">
        <f>'cieki 2023'!I94</f>
        <v>0.05</v>
      </c>
      <c r="D95" s="40">
        <f>'cieki 2023'!J94</f>
        <v>1.5</v>
      </c>
      <c r="E95" s="40">
        <f>'cieki 2023'!L94</f>
        <v>2.5000000000000001E-2</v>
      </c>
      <c r="F95" s="40">
        <f>'cieki 2023'!N94</f>
        <v>1.31</v>
      </c>
      <c r="G95" s="40">
        <f>'cieki 2023'!O94</f>
        <v>3.95</v>
      </c>
      <c r="H95" s="40">
        <f>'cieki 2023'!S94</f>
        <v>1.99</v>
      </c>
      <c r="I95" s="40">
        <f>'cieki 2023'!T94</f>
        <v>3.72</v>
      </c>
      <c r="J95" s="40">
        <f>'cieki 2023'!X94</f>
        <v>7.98</v>
      </c>
      <c r="K95" s="40">
        <f>'cieki 2023'!AH94</f>
        <v>2.5</v>
      </c>
      <c r="L95" s="40">
        <f>'cieki 2023'!AJ94</f>
        <v>2.5</v>
      </c>
      <c r="M95" s="40">
        <f>'cieki 2023'!BA94</f>
        <v>31.5</v>
      </c>
      <c r="N95" s="40">
        <f>'cieki 2023'!BI94</f>
        <v>0.5</v>
      </c>
      <c r="O95" s="40">
        <f>'cieki 2023'!BJ94</f>
        <v>5.0000000000000001E-3</v>
      </c>
      <c r="P95" s="40">
        <f>'cieki 2023'!BP94</f>
        <v>0.05</v>
      </c>
      <c r="Q95" s="40">
        <f>'cieki 2023'!BS94</f>
        <v>0.05</v>
      </c>
      <c r="R95" s="40">
        <f>'cieki 2023'!BT94</f>
        <v>0.05</v>
      </c>
      <c r="S95" s="40">
        <f>'cieki 2023'!BU94</f>
        <v>0.1</v>
      </c>
      <c r="T95" s="40">
        <f>'cieki 2023'!BZ94</f>
        <v>0.15</v>
      </c>
      <c r="U95" s="40">
        <f>'cieki 2023'!CB94</f>
        <v>0</v>
      </c>
      <c r="V95" s="40">
        <f>'cieki 2023'!CD94</f>
        <v>0</v>
      </c>
      <c r="W95" s="40">
        <f>'cieki 2023'!CL94</f>
        <v>0</v>
      </c>
      <c r="X95" s="40">
        <f>'cieki 2023'!CQ94</f>
        <v>0</v>
      </c>
      <c r="Y95" s="40">
        <f>'cieki 2023'!CR94</f>
        <v>0</v>
      </c>
      <c r="Z95" s="40">
        <f>'cieki 2023'!CS94</f>
        <v>0</v>
      </c>
      <c r="AA95" s="40">
        <f>'cieki 2023'!CT94</f>
        <v>0</v>
      </c>
      <c r="AB95" s="40">
        <f>'cieki 2023'!CU94</f>
        <v>0</v>
      </c>
      <c r="AC95" s="40">
        <f>'cieki 2023'!CX94</f>
        <v>0</v>
      </c>
      <c r="AD95" s="40">
        <f>'cieki 2023'!CZ94</f>
        <v>0</v>
      </c>
      <c r="AE95" s="40">
        <f>'cieki 2023'!DB94</f>
        <v>0</v>
      </c>
      <c r="AF95" s="40">
        <f>'cieki 2023'!DC94</f>
        <v>0</v>
      </c>
      <c r="AG95" s="40">
        <f>'cieki 2023'!DD94</f>
        <v>0</v>
      </c>
      <c r="AH95" s="40">
        <f>'cieki 2023'!DE94</f>
        <v>0.05</v>
      </c>
      <c r="AI95" s="40">
        <f>'cieki 2023'!DF94</f>
        <v>0.05</v>
      </c>
      <c r="AJ95" s="40">
        <f>'cieki 2023'!DH94</f>
        <v>0</v>
      </c>
      <c r="AK95" s="40">
        <f>'cieki 2023'!DI94</f>
        <v>0</v>
      </c>
      <c r="AL95" s="40">
        <f>'cieki 2023'!DJ94</f>
        <v>0</v>
      </c>
      <c r="AM95" s="40">
        <f>'cieki 2023'!DK94</f>
        <v>0</v>
      </c>
      <c r="AN95" s="40">
        <f>'cieki 2023'!DL94</f>
        <v>0</v>
      </c>
      <c r="AO95" s="80" t="s">
        <v>167</v>
      </c>
    </row>
    <row r="96" spans="1:41" x14ac:dyDescent="0.2">
      <c r="A96" s="39">
        <f>'cieki 2023'!B95</f>
        <v>265</v>
      </c>
      <c r="B96" s="79" t="str">
        <f>'cieki 2023'!D95</f>
        <v>Łososina - Witowice Górne</v>
      </c>
      <c r="C96" s="40">
        <f>'cieki 2023'!I95</f>
        <v>0.05</v>
      </c>
      <c r="D96" s="40">
        <f>'cieki 2023'!J95</f>
        <v>4.03</v>
      </c>
      <c r="E96" s="40">
        <f>'cieki 2023'!L95</f>
        <v>2.5000000000000001E-2</v>
      </c>
      <c r="F96" s="40">
        <f>'cieki 2023'!N95</f>
        <v>38.700000000000003</v>
      </c>
      <c r="G96" s="40">
        <f>'cieki 2023'!O95</f>
        <v>31.6</v>
      </c>
      <c r="H96" s="40">
        <f>'cieki 2023'!S95</f>
        <v>47.2</v>
      </c>
      <c r="I96" s="40">
        <f>'cieki 2023'!T95</f>
        <v>10.5</v>
      </c>
      <c r="J96" s="40">
        <f>'cieki 2023'!X95</f>
        <v>76.3</v>
      </c>
      <c r="K96" s="40">
        <f>'cieki 2023'!AH95</f>
        <v>94</v>
      </c>
      <c r="L96" s="40">
        <f>'cieki 2023'!AJ95</f>
        <v>21</v>
      </c>
      <c r="M96" s="40">
        <f>'cieki 2023'!BA95</f>
        <v>1110.5</v>
      </c>
      <c r="N96" s="40">
        <f>'cieki 2023'!BI95</f>
        <v>0.5</v>
      </c>
      <c r="O96" s="40">
        <f>'cieki 2023'!BJ95</f>
        <v>5.0000000000000001E-3</v>
      </c>
      <c r="P96" s="40">
        <f>'cieki 2023'!BP95</f>
        <v>0.05</v>
      </c>
      <c r="Q96" s="40">
        <f>'cieki 2023'!BS95</f>
        <v>0.05</v>
      </c>
      <c r="R96" s="40">
        <f>'cieki 2023'!BT95</f>
        <v>0.05</v>
      </c>
      <c r="S96" s="40">
        <f>'cieki 2023'!BU95</f>
        <v>0.1</v>
      </c>
      <c r="T96" s="40">
        <f>'cieki 2023'!BZ95</f>
        <v>0.15</v>
      </c>
      <c r="U96" s="40">
        <f>'cieki 2023'!CB95</f>
        <v>0</v>
      </c>
      <c r="V96" s="40">
        <f>'cieki 2023'!CD95</f>
        <v>0</v>
      </c>
      <c r="W96" s="40">
        <f>'cieki 2023'!CL95</f>
        <v>0</v>
      </c>
      <c r="X96" s="40">
        <f>'cieki 2023'!CQ95</f>
        <v>0</v>
      </c>
      <c r="Y96" s="40">
        <f>'cieki 2023'!CR95</f>
        <v>0</v>
      </c>
      <c r="Z96" s="40">
        <f>'cieki 2023'!CS95</f>
        <v>0</v>
      </c>
      <c r="AA96" s="40">
        <f>'cieki 2023'!CT95</f>
        <v>0</v>
      </c>
      <c r="AB96" s="40">
        <f>'cieki 2023'!CU95</f>
        <v>0</v>
      </c>
      <c r="AC96" s="40">
        <f>'cieki 2023'!CX95</f>
        <v>0</v>
      </c>
      <c r="AD96" s="40">
        <f>'cieki 2023'!CZ95</f>
        <v>0</v>
      </c>
      <c r="AE96" s="40">
        <f>'cieki 2023'!DB95</f>
        <v>0</v>
      </c>
      <c r="AF96" s="40">
        <f>'cieki 2023'!DC95</f>
        <v>0</v>
      </c>
      <c r="AG96" s="40">
        <f>'cieki 2023'!DD95</f>
        <v>0</v>
      </c>
      <c r="AH96" s="40">
        <f>'cieki 2023'!DE95</f>
        <v>0.05</v>
      </c>
      <c r="AI96" s="40">
        <f>'cieki 2023'!DF95</f>
        <v>0.05</v>
      </c>
      <c r="AJ96" s="40">
        <f>'cieki 2023'!DH95</f>
        <v>0</v>
      </c>
      <c r="AK96" s="40">
        <f>'cieki 2023'!DI95</f>
        <v>0</v>
      </c>
      <c r="AL96" s="40">
        <f>'cieki 2023'!DJ95</f>
        <v>0</v>
      </c>
      <c r="AM96" s="40">
        <f>'cieki 2023'!DK95</f>
        <v>0</v>
      </c>
      <c r="AN96" s="40">
        <f>'cieki 2023'!DL95</f>
        <v>0</v>
      </c>
      <c r="AO96" s="81" t="s">
        <v>166</v>
      </c>
    </row>
    <row r="97" spans="1:41" x14ac:dyDescent="0.2">
      <c r="A97" s="39">
        <f>'cieki 2023'!B96</f>
        <v>266</v>
      </c>
      <c r="B97" s="79" t="str">
        <f>'cieki 2023'!D96</f>
        <v>Łupawa - Damno</v>
      </c>
      <c r="C97" s="40">
        <f>'cieki 2023'!I96</f>
        <v>0.05</v>
      </c>
      <c r="D97" s="40">
        <f>'cieki 2023'!J96</f>
        <v>1.5</v>
      </c>
      <c r="E97" s="40">
        <f>'cieki 2023'!L96</f>
        <v>2.5000000000000001E-2</v>
      </c>
      <c r="F97" s="40">
        <f>'cieki 2023'!N96</f>
        <v>2.16</v>
      </c>
      <c r="G97" s="40">
        <f>'cieki 2023'!O96</f>
        <v>3.61</v>
      </c>
      <c r="H97" s="40">
        <f>'cieki 2023'!S96</f>
        <v>0.83799999999999997</v>
      </c>
      <c r="I97" s="40">
        <f>'cieki 2023'!T96</f>
        <v>1.38</v>
      </c>
      <c r="J97" s="40">
        <f>'cieki 2023'!X96</f>
        <v>6.17</v>
      </c>
      <c r="K97" s="40">
        <f>'cieki 2023'!AH96</f>
        <v>13</v>
      </c>
      <c r="L97" s="40">
        <f>'cieki 2023'!AJ96</f>
        <v>10</v>
      </c>
      <c r="M97" s="40">
        <f>'cieki 2023'!BA96</f>
        <v>419.5</v>
      </c>
      <c r="N97" s="40">
        <f>'cieki 2023'!BI96</f>
        <v>0.5</v>
      </c>
      <c r="O97" s="40">
        <f>'cieki 2023'!BJ96</f>
        <v>5.0000000000000001E-3</v>
      </c>
      <c r="P97" s="40">
        <f>'cieki 2023'!BP96</f>
        <v>0.05</v>
      </c>
      <c r="Q97" s="40">
        <f>'cieki 2023'!BS96</f>
        <v>0.05</v>
      </c>
      <c r="R97" s="40">
        <f>'cieki 2023'!BT96</f>
        <v>0.05</v>
      </c>
      <c r="S97" s="40">
        <f>'cieki 2023'!BU96</f>
        <v>0.1</v>
      </c>
      <c r="T97" s="40">
        <f>'cieki 2023'!BZ96</f>
        <v>0.15</v>
      </c>
      <c r="U97" s="40">
        <f>'cieki 2023'!CB96</f>
        <v>0</v>
      </c>
      <c r="V97" s="40">
        <f>'cieki 2023'!CD96</f>
        <v>0</v>
      </c>
      <c r="W97" s="40">
        <f>'cieki 2023'!CL96</f>
        <v>0</v>
      </c>
      <c r="X97" s="40">
        <f>'cieki 2023'!CQ96</f>
        <v>0</v>
      </c>
      <c r="Y97" s="40">
        <f>'cieki 2023'!CR96</f>
        <v>0</v>
      </c>
      <c r="Z97" s="40">
        <f>'cieki 2023'!CS96</f>
        <v>0</v>
      </c>
      <c r="AA97" s="40">
        <f>'cieki 2023'!CT96</f>
        <v>0</v>
      </c>
      <c r="AB97" s="40">
        <f>'cieki 2023'!CU96</f>
        <v>0</v>
      </c>
      <c r="AC97" s="40">
        <f>'cieki 2023'!CX96</f>
        <v>0</v>
      </c>
      <c r="AD97" s="40">
        <f>'cieki 2023'!CZ96</f>
        <v>0</v>
      </c>
      <c r="AE97" s="40">
        <f>'cieki 2023'!DB96</f>
        <v>0</v>
      </c>
      <c r="AF97" s="40">
        <f>'cieki 2023'!DC96</f>
        <v>0</v>
      </c>
      <c r="AG97" s="40">
        <f>'cieki 2023'!DD96</f>
        <v>0</v>
      </c>
      <c r="AH97" s="40">
        <f>'cieki 2023'!DE96</f>
        <v>0.05</v>
      </c>
      <c r="AI97" s="40">
        <f>'cieki 2023'!DF96</f>
        <v>0.05</v>
      </c>
      <c r="AJ97" s="40">
        <f>'cieki 2023'!DH96</f>
        <v>0</v>
      </c>
      <c r="AK97" s="40">
        <f>'cieki 2023'!DI96</f>
        <v>0</v>
      </c>
      <c r="AL97" s="40">
        <f>'cieki 2023'!DJ96</f>
        <v>0</v>
      </c>
      <c r="AM97" s="40">
        <f>'cieki 2023'!DK96</f>
        <v>0</v>
      </c>
      <c r="AN97" s="40">
        <f>'cieki 2023'!DL96</f>
        <v>0</v>
      </c>
      <c r="AO97" s="80" t="s">
        <v>167</v>
      </c>
    </row>
    <row r="98" spans="1:41" x14ac:dyDescent="0.2">
      <c r="A98" s="39">
        <f>'cieki 2023'!B97</f>
        <v>267</v>
      </c>
      <c r="B98" s="79" t="str">
        <f>'cieki 2023'!D97</f>
        <v>Łupawa - Smołdzino</v>
      </c>
      <c r="C98" s="40">
        <f>'cieki 2023'!I97</f>
        <v>0.05</v>
      </c>
      <c r="D98" s="40">
        <f>'cieki 2023'!J97</f>
        <v>1.5</v>
      </c>
      <c r="E98" s="40">
        <f>'cieki 2023'!L97</f>
        <v>2.5000000000000001E-2</v>
      </c>
      <c r="F98" s="40">
        <f>'cieki 2023'!N97</f>
        <v>8.92</v>
      </c>
      <c r="G98" s="40">
        <f>'cieki 2023'!O97</f>
        <v>7.46</v>
      </c>
      <c r="H98" s="40">
        <f>'cieki 2023'!S97</f>
        <v>2.88</v>
      </c>
      <c r="I98" s="40">
        <f>'cieki 2023'!T97</f>
        <v>3.89</v>
      </c>
      <c r="J98" s="40">
        <f>'cieki 2023'!X97</f>
        <v>31.9</v>
      </c>
      <c r="K98" s="40">
        <f>'cieki 2023'!AH97</f>
        <v>47</v>
      </c>
      <c r="L98" s="40">
        <f>'cieki 2023'!AJ97</f>
        <v>21</v>
      </c>
      <c r="M98" s="40">
        <f>'cieki 2023'!BA97</f>
        <v>1515.5</v>
      </c>
      <c r="N98" s="40">
        <f>'cieki 2023'!BI97</f>
        <v>0.5</v>
      </c>
      <c r="O98" s="40">
        <f>'cieki 2023'!BJ97</f>
        <v>5.0000000000000001E-3</v>
      </c>
      <c r="P98" s="40">
        <f>'cieki 2023'!BP97</f>
        <v>0.05</v>
      </c>
      <c r="Q98" s="40">
        <f>'cieki 2023'!BS97</f>
        <v>0.05</v>
      </c>
      <c r="R98" s="40">
        <f>'cieki 2023'!BT97</f>
        <v>0.05</v>
      </c>
      <c r="S98" s="40">
        <f>'cieki 2023'!BU97</f>
        <v>0.1</v>
      </c>
      <c r="T98" s="40">
        <f>'cieki 2023'!BZ97</f>
        <v>0.15</v>
      </c>
      <c r="U98" s="40">
        <f>'cieki 2023'!CB97</f>
        <v>0</v>
      </c>
      <c r="V98" s="40">
        <f>'cieki 2023'!CD97</f>
        <v>0</v>
      </c>
      <c r="W98" s="40">
        <f>'cieki 2023'!CL97</f>
        <v>0</v>
      </c>
      <c r="X98" s="40">
        <f>'cieki 2023'!CQ97</f>
        <v>0</v>
      </c>
      <c r="Y98" s="40">
        <f>'cieki 2023'!CR97</f>
        <v>0</v>
      </c>
      <c r="Z98" s="40">
        <f>'cieki 2023'!CS97</f>
        <v>0</v>
      </c>
      <c r="AA98" s="40">
        <f>'cieki 2023'!CT97</f>
        <v>0</v>
      </c>
      <c r="AB98" s="40">
        <f>'cieki 2023'!CU97</f>
        <v>0</v>
      </c>
      <c r="AC98" s="40">
        <f>'cieki 2023'!CX97</f>
        <v>0</v>
      </c>
      <c r="AD98" s="40">
        <f>'cieki 2023'!CZ97</f>
        <v>0</v>
      </c>
      <c r="AE98" s="40">
        <f>'cieki 2023'!DB97</f>
        <v>0</v>
      </c>
      <c r="AF98" s="40">
        <f>'cieki 2023'!DC97</f>
        <v>0</v>
      </c>
      <c r="AG98" s="40">
        <f>'cieki 2023'!DD97</f>
        <v>0</v>
      </c>
      <c r="AH98" s="40">
        <f>'cieki 2023'!DE97</f>
        <v>0.05</v>
      </c>
      <c r="AI98" s="40">
        <f>'cieki 2023'!DF97</f>
        <v>0.05</v>
      </c>
      <c r="AJ98" s="40">
        <f>'cieki 2023'!DH97</f>
        <v>0</v>
      </c>
      <c r="AK98" s="40">
        <f>'cieki 2023'!DI97</f>
        <v>0</v>
      </c>
      <c r="AL98" s="40">
        <f>'cieki 2023'!DJ97</f>
        <v>0</v>
      </c>
      <c r="AM98" s="40">
        <f>'cieki 2023'!DK97</f>
        <v>0</v>
      </c>
      <c r="AN98" s="40">
        <f>'cieki 2023'!DL97</f>
        <v>0</v>
      </c>
      <c r="AO98" s="80" t="s">
        <v>167</v>
      </c>
    </row>
    <row r="99" spans="1:41" x14ac:dyDescent="0.2">
      <c r="A99" s="39">
        <f>'cieki 2023'!B98</f>
        <v>268</v>
      </c>
      <c r="B99" s="79" t="str">
        <f>'cieki 2023'!D98</f>
        <v>Maleniec - Gogolewko</v>
      </c>
      <c r="C99" s="40">
        <f>'cieki 2023'!I98</f>
        <v>0.05</v>
      </c>
      <c r="D99" s="40">
        <f>'cieki 2023'!J98</f>
        <v>1.5</v>
      </c>
      <c r="E99" s="40">
        <f>'cieki 2023'!L98</f>
        <v>2.5000000000000001E-2</v>
      </c>
      <c r="F99" s="40">
        <f>'cieki 2023'!N98</f>
        <v>1.24</v>
      </c>
      <c r="G99" s="40">
        <f>'cieki 2023'!O98</f>
        <v>2.98</v>
      </c>
      <c r="H99" s="40">
        <f>'cieki 2023'!S98</f>
        <v>0.62</v>
      </c>
      <c r="I99" s="40">
        <f>'cieki 2023'!T98</f>
        <v>0.5</v>
      </c>
      <c r="J99" s="40">
        <f>'cieki 2023'!X98</f>
        <v>4.08</v>
      </c>
      <c r="K99" s="40">
        <f>'cieki 2023'!AH98</f>
        <v>8</v>
      </c>
      <c r="L99" s="40">
        <f>'cieki 2023'!AJ98</f>
        <v>11</v>
      </c>
      <c r="M99" s="40">
        <f>'cieki 2023'!BA98</f>
        <v>756</v>
      </c>
      <c r="N99" s="40">
        <f>'cieki 2023'!BI98</f>
        <v>0.5</v>
      </c>
      <c r="O99" s="40">
        <f>'cieki 2023'!BJ98</f>
        <v>5.0000000000000001E-3</v>
      </c>
      <c r="P99" s="40">
        <f>'cieki 2023'!BP98</f>
        <v>0.05</v>
      </c>
      <c r="Q99" s="40">
        <f>'cieki 2023'!BS98</f>
        <v>0.05</v>
      </c>
      <c r="R99" s="40">
        <f>'cieki 2023'!BT98</f>
        <v>0.05</v>
      </c>
      <c r="S99" s="40">
        <f>'cieki 2023'!BU98</f>
        <v>0.1</v>
      </c>
      <c r="T99" s="40">
        <f>'cieki 2023'!BZ98</f>
        <v>0.15</v>
      </c>
      <c r="U99" s="40">
        <f>'cieki 2023'!CB98</f>
        <v>0</v>
      </c>
      <c r="V99" s="40">
        <f>'cieki 2023'!CD98</f>
        <v>0</v>
      </c>
      <c r="W99" s="40">
        <f>'cieki 2023'!CL98</f>
        <v>0</v>
      </c>
      <c r="X99" s="40">
        <f>'cieki 2023'!CQ98</f>
        <v>0</v>
      </c>
      <c r="Y99" s="40">
        <f>'cieki 2023'!CR98</f>
        <v>0</v>
      </c>
      <c r="Z99" s="40">
        <f>'cieki 2023'!CS98</f>
        <v>0</v>
      </c>
      <c r="AA99" s="40">
        <f>'cieki 2023'!CT98</f>
        <v>0</v>
      </c>
      <c r="AB99" s="40">
        <f>'cieki 2023'!CU98</f>
        <v>0</v>
      </c>
      <c r="AC99" s="40">
        <f>'cieki 2023'!CX98</f>
        <v>0</v>
      </c>
      <c r="AD99" s="40">
        <f>'cieki 2023'!CZ98</f>
        <v>0</v>
      </c>
      <c r="AE99" s="40">
        <f>'cieki 2023'!DB98</f>
        <v>0</v>
      </c>
      <c r="AF99" s="40">
        <f>'cieki 2023'!DC98</f>
        <v>0</v>
      </c>
      <c r="AG99" s="40">
        <f>'cieki 2023'!DD98</f>
        <v>0</v>
      </c>
      <c r="AH99" s="40">
        <f>'cieki 2023'!DE98</f>
        <v>0.05</v>
      </c>
      <c r="AI99" s="40">
        <f>'cieki 2023'!DF98</f>
        <v>0.05</v>
      </c>
      <c r="AJ99" s="40">
        <f>'cieki 2023'!DH98</f>
        <v>0</v>
      </c>
      <c r="AK99" s="40">
        <f>'cieki 2023'!DI98</f>
        <v>0</v>
      </c>
      <c r="AL99" s="40">
        <f>'cieki 2023'!DJ98</f>
        <v>0</v>
      </c>
      <c r="AM99" s="40">
        <f>'cieki 2023'!DK98</f>
        <v>0</v>
      </c>
      <c r="AN99" s="40">
        <f>'cieki 2023'!DL98</f>
        <v>0</v>
      </c>
      <c r="AO99" s="80" t="s">
        <v>167</v>
      </c>
    </row>
    <row r="100" spans="1:41" x14ac:dyDescent="0.2">
      <c r="A100" s="39">
        <f>'cieki 2023'!B99</f>
        <v>269</v>
      </c>
      <c r="B100" s="79" t="str">
        <f>'cieki 2023'!D99</f>
        <v>Mień - ujście do Wisły, Wąkole</v>
      </c>
      <c r="C100" s="40">
        <f>'cieki 2023'!I99</f>
        <v>0.05</v>
      </c>
      <c r="D100" s="40">
        <f>'cieki 2023'!J99</f>
        <v>1.5</v>
      </c>
      <c r="E100" s="40">
        <f>'cieki 2023'!L99</f>
        <v>2.5000000000000001E-2</v>
      </c>
      <c r="F100" s="40">
        <f>'cieki 2023'!N99</f>
        <v>1.63</v>
      </c>
      <c r="G100" s="40">
        <f>'cieki 2023'!O99</f>
        <v>3.33</v>
      </c>
      <c r="H100" s="40">
        <f>'cieki 2023'!S99</f>
        <v>1.1200000000000001</v>
      </c>
      <c r="I100" s="40">
        <f>'cieki 2023'!T99</f>
        <v>1.81</v>
      </c>
      <c r="J100" s="40">
        <f>'cieki 2023'!X99</f>
        <v>5.62</v>
      </c>
      <c r="K100" s="40">
        <f>'cieki 2023'!AH99</f>
        <v>10</v>
      </c>
      <c r="L100" s="40">
        <f>'cieki 2023'!AJ99</f>
        <v>2.5</v>
      </c>
      <c r="M100" s="40">
        <f>'cieki 2023'!BA99</f>
        <v>243</v>
      </c>
      <c r="N100" s="40">
        <f>'cieki 2023'!BI99</f>
        <v>0.5</v>
      </c>
      <c r="O100" s="40">
        <f>'cieki 2023'!BJ99</f>
        <v>5.0000000000000001E-3</v>
      </c>
      <c r="P100" s="40">
        <f>'cieki 2023'!BP99</f>
        <v>0.05</v>
      </c>
      <c r="Q100" s="40">
        <f>'cieki 2023'!BS99</f>
        <v>0.05</v>
      </c>
      <c r="R100" s="40">
        <f>'cieki 2023'!BT99</f>
        <v>0.05</v>
      </c>
      <c r="S100" s="40">
        <f>'cieki 2023'!BU99</f>
        <v>0.1</v>
      </c>
      <c r="T100" s="40">
        <f>'cieki 2023'!BZ99</f>
        <v>0.15</v>
      </c>
      <c r="U100" s="40">
        <f>'cieki 2023'!CB99</f>
        <v>0</v>
      </c>
      <c r="V100" s="40">
        <f>'cieki 2023'!CD99</f>
        <v>0</v>
      </c>
      <c r="W100" s="40">
        <f>'cieki 2023'!CL99</f>
        <v>0</v>
      </c>
      <c r="X100" s="40">
        <f>'cieki 2023'!CQ99</f>
        <v>0</v>
      </c>
      <c r="Y100" s="40">
        <f>'cieki 2023'!CR99</f>
        <v>0</v>
      </c>
      <c r="Z100" s="40">
        <f>'cieki 2023'!CS99</f>
        <v>0</v>
      </c>
      <c r="AA100" s="40">
        <f>'cieki 2023'!CT99</f>
        <v>0</v>
      </c>
      <c r="AB100" s="40">
        <f>'cieki 2023'!CU99</f>
        <v>0</v>
      </c>
      <c r="AC100" s="40">
        <f>'cieki 2023'!CX99</f>
        <v>0</v>
      </c>
      <c r="AD100" s="40">
        <f>'cieki 2023'!CZ99</f>
        <v>0</v>
      </c>
      <c r="AE100" s="40">
        <f>'cieki 2023'!DB99</f>
        <v>0</v>
      </c>
      <c r="AF100" s="40">
        <f>'cieki 2023'!DC99</f>
        <v>0</v>
      </c>
      <c r="AG100" s="40">
        <f>'cieki 2023'!DD99</f>
        <v>0</v>
      </c>
      <c r="AH100" s="40">
        <f>'cieki 2023'!DE99</f>
        <v>0.05</v>
      </c>
      <c r="AI100" s="40">
        <f>'cieki 2023'!DF99</f>
        <v>0.05</v>
      </c>
      <c r="AJ100" s="40">
        <f>'cieki 2023'!DH99</f>
        <v>0</v>
      </c>
      <c r="AK100" s="40">
        <f>'cieki 2023'!DI99</f>
        <v>0</v>
      </c>
      <c r="AL100" s="40">
        <f>'cieki 2023'!DJ99</f>
        <v>0</v>
      </c>
      <c r="AM100" s="40">
        <f>'cieki 2023'!DK99</f>
        <v>0</v>
      </c>
      <c r="AN100" s="40">
        <f>'cieki 2023'!DL99</f>
        <v>0</v>
      </c>
      <c r="AO100" s="80" t="s">
        <v>167</v>
      </c>
    </row>
    <row r="101" spans="1:41" ht="18" x14ac:dyDescent="0.2">
      <c r="A101" s="39">
        <f>'cieki 2023'!B100</f>
        <v>270</v>
      </c>
      <c r="B101" s="79" t="str">
        <f>'cieki 2023'!D100</f>
        <v>Mierzwiński Potok - ujście do Bobru (m. Mierzwin)</v>
      </c>
      <c r="C101" s="40">
        <f>'cieki 2023'!I100</f>
        <v>0.05</v>
      </c>
      <c r="D101" s="40">
        <f>'cieki 2023'!J100</f>
        <v>1.5</v>
      </c>
      <c r="E101" s="40">
        <f>'cieki 2023'!L100</f>
        <v>2.5000000000000001E-2</v>
      </c>
      <c r="F101" s="40">
        <f>'cieki 2023'!N100</f>
        <v>2.1800000000000002</v>
      </c>
      <c r="G101" s="40">
        <f>'cieki 2023'!O100</f>
        <v>5.66</v>
      </c>
      <c r="H101" s="40">
        <f>'cieki 2023'!S100</f>
        <v>5.32</v>
      </c>
      <c r="I101" s="40">
        <f>'cieki 2023'!T100</f>
        <v>3.78</v>
      </c>
      <c r="J101" s="40">
        <f>'cieki 2023'!X100</f>
        <v>20.9</v>
      </c>
      <c r="K101" s="40">
        <f>'cieki 2023'!AH100</f>
        <v>91</v>
      </c>
      <c r="L101" s="40">
        <f>'cieki 2023'!AJ100</f>
        <v>11</v>
      </c>
      <c r="M101" s="40">
        <f>'cieki 2023'!BA100</f>
        <v>706.5</v>
      </c>
      <c r="N101" s="40">
        <f>'cieki 2023'!BI100</f>
        <v>0.5</v>
      </c>
      <c r="O101" s="40">
        <f>'cieki 2023'!BJ100</f>
        <v>5.0000000000000001E-3</v>
      </c>
      <c r="P101" s="40">
        <f>'cieki 2023'!BP100</f>
        <v>0.05</v>
      </c>
      <c r="Q101" s="40">
        <f>'cieki 2023'!BS100</f>
        <v>0.05</v>
      </c>
      <c r="R101" s="40">
        <f>'cieki 2023'!BT100</f>
        <v>0.05</v>
      </c>
      <c r="S101" s="40">
        <f>'cieki 2023'!BU100</f>
        <v>0.1</v>
      </c>
      <c r="T101" s="40">
        <f>'cieki 2023'!BZ100</f>
        <v>0.15</v>
      </c>
      <c r="U101" s="40">
        <f>'cieki 2023'!CB100</f>
        <v>0</v>
      </c>
      <c r="V101" s="40">
        <f>'cieki 2023'!CD100</f>
        <v>0</v>
      </c>
      <c r="W101" s="40">
        <f>'cieki 2023'!CL100</f>
        <v>0</v>
      </c>
      <c r="X101" s="40">
        <f>'cieki 2023'!CQ100</f>
        <v>0</v>
      </c>
      <c r="Y101" s="40">
        <f>'cieki 2023'!CR100</f>
        <v>0</v>
      </c>
      <c r="Z101" s="40">
        <f>'cieki 2023'!CS100</f>
        <v>0</v>
      </c>
      <c r="AA101" s="40">
        <f>'cieki 2023'!CT100</f>
        <v>0</v>
      </c>
      <c r="AB101" s="40">
        <f>'cieki 2023'!CU100</f>
        <v>0</v>
      </c>
      <c r="AC101" s="40">
        <f>'cieki 2023'!CX100</f>
        <v>0</v>
      </c>
      <c r="AD101" s="40">
        <f>'cieki 2023'!CZ100</f>
        <v>0</v>
      </c>
      <c r="AE101" s="40">
        <f>'cieki 2023'!DB100</f>
        <v>0</v>
      </c>
      <c r="AF101" s="40">
        <f>'cieki 2023'!DC100</f>
        <v>0</v>
      </c>
      <c r="AG101" s="40">
        <f>'cieki 2023'!DD100</f>
        <v>0</v>
      </c>
      <c r="AH101" s="40">
        <f>'cieki 2023'!DE100</f>
        <v>0.05</v>
      </c>
      <c r="AI101" s="40">
        <f>'cieki 2023'!DF100</f>
        <v>0.05</v>
      </c>
      <c r="AJ101" s="40">
        <f>'cieki 2023'!DH100</f>
        <v>0</v>
      </c>
      <c r="AK101" s="40">
        <f>'cieki 2023'!DI100</f>
        <v>0</v>
      </c>
      <c r="AL101" s="40">
        <f>'cieki 2023'!DJ100</f>
        <v>0</v>
      </c>
      <c r="AM101" s="40">
        <f>'cieki 2023'!DK100</f>
        <v>0</v>
      </c>
      <c r="AN101" s="40">
        <f>'cieki 2023'!DL100</f>
        <v>0</v>
      </c>
      <c r="AO101" s="80" t="s">
        <v>167</v>
      </c>
    </row>
    <row r="102" spans="1:41" x14ac:dyDescent="0.2">
      <c r="A102" s="39">
        <f>'cieki 2023'!B101</f>
        <v>271</v>
      </c>
      <c r="B102" s="79" t="str">
        <f>'cieki 2023'!D101</f>
        <v>Miłosławka - Czarne Piątkowo</v>
      </c>
      <c r="C102" s="40">
        <f>'cieki 2023'!I101</f>
        <v>0.05</v>
      </c>
      <c r="D102" s="40">
        <f>'cieki 2023'!J101</f>
        <v>1.5</v>
      </c>
      <c r="E102" s="40">
        <f>'cieki 2023'!L101</f>
        <v>0.186</v>
      </c>
      <c r="F102" s="40">
        <f>'cieki 2023'!N101</f>
        <v>7.03</v>
      </c>
      <c r="G102" s="40">
        <f>'cieki 2023'!O101</f>
        <v>12.6</v>
      </c>
      <c r="H102" s="40">
        <f>'cieki 2023'!S101</f>
        <v>4.46</v>
      </c>
      <c r="I102" s="40">
        <f>'cieki 2023'!T101</f>
        <v>7.78</v>
      </c>
      <c r="J102" s="40">
        <f>'cieki 2023'!X101</f>
        <v>38.799999999999997</v>
      </c>
      <c r="K102" s="40">
        <f>'cieki 2023'!AH101</f>
        <v>72</v>
      </c>
      <c r="L102" s="40">
        <f>'cieki 2023'!AJ101</f>
        <v>11</v>
      </c>
      <c r="M102" s="40">
        <f>'cieki 2023'!BA101</f>
        <v>833.5</v>
      </c>
      <c r="N102" s="40">
        <f>'cieki 2023'!BI101</f>
        <v>0.5</v>
      </c>
      <c r="O102" s="40">
        <f>'cieki 2023'!BJ101</f>
        <v>5.0000000000000001E-3</v>
      </c>
      <c r="P102" s="40">
        <f>'cieki 2023'!BP101</f>
        <v>0.05</v>
      </c>
      <c r="Q102" s="40">
        <f>'cieki 2023'!BS101</f>
        <v>0.05</v>
      </c>
      <c r="R102" s="40">
        <f>'cieki 2023'!BT101</f>
        <v>0.05</v>
      </c>
      <c r="S102" s="40">
        <f>'cieki 2023'!BU101</f>
        <v>0.1</v>
      </c>
      <c r="T102" s="40">
        <f>'cieki 2023'!BZ101</f>
        <v>0.15</v>
      </c>
      <c r="U102" s="40">
        <f>'cieki 2023'!CB101</f>
        <v>0</v>
      </c>
      <c r="V102" s="40">
        <f>'cieki 2023'!CD101</f>
        <v>0</v>
      </c>
      <c r="W102" s="40">
        <f>'cieki 2023'!CL101</f>
        <v>0</v>
      </c>
      <c r="X102" s="40">
        <f>'cieki 2023'!CQ101</f>
        <v>0</v>
      </c>
      <c r="Y102" s="40">
        <f>'cieki 2023'!CR101</f>
        <v>0</v>
      </c>
      <c r="Z102" s="40">
        <f>'cieki 2023'!CS101</f>
        <v>0</v>
      </c>
      <c r="AA102" s="40">
        <f>'cieki 2023'!CT101</f>
        <v>0</v>
      </c>
      <c r="AB102" s="40">
        <f>'cieki 2023'!CU101</f>
        <v>0</v>
      </c>
      <c r="AC102" s="40">
        <f>'cieki 2023'!CX101</f>
        <v>0</v>
      </c>
      <c r="AD102" s="40">
        <f>'cieki 2023'!CZ101</f>
        <v>0</v>
      </c>
      <c r="AE102" s="40">
        <f>'cieki 2023'!DB101</f>
        <v>0</v>
      </c>
      <c r="AF102" s="40">
        <f>'cieki 2023'!DC101</f>
        <v>0</v>
      </c>
      <c r="AG102" s="40">
        <f>'cieki 2023'!DD101</f>
        <v>0</v>
      </c>
      <c r="AH102" s="40">
        <f>'cieki 2023'!DE101</f>
        <v>0.05</v>
      </c>
      <c r="AI102" s="40">
        <f>'cieki 2023'!DF101</f>
        <v>0.05</v>
      </c>
      <c r="AJ102" s="40">
        <f>'cieki 2023'!DH101</f>
        <v>0</v>
      </c>
      <c r="AK102" s="40">
        <f>'cieki 2023'!DI101</f>
        <v>0</v>
      </c>
      <c r="AL102" s="40">
        <f>'cieki 2023'!DJ101</f>
        <v>0</v>
      </c>
      <c r="AM102" s="40">
        <f>'cieki 2023'!DK101</f>
        <v>0</v>
      </c>
      <c r="AN102" s="40">
        <f>'cieki 2023'!DL101</f>
        <v>0</v>
      </c>
      <c r="AO102" s="80" t="s">
        <v>167</v>
      </c>
    </row>
    <row r="103" spans="1:41" ht="18" x14ac:dyDescent="0.2">
      <c r="A103" s="39">
        <f>'cieki 2023'!B102</f>
        <v>272</v>
      </c>
      <c r="B103" s="79" t="str">
        <f>'cieki 2023'!D102</f>
        <v>Młynisko - ujście do Strzegomki (m. Piotrowice)</v>
      </c>
      <c r="C103" s="40">
        <f>'cieki 2023'!I102</f>
        <v>0.36799999999999999</v>
      </c>
      <c r="D103" s="40">
        <f>'cieki 2023'!J102</f>
        <v>3.91</v>
      </c>
      <c r="E103" s="40">
        <f>'cieki 2023'!L102</f>
        <v>0.19800000000000001</v>
      </c>
      <c r="F103" s="40">
        <f>'cieki 2023'!N102</f>
        <v>18.600000000000001</v>
      </c>
      <c r="G103" s="40">
        <f>'cieki 2023'!O102</f>
        <v>27.5</v>
      </c>
      <c r="H103" s="40">
        <f>'cieki 2023'!S102</f>
        <v>15.8</v>
      </c>
      <c r="I103" s="40">
        <f>'cieki 2023'!T102</f>
        <v>19.399999999999999</v>
      </c>
      <c r="J103" s="40">
        <f>'cieki 2023'!X102</f>
        <v>106</v>
      </c>
      <c r="K103" s="40">
        <f>'cieki 2023'!AH102</f>
        <v>210</v>
      </c>
      <c r="L103" s="40">
        <f>'cieki 2023'!AJ102</f>
        <v>33</v>
      </c>
      <c r="M103" s="40">
        <f>'cieki 2023'!BA102</f>
        <v>3111</v>
      </c>
      <c r="N103" s="40">
        <f>'cieki 2023'!BI102</f>
        <v>0.5</v>
      </c>
      <c r="O103" s="40">
        <f>'cieki 2023'!BJ102</f>
        <v>5.0000000000000001E-3</v>
      </c>
      <c r="P103" s="40">
        <f>'cieki 2023'!BP102</f>
        <v>0.05</v>
      </c>
      <c r="Q103" s="40">
        <f>'cieki 2023'!BS102</f>
        <v>0.05</v>
      </c>
      <c r="R103" s="40">
        <f>'cieki 2023'!BT102</f>
        <v>0.05</v>
      </c>
      <c r="S103" s="40">
        <f>'cieki 2023'!BU102</f>
        <v>0.1</v>
      </c>
      <c r="T103" s="40">
        <f>'cieki 2023'!BZ102</f>
        <v>0.15</v>
      </c>
      <c r="U103" s="40">
        <f>'cieki 2023'!CB102</f>
        <v>0</v>
      </c>
      <c r="V103" s="40">
        <f>'cieki 2023'!CD102</f>
        <v>0</v>
      </c>
      <c r="W103" s="40">
        <f>'cieki 2023'!CL102</f>
        <v>0</v>
      </c>
      <c r="X103" s="40">
        <f>'cieki 2023'!CQ102</f>
        <v>0</v>
      </c>
      <c r="Y103" s="40">
        <f>'cieki 2023'!CR102</f>
        <v>0</v>
      </c>
      <c r="Z103" s="40">
        <f>'cieki 2023'!CS102</f>
        <v>0</v>
      </c>
      <c r="AA103" s="40">
        <f>'cieki 2023'!CT102</f>
        <v>0</v>
      </c>
      <c r="AB103" s="40">
        <f>'cieki 2023'!CU102</f>
        <v>0</v>
      </c>
      <c r="AC103" s="40">
        <f>'cieki 2023'!CX102</f>
        <v>0</v>
      </c>
      <c r="AD103" s="40">
        <f>'cieki 2023'!CZ102</f>
        <v>0</v>
      </c>
      <c r="AE103" s="40">
        <f>'cieki 2023'!DB102</f>
        <v>0</v>
      </c>
      <c r="AF103" s="40">
        <f>'cieki 2023'!DC102</f>
        <v>0</v>
      </c>
      <c r="AG103" s="40">
        <f>'cieki 2023'!DD102</f>
        <v>0</v>
      </c>
      <c r="AH103" s="40">
        <f>'cieki 2023'!DE102</f>
        <v>0.05</v>
      </c>
      <c r="AI103" s="40">
        <f>'cieki 2023'!DF102</f>
        <v>0.05</v>
      </c>
      <c r="AJ103" s="40">
        <f>'cieki 2023'!DH102</f>
        <v>0</v>
      </c>
      <c r="AK103" s="40">
        <f>'cieki 2023'!DI102</f>
        <v>0</v>
      </c>
      <c r="AL103" s="40">
        <f>'cieki 2023'!DJ102</f>
        <v>0</v>
      </c>
      <c r="AM103" s="40">
        <f>'cieki 2023'!DK102</f>
        <v>0</v>
      </c>
      <c r="AN103" s="40">
        <f>'cieki 2023'!DL102</f>
        <v>0</v>
      </c>
      <c r="AO103" s="81" t="s">
        <v>166</v>
      </c>
    </row>
    <row r="104" spans="1:41" ht="18" x14ac:dyDescent="0.2">
      <c r="A104" s="39">
        <f>'cieki 2023'!B103</f>
        <v>273</v>
      </c>
      <c r="B104" s="79" t="str">
        <f>'cieki 2023'!D103</f>
        <v>Młynówka - ujście do Kamienicy (m. Stara Kamienica)</v>
      </c>
      <c r="C104" s="40">
        <f>'cieki 2023'!I103</f>
        <v>0.05</v>
      </c>
      <c r="D104" s="40">
        <f>'cieki 2023'!J103</f>
        <v>1.5</v>
      </c>
      <c r="E104" s="40">
        <f>'cieki 2023'!L103</f>
        <v>2.5000000000000001E-2</v>
      </c>
      <c r="F104" s="40">
        <f>'cieki 2023'!N103</f>
        <v>4.9000000000000004</v>
      </c>
      <c r="G104" s="40">
        <f>'cieki 2023'!O103</f>
        <v>5.21</v>
      </c>
      <c r="H104" s="40">
        <f>'cieki 2023'!S103</f>
        <v>5.43</v>
      </c>
      <c r="I104" s="40">
        <f>'cieki 2023'!T103</f>
        <v>8.09</v>
      </c>
      <c r="J104" s="40">
        <f>'cieki 2023'!X103</f>
        <v>23</v>
      </c>
      <c r="K104" s="40">
        <f>'cieki 2023'!AH103</f>
        <v>2.5</v>
      </c>
      <c r="L104" s="40">
        <f>'cieki 2023'!AJ103</f>
        <v>2.5</v>
      </c>
      <c r="M104" s="40">
        <f>'cieki 2023'!BA103</f>
        <v>80</v>
      </c>
      <c r="N104" s="40">
        <f>'cieki 2023'!BI103</f>
        <v>0.5</v>
      </c>
      <c r="O104" s="40">
        <f>'cieki 2023'!BJ103</f>
        <v>5.0000000000000001E-3</v>
      </c>
      <c r="P104" s="40">
        <f>'cieki 2023'!BP103</f>
        <v>0.05</v>
      </c>
      <c r="Q104" s="40">
        <f>'cieki 2023'!BS103</f>
        <v>0.05</v>
      </c>
      <c r="R104" s="40">
        <f>'cieki 2023'!BT103</f>
        <v>0.05</v>
      </c>
      <c r="S104" s="40">
        <f>'cieki 2023'!BU103</f>
        <v>0.1</v>
      </c>
      <c r="T104" s="40">
        <f>'cieki 2023'!BZ103</f>
        <v>0.15</v>
      </c>
      <c r="U104" s="40">
        <f>'cieki 2023'!CB103</f>
        <v>0</v>
      </c>
      <c r="V104" s="40">
        <f>'cieki 2023'!CD103</f>
        <v>0</v>
      </c>
      <c r="W104" s="40">
        <f>'cieki 2023'!CL103</f>
        <v>0</v>
      </c>
      <c r="X104" s="40">
        <f>'cieki 2023'!CQ103</f>
        <v>0</v>
      </c>
      <c r="Y104" s="40">
        <f>'cieki 2023'!CR103</f>
        <v>0</v>
      </c>
      <c r="Z104" s="40">
        <f>'cieki 2023'!CS103</f>
        <v>0</v>
      </c>
      <c r="AA104" s="40">
        <f>'cieki 2023'!CT103</f>
        <v>0</v>
      </c>
      <c r="AB104" s="40">
        <f>'cieki 2023'!CU103</f>
        <v>0</v>
      </c>
      <c r="AC104" s="40">
        <f>'cieki 2023'!CX103</f>
        <v>0</v>
      </c>
      <c r="AD104" s="40">
        <f>'cieki 2023'!CZ103</f>
        <v>0</v>
      </c>
      <c r="AE104" s="40">
        <f>'cieki 2023'!DB103</f>
        <v>0</v>
      </c>
      <c r="AF104" s="40">
        <f>'cieki 2023'!DC103</f>
        <v>0</v>
      </c>
      <c r="AG104" s="40">
        <f>'cieki 2023'!DD103</f>
        <v>0</v>
      </c>
      <c r="AH104" s="40">
        <f>'cieki 2023'!DE103</f>
        <v>0.05</v>
      </c>
      <c r="AI104" s="40">
        <f>'cieki 2023'!DF103</f>
        <v>0.05</v>
      </c>
      <c r="AJ104" s="40">
        <f>'cieki 2023'!DH103</f>
        <v>0</v>
      </c>
      <c r="AK104" s="40">
        <f>'cieki 2023'!DI103</f>
        <v>0</v>
      </c>
      <c r="AL104" s="40">
        <f>'cieki 2023'!DJ103</f>
        <v>0</v>
      </c>
      <c r="AM104" s="40">
        <f>'cieki 2023'!DK103</f>
        <v>0</v>
      </c>
      <c r="AN104" s="40">
        <f>'cieki 2023'!DL103</f>
        <v>0</v>
      </c>
      <c r="AO104" s="80" t="s">
        <v>167</v>
      </c>
    </row>
    <row r="105" spans="1:41" ht="18" x14ac:dyDescent="0.2">
      <c r="A105" s="39">
        <f>'cieki 2023'!B104</f>
        <v>274</v>
      </c>
      <c r="B105" s="79" t="str">
        <f>'cieki 2023'!D104</f>
        <v>Młynówka - ujście do Bobru (m. Bolesławiec  ul. Zgorzelecka)</v>
      </c>
      <c r="C105" s="40">
        <f>'cieki 2023'!I104</f>
        <v>0.05</v>
      </c>
      <c r="D105" s="40">
        <f>'cieki 2023'!J104</f>
        <v>1.5</v>
      </c>
      <c r="E105" s="40">
        <f>'cieki 2023'!L104</f>
        <v>0.40300000000000002</v>
      </c>
      <c r="F105" s="40">
        <f>'cieki 2023'!N104</f>
        <v>10.5</v>
      </c>
      <c r="G105" s="40">
        <f>'cieki 2023'!O104</f>
        <v>17.899999999999999</v>
      </c>
      <c r="H105" s="40">
        <f>'cieki 2023'!S104</f>
        <v>16.399999999999999</v>
      </c>
      <c r="I105" s="40">
        <f>'cieki 2023'!T104</f>
        <v>12.6</v>
      </c>
      <c r="J105" s="40">
        <f>'cieki 2023'!X104</f>
        <v>112</v>
      </c>
      <c r="K105" s="40">
        <f>'cieki 2023'!AH104</f>
        <v>110</v>
      </c>
      <c r="L105" s="40">
        <f>'cieki 2023'!AJ104</f>
        <v>40</v>
      </c>
      <c r="M105" s="40">
        <f>'cieki 2023'!BA104</f>
        <v>2407</v>
      </c>
      <c r="N105" s="40">
        <f>'cieki 2023'!BI104</f>
        <v>0.5</v>
      </c>
      <c r="O105" s="40">
        <f>'cieki 2023'!BJ104</f>
        <v>5.0000000000000001E-3</v>
      </c>
      <c r="P105" s="40">
        <f>'cieki 2023'!BP104</f>
        <v>0.05</v>
      </c>
      <c r="Q105" s="40">
        <f>'cieki 2023'!BS104</f>
        <v>0.05</v>
      </c>
      <c r="R105" s="40">
        <f>'cieki 2023'!BT104</f>
        <v>0.05</v>
      </c>
      <c r="S105" s="40">
        <f>'cieki 2023'!BU104</f>
        <v>0.1</v>
      </c>
      <c r="T105" s="40">
        <f>'cieki 2023'!BZ104</f>
        <v>0.15</v>
      </c>
      <c r="U105" s="40">
        <f>'cieki 2023'!CB104</f>
        <v>0</v>
      </c>
      <c r="V105" s="40">
        <f>'cieki 2023'!CD104</f>
        <v>0</v>
      </c>
      <c r="W105" s="40">
        <f>'cieki 2023'!CL104</f>
        <v>0</v>
      </c>
      <c r="X105" s="40">
        <f>'cieki 2023'!CQ104</f>
        <v>0</v>
      </c>
      <c r="Y105" s="40">
        <f>'cieki 2023'!CR104</f>
        <v>0</v>
      </c>
      <c r="Z105" s="40">
        <f>'cieki 2023'!CS104</f>
        <v>0</v>
      </c>
      <c r="AA105" s="40">
        <f>'cieki 2023'!CT104</f>
        <v>0</v>
      </c>
      <c r="AB105" s="40">
        <f>'cieki 2023'!CU104</f>
        <v>0</v>
      </c>
      <c r="AC105" s="40">
        <f>'cieki 2023'!CX104</f>
        <v>0</v>
      </c>
      <c r="AD105" s="40">
        <f>'cieki 2023'!CZ104</f>
        <v>0</v>
      </c>
      <c r="AE105" s="40">
        <f>'cieki 2023'!DB104</f>
        <v>0</v>
      </c>
      <c r="AF105" s="40">
        <f>'cieki 2023'!DC104</f>
        <v>0</v>
      </c>
      <c r="AG105" s="40">
        <f>'cieki 2023'!DD104</f>
        <v>0</v>
      </c>
      <c r="AH105" s="40">
        <f>'cieki 2023'!DE104</f>
        <v>0.05</v>
      </c>
      <c r="AI105" s="40">
        <f>'cieki 2023'!DF104</f>
        <v>0.05</v>
      </c>
      <c r="AJ105" s="40">
        <f>'cieki 2023'!DH104</f>
        <v>0</v>
      </c>
      <c r="AK105" s="40">
        <f>'cieki 2023'!DI104</f>
        <v>0</v>
      </c>
      <c r="AL105" s="40">
        <f>'cieki 2023'!DJ104</f>
        <v>0</v>
      </c>
      <c r="AM105" s="40">
        <f>'cieki 2023'!DK104</f>
        <v>0</v>
      </c>
      <c r="AN105" s="40">
        <f>'cieki 2023'!DL104</f>
        <v>0</v>
      </c>
      <c r="AO105" s="81" t="s">
        <v>166</v>
      </c>
    </row>
    <row r="106" spans="1:41" x14ac:dyDescent="0.2">
      <c r="A106" s="39">
        <f>'cieki 2023'!B105</f>
        <v>275</v>
      </c>
      <c r="B106" s="79" t="str">
        <f>'cieki 2023'!D105</f>
        <v>Młynówka - Kalników</v>
      </c>
      <c r="C106" s="40">
        <f>'cieki 2023'!I105</f>
        <v>0.05</v>
      </c>
      <c r="D106" s="40">
        <f>'cieki 2023'!J105</f>
        <v>1.5</v>
      </c>
      <c r="E106" s="40">
        <f>'cieki 2023'!L105</f>
        <v>2.5000000000000001E-2</v>
      </c>
      <c r="F106" s="40">
        <f>'cieki 2023'!N105</f>
        <v>7.44</v>
      </c>
      <c r="G106" s="40">
        <f>'cieki 2023'!O105</f>
        <v>8.2799999999999994</v>
      </c>
      <c r="H106" s="40">
        <f>'cieki 2023'!S105</f>
        <v>7.02</v>
      </c>
      <c r="I106" s="40">
        <f>'cieki 2023'!T105</f>
        <v>4.75</v>
      </c>
      <c r="J106" s="40">
        <f>'cieki 2023'!X105</f>
        <v>27.4</v>
      </c>
      <c r="K106" s="40">
        <f>'cieki 2023'!AH105</f>
        <v>16</v>
      </c>
      <c r="L106" s="40">
        <f>'cieki 2023'!AJ105</f>
        <v>13</v>
      </c>
      <c r="M106" s="40">
        <f>'cieki 2023'!BA105</f>
        <v>807</v>
      </c>
      <c r="N106" s="40">
        <f>'cieki 2023'!BI105</f>
        <v>0.5</v>
      </c>
      <c r="O106" s="40">
        <f>'cieki 2023'!BJ105</f>
        <v>5.0000000000000001E-3</v>
      </c>
      <c r="P106" s="40">
        <f>'cieki 2023'!BP105</f>
        <v>0.05</v>
      </c>
      <c r="Q106" s="40">
        <f>'cieki 2023'!BS105</f>
        <v>0.05</v>
      </c>
      <c r="R106" s="40">
        <f>'cieki 2023'!BT105</f>
        <v>0.05</v>
      </c>
      <c r="S106" s="40">
        <f>'cieki 2023'!BU105</f>
        <v>0.1</v>
      </c>
      <c r="T106" s="40">
        <f>'cieki 2023'!BZ105</f>
        <v>0.15</v>
      </c>
      <c r="U106" s="40">
        <f>'cieki 2023'!CB105</f>
        <v>0</v>
      </c>
      <c r="V106" s="40">
        <f>'cieki 2023'!CD105</f>
        <v>0</v>
      </c>
      <c r="W106" s="40">
        <f>'cieki 2023'!CL105</f>
        <v>0</v>
      </c>
      <c r="X106" s="40">
        <f>'cieki 2023'!CQ105</f>
        <v>0</v>
      </c>
      <c r="Y106" s="40">
        <f>'cieki 2023'!CR105</f>
        <v>0</v>
      </c>
      <c r="Z106" s="40">
        <f>'cieki 2023'!CS105</f>
        <v>0</v>
      </c>
      <c r="AA106" s="40">
        <f>'cieki 2023'!CT105</f>
        <v>0</v>
      </c>
      <c r="AB106" s="40">
        <f>'cieki 2023'!CU105</f>
        <v>0</v>
      </c>
      <c r="AC106" s="40">
        <f>'cieki 2023'!CX105</f>
        <v>0</v>
      </c>
      <c r="AD106" s="40">
        <f>'cieki 2023'!CZ105</f>
        <v>0</v>
      </c>
      <c r="AE106" s="40">
        <f>'cieki 2023'!DB105</f>
        <v>0</v>
      </c>
      <c r="AF106" s="40">
        <f>'cieki 2023'!DC105</f>
        <v>0</v>
      </c>
      <c r="AG106" s="40">
        <f>'cieki 2023'!DD105</f>
        <v>0</v>
      </c>
      <c r="AH106" s="40">
        <f>'cieki 2023'!DE105</f>
        <v>0.05</v>
      </c>
      <c r="AI106" s="40">
        <f>'cieki 2023'!DF105</f>
        <v>0.05</v>
      </c>
      <c r="AJ106" s="40">
        <f>'cieki 2023'!DH105</f>
        <v>0</v>
      </c>
      <c r="AK106" s="40">
        <f>'cieki 2023'!DI105</f>
        <v>0</v>
      </c>
      <c r="AL106" s="40">
        <f>'cieki 2023'!DJ105</f>
        <v>0</v>
      </c>
      <c r="AM106" s="40">
        <f>'cieki 2023'!DK105</f>
        <v>0</v>
      </c>
      <c r="AN106" s="40">
        <f>'cieki 2023'!DL105</f>
        <v>0</v>
      </c>
      <c r="AO106" s="80" t="s">
        <v>167</v>
      </c>
    </row>
    <row r="107" spans="1:41" x14ac:dyDescent="0.2">
      <c r="A107" s="39">
        <f>'cieki 2023'!B106</f>
        <v>276</v>
      </c>
      <c r="B107" s="79" t="str">
        <f>'cieki 2023'!D106</f>
        <v>Moszczenica - Orłów</v>
      </c>
      <c r="C107" s="40">
        <f>'cieki 2023'!I106</f>
        <v>0.05</v>
      </c>
      <c r="D107" s="40">
        <f>'cieki 2023'!J106</f>
        <v>1.5</v>
      </c>
      <c r="E107" s="40">
        <f>'cieki 2023'!L106</f>
        <v>2.5000000000000001E-2</v>
      </c>
      <c r="F107" s="40">
        <f>'cieki 2023'!N106</f>
        <v>11.3</v>
      </c>
      <c r="G107" s="40">
        <f>'cieki 2023'!O106</f>
        <v>5.22</v>
      </c>
      <c r="H107" s="40">
        <f>'cieki 2023'!S106</f>
        <v>4.72</v>
      </c>
      <c r="I107" s="40">
        <f>'cieki 2023'!T106</f>
        <v>2.87</v>
      </c>
      <c r="J107" s="40">
        <f>'cieki 2023'!X106</f>
        <v>21.5</v>
      </c>
      <c r="K107" s="40">
        <f>'cieki 2023'!AH106</f>
        <v>34</v>
      </c>
      <c r="L107" s="40">
        <f>'cieki 2023'!AJ106</f>
        <v>2.5</v>
      </c>
      <c r="M107" s="40">
        <f>'cieki 2023'!BA106</f>
        <v>226</v>
      </c>
      <c r="N107" s="40">
        <f>'cieki 2023'!BI106</f>
        <v>0.5</v>
      </c>
      <c r="O107" s="40">
        <f>'cieki 2023'!BJ106</f>
        <v>5.0000000000000001E-3</v>
      </c>
      <c r="P107" s="40">
        <f>'cieki 2023'!BP106</f>
        <v>0.05</v>
      </c>
      <c r="Q107" s="40">
        <f>'cieki 2023'!BS106</f>
        <v>0.05</v>
      </c>
      <c r="R107" s="40">
        <f>'cieki 2023'!BT106</f>
        <v>0.05</v>
      </c>
      <c r="S107" s="40">
        <f>'cieki 2023'!BU106</f>
        <v>0.1</v>
      </c>
      <c r="T107" s="40">
        <f>'cieki 2023'!BZ106</f>
        <v>0.15</v>
      </c>
      <c r="U107" s="40">
        <f>'cieki 2023'!CB106</f>
        <v>0</v>
      </c>
      <c r="V107" s="40">
        <f>'cieki 2023'!CD106</f>
        <v>0</v>
      </c>
      <c r="W107" s="40">
        <f>'cieki 2023'!CL106</f>
        <v>0</v>
      </c>
      <c r="X107" s="40">
        <f>'cieki 2023'!CQ106</f>
        <v>0</v>
      </c>
      <c r="Y107" s="40">
        <f>'cieki 2023'!CR106</f>
        <v>0</v>
      </c>
      <c r="Z107" s="40">
        <f>'cieki 2023'!CS106</f>
        <v>0</v>
      </c>
      <c r="AA107" s="40">
        <f>'cieki 2023'!CT106</f>
        <v>0</v>
      </c>
      <c r="AB107" s="40">
        <f>'cieki 2023'!CU106</f>
        <v>0</v>
      </c>
      <c r="AC107" s="40">
        <f>'cieki 2023'!CX106</f>
        <v>0</v>
      </c>
      <c r="AD107" s="40">
        <f>'cieki 2023'!CZ106</f>
        <v>0</v>
      </c>
      <c r="AE107" s="40">
        <f>'cieki 2023'!DB106</f>
        <v>0</v>
      </c>
      <c r="AF107" s="40">
        <f>'cieki 2023'!DC106</f>
        <v>0</v>
      </c>
      <c r="AG107" s="40">
        <f>'cieki 2023'!DD106</f>
        <v>0</v>
      </c>
      <c r="AH107" s="40">
        <f>'cieki 2023'!DE106</f>
        <v>0.05</v>
      </c>
      <c r="AI107" s="40">
        <f>'cieki 2023'!DF106</f>
        <v>0.05</v>
      </c>
      <c r="AJ107" s="40">
        <f>'cieki 2023'!DH106</f>
        <v>0</v>
      </c>
      <c r="AK107" s="40">
        <f>'cieki 2023'!DI106</f>
        <v>0</v>
      </c>
      <c r="AL107" s="40">
        <f>'cieki 2023'!DJ106</f>
        <v>0</v>
      </c>
      <c r="AM107" s="40">
        <f>'cieki 2023'!DK106</f>
        <v>0</v>
      </c>
      <c r="AN107" s="40">
        <f>'cieki 2023'!DL106</f>
        <v>0</v>
      </c>
      <c r="AO107" s="80" t="s">
        <v>167</v>
      </c>
    </row>
    <row r="108" spans="1:41" x14ac:dyDescent="0.2">
      <c r="A108" s="39">
        <f>'cieki 2023'!B107</f>
        <v>278</v>
      </c>
      <c r="B108" s="79" t="str">
        <f>'cieki 2023'!D107</f>
        <v>Mroga - Bielawy</v>
      </c>
      <c r="C108" s="40">
        <f>'cieki 2023'!I107</f>
        <v>0.05</v>
      </c>
      <c r="D108" s="40">
        <f>'cieki 2023'!J107</f>
        <v>1.5</v>
      </c>
      <c r="E108" s="40">
        <f>'cieki 2023'!L107</f>
        <v>2.5000000000000001E-2</v>
      </c>
      <c r="F108" s="40">
        <f>'cieki 2023'!N107</f>
        <v>6.81</v>
      </c>
      <c r="G108" s="40">
        <f>'cieki 2023'!O107</f>
        <v>4.5599999999999996</v>
      </c>
      <c r="H108" s="40">
        <f>'cieki 2023'!S107</f>
        <v>2.76</v>
      </c>
      <c r="I108" s="40">
        <f>'cieki 2023'!T107</f>
        <v>0.5</v>
      </c>
      <c r="J108" s="40">
        <f>'cieki 2023'!X107</f>
        <v>11.9</v>
      </c>
      <c r="K108" s="40">
        <f>'cieki 2023'!AH107</f>
        <v>8</v>
      </c>
      <c r="L108" s="40">
        <f>'cieki 2023'!AJ107</f>
        <v>2.5</v>
      </c>
      <c r="M108" s="40">
        <f>'cieki 2023'!BA107</f>
        <v>46</v>
      </c>
      <c r="N108" s="40">
        <f>'cieki 2023'!BI107</f>
        <v>0.5</v>
      </c>
      <c r="O108" s="40">
        <f>'cieki 2023'!BJ107</f>
        <v>5.0000000000000001E-3</v>
      </c>
      <c r="P108" s="40">
        <f>'cieki 2023'!BP107</f>
        <v>0.05</v>
      </c>
      <c r="Q108" s="40">
        <f>'cieki 2023'!BS107</f>
        <v>0.05</v>
      </c>
      <c r="R108" s="40">
        <f>'cieki 2023'!BT107</f>
        <v>0.05</v>
      </c>
      <c r="S108" s="40">
        <f>'cieki 2023'!BU107</f>
        <v>0.1</v>
      </c>
      <c r="T108" s="40">
        <f>'cieki 2023'!BZ107</f>
        <v>0.15</v>
      </c>
      <c r="U108" s="40">
        <f>'cieki 2023'!CB107</f>
        <v>0</v>
      </c>
      <c r="V108" s="40">
        <f>'cieki 2023'!CD107</f>
        <v>0</v>
      </c>
      <c r="W108" s="40">
        <f>'cieki 2023'!CL107</f>
        <v>0</v>
      </c>
      <c r="X108" s="40">
        <f>'cieki 2023'!CQ107</f>
        <v>0</v>
      </c>
      <c r="Y108" s="40">
        <f>'cieki 2023'!CR107</f>
        <v>0</v>
      </c>
      <c r="Z108" s="40">
        <f>'cieki 2023'!CS107</f>
        <v>0</v>
      </c>
      <c r="AA108" s="40">
        <f>'cieki 2023'!CT107</f>
        <v>0</v>
      </c>
      <c r="AB108" s="40">
        <f>'cieki 2023'!CU107</f>
        <v>0</v>
      </c>
      <c r="AC108" s="40">
        <f>'cieki 2023'!CX107</f>
        <v>0</v>
      </c>
      <c r="AD108" s="40">
        <f>'cieki 2023'!CZ107</f>
        <v>0</v>
      </c>
      <c r="AE108" s="40">
        <f>'cieki 2023'!DB107</f>
        <v>0</v>
      </c>
      <c r="AF108" s="40">
        <f>'cieki 2023'!DC107</f>
        <v>0</v>
      </c>
      <c r="AG108" s="40">
        <f>'cieki 2023'!DD107</f>
        <v>0</v>
      </c>
      <c r="AH108" s="40">
        <f>'cieki 2023'!DE107</f>
        <v>0.05</v>
      </c>
      <c r="AI108" s="40">
        <f>'cieki 2023'!DF107</f>
        <v>0.05</v>
      </c>
      <c r="AJ108" s="40">
        <f>'cieki 2023'!DH107</f>
        <v>0</v>
      </c>
      <c r="AK108" s="40">
        <f>'cieki 2023'!DI107</f>
        <v>0</v>
      </c>
      <c r="AL108" s="40">
        <f>'cieki 2023'!DJ107</f>
        <v>0</v>
      </c>
      <c r="AM108" s="40">
        <f>'cieki 2023'!DK107</f>
        <v>0</v>
      </c>
      <c r="AN108" s="40">
        <f>'cieki 2023'!DL107</f>
        <v>0</v>
      </c>
      <c r="AO108" s="80" t="s">
        <v>167</v>
      </c>
    </row>
    <row r="109" spans="1:41" x14ac:dyDescent="0.2">
      <c r="A109" s="39">
        <f>'cieki 2023'!B108</f>
        <v>279</v>
      </c>
      <c r="B109" s="79" t="str">
        <f>'cieki 2023'!D108</f>
        <v>Myśla - ujście do Odry (m. Namyślin)</v>
      </c>
      <c r="C109" s="40">
        <f>'cieki 2023'!I108</f>
        <v>0.05</v>
      </c>
      <c r="D109" s="40">
        <f>'cieki 2023'!J108</f>
        <v>1.5</v>
      </c>
      <c r="E109" s="40">
        <f>'cieki 2023'!L108</f>
        <v>2.5000000000000001E-2</v>
      </c>
      <c r="F109" s="40">
        <f>'cieki 2023'!N108</f>
        <v>2.35</v>
      </c>
      <c r="G109" s="40">
        <f>'cieki 2023'!O108</f>
        <v>3.62</v>
      </c>
      <c r="H109" s="40">
        <f>'cieki 2023'!S108</f>
        <v>2.14</v>
      </c>
      <c r="I109" s="40">
        <f>'cieki 2023'!T108</f>
        <v>27</v>
      </c>
      <c r="J109" s="40">
        <f>'cieki 2023'!X108</f>
        <v>16</v>
      </c>
      <c r="K109" s="40">
        <f>'cieki 2023'!AH108</f>
        <v>2.5</v>
      </c>
      <c r="L109" s="40">
        <f>'cieki 2023'!AJ108</f>
        <v>2.5</v>
      </c>
      <c r="M109" s="40">
        <f>'cieki 2023'!BA108</f>
        <v>98</v>
      </c>
      <c r="N109" s="40">
        <f>'cieki 2023'!BI108</f>
        <v>0.5</v>
      </c>
      <c r="O109" s="40">
        <f>'cieki 2023'!BJ108</f>
        <v>5.0000000000000001E-3</v>
      </c>
      <c r="P109" s="40">
        <f>'cieki 2023'!BP108</f>
        <v>0.05</v>
      </c>
      <c r="Q109" s="40">
        <f>'cieki 2023'!BS108</f>
        <v>0.05</v>
      </c>
      <c r="R109" s="40">
        <f>'cieki 2023'!BT108</f>
        <v>0.05</v>
      </c>
      <c r="S109" s="40">
        <f>'cieki 2023'!BU108</f>
        <v>0.1</v>
      </c>
      <c r="T109" s="40">
        <f>'cieki 2023'!BZ108</f>
        <v>0.15</v>
      </c>
      <c r="U109" s="40">
        <f>'cieki 2023'!CB108</f>
        <v>0</v>
      </c>
      <c r="V109" s="40">
        <f>'cieki 2023'!CD108</f>
        <v>0</v>
      </c>
      <c r="W109" s="40">
        <f>'cieki 2023'!CL108</f>
        <v>0</v>
      </c>
      <c r="X109" s="40">
        <f>'cieki 2023'!CQ108</f>
        <v>0</v>
      </c>
      <c r="Y109" s="40">
        <f>'cieki 2023'!CR108</f>
        <v>0</v>
      </c>
      <c r="Z109" s="40">
        <f>'cieki 2023'!CS108</f>
        <v>0</v>
      </c>
      <c r="AA109" s="40">
        <f>'cieki 2023'!CT108</f>
        <v>0</v>
      </c>
      <c r="AB109" s="40">
        <f>'cieki 2023'!CU108</f>
        <v>0</v>
      </c>
      <c r="AC109" s="40">
        <f>'cieki 2023'!CX108</f>
        <v>0</v>
      </c>
      <c r="AD109" s="40">
        <f>'cieki 2023'!CZ108</f>
        <v>0</v>
      </c>
      <c r="AE109" s="40">
        <f>'cieki 2023'!DB108</f>
        <v>0</v>
      </c>
      <c r="AF109" s="40">
        <f>'cieki 2023'!DC108</f>
        <v>0</v>
      </c>
      <c r="AG109" s="40">
        <f>'cieki 2023'!DD108</f>
        <v>0</v>
      </c>
      <c r="AH109" s="40">
        <f>'cieki 2023'!DE108</f>
        <v>0.05</v>
      </c>
      <c r="AI109" s="40">
        <f>'cieki 2023'!DF108</f>
        <v>0.05</v>
      </c>
      <c r="AJ109" s="40">
        <f>'cieki 2023'!DH108</f>
        <v>0</v>
      </c>
      <c r="AK109" s="40">
        <f>'cieki 2023'!DI108</f>
        <v>0</v>
      </c>
      <c r="AL109" s="40">
        <f>'cieki 2023'!DJ108</f>
        <v>0</v>
      </c>
      <c r="AM109" s="40">
        <f>'cieki 2023'!DK108</f>
        <v>0</v>
      </c>
      <c r="AN109" s="40">
        <f>'cieki 2023'!DL108</f>
        <v>0</v>
      </c>
      <c r="AO109" s="80" t="s">
        <v>167</v>
      </c>
    </row>
    <row r="110" spans="1:41" x14ac:dyDescent="0.2">
      <c r="A110" s="39">
        <f>'cieki 2023'!B109</f>
        <v>280</v>
      </c>
      <c r="B110" s="79" t="str">
        <f>'cieki 2023'!D109</f>
        <v>Narewka - ujście</v>
      </c>
      <c r="C110" s="40">
        <f>'cieki 2023'!I109</f>
        <v>0.05</v>
      </c>
      <c r="D110" s="40">
        <f>'cieki 2023'!J109</f>
        <v>1.5</v>
      </c>
      <c r="E110" s="40">
        <f>'cieki 2023'!L109</f>
        <v>2.5000000000000001E-2</v>
      </c>
      <c r="F110" s="40">
        <f>'cieki 2023'!N109</f>
        <v>1.1599999999999999</v>
      </c>
      <c r="G110" s="40">
        <f>'cieki 2023'!O109</f>
        <v>4.12</v>
      </c>
      <c r="H110" s="40">
        <f>'cieki 2023'!S109</f>
        <v>0.51100000000000001</v>
      </c>
      <c r="I110" s="40">
        <f>'cieki 2023'!T109</f>
        <v>1.23</v>
      </c>
      <c r="J110" s="40">
        <f>'cieki 2023'!X109</f>
        <v>5.85</v>
      </c>
      <c r="K110" s="40">
        <f>'cieki 2023'!AH109</f>
        <v>2.5</v>
      </c>
      <c r="L110" s="40">
        <f>'cieki 2023'!AJ109</f>
        <v>2.5</v>
      </c>
      <c r="M110" s="40">
        <f>'cieki 2023'!BA109</f>
        <v>34</v>
      </c>
      <c r="N110" s="40">
        <f>'cieki 2023'!BI109</f>
        <v>0.5</v>
      </c>
      <c r="O110" s="40">
        <f>'cieki 2023'!BJ109</f>
        <v>5.0000000000000001E-3</v>
      </c>
      <c r="P110" s="40">
        <f>'cieki 2023'!BP109</f>
        <v>0.05</v>
      </c>
      <c r="Q110" s="40">
        <f>'cieki 2023'!BS109</f>
        <v>0.05</v>
      </c>
      <c r="R110" s="40">
        <f>'cieki 2023'!BT109</f>
        <v>0.05</v>
      </c>
      <c r="S110" s="40">
        <f>'cieki 2023'!BU109</f>
        <v>0.1</v>
      </c>
      <c r="T110" s="40">
        <f>'cieki 2023'!BZ109</f>
        <v>0.15</v>
      </c>
      <c r="U110" s="40">
        <f>'cieki 2023'!CB109</f>
        <v>50</v>
      </c>
      <c r="V110" s="40">
        <f>'cieki 2023'!CD109</f>
        <v>0.01</v>
      </c>
      <c r="W110" s="40">
        <f>'cieki 2023'!CL109</f>
        <v>5.0000000000000001E-3</v>
      </c>
      <c r="X110" s="40">
        <f>'cieki 2023'!CQ109</f>
        <v>1.5</v>
      </c>
      <c r="Y110" s="40">
        <f>'cieki 2023'!CR109</f>
        <v>0.3</v>
      </c>
      <c r="Z110" s="40">
        <f>'cieki 2023'!CS109</f>
        <v>5</v>
      </c>
      <c r="AA110" s="40">
        <f>'cieki 2023'!CT109</f>
        <v>0.5</v>
      </c>
      <c r="AB110" s="40">
        <f>'cieki 2023'!CU109</f>
        <v>0.5</v>
      </c>
      <c r="AC110" s="40">
        <f>'cieki 2023'!CX109</f>
        <v>0.05</v>
      </c>
      <c r="AD110" s="40">
        <f>'cieki 2023'!CZ109</f>
        <v>0.05</v>
      </c>
      <c r="AE110" s="40">
        <f>'cieki 2023'!DB109</f>
        <v>0.05</v>
      </c>
      <c r="AF110" s="40">
        <f>'cieki 2023'!DC109</f>
        <v>0.05</v>
      </c>
      <c r="AG110" s="40">
        <f>'cieki 2023'!DD109</f>
        <v>0.05</v>
      </c>
      <c r="AH110" s="40">
        <f>'cieki 2023'!DE109</f>
        <v>0.05</v>
      </c>
      <c r="AI110" s="40">
        <f>'cieki 2023'!DF109</f>
        <v>0.05</v>
      </c>
      <c r="AJ110" s="40">
        <f>'cieki 2023'!DH109</f>
        <v>0.5</v>
      </c>
      <c r="AK110" s="40">
        <f>'cieki 2023'!DI109</f>
        <v>0.05</v>
      </c>
      <c r="AL110" s="40">
        <f>'cieki 2023'!DJ109</f>
        <v>0.25</v>
      </c>
      <c r="AM110" s="40">
        <f>'cieki 2023'!DK109</f>
        <v>0.25</v>
      </c>
      <c r="AN110" s="40">
        <f>'cieki 2023'!DL109</f>
        <v>0.05</v>
      </c>
      <c r="AO110" s="80" t="s">
        <v>167</v>
      </c>
    </row>
    <row r="111" spans="1:41" x14ac:dyDescent="0.2">
      <c r="A111" s="39">
        <f>'cieki 2023'!B110</f>
        <v>281</v>
      </c>
      <c r="B111" s="79" t="str">
        <f>'cieki 2023'!D110</f>
        <v>Ner - Chełmno</v>
      </c>
      <c r="C111" s="40">
        <f>'cieki 2023'!I110</f>
        <v>0.48899999999999999</v>
      </c>
      <c r="D111" s="40">
        <f>'cieki 2023'!J110</f>
        <v>6.73</v>
      </c>
      <c r="E111" s="40">
        <f>'cieki 2023'!L110</f>
        <v>4.6500000000000004</v>
      </c>
      <c r="F111" s="40">
        <f>'cieki 2023'!N110</f>
        <v>172</v>
      </c>
      <c r="G111" s="40">
        <f>'cieki 2023'!O110</f>
        <v>96.4</v>
      </c>
      <c r="H111" s="40">
        <f>'cieki 2023'!S110</f>
        <v>21</v>
      </c>
      <c r="I111" s="40">
        <f>'cieki 2023'!T110</f>
        <v>39.700000000000003</v>
      </c>
      <c r="J111" s="40">
        <f>'cieki 2023'!X110</f>
        <v>484</v>
      </c>
      <c r="K111" s="40">
        <f>'cieki 2023'!AH110</f>
        <v>690</v>
      </c>
      <c r="L111" s="40">
        <f>'cieki 2023'!AJ110</f>
        <v>92</v>
      </c>
      <c r="M111" s="40">
        <f>'cieki 2023'!BA110</f>
        <v>5857</v>
      </c>
      <c r="N111" s="40">
        <f>'cieki 2023'!BI110</f>
        <v>0.5</v>
      </c>
      <c r="O111" s="40">
        <f>'cieki 2023'!BJ110</f>
        <v>5.0000000000000001E-3</v>
      </c>
      <c r="P111" s="40">
        <f>'cieki 2023'!BP110</f>
        <v>0.05</v>
      </c>
      <c r="Q111" s="40">
        <f>'cieki 2023'!BS110</f>
        <v>0.05</v>
      </c>
      <c r="R111" s="40">
        <f>'cieki 2023'!BT110</f>
        <v>0.05</v>
      </c>
      <c r="S111" s="40">
        <f>'cieki 2023'!BU110</f>
        <v>0.1</v>
      </c>
      <c r="T111" s="40">
        <f>'cieki 2023'!BZ110</f>
        <v>0.15</v>
      </c>
      <c r="U111" s="40">
        <f>'cieki 2023'!CB110</f>
        <v>0</v>
      </c>
      <c r="V111" s="40">
        <f>'cieki 2023'!CD110</f>
        <v>0</v>
      </c>
      <c r="W111" s="40">
        <f>'cieki 2023'!CL110</f>
        <v>0</v>
      </c>
      <c r="X111" s="40">
        <f>'cieki 2023'!CQ110</f>
        <v>0</v>
      </c>
      <c r="Y111" s="40">
        <f>'cieki 2023'!CR110</f>
        <v>0</v>
      </c>
      <c r="Z111" s="40">
        <f>'cieki 2023'!CS110</f>
        <v>0</v>
      </c>
      <c r="AA111" s="40">
        <f>'cieki 2023'!CT110</f>
        <v>0</v>
      </c>
      <c r="AB111" s="40">
        <f>'cieki 2023'!CU110</f>
        <v>0</v>
      </c>
      <c r="AC111" s="40">
        <f>'cieki 2023'!CX110</f>
        <v>0</v>
      </c>
      <c r="AD111" s="40">
        <f>'cieki 2023'!CZ110</f>
        <v>0</v>
      </c>
      <c r="AE111" s="40">
        <f>'cieki 2023'!DB110</f>
        <v>0</v>
      </c>
      <c r="AF111" s="40">
        <f>'cieki 2023'!DC110</f>
        <v>0</v>
      </c>
      <c r="AG111" s="40">
        <f>'cieki 2023'!DD110</f>
        <v>0</v>
      </c>
      <c r="AH111" s="40">
        <f>'cieki 2023'!DE110</f>
        <v>0.05</v>
      </c>
      <c r="AI111" s="40">
        <f>'cieki 2023'!DF110</f>
        <v>0.05</v>
      </c>
      <c r="AJ111" s="40">
        <f>'cieki 2023'!DH110</f>
        <v>0</v>
      </c>
      <c r="AK111" s="40">
        <f>'cieki 2023'!DI110</f>
        <v>0</v>
      </c>
      <c r="AL111" s="40">
        <f>'cieki 2023'!DJ110</f>
        <v>0</v>
      </c>
      <c r="AM111" s="40">
        <f>'cieki 2023'!DK110</f>
        <v>0</v>
      </c>
      <c r="AN111" s="40">
        <f>'cieki 2023'!DL110</f>
        <v>0</v>
      </c>
      <c r="AO111" s="81" t="s">
        <v>166</v>
      </c>
    </row>
    <row r="112" spans="1:41" x14ac:dyDescent="0.2">
      <c r="A112" s="39">
        <f>'cieki 2023'!B111</f>
        <v>282</v>
      </c>
      <c r="B112" s="79" t="str">
        <f>'cieki 2023'!D111</f>
        <v>Nickulina - ujście do Soły</v>
      </c>
      <c r="C112" s="40">
        <f>'cieki 2023'!I111</f>
        <v>0.05</v>
      </c>
      <c r="D112" s="40">
        <f>'cieki 2023'!J111</f>
        <v>1.5</v>
      </c>
      <c r="E112" s="40">
        <f>'cieki 2023'!L111</f>
        <v>2.5000000000000001E-2</v>
      </c>
      <c r="F112" s="40">
        <f>'cieki 2023'!N111</f>
        <v>18.5</v>
      </c>
      <c r="G112" s="40">
        <f>'cieki 2023'!O111</f>
        <v>13</v>
      </c>
      <c r="H112" s="40">
        <f>'cieki 2023'!S111</f>
        <v>25</v>
      </c>
      <c r="I112" s="40">
        <f>'cieki 2023'!T111</f>
        <v>11</v>
      </c>
      <c r="J112" s="40">
        <f>'cieki 2023'!X111</f>
        <v>30.3</v>
      </c>
      <c r="K112" s="40">
        <f>'cieki 2023'!AH111</f>
        <v>2.5</v>
      </c>
      <c r="L112" s="40">
        <f>'cieki 2023'!AJ111</f>
        <v>6</v>
      </c>
      <c r="M112" s="40">
        <f>'cieki 2023'!BA111</f>
        <v>223</v>
      </c>
      <c r="N112" s="40">
        <f>'cieki 2023'!BI111</f>
        <v>0.5</v>
      </c>
      <c r="O112" s="40">
        <f>'cieki 2023'!BJ111</f>
        <v>5.0000000000000001E-3</v>
      </c>
      <c r="P112" s="40">
        <f>'cieki 2023'!BP111</f>
        <v>0.05</v>
      </c>
      <c r="Q112" s="40">
        <f>'cieki 2023'!BS111</f>
        <v>0.05</v>
      </c>
      <c r="R112" s="40">
        <f>'cieki 2023'!BT111</f>
        <v>0.05</v>
      </c>
      <c r="S112" s="40">
        <f>'cieki 2023'!BU111</f>
        <v>0.1</v>
      </c>
      <c r="T112" s="40">
        <f>'cieki 2023'!BZ111</f>
        <v>0.15</v>
      </c>
      <c r="U112" s="40">
        <f>'cieki 2023'!CB111</f>
        <v>0</v>
      </c>
      <c r="V112" s="40">
        <f>'cieki 2023'!CD111</f>
        <v>0</v>
      </c>
      <c r="W112" s="40">
        <f>'cieki 2023'!CL111</f>
        <v>0</v>
      </c>
      <c r="X112" s="40">
        <f>'cieki 2023'!CQ111</f>
        <v>0</v>
      </c>
      <c r="Y112" s="40">
        <f>'cieki 2023'!CR111</f>
        <v>0</v>
      </c>
      <c r="Z112" s="40">
        <f>'cieki 2023'!CS111</f>
        <v>0</v>
      </c>
      <c r="AA112" s="40">
        <f>'cieki 2023'!CT111</f>
        <v>0</v>
      </c>
      <c r="AB112" s="40">
        <f>'cieki 2023'!CU111</f>
        <v>0</v>
      </c>
      <c r="AC112" s="40">
        <f>'cieki 2023'!CX111</f>
        <v>0</v>
      </c>
      <c r="AD112" s="40">
        <f>'cieki 2023'!CZ111</f>
        <v>0</v>
      </c>
      <c r="AE112" s="40">
        <f>'cieki 2023'!DB111</f>
        <v>0</v>
      </c>
      <c r="AF112" s="40">
        <f>'cieki 2023'!DC111</f>
        <v>0</v>
      </c>
      <c r="AG112" s="40">
        <f>'cieki 2023'!DD111</f>
        <v>0</v>
      </c>
      <c r="AH112" s="40">
        <f>'cieki 2023'!DE111</f>
        <v>0.05</v>
      </c>
      <c r="AI112" s="40">
        <f>'cieki 2023'!DF111</f>
        <v>0.05</v>
      </c>
      <c r="AJ112" s="40">
        <f>'cieki 2023'!DH111</f>
        <v>0</v>
      </c>
      <c r="AK112" s="40">
        <f>'cieki 2023'!DI111</f>
        <v>0</v>
      </c>
      <c r="AL112" s="40">
        <f>'cieki 2023'!DJ111</f>
        <v>0</v>
      </c>
      <c r="AM112" s="40">
        <f>'cieki 2023'!DK111</f>
        <v>0</v>
      </c>
      <c r="AN112" s="40">
        <f>'cieki 2023'!DL111</f>
        <v>0</v>
      </c>
      <c r="AO112" s="80" t="s">
        <v>167</v>
      </c>
    </row>
    <row r="113" spans="1:41" x14ac:dyDescent="0.2">
      <c r="A113" s="39">
        <f>'cieki 2023'!B112</f>
        <v>283</v>
      </c>
      <c r="B113" s="79" t="str">
        <f>'cieki 2023'!D112</f>
        <v>Niedziczanka - ujście do Dunajca</v>
      </c>
      <c r="C113" s="40">
        <f>'cieki 2023'!I112</f>
        <v>0.05</v>
      </c>
      <c r="D113" s="40">
        <f>'cieki 2023'!J112</f>
        <v>6.2</v>
      </c>
      <c r="E113" s="40">
        <f>'cieki 2023'!L112</f>
        <v>0.27300000000000002</v>
      </c>
      <c r="F113" s="40">
        <f>'cieki 2023'!N112</f>
        <v>16.899999999999999</v>
      </c>
      <c r="G113" s="40">
        <f>'cieki 2023'!O112</f>
        <v>15.4</v>
      </c>
      <c r="H113" s="40">
        <f>'cieki 2023'!S112</f>
        <v>25.1</v>
      </c>
      <c r="I113" s="40">
        <f>'cieki 2023'!T112</f>
        <v>7.24</v>
      </c>
      <c r="J113" s="40">
        <f>'cieki 2023'!X112</f>
        <v>49.6</v>
      </c>
      <c r="K113" s="40">
        <f>'cieki 2023'!AH112</f>
        <v>54</v>
      </c>
      <c r="L113" s="40">
        <f>'cieki 2023'!AJ112</f>
        <v>32</v>
      </c>
      <c r="M113" s="40">
        <f>'cieki 2023'!BA112</f>
        <v>1178.5</v>
      </c>
      <c r="N113" s="40">
        <f>'cieki 2023'!BI112</f>
        <v>0.5</v>
      </c>
      <c r="O113" s="40">
        <f>'cieki 2023'!BJ112</f>
        <v>5.0000000000000001E-3</v>
      </c>
      <c r="P113" s="40">
        <f>'cieki 2023'!BP112</f>
        <v>0.05</v>
      </c>
      <c r="Q113" s="40">
        <f>'cieki 2023'!BS112</f>
        <v>0.05</v>
      </c>
      <c r="R113" s="40">
        <f>'cieki 2023'!BT112</f>
        <v>0.05</v>
      </c>
      <c r="S113" s="40">
        <f>'cieki 2023'!BU112</f>
        <v>0.1</v>
      </c>
      <c r="T113" s="40">
        <f>'cieki 2023'!BZ112</f>
        <v>0.15</v>
      </c>
      <c r="U113" s="40">
        <f>'cieki 2023'!CB112</f>
        <v>50</v>
      </c>
      <c r="V113" s="40">
        <f>'cieki 2023'!CD112</f>
        <v>0.01</v>
      </c>
      <c r="W113" s="40">
        <f>'cieki 2023'!CL112</f>
        <v>5.0000000000000001E-3</v>
      </c>
      <c r="X113" s="40">
        <f>'cieki 2023'!CQ112</f>
        <v>1.5</v>
      </c>
      <c r="Y113" s="40">
        <f>'cieki 2023'!CR112</f>
        <v>0.3</v>
      </c>
      <c r="Z113" s="40">
        <f>'cieki 2023'!CS112</f>
        <v>5</v>
      </c>
      <c r="AA113" s="40">
        <f>'cieki 2023'!CT112</f>
        <v>0.5</v>
      </c>
      <c r="AB113" s="40">
        <f>'cieki 2023'!CU112</f>
        <v>0.5</v>
      </c>
      <c r="AC113" s="40">
        <f>'cieki 2023'!CX112</f>
        <v>0.05</v>
      </c>
      <c r="AD113" s="40">
        <f>'cieki 2023'!CZ112</f>
        <v>0.05</v>
      </c>
      <c r="AE113" s="40">
        <f>'cieki 2023'!DB112</f>
        <v>0.05</v>
      </c>
      <c r="AF113" s="40">
        <f>'cieki 2023'!DC112</f>
        <v>0.05</v>
      </c>
      <c r="AG113" s="40">
        <f>'cieki 2023'!DD112</f>
        <v>0.05</v>
      </c>
      <c r="AH113" s="40">
        <f>'cieki 2023'!DE112</f>
        <v>0.05</v>
      </c>
      <c r="AI113" s="40">
        <f>'cieki 2023'!DF112</f>
        <v>0.05</v>
      </c>
      <c r="AJ113" s="40">
        <f>'cieki 2023'!DH112</f>
        <v>0.5</v>
      </c>
      <c r="AK113" s="40">
        <f>'cieki 2023'!DI112</f>
        <v>0.05</v>
      </c>
      <c r="AL113" s="40">
        <f>'cieki 2023'!DJ112</f>
        <v>0.25</v>
      </c>
      <c r="AM113" s="40">
        <f>'cieki 2023'!DK112</f>
        <v>0.25</v>
      </c>
      <c r="AN113" s="40">
        <f>'cieki 2023'!DL112</f>
        <v>0.05</v>
      </c>
      <c r="AO113" s="80" t="s">
        <v>167</v>
      </c>
    </row>
    <row r="114" spans="1:41" ht="18" x14ac:dyDescent="0.2">
      <c r="A114" s="39">
        <f>'cieki 2023'!B113</f>
        <v>284</v>
      </c>
      <c r="B114" s="79" t="str">
        <f>'cieki 2023'!D113</f>
        <v>Niesłusz - ujście do Strzegomki (m. Chmielów)</v>
      </c>
      <c r="C114" s="40">
        <f>'cieki 2023'!I113</f>
        <v>0.77300000000000002</v>
      </c>
      <c r="D114" s="40">
        <f>'cieki 2023'!J113</f>
        <v>1.5</v>
      </c>
      <c r="E114" s="40">
        <f>'cieki 2023'!L113</f>
        <v>2.5000000000000001E-2</v>
      </c>
      <c r="F114" s="40">
        <f>'cieki 2023'!N113</f>
        <v>15.4</v>
      </c>
      <c r="G114" s="40">
        <f>'cieki 2023'!O113</f>
        <v>8.91</v>
      </c>
      <c r="H114" s="40">
        <f>'cieki 2023'!S113</f>
        <v>14.2</v>
      </c>
      <c r="I114" s="40">
        <f>'cieki 2023'!T113</f>
        <v>5.85</v>
      </c>
      <c r="J114" s="40">
        <f>'cieki 2023'!X113</f>
        <v>19.7</v>
      </c>
      <c r="K114" s="40">
        <f>'cieki 2023'!AH113</f>
        <v>130</v>
      </c>
      <c r="L114" s="40">
        <f>'cieki 2023'!AJ113</f>
        <v>109</v>
      </c>
      <c r="M114" s="40">
        <f>'cieki 2023'!BA113</f>
        <v>14429.7</v>
      </c>
      <c r="N114" s="40">
        <f>'cieki 2023'!BI113</f>
        <v>0.5</v>
      </c>
      <c r="O114" s="40">
        <f>'cieki 2023'!BJ113</f>
        <v>5.0000000000000001E-3</v>
      </c>
      <c r="P114" s="40">
        <f>'cieki 2023'!BP113</f>
        <v>0.05</v>
      </c>
      <c r="Q114" s="40">
        <f>'cieki 2023'!BS113</f>
        <v>0.05</v>
      </c>
      <c r="R114" s="40">
        <f>'cieki 2023'!BT113</f>
        <v>0.05</v>
      </c>
      <c r="S114" s="40">
        <f>'cieki 2023'!BU113</f>
        <v>0.1</v>
      </c>
      <c r="T114" s="40">
        <f>'cieki 2023'!BZ113</f>
        <v>0.15</v>
      </c>
      <c r="U114" s="40">
        <f>'cieki 2023'!CB113</f>
        <v>0</v>
      </c>
      <c r="V114" s="40">
        <f>'cieki 2023'!CD113</f>
        <v>0</v>
      </c>
      <c r="W114" s="40">
        <f>'cieki 2023'!CL113</f>
        <v>0</v>
      </c>
      <c r="X114" s="40">
        <f>'cieki 2023'!CQ113</f>
        <v>0</v>
      </c>
      <c r="Y114" s="40">
        <f>'cieki 2023'!CR113</f>
        <v>0</v>
      </c>
      <c r="Z114" s="40">
        <f>'cieki 2023'!CS113</f>
        <v>0</v>
      </c>
      <c r="AA114" s="40">
        <f>'cieki 2023'!CT113</f>
        <v>0</v>
      </c>
      <c r="AB114" s="40">
        <f>'cieki 2023'!CU113</f>
        <v>0</v>
      </c>
      <c r="AC114" s="40">
        <f>'cieki 2023'!CX113</f>
        <v>0</v>
      </c>
      <c r="AD114" s="40">
        <f>'cieki 2023'!CZ113</f>
        <v>0</v>
      </c>
      <c r="AE114" s="40">
        <f>'cieki 2023'!DB113</f>
        <v>0</v>
      </c>
      <c r="AF114" s="40">
        <f>'cieki 2023'!DC113</f>
        <v>0</v>
      </c>
      <c r="AG114" s="40">
        <f>'cieki 2023'!DD113</f>
        <v>0</v>
      </c>
      <c r="AH114" s="40">
        <f>'cieki 2023'!DE113</f>
        <v>0.05</v>
      </c>
      <c r="AI114" s="40">
        <f>'cieki 2023'!DF113</f>
        <v>0.05</v>
      </c>
      <c r="AJ114" s="40">
        <f>'cieki 2023'!DH113</f>
        <v>0</v>
      </c>
      <c r="AK114" s="40">
        <f>'cieki 2023'!DI113</f>
        <v>0</v>
      </c>
      <c r="AL114" s="40">
        <f>'cieki 2023'!DJ113</f>
        <v>0</v>
      </c>
      <c r="AM114" s="40">
        <f>'cieki 2023'!DK113</f>
        <v>0</v>
      </c>
      <c r="AN114" s="40">
        <f>'cieki 2023'!DL113</f>
        <v>0</v>
      </c>
      <c r="AO114" s="81" t="s">
        <v>166</v>
      </c>
    </row>
    <row r="115" spans="1:41" x14ac:dyDescent="0.2">
      <c r="A115" s="39">
        <f>'cieki 2023'!B114</f>
        <v>285</v>
      </c>
      <c r="B115" s="79" t="str">
        <f>'cieki 2023'!D114</f>
        <v>Nogat - Kępa Dolna/Kępiny</v>
      </c>
      <c r="C115" s="40">
        <f>'cieki 2023'!I114</f>
        <v>0.05</v>
      </c>
      <c r="D115" s="40">
        <f>'cieki 2023'!J114</f>
        <v>1.5</v>
      </c>
      <c r="E115" s="40">
        <f>'cieki 2023'!L114</f>
        <v>2.5000000000000001E-2</v>
      </c>
      <c r="F115" s="40">
        <f>'cieki 2023'!N114</f>
        <v>4.42</v>
      </c>
      <c r="G115" s="40">
        <f>'cieki 2023'!O114</f>
        <v>5.14</v>
      </c>
      <c r="H115" s="40">
        <f>'cieki 2023'!S114</f>
        <v>3.41</v>
      </c>
      <c r="I115" s="40">
        <f>'cieki 2023'!T114</f>
        <v>2.13</v>
      </c>
      <c r="J115" s="40">
        <f>'cieki 2023'!X114</f>
        <v>12.9</v>
      </c>
      <c r="K115" s="40">
        <f>'cieki 2023'!AH114</f>
        <v>44</v>
      </c>
      <c r="L115" s="40">
        <f>'cieki 2023'!AJ114</f>
        <v>2.5</v>
      </c>
      <c r="M115" s="40">
        <f>'cieki 2023'!BA114</f>
        <v>238</v>
      </c>
      <c r="N115" s="40">
        <f>'cieki 2023'!BI114</f>
        <v>0.5</v>
      </c>
      <c r="O115" s="40">
        <f>'cieki 2023'!BJ114</f>
        <v>5.0000000000000001E-3</v>
      </c>
      <c r="P115" s="40">
        <f>'cieki 2023'!BP114</f>
        <v>0.05</v>
      </c>
      <c r="Q115" s="40">
        <f>'cieki 2023'!BS114</f>
        <v>0.05</v>
      </c>
      <c r="R115" s="40">
        <f>'cieki 2023'!BT114</f>
        <v>0.05</v>
      </c>
      <c r="S115" s="40">
        <f>'cieki 2023'!BU114</f>
        <v>0.1</v>
      </c>
      <c r="T115" s="40">
        <f>'cieki 2023'!BZ114</f>
        <v>0.15</v>
      </c>
      <c r="U115" s="40">
        <f>'cieki 2023'!CB114</f>
        <v>50</v>
      </c>
      <c r="V115" s="40">
        <f>'cieki 2023'!CD114</f>
        <v>0.01</v>
      </c>
      <c r="W115" s="40">
        <f>'cieki 2023'!CL114</f>
        <v>5.0000000000000001E-3</v>
      </c>
      <c r="X115" s="40">
        <f>'cieki 2023'!CQ114</f>
        <v>1.5</v>
      </c>
      <c r="Y115" s="40">
        <f>'cieki 2023'!CR114</f>
        <v>0.3</v>
      </c>
      <c r="Z115" s="40">
        <f>'cieki 2023'!CS114</f>
        <v>5</v>
      </c>
      <c r="AA115" s="40">
        <f>'cieki 2023'!CT114</f>
        <v>0.5</v>
      </c>
      <c r="AB115" s="40">
        <f>'cieki 2023'!CU114</f>
        <v>0.5</v>
      </c>
      <c r="AC115" s="40">
        <f>'cieki 2023'!CX114</f>
        <v>0.05</v>
      </c>
      <c r="AD115" s="40">
        <f>'cieki 2023'!CZ114</f>
        <v>0.05</v>
      </c>
      <c r="AE115" s="40">
        <f>'cieki 2023'!DB114</f>
        <v>0.05</v>
      </c>
      <c r="AF115" s="40">
        <f>'cieki 2023'!DC114</f>
        <v>0.05</v>
      </c>
      <c r="AG115" s="40">
        <f>'cieki 2023'!DD114</f>
        <v>0.05</v>
      </c>
      <c r="AH115" s="40">
        <f>'cieki 2023'!DE114</f>
        <v>0.05</v>
      </c>
      <c r="AI115" s="40">
        <f>'cieki 2023'!DF114</f>
        <v>0.05</v>
      </c>
      <c r="AJ115" s="40">
        <f>'cieki 2023'!DH114</f>
        <v>0.5</v>
      </c>
      <c r="AK115" s="40">
        <f>'cieki 2023'!DI114</f>
        <v>0.05</v>
      </c>
      <c r="AL115" s="40">
        <f>'cieki 2023'!DJ114</f>
        <v>0.25</v>
      </c>
      <c r="AM115" s="40">
        <f>'cieki 2023'!DK114</f>
        <v>0.25</v>
      </c>
      <c r="AN115" s="40">
        <f>'cieki 2023'!DL114</f>
        <v>0.05</v>
      </c>
      <c r="AO115" s="80" t="s">
        <v>167</v>
      </c>
    </row>
    <row r="116" spans="1:41" x14ac:dyDescent="0.2">
      <c r="A116" s="39">
        <f>'cieki 2023'!B115</f>
        <v>286</v>
      </c>
      <c r="B116" s="79" t="str">
        <f>'cieki 2023'!D115</f>
        <v>Noteć - poniżej Drawska</v>
      </c>
      <c r="C116" s="40">
        <f>'cieki 2023'!I115</f>
        <v>0.05</v>
      </c>
      <c r="D116" s="40">
        <f>'cieki 2023'!J115</f>
        <v>1.5</v>
      </c>
      <c r="E116" s="40">
        <f>'cieki 2023'!L115</f>
        <v>2.5000000000000001E-2</v>
      </c>
      <c r="F116" s="40">
        <f>'cieki 2023'!N115</f>
        <v>6.53</v>
      </c>
      <c r="G116" s="40">
        <f>'cieki 2023'!O115</f>
        <v>6.38</v>
      </c>
      <c r="H116" s="40">
        <f>'cieki 2023'!S115</f>
        <v>2.76</v>
      </c>
      <c r="I116" s="40">
        <f>'cieki 2023'!T115</f>
        <v>7.13</v>
      </c>
      <c r="J116" s="40">
        <f>'cieki 2023'!X115</f>
        <v>33</v>
      </c>
      <c r="K116" s="40">
        <f>'cieki 2023'!AH115</f>
        <v>49</v>
      </c>
      <c r="L116" s="40">
        <f>'cieki 2023'!AJ115</f>
        <v>18</v>
      </c>
      <c r="M116" s="40">
        <f>'cieki 2023'!BA115</f>
        <v>1374</v>
      </c>
      <c r="N116" s="40">
        <f>'cieki 2023'!BI115</f>
        <v>0.5</v>
      </c>
      <c r="O116" s="40">
        <f>'cieki 2023'!BJ115</f>
        <v>5.0000000000000001E-3</v>
      </c>
      <c r="P116" s="40">
        <f>'cieki 2023'!BP115</f>
        <v>0.05</v>
      </c>
      <c r="Q116" s="40">
        <f>'cieki 2023'!BS115</f>
        <v>0.05</v>
      </c>
      <c r="R116" s="40">
        <f>'cieki 2023'!BT115</f>
        <v>0.05</v>
      </c>
      <c r="S116" s="40">
        <f>'cieki 2023'!BU115</f>
        <v>0.1</v>
      </c>
      <c r="T116" s="40">
        <f>'cieki 2023'!BZ115</f>
        <v>0.15</v>
      </c>
      <c r="U116" s="40">
        <f>'cieki 2023'!CB115</f>
        <v>0</v>
      </c>
      <c r="V116" s="40">
        <f>'cieki 2023'!CD115</f>
        <v>0</v>
      </c>
      <c r="W116" s="40">
        <f>'cieki 2023'!CL115</f>
        <v>0</v>
      </c>
      <c r="X116" s="40">
        <f>'cieki 2023'!CQ115</f>
        <v>0</v>
      </c>
      <c r="Y116" s="40">
        <f>'cieki 2023'!CR115</f>
        <v>0</v>
      </c>
      <c r="Z116" s="40">
        <f>'cieki 2023'!CS115</f>
        <v>0</v>
      </c>
      <c r="AA116" s="40">
        <f>'cieki 2023'!CT115</f>
        <v>0</v>
      </c>
      <c r="AB116" s="40">
        <f>'cieki 2023'!CU115</f>
        <v>0</v>
      </c>
      <c r="AC116" s="40">
        <f>'cieki 2023'!CX115</f>
        <v>0</v>
      </c>
      <c r="AD116" s="40">
        <f>'cieki 2023'!CZ115</f>
        <v>0</v>
      </c>
      <c r="AE116" s="40">
        <f>'cieki 2023'!DB115</f>
        <v>0</v>
      </c>
      <c r="AF116" s="40">
        <f>'cieki 2023'!DC115</f>
        <v>0</v>
      </c>
      <c r="AG116" s="40">
        <f>'cieki 2023'!DD115</f>
        <v>0</v>
      </c>
      <c r="AH116" s="40">
        <f>'cieki 2023'!DE115</f>
        <v>0.05</v>
      </c>
      <c r="AI116" s="40">
        <f>'cieki 2023'!DF115</f>
        <v>0.05</v>
      </c>
      <c r="AJ116" s="40">
        <f>'cieki 2023'!DH115</f>
        <v>0</v>
      </c>
      <c r="AK116" s="40">
        <f>'cieki 2023'!DI115</f>
        <v>0</v>
      </c>
      <c r="AL116" s="40">
        <f>'cieki 2023'!DJ115</f>
        <v>0</v>
      </c>
      <c r="AM116" s="40">
        <f>'cieki 2023'!DK115</f>
        <v>0</v>
      </c>
      <c r="AN116" s="40">
        <f>'cieki 2023'!DL115</f>
        <v>0</v>
      </c>
      <c r="AO116" s="80" t="s">
        <v>167</v>
      </c>
    </row>
    <row r="117" spans="1:41" ht="18" x14ac:dyDescent="0.2">
      <c r="A117" s="39">
        <f>'cieki 2023'!B116</f>
        <v>287</v>
      </c>
      <c r="B117" s="79" t="str">
        <f>'cieki 2023'!D116</f>
        <v>Noteć - most na drodze Gościmiec-Goszczanowiec</v>
      </c>
      <c r="C117" s="40">
        <f>'cieki 2023'!I116</f>
        <v>1.06</v>
      </c>
      <c r="D117" s="40">
        <f>'cieki 2023'!J116</f>
        <v>1.5</v>
      </c>
      <c r="E117" s="40">
        <f>'cieki 2023'!L116</f>
        <v>2.5000000000000001E-2</v>
      </c>
      <c r="F117" s="40">
        <f>'cieki 2023'!N116</f>
        <v>1.93</v>
      </c>
      <c r="G117" s="40">
        <f>'cieki 2023'!O116</f>
        <v>2.84</v>
      </c>
      <c r="H117" s="40">
        <f>'cieki 2023'!S116</f>
        <v>0.67200000000000004</v>
      </c>
      <c r="I117" s="40">
        <f>'cieki 2023'!T116</f>
        <v>1.28</v>
      </c>
      <c r="J117" s="40">
        <f>'cieki 2023'!X116</f>
        <v>7.46</v>
      </c>
      <c r="K117" s="40">
        <f>'cieki 2023'!AH116</f>
        <v>8</v>
      </c>
      <c r="L117" s="40">
        <f>'cieki 2023'!AJ116</f>
        <v>2.5</v>
      </c>
      <c r="M117" s="40">
        <f>'cieki 2023'!BA116</f>
        <v>60.5</v>
      </c>
      <c r="N117" s="40">
        <f>'cieki 2023'!BI116</f>
        <v>0.5</v>
      </c>
      <c r="O117" s="40">
        <f>'cieki 2023'!BJ116</f>
        <v>5.0000000000000001E-3</v>
      </c>
      <c r="P117" s="40">
        <f>'cieki 2023'!BP116</f>
        <v>0.05</v>
      </c>
      <c r="Q117" s="40">
        <f>'cieki 2023'!BS116</f>
        <v>0.05</v>
      </c>
      <c r="R117" s="40">
        <f>'cieki 2023'!BT116</f>
        <v>0.05</v>
      </c>
      <c r="S117" s="40">
        <f>'cieki 2023'!BU116</f>
        <v>0.1</v>
      </c>
      <c r="T117" s="40">
        <f>'cieki 2023'!BZ116</f>
        <v>0.15</v>
      </c>
      <c r="U117" s="40">
        <f>'cieki 2023'!CB116</f>
        <v>0</v>
      </c>
      <c r="V117" s="40">
        <f>'cieki 2023'!CD116</f>
        <v>0</v>
      </c>
      <c r="W117" s="40">
        <f>'cieki 2023'!CL116</f>
        <v>0</v>
      </c>
      <c r="X117" s="40">
        <f>'cieki 2023'!CQ116</f>
        <v>0</v>
      </c>
      <c r="Y117" s="40">
        <f>'cieki 2023'!CR116</f>
        <v>0</v>
      </c>
      <c r="Z117" s="40">
        <f>'cieki 2023'!CS116</f>
        <v>0</v>
      </c>
      <c r="AA117" s="40">
        <f>'cieki 2023'!CT116</f>
        <v>0</v>
      </c>
      <c r="AB117" s="40">
        <f>'cieki 2023'!CU116</f>
        <v>0</v>
      </c>
      <c r="AC117" s="40">
        <f>'cieki 2023'!CX116</f>
        <v>0</v>
      </c>
      <c r="AD117" s="40">
        <f>'cieki 2023'!CZ116</f>
        <v>0</v>
      </c>
      <c r="AE117" s="40">
        <f>'cieki 2023'!DB116</f>
        <v>0</v>
      </c>
      <c r="AF117" s="40">
        <f>'cieki 2023'!DC116</f>
        <v>0</v>
      </c>
      <c r="AG117" s="40">
        <f>'cieki 2023'!DD116</f>
        <v>0</v>
      </c>
      <c r="AH117" s="40">
        <f>'cieki 2023'!DE116</f>
        <v>0.05</v>
      </c>
      <c r="AI117" s="40">
        <f>'cieki 2023'!DF116</f>
        <v>0.05</v>
      </c>
      <c r="AJ117" s="40">
        <f>'cieki 2023'!DH116</f>
        <v>0</v>
      </c>
      <c r="AK117" s="40">
        <f>'cieki 2023'!DI116</f>
        <v>0</v>
      </c>
      <c r="AL117" s="40">
        <f>'cieki 2023'!DJ116</f>
        <v>0</v>
      </c>
      <c r="AM117" s="40">
        <f>'cieki 2023'!DK116</f>
        <v>0</v>
      </c>
      <c r="AN117" s="40">
        <f>'cieki 2023'!DL116</f>
        <v>0</v>
      </c>
      <c r="AO117" s="81" t="s">
        <v>166</v>
      </c>
    </row>
    <row r="118" spans="1:41" x14ac:dyDescent="0.2">
      <c r="A118" s="39">
        <f>'cieki 2023'!B117</f>
        <v>288</v>
      </c>
      <c r="B118" s="79" t="str">
        <f>'cieki 2023'!D117</f>
        <v>Noteć - Gromadno</v>
      </c>
      <c r="C118" s="40">
        <f>'cieki 2023'!I117</f>
        <v>0.05</v>
      </c>
      <c r="D118" s="40">
        <f>'cieki 2023'!J117</f>
        <v>3.24</v>
      </c>
      <c r="E118" s="40">
        <f>'cieki 2023'!L117</f>
        <v>2.5000000000000001E-2</v>
      </c>
      <c r="F118" s="40">
        <f>'cieki 2023'!N117</f>
        <v>4.78</v>
      </c>
      <c r="G118" s="40">
        <f>'cieki 2023'!O117</f>
        <v>14</v>
      </c>
      <c r="H118" s="40">
        <f>'cieki 2023'!S117</f>
        <v>3.43</v>
      </c>
      <c r="I118" s="40">
        <f>'cieki 2023'!T117</f>
        <v>11.6</v>
      </c>
      <c r="J118" s="40">
        <f>'cieki 2023'!X117</f>
        <v>47.3</v>
      </c>
      <c r="K118" s="40">
        <f>'cieki 2023'!AH117</f>
        <v>37</v>
      </c>
      <c r="L118" s="40">
        <f>'cieki 2023'!AJ117</f>
        <v>9</v>
      </c>
      <c r="M118" s="40">
        <f>'cieki 2023'!BA117</f>
        <v>464</v>
      </c>
      <c r="N118" s="40">
        <f>'cieki 2023'!BI117</f>
        <v>0.5</v>
      </c>
      <c r="O118" s="40">
        <f>'cieki 2023'!BJ117</f>
        <v>5.0000000000000001E-3</v>
      </c>
      <c r="P118" s="40">
        <f>'cieki 2023'!BP117</f>
        <v>0.05</v>
      </c>
      <c r="Q118" s="40">
        <f>'cieki 2023'!BS117</f>
        <v>0.05</v>
      </c>
      <c r="R118" s="40">
        <f>'cieki 2023'!BT117</f>
        <v>0.05</v>
      </c>
      <c r="S118" s="40">
        <f>'cieki 2023'!BU117</f>
        <v>0.1</v>
      </c>
      <c r="T118" s="40">
        <f>'cieki 2023'!BZ117</f>
        <v>0.15</v>
      </c>
      <c r="U118" s="40">
        <f>'cieki 2023'!CB117</f>
        <v>0</v>
      </c>
      <c r="V118" s="40">
        <f>'cieki 2023'!CD117</f>
        <v>0</v>
      </c>
      <c r="W118" s="40">
        <f>'cieki 2023'!CL117</f>
        <v>0</v>
      </c>
      <c r="X118" s="40">
        <f>'cieki 2023'!CQ117</f>
        <v>0</v>
      </c>
      <c r="Y118" s="40">
        <f>'cieki 2023'!CR117</f>
        <v>0</v>
      </c>
      <c r="Z118" s="40">
        <f>'cieki 2023'!CS117</f>
        <v>0</v>
      </c>
      <c r="AA118" s="40">
        <f>'cieki 2023'!CT117</f>
        <v>0</v>
      </c>
      <c r="AB118" s="40">
        <f>'cieki 2023'!CU117</f>
        <v>0</v>
      </c>
      <c r="AC118" s="40">
        <f>'cieki 2023'!CX117</f>
        <v>0</v>
      </c>
      <c r="AD118" s="40">
        <f>'cieki 2023'!CZ117</f>
        <v>0</v>
      </c>
      <c r="AE118" s="40">
        <f>'cieki 2023'!DB117</f>
        <v>0</v>
      </c>
      <c r="AF118" s="40">
        <f>'cieki 2023'!DC117</f>
        <v>0</v>
      </c>
      <c r="AG118" s="40">
        <f>'cieki 2023'!DD117</f>
        <v>0</v>
      </c>
      <c r="AH118" s="40">
        <f>'cieki 2023'!DE117</f>
        <v>0.05</v>
      </c>
      <c r="AI118" s="40">
        <f>'cieki 2023'!DF117</f>
        <v>0.05</v>
      </c>
      <c r="AJ118" s="40">
        <f>'cieki 2023'!DH117</f>
        <v>0</v>
      </c>
      <c r="AK118" s="40">
        <f>'cieki 2023'!DI117</f>
        <v>0</v>
      </c>
      <c r="AL118" s="40">
        <f>'cieki 2023'!DJ117</f>
        <v>0</v>
      </c>
      <c r="AM118" s="40">
        <f>'cieki 2023'!DK117</f>
        <v>0</v>
      </c>
      <c r="AN118" s="40">
        <f>'cieki 2023'!DL117</f>
        <v>0</v>
      </c>
      <c r="AO118" s="80" t="s">
        <v>167</v>
      </c>
    </row>
    <row r="119" spans="1:41" x14ac:dyDescent="0.2">
      <c r="A119" s="39">
        <f>'cieki 2023'!B118</f>
        <v>289</v>
      </c>
      <c r="B119" s="79" t="str">
        <f>'cieki 2023'!D118</f>
        <v>Noteć - Lechowo</v>
      </c>
      <c r="C119" s="40">
        <f>'cieki 2023'!I118</f>
        <v>0.05</v>
      </c>
      <c r="D119" s="40">
        <f>'cieki 2023'!J118</f>
        <v>1.5</v>
      </c>
      <c r="E119" s="40">
        <f>'cieki 2023'!L118</f>
        <v>9.5000000000000001E-2</v>
      </c>
      <c r="F119" s="40">
        <f>'cieki 2023'!N118</f>
        <v>2.56</v>
      </c>
      <c r="G119" s="40">
        <f>'cieki 2023'!O118</f>
        <v>5.52</v>
      </c>
      <c r="H119" s="40">
        <f>'cieki 2023'!S118</f>
        <v>1.25</v>
      </c>
      <c r="I119" s="40">
        <f>'cieki 2023'!T118</f>
        <v>2.78</v>
      </c>
      <c r="J119" s="40">
        <f>'cieki 2023'!X118</f>
        <v>19.3</v>
      </c>
      <c r="K119" s="40">
        <f>'cieki 2023'!AH118</f>
        <v>2.5</v>
      </c>
      <c r="L119" s="40">
        <f>'cieki 2023'!AJ118</f>
        <v>2.5</v>
      </c>
      <c r="M119" s="40">
        <f>'cieki 2023'!BA118</f>
        <v>53.5</v>
      </c>
      <c r="N119" s="40">
        <f>'cieki 2023'!BI118</f>
        <v>0.5</v>
      </c>
      <c r="O119" s="40">
        <f>'cieki 2023'!BJ118</f>
        <v>5.0000000000000001E-3</v>
      </c>
      <c r="P119" s="40">
        <f>'cieki 2023'!BP118</f>
        <v>0.05</v>
      </c>
      <c r="Q119" s="40">
        <f>'cieki 2023'!BS118</f>
        <v>0.05</v>
      </c>
      <c r="R119" s="40">
        <f>'cieki 2023'!BT118</f>
        <v>0.05</v>
      </c>
      <c r="S119" s="40">
        <f>'cieki 2023'!BU118</f>
        <v>0.1</v>
      </c>
      <c r="T119" s="40">
        <f>'cieki 2023'!BZ118</f>
        <v>0.15</v>
      </c>
      <c r="U119" s="40">
        <f>'cieki 2023'!CB118</f>
        <v>0</v>
      </c>
      <c r="V119" s="40">
        <f>'cieki 2023'!CD118</f>
        <v>0</v>
      </c>
      <c r="W119" s="40">
        <f>'cieki 2023'!CL118</f>
        <v>0</v>
      </c>
      <c r="X119" s="40">
        <f>'cieki 2023'!CQ118</f>
        <v>0</v>
      </c>
      <c r="Y119" s="40">
        <f>'cieki 2023'!CR118</f>
        <v>0</v>
      </c>
      <c r="Z119" s="40">
        <f>'cieki 2023'!CS118</f>
        <v>0</v>
      </c>
      <c r="AA119" s="40">
        <f>'cieki 2023'!CT118</f>
        <v>0</v>
      </c>
      <c r="AB119" s="40">
        <f>'cieki 2023'!CU118</f>
        <v>0</v>
      </c>
      <c r="AC119" s="40">
        <f>'cieki 2023'!CX118</f>
        <v>0</v>
      </c>
      <c r="AD119" s="40">
        <f>'cieki 2023'!CZ118</f>
        <v>0</v>
      </c>
      <c r="AE119" s="40">
        <f>'cieki 2023'!DB118</f>
        <v>0</v>
      </c>
      <c r="AF119" s="40">
        <f>'cieki 2023'!DC118</f>
        <v>0</v>
      </c>
      <c r="AG119" s="40">
        <f>'cieki 2023'!DD118</f>
        <v>0</v>
      </c>
      <c r="AH119" s="40">
        <f>'cieki 2023'!DE118</f>
        <v>0.05</v>
      </c>
      <c r="AI119" s="40">
        <f>'cieki 2023'!DF118</f>
        <v>0.05</v>
      </c>
      <c r="AJ119" s="40">
        <f>'cieki 2023'!DH118</f>
        <v>0</v>
      </c>
      <c r="AK119" s="40">
        <f>'cieki 2023'!DI118</f>
        <v>0</v>
      </c>
      <c r="AL119" s="40">
        <f>'cieki 2023'!DJ118</f>
        <v>0</v>
      </c>
      <c r="AM119" s="40">
        <f>'cieki 2023'!DK118</f>
        <v>0</v>
      </c>
      <c r="AN119" s="40">
        <f>'cieki 2023'!DL118</f>
        <v>0</v>
      </c>
      <c r="AO119" s="80" t="s">
        <v>167</v>
      </c>
    </row>
    <row r="120" spans="1:41" x14ac:dyDescent="0.2">
      <c r="A120" s="39">
        <f>'cieki 2023'!B119</f>
        <v>290</v>
      </c>
      <c r="B120" s="79" t="str">
        <f>'cieki 2023'!D119</f>
        <v>Nurzec - Tworkowice</v>
      </c>
      <c r="C120" s="40">
        <f>'cieki 2023'!I119</f>
        <v>0.05</v>
      </c>
      <c r="D120" s="40">
        <f>'cieki 2023'!J119</f>
        <v>1.5</v>
      </c>
      <c r="E120" s="40">
        <f>'cieki 2023'!L119</f>
        <v>2.5000000000000001E-2</v>
      </c>
      <c r="F120" s="40">
        <f>'cieki 2023'!N119</f>
        <v>1.53</v>
      </c>
      <c r="G120" s="40">
        <f>'cieki 2023'!O119</f>
        <v>3.19</v>
      </c>
      <c r="H120" s="40">
        <f>'cieki 2023'!S119</f>
        <v>0.52100000000000002</v>
      </c>
      <c r="I120" s="40">
        <f>'cieki 2023'!T119</f>
        <v>0.5</v>
      </c>
      <c r="J120" s="40">
        <f>'cieki 2023'!X119</f>
        <v>10.5</v>
      </c>
      <c r="K120" s="40">
        <f>'cieki 2023'!AH119</f>
        <v>2.5</v>
      </c>
      <c r="L120" s="40">
        <f>'cieki 2023'!AJ119</f>
        <v>2.5</v>
      </c>
      <c r="M120" s="40">
        <f>'cieki 2023'!BA119</f>
        <v>31.5</v>
      </c>
      <c r="N120" s="40">
        <f>'cieki 2023'!BI119</f>
        <v>0.5</v>
      </c>
      <c r="O120" s="40">
        <f>'cieki 2023'!BJ119</f>
        <v>5.0000000000000001E-3</v>
      </c>
      <c r="P120" s="40">
        <f>'cieki 2023'!BP119</f>
        <v>0.05</v>
      </c>
      <c r="Q120" s="40">
        <f>'cieki 2023'!BS119</f>
        <v>0.05</v>
      </c>
      <c r="R120" s="40">
        <f>'cieki 2023'!BT119</f>
        <v>0.05</v>
      </c>
      <c r="S120" s="40">
        <f>'cieki 2023'!BU119</f>
        <v>0.1</v>
      </c>
      <c r="T120" s="40">
        <f>'cieki 2023'!BZ119</f>
        <v>0.15</v>
      </c>
      <c r="U120" s="40">
        <f>'cieki 2023'!CB119</f>
        <v>50</v>
      </c>
      <c r="V120" s="40">
        <f>'cieki 2023'!CD119</f>
        <v>0.01</v>
      </c>
      <c r="W120" s="40">
        <f>'cieki 2023'!CL119</f>
        <v>5.0000000000000001E-3</v>
      </c>
      <c r="X120" s="40">
        <f>'cieki 2023'!CQ119</f>
        <v>1.5</v>
      </c>
      <c r="Y120" s="40">
        <f>'cieki 2023'!CR119</f>
        <v>0.3</v>
      </c>
      <c r="Z120" s="40">
        <f>'cieki 2023'!CS119</f>
        <v>5</v>
      </c>
      <c r="AA120" s="40">
        <f>'cieki 2023'!CT119</f>
        <v>0.5</v>
      </c>
      <c r="AB120" s="40">
        <f>'cieki 2023'!CU119</f>
        <v>0.5</v>
      </c>
      <c r="AC120" s="40">
        <f>'cieki 2023'!CX119</f>
        <v>0.05</v>
      </c>
      <c r="AD120" s="40">
        <f>'cieki 2023'!CZ119</f>
        <v>0.05</v>
      </c>
      <c r="AE120" s="40">
        <f>'cieki 2023'!DB119</f>
        <v>0.05</v>
      </c>
      <c r="AF120" s="40">
        <f>'cieki 2023'!DC119</f>
        <v>0.05</v>
      </c>
      <c r="AG120" s="40">
        <f>'cieki 2023'!DD119</f>
        <v>0.05</v>
      </c>
      <c r="AH120" s="40">
        <f>'cieki 2023'!DE119</f>
        <v>0.05</v>
      </c>
      <c r="AI120" s="40">
        <f>'cieki 2023'!DF119</f>
        <v>0.05</v>
      </c>
      <c r="AJ120" s="40">
        <f>'cieki 2023'!DH119</f>
        <v>0.5</v>
      </c>
      <c r="AK120" s="40">
        <f>'cieki 2023'!DI119</f>
        <v>0.05</v>
      </c>
      <c r="AL120" s="40">
        <f>'cieki 2023'!DJ119</f>
        <v>0.25</v>
      </c>
      <c r="AM120" s="40">
        <f>'cieki 2023'!DK119</f>
        <v>0.25</v>
      </c>
      <c r="AN120" s="40">
        <f>'cieki 2023'!DL119</f>
        <v>0.05</v>
      </c>
      <c r="AO120" s="80" t="s">
        <v>167</v>
      </c>
    </row>
    <row r="121" spans="1:41" x14ac:dyDescent="0.2">
      <c r="A121" s="39">
        <f>'cieki 2023'!B120</f>
        <v>291</v>
      </c>
      <c r="B121" s="79" t="str">
        <f>'cieki 2023'!D120</f>
        <v>Obra - m. Skwierzyna</v>
      </c>
      <c r="C121" s="40">
        <f>'cieki 2023'!I120</f>
        <v>0.05</v>
      </c>
      <c r="D121" s="40">
        <f>'cieki 2023'!J120</f>
        <v>1.5</v>
      </c>
      <c r="E121" s="40">
        <f>'cieki 2023'!L120</f>
        <v>2.5000000000000001E-2</v>
      </c>
      <c r="F121" s="40">
        <f>'cieki 2023'!N120</f>
        <v>2.76</v>
      </c>
      <c r="G121" s="40">
        <f>'cieki 2023'!O120</f>
        <v>10.1</v>
      </c>
      <c r="H121" s="40">
        <f>'cieki 2023'!S120</f>
        <v>2.46</v>
      </c>
      <c r="I121" s="40">
        <f>'cieki 2023'!T120</f>
        <v>8.0399999999999991</v>
      </c>
      <c r="J121" s="40">
        <f>'cieki 2023'!X120</f>
        <v>14.5</v>
      </c>
      <c r="K121" s="40">
        <f>'cieki 2023'!AH120</f>
        <v>2.5</v>
      </c>
      <c r="L121" s="40">
        <f>'cieki 2023'!AJ120</f>
        <v>2.5</v>
      </c>
      <c r="M121" s="40">
        <f>'cieki 2023'!BA120</f>
        <v>164.5</v>
      </c>
      <c r="N121" s="40">
        <f>'cieki 2023'!BI120</f>
        <v>0.5</v>
      </c>
      <c r="O121" s="40">
        <f>'cieki 2023'!BJ120</f>
        <v>5.0000000000000001E-3</v>
      </c>
      <c r="P121" s="40">
        <f>'cieki 2023'!BP120</f>
        <v>0.05</v>
      </c>
      <c r="Q121" s="40">
        <f>'cieki 2023'!BS120</f>
        <v>0.05</v>
      </c>
      <c r="R121" s="40">
        <f>'cieki 2023'!BT120</f>
        <v>0.05</v>
      </c>
      <c r="S121" s="40">
        <f>'cieki 2023'!BU120</f>
        <v>0.1</v>
      </c>
      <c r="T121" s="40">
        <f>'cieki 2023'!BZ120</f>
        <v>0.15</v>
      </c>
      <c r="U121" s="40">
        <f>'cieki 2023'!CB120</f>
        <v>50</v>
      </c>
      <c r="V121" s="40">
        <f>'cieki 2023'!CD120</f>
        <v>0.01</v>
      </c>
      <c r="W121" s="40">
        <f>'cieki 2023'!CL120</f>
        <v>5.0000000000000001E-3</v>
      </c>
      <c r="X121" s="40">
        <f>'cieki 2023'!CQ120</f>
        <v>1.5</v>
      </c>
      <c r="Y121" s="40">
        <f>'cieki 2023'!CR120</f>
        <v>0.3</v>
      </c>
      <c r="Z121" s="40">
        <f>'cieki 2023'!CS120</f>
        <v>5</v>
      </c>
      <c r="AA121" s="40">
        <f>'cieki 2023'!CT120</f>
        <v>0.5</v>
      </c>
      <c r="AB121" s="40">
        <f>'cieki 2023'!CU120</f>
        <v>0.5</v>
      </c>
      <c r="AC121" s="40">
        <f>'cieki 2023'!CX120</f>
        <v>0.05</v>
      </c>
      <c r="AD121" s="40">
        <f>'cieki 2023'!CZ120</f>
        <v>0.05</v>
      </c>
      <c r="AE121" s="40">
        <f>'cieki 2023'!DB120</f>
        <v>0.05</v>
      </c>
      <c r="AF121" s="40">
        <f>'cieki 2023'!DC120</f>
        <v>0.05</v>
      </c>
      <c r="AG121" s="40">
        <f>'cieki 2023'!DD120</f>
        <v>0.05</v>
      </c>
      <c r="AH121" s="40">
        <f>'cieki 2023'!DE120</f>
        <v>0.05</v>
      </c>
      <c r="AI121" s="40">
        <f>'cieki 2023'!DF120</f>
        <v>0.05</v>
      </c>
      <c r="AJ121" s="40">
        <f>'cieki 2023'!DH120</f>
        <v>0.5</v>
      </c>
      <c r="AK121" s="40">
        <f>'cieki 2023'!DI120</f>
        <v>0.05</v>
      </c>
      <c r="AL121" s="40">
        <f>'cieki 2023'!DJ120</f>
        <v>0.25</v>
      </c>
      <c r="AM121" s="40">
        <f>'cieki 2023'!DK120</f>
        <v>0.25</v>
      </c>
      <c r="AN121" s="40">
        <f>'cieki 2023'!DL120</f>
        <v>0.05</v>
      </c>
      <c r="AO121" s="80" t="s">
        <v>167</v>
      </c>
    </row>
    <row r="122" spans="1:41" ht="18" x14ac:dyDescent="0.2">
      <c r="A122" s="39">
        <f>'cieki 2023'!B121</f>
        <v>292</v>
      </c>
      <c r="B122" s="79" t="str">
        <f>'cieki 2023'!D121</f>
        <v>Obrzyca - ujście do Odry (ujęcie wody powierzchniowej "Sadowa")</v>
      </c>
      <c r="C122" s="40">
        <f>'cieki 2023'!I121</f>
        <v>0.55400000000000005</v>
      </c>
      <c r="D122" s="40">
        <f>'cieki 2023'!J121</f>
        <v>1.5</v>
      </c>
      <c r="E122" s="40">
        <f>'cieki 2023'!L121</f>
        <v>2.5000000000000001E-2</v>
      </c>
      <c r="F122" s="40">
        <f>'cieki 2023'!N121</f>
        <v>4.4800000000000004</v>
      </c>
      <c r="G122" s="40">
        <f>'cieki 2023'!O121</f>
        <v>6.59</v>
      </c>
      <c r="H122" s="40">
        <f>'cieki 2023'!S121</f>
        <v>2.73</v>
      </c>
      <c r="I122" s="40">
        <f>'cieki 2023'!T121</f>
        <v>2.63</v>
      </c>
      <c r="J122" s="40">
        <f>'cieki 2023'!X121</f>
        <v>14.3</v>
      </c>
      <c r="K122" s="40">
        <f>'cieki 2023'!AH121</f>
        <v>47</v>
      </c>
      <c r="L122" s="40">
        <f>'cieki 2023'!AJ121</f>
        <v>2.5</v>
      </c>
      <c r="M122" s="40">
        <f>'cieki 2023'!BA121</f>
        <v>171</v>
      </c>
      <c r="N122" s="40">
        <f>'cieki 2023'!BI121</f>
        <v>0.5</v>
      </c>
      <c r="O122" s="40">
        <f>'cieki 2023'!BJ121</f>
        <v>5.0000000000000001E-3</v>
      </c>
      <c r="P122" s="40">
        <f>'cieki 2023'!BP121</f>
        <v>0.05</v>
      </c>
      <c r="Q122" s="40">
        <f>'cieki 2023'!BS121</f>
        <v>0.05</v>
      </c>
      <c r="R122" s="40">
        <f>'cieki 2023'!BT121</f>
        <v>0.05</v>
      </c>
      <c r="S122" s="40">
        <f>'cieki 2023'!BU121</f>
        <v>0.1</v>
      </c>
      <c r="T122" s="40">
        <f>'cieki 2023'!BZ121</f>
        <v>0.15</v>
      </c>
      <c r="U122" s="40">
        <f>'cieki 2023'!CB121</f>
        <v>0</v>
      </c>
      <c r="V122" s="40">
        <f>'cieki 2023'!CD121</f>
        <v>0</v>
      </c>
      <c r="W122" s="40">
        <f>'cieki 2023'!CL121</f>
        <v>0</v>
      </c>
      <c r="X122" s="40">
        <f>'cieki 2023'!CQ121</f>
        <v>0</v>
      </c>
      <c r="Y122" s="40">
        <f>'cieki 2023'!CR121</f>
        <v>0</v>
      </c>
      <c r="Z122" s="40">
        <f>'cieki 2023'!CS121</f>
        <v>0</v>
      </c>
      <c r="AA122" s="40">
        <f>'cieki 2023'!CT121</f>
        <v>0</v>
      </c>
      <c r="AB122" s="40">
        <f>'cieki 2023'!CU121</f>
        <v>0</v>
      </c>
      <c r="AC122" s="40">
        <f>'cieki 2023'!CX121</f>
        <v>0</v>
      </c>
      <c r="AD122" s="40">
        <f>'cieki 2023'!CZ121</f>
        <v>0</v>
      </c>
      <c r="AE122" s="40">
        <f>'cieki 2023'!DB121</f>
        <v>0</v>
      </c>
      <c r="AF122" s="40">
        <f>'cieki 2023'!DC121</f>
        <v>0</v>
      </c>
      <c r="AG122" s="40">
        <f>'cieki 2023'!DD121</f>
        <v>0</v>
      </c>
      <c r="AH122" s="40">
        <f>'cieki 2023'!DE121</f>
        <v>0.05</v>
      </c>
      <c r="AI122" s="40">
        <f>'cieki 2023'!DF121</f>
        <v>0.05</v>
      </c>
      <c r="AJ122" s="40">
        <f>'cieki 2023'!DH121</f>
        <v>0</v>
      </c>
      <c r="AK122" s="40">
        <f>'cieki 2023'!DI121</f>
        <v>0</v>
      </c>
      <c r="AL122" s="40">
        <f>'cieki 2023'!DJ121</f>
        <v>0</v>
      </c>
      <c r="AM122" s="40">
        <f>'cieki 2023'!DK121</f>
        <v>0</v>
      </c>
      <c r="AN122" s="40">
        <f>'cieki 2023'!DL121</f>
        <v>0</v>
      </c>
      <c r="AO122" s="80" t="s">
        <v>167</v>
      </c>
    </row>
    <row r="123" spans="1:41" x14ac:dyDescent="0.2">
      <c r="A123" s="39">
        <f>'cieki 2023'!B122</f>
        <v>293</v>
      </c>
      <c r="B123" s="79" t="str">
        <f>'cieki 2023'!D122</f>
        <v>Ochnia - Łęki Kościelne</v>
      </c>
      <c r="C123" s="40">
        <f>'cieki 2023'!I122</f>
        <v>0.05</v>
      </c>
      <c r="D123" s="40">
        <f>'cieki 2023'!J122</f>
        <v>1.5</v>
      </c>
      <c r="E123" s="40">
        <f>'cieki 2023'!L122</f>
        <v>2.5000000000000001E-2</v>
      </c>
      <c r="F123" s="40">
        <f>'cieki 2023'!N122</f>
        <v>1.63</v>
      </c>
      <c r="G123" s="40">
        <f>'cieki 2023'!O122</f>
        <v>3.34</v>
      </c>
      <c r="H123" s="40">
        <f>'cieki 2023'!S122</f>
        <v>1.1000000000000001</v>
      </c>
      <c r="I123" s="40">
        <f>'cieki 2023'!T122</f>
        <v>0.5</v>
      </c>
      <c r="J123" s="40">
        <f>'cieki 2023'!X122</f>
        <v>10.9</v>
      </c>
      <c r="K123" s="40">
        <f>'cieki 2023'!AH122</f>
        <v>5</v>
      </c>
      <c r="L123" s="40">
        <f>'cieki 2023'!AJ122</f>
        <v>2.5</v>
      </c>
      <c r="M123" s="40">
        <f>'cieki 2023'!BA122</f>
        <v>65.5</v>
      </c>
      <c r="N123" s="40">
        <f>'cieki 2023'!BI122</f>
        <v>0.5</v>
      </c>
      <c r="O123" s="40">
        <f>'cieki 2023'!BJ122</f>
        <v>5.0000000000000001E-3</v>
      </c>
      <c r="P123" s="40">
        <f>'cieki 2023'!BP122</f>
        <v>0.05</v>
      </c>
      <c r="Q123" s="40">
        <f>'cieki 2023'!BS122</f>
        <v>0.05</v>
      </c>
      <c r="R123" s="40">
        <f>'cieki 2023'!BT122</f>
        <v>0.05</v>
      </c>
      <c r="S123" s="40">
        <f>'cieki 2023'!BU122</f>
        <v>0.1</v>
      </c>
      <c r="T123" s="40">
        <f>'cieki 2023'!BZ122</f>
        <v>0.15</v>
      </c>
      <c r="U123" s="40">
        <f>'cieki 2023'!CB122</f>
        <v>50</v>
      </c>
      <c r="V123" s="40">
        <f>'cieki 2023'!CD122</f>
        <v>0.01</v>
      </c>
      <c r="W123" s="40">
        <f>'cieki 2023'!CL122</f>
        <v>5.0000000000000001E-3</v>
      </c>
      <c r="X123" s="40">
        <f>'cieki 2023'!CQ122</f>
        <v>1.5</v>
      </c>
      <c r="Y123" s="40">
        <f>'cieki 2023'!CR122</f>
        <v>0.3</v>
      </c>
      <c r="Z123" s="40">
        <f>'cieki 2023'!CS122</f>
        <v>5</v>
      </c>
      <c r="AA123" s="40">
        <f>'cieki 2023'!CT122</f>
        <v>0.5</v>
      </c>
      <c r="AB123" s="40">
        <f>'cieki 2023'!CU122</f>
        <v>0.5</v>
      </c>
      <c r="AC123" s="40">
        <f>'cieki 2023'!CX122</f>
        <v>0.05</v>
      </c>
      <c r="AD123" s="40">
        <f>'cieki 2023'!CZ122</f>
        <v>0.05</v>
      </c>
      <c r="AE123" s="40">
        <f>'cieki 2023'!DB122</f>
        <v>0.05</v>
      </c>
      <c r="AF123" s="40">
        <f>'cieki 2023'!DC122</f>
        <v>0.05</v>
      </c>
      <c r="AG123" s="40">
        <f>'cieki 2023'!DD122</f>
        <v>0.05</v>
      </c>
      <c r="AH123" s="40">
        <f>'cieki 2023'!DE122</f>
        <v>0.05</v>
      </c>
      <c r="AI123" s="40">
        <f>'cieki 2023'!DF122</f>
        <v>0.05</v>
      </c>
      <c r="AJ123" s="40">
        <f>'cieki 2023'!DH122</f>
        <v>0.5</v>
      </c>
      <c r="AK123" s="40">
        <f>'cieki 2023'!DI122</f>
        <v>0.05</v>
      </c>
      <c r="AL123" s="40">
        <f>'cieki 2023'!DJ122</f>
        <v>0.25</v>
      </c>
      <c r="AM123" s="40">
        <f>'cieki 2023'!DK122</f>
        <v>0.25</v>
      </c>
      <c r="AN123" s="40">
        <f>'cieki 2023'!DL122</f>
        <v>0.05</v>
      </c>
      <c r="AO123" s="80" t="s">
        <v>167</v>
      </c>
    </row>
    <row r="124" spans="1:41" x14ac:dyDescent="0.2">
      <c r="A124" s="39">
        <f>'cieki 2023'!B123</f>
        <v>294</v>
      </c>
      <c r="B124" s="79" t="str">
        <f>'cieki 2023'!D123</f>
        <v>Odra - w Chałupkach</v>
      </c>
      <c r="C124" s="40">
        <f>'cieki 2023'!I123</f>
        <v>0.05</v>
      </c>
      <c r="D124" s="40">
        <f>'cieki 2023'!J123</f>
        <v>1.5</v>
      </c>
      <c r="E124" s="40">
        <f>'cieki 2023'!L123</f>
        <v>0.20499999999999999</v>
      </c>
      <c r="F124" s="40">
        <f>'cieki 2023'!N123</f>
        <v>17</v>
      </c>
      <c r="G124" s="40">
        <f>'cieki 2023'!O123</f>
        <v>19.7</v>
      </c>
      <c r="H124" s="40">
        <f>'cieki 2023'!S123</f>
        <v>14.2</v>
      </c>
      <c r="I124" s="40">
        <f>'cieki 2023'!T123</f>
        <v>14.1</v>
      </c>
      <c r="J124" s="40">
        <f>'cieki 2023'!X123</f>
        <v>102</v>
      </c>
      <c r="K124" s="40">
        <f>'cieki 2023'!AH123</f>
        <v>2390</v>
      </c>
      <c r="L124" s="40">
        <f>'cieki 2023'!AJ123</f>
        <v>16500</v>
      </c>
      <c r="M124" s="40">
        <f>'cieki 2023'!BA123</f>
        <v>250790</v>
      </c>
      <c r="N124" s="40">
        <f>'cieki 2023'!BI123</f>
        <v>0.5</v>
      </c>
      <c r="O124" s="40">
        <f>'cieki 2023'!BJ123</f>
        <v>5.0000000000000001E-3</v>
      </c>
      <c r="P124" s="40">
        <f>'cieki 2023'!BP123</f>
        <v>0.05</v>
      </c>
      <c r="Q124" s="40">
        <f>'cieki 2023'!BS123</f>
        <v>0.05</v>
      </c>
      <c r="R124" s="40">
        <f>'cieki 2023'!BT123</f>
        <v>0.05</v>
      </c>
      <c r="S124" s="40">
        <f>'cieki 2023'!BU123</f>
        <v>0.1</v>
      </c>
      <c r="T124" s="40">
        <f>'cieki 2023'!BZ123</f>
        <v>0.15</v>
      </c>
      <c r="U124" s="40">
        <f>'cieki 2023'!CB123</f>
        <v>50</v>
      </c>
      <c r="V124" s="40">
        <f>'cieki 2023'!CD123</f>
        <v>0.01</v>
      </c>
      <c r="W124" s="40">
        <f>'cieki 2023'!CL123</f>
        <v>5.0000000000000001E-3</v>
      </c>
      <c r="X124" s="40">
        <f>'cieki 2023'!CQ123</f>
        <v>1.5</v>
      </c>
      <c r="Y124" s="40">
        <f>'cieki 2023'!CR123</f>
        <v>0.3</v>
      </c>
      <c r="Z124" s="40">
        <f>'cieki 2023'!CS123</f>
        <v>5</v>
      </c>
      <c r="AA124" s="40">
        <f>'cieki 2023'!CT123</f>
        <v>0.5</v>
      </c>
      <c r="AB124" s="40">
        <f>'cieki 2023'!CU123</f>
        <v>0.5</v>
      </c>
      <c r="AC124" s="40">
        <f>'cieki 2023'!CX123</f>
        <v>0.05</v>
      </c>
      <c r="AD124" s="40">
        <f>'cieki 2023'!CZ123</f>
        <v>0.05</v>
      </c>
      <c r="AE124" s="40">
        <f>'cieki 2023'!DB123</f>
        <v>0.05</v>
      </c>
      <c r="AF124" s="40">
        <f>'cieki 2023'!DC123</f>
        <v>0.05</v>
      </c>
      <c r="AG124" s="40">
        <f>'cieki 2023'!DD123</f>
        <v>0.05</v>
      </c>
      <c r="AH124" s="40">
        <f>'cieki 2023'!DE123</f>
        <v>0.05</v>
      </c>
      <c r="AI124" s="40">
        <f>'cieki 2023'!DF123</f>
        <v>0.05</v>
      </c>
      <c r="AJ124" s="40">
        <f>'cieki 2023'!DH123</f>
        <v>0.5</v>
      </c>
      <c r="AK124" s="40">
        <f>'cieki 2023'!DI123</f>
        <v>0.05</v>
      </c>
      <c r="AL124" s="40">
        <f>'cieki 2023'!DJ123</f>
        <v>0.25</v>
      </c>
      <c r="AM124" s="40">
        <f>'cieki 2023'!DK123</f>
        <v>0.25</v>
      </c>
      <c r="AN124" s="40">
        <f>'cieki 2023'!DL123</f>
        <v>0.05</v>
      </c>
      <c r="AO124" s="81" t="s">
        <v>166</v>
      </c>
    </row>
    <row r="125" spans="1:41" x14ac:dyDescent="0.2">
      <c r="A125" s="39">
        <f>'cieki 2023'!B124</f>
        <v>295</v>
      </c>
      <c r="B125" s="79" t="str">
        <f>'cieki 2023'!D124</f>
        <v>Odra - Kłodnica, poniżej ujścia Kłodnicy</v>
      </c>
      <c r="C125" s="40">
        <f>'cieki 2023'!I124</f>
        <v>0.05</v>
      </c>
      <c r="D125" s="40">
        <f>'cieki 2023'!J124</f>
        <v>8.85</v>
      </c>
      <c r="E125" s="40">
        <f>'cieki 2023'!L124</f>
        <v>1.4</v>
      </c>
      <c r="F125" s="40">
        <f>'cieki 2023'!N124</f>
        <v>43.7</v>
      </c>
      <c r="G125" s="40">
        <f>'cieki 2023'!O124</f>
        <v>51.1</v>
      </c>
      <c r="H125" s="40">
        <f>'cieki 2023'!S124</f>
        <v>35.1</v>
      </c>
      <c r="I125" s="40">
        <f>'cieki 2023'!T124</f>
        <v>51.4</v>
      </c>
      <c r="J125" s="40">
        <f>'cieki 2023'!X124</f>
        <v>409</v>
      </c>
      <c r="K125" s="40">
        <f>'cieki 2023'!AH124</f>
        <v>340</v>
      </c>
      <c r="L125" s="40">
        <f>'cieki 2023'!AJ124</f>
        <v>130</v>
      </c>
      <c r="M125" s="40">
        <f>'cieki 2023'!BA124</f>
        <v>5133.5</v>
      </c>
      <c r="N125" s="40">
        <f>'cieki 2023'!BI124</f>
        <v>0.5</v>
      </c>
      <c r="O125" s="40">
        <f>'cieki 2023'!BJ124</f>
        <v>5.0000000000000001E-3</v>
      </c>
      <c r="P125" s="40">
        <f>'cieki 2023'!BP124</f>
        <v>0.05</v>
      </c>
      <c r="Q125" s="40">
        <f>'cieki 2023'!BS124</f>
        <v>0.05</v>
      </c>
      <c r="R125" s="40">
        <f>'cieki 2023'!BT124</f>
        <v>0.05</v>
      </c>
      <c r="S125" s="40">
        <f>'cieki 2023'!BU124</f>
        <v>0.1</v>
      </c>
      <c r="T125" s="40">
        <f>'cieki 2023'!BZ124</f>
        <v>0.15</v>
      </c>
      <c r="U125" s="40">
        <f>'cieki 2023'!CB124</f>
        <v>50</v>
      </c>
      <c r="V125" s="40">
        <f>'cieki 2023'!CD124</f>
        <v>0.01</v>
      </c>
      <c r="W125" s="40">
        <f>'cieki 2023'!CL124</f>
        <v>2.2000000000000002</v>
      </c>
      <c r="X125" s="40">
        <f>'cieki 2023'!CQ124</f>
        <v>1.5</v>
      </c>
      <c r="Y125" s="40">
        <f>'cieki 2023'!CR124</f>
        <v>0.3</v>
      </c>
      <c r="Z125" s="40">
        <f>'cieki 2023'!CS124</f>
        <v>5</v>
      </c>
      <c r="AA125" s="40">
        <f>'cieki 2023'!CT124</f>
        <v>0.5</v>
      </c>
      <c r="AB125" s="40">
        <f>'cieki 2023'!CU124</f>
        <v>0.5</v>
      </c>
      <c r="AC125" s="40">
        <f>'cieki 2023'!CX124</f>
        <v>0.05</v>
      </c>
      <c r="AD125" s="40">
        <f>'cieki 2023'!CZ124</f>
        <v>0.05</v>
      </c>
      <c r="AE125" s="40">
        <f>'cieki 2023'!DB124</f>
        <v>0.05</v>
      </c>
      <c r="AF125" s="40">
        <f>'cieki 2023'!DC124</f>
        <v>0.05</v>
      </c>
      <c r="AG125" s="40">
        <f>'cieki 2023'!DD124</f>
        <v>0.05</v>
      </c>
      <c r="AH125" s="40">
        <f>'cieki 2023'!DE124</f>
        <v>0.05</v>
      </c>
      <c r="AI125" s="40">
        <f>'cieki 2023'!DF124</f>
        <v>0.05</v>
      </c>
      <c r="AJ125" s="40">
        <f>'cieki 2023'!DH124</f>
        <v>0.5</v>
      </c>
      <c r="AK125" s="40">
        <f>'cieki 2023'!DI124</f>
        <v>0.05</v>
      </c>
      <c r="AL125" s="40">
        <f>'cieki 2023'!DJ124</f>
        <v>0.25</v>
      </c>
      <c r="AM125" s="40">
        <f>'cieki 2023'!DK124</f>
        <v>0.25</v>
      </c>
      <c r="AN125" s="40">
        <f>'cieki 2023'!DL124</f>
        <v>0.05</v>
      </c>
      <c r="AO125" s="81" t="s">
        <v>166</v>
      </c>
    </row>
    <row r="126" spans="1:41" x14ac:dyDescent="0.2">
      <c r="A126" s="39">
        <f>'cieki 2023'!B125</f>
        <v>296</v>
      </c>
      <c r="B126" s="79" t="str">
        <f>'cieki 2023'!D125</f>
        <v>Odra - m. Kostrzyn</v>
      </c>
      <c r="C126" s="40">
        <f>'cieki 2023'!I125</f>
        <v>0.27100000000000002</v>
      </c>
      <c r="D126" s="40">
        <f>'cieki 2023'!J125</f>
        <v>5.22</v>
      </c>
      <c r="E126" s="40">
        <f>'cieki 2023'!L125</f>
        <v>0.27100000000000002</v>
      </c>
      <c r="F126" s="40">
        <f>'cieki 2023'!N125</f>
        <v>14.4</v>
      </c>
      <c r="G126" s="40">
        <f>'cieki 2023'!O125</f>
        <v>34.5</v>
      </c>
      <c r="H126" s="40">
        <f>'cieki 2023'!S125</f>
        <v>11.5</v>
      </c>
      <c r="I126" s="40">
        <f>'cieki 2023'!T125</f>
        <v>46.2</v>
      </c>
      <c r="J126" s="40">
        <f>'cieki 2023'!X125</f>
        <v>99.9</v>
      </c>
      <c r="K126" s="40">
        <f>'cieki 2023'!AH125</f>
        <v>95</v>
      </c>
      <c r="L126" s="40">
        <f>'cieki 2023'!AJ125</f>
        <v>32</v>
      </c>
      <c r="M126" s="40">
        <f>'cieki 2023'!BA125</f>
        <v>1956</v>
      </c>
      <c r="N126" s="40">
        <f>'cieki 2023'!BI125</f>
        <v>0.5</v>
      </c>
      <c r="O126" s="40">
        <f>'cieki 2023'!BJ125</f>
        <v>5.0000000000000001E-3</v>
      </c>
      <c r="P126" s="40">
        <f>'cieki 2023'!BP125</f>
        <v>0.05</v>
      </c>
      <c r="Q126" s="40">
        <f>'cieki 2023'!BS125</f>
        <v>0.05</v>
      </c>
      <c r="R126" s="40">
        <f>'cieki 2023'!BT125</f>
        <v>0.05</v>
      </c>
      <c r="S126" s="40">
        <f>'cieki 2023'!BU125</f>
        <v>0.1</v>
      </c>
      <c r="T126" s="40">
        <f>'cieki 2023'!BZ125</f>
        <v>0.15</v>
      </c>
      <c r="U126" s="40">
        <f>'cieki 2023'!CB125</f>
        <v>50</v>
      </c>
      <c r="V126" s="40">
        <f>'cieki 2023'!CD125</f>
        <v>0.01</v>
      </c>
      <c r="W126" s="40">
        <f>'cieki 2023'!CL125</f>
        <v>5.0000000000000001E-3</v>
      </c>
      <c r="X126" s="40">
        <f>'cieki 2023'!CQ125</f>
        <v>1.5</v>
      </c>
      <c r="Y126" s="40">
        <f>'cieki 2023'!CR125</f>
        <v>0.3</v>
      </c>
      <c r="Z126" s="40">
        <f>'cieki 2023'!CS125</f>
        <v>5</v>
      </c>
      <c r="AA126" s="40">
        <f>'cieki 2023'!CT125</f>
        <v>0.5</v>
      </c>
      <c r="AB126" s="40">
        <f>'cieki 2023'!CU125</f>
        <v>0.5</v>
      </c>
      <c r="AC126" s="40">
        <f>'cieki 2023'!CX125</f>
        <v>0.05</v>
      </c>
      <c r="AD126" s="40">
        <f>'cieki 2023'!CZ125</f>
        <v>0.05</v>
      </c>
      <c r="AE126" s="40">
        <f>'cieki 2023'!DB125</f>
        <v>0.05</v>
      </c>
      <c r="AF126" s="40">
        <f>'cieki 2023'!DC125</f>
        <v>0.05</v>
      </c>
      <c r="AG126" s="40">
        <f>'cieki 2023'!DD125</f>
        <v>0.05</v>
      </c>
      <c r="AH126" s="40">
        <f>'cieki 2023'!DE125</f>
        <v>0.05</v>
      </c>
      <c r="AI126" s="40">
        <f>'cieki 2023'!DF125</f>
        <v>0.05</v>
      </c>
      <c r="AJ126" s="40">
        <f>'cieki 2023'!DH125</f>
        <v>0.5</v>
      </c>
      <c r="AK126" s="40">
        <f>'cieki 2023'!DI125</f>
        <v>0.05</v>
      </c>
      <c r="AL126" s="40">
        <f>'cieki 2023'!DJ125</f>
        <v>0.25</v>
      </c>
      <c r="AM126" s="40">
        <f>'cieki 2023'!DK125</f>
        <v>0.25</v>
      </c>
      <c r="AN126" s="40">
        <f>'cieki 2023'!DL125</f>
        <v>0.05</v>
      </c>
      <c r="AO126" s="81" t="s">
        <v>166</v>
      </c>
    </row>
    <row r="127" spans="1:41" ht="18" x14ac:dyDescent="0.2">
      <c r="A127" s="39">
        <f>'cieki 2023'!B126</f>
        <v>297</v>
      </c>
      <c r="B127" s="79" t="str">
        <f>'cieki 2023'!D126</f>
        <v>Odra - powyżej Nowej Soli (most na drodze Nowa Sól - Przyborów)</v>
      </c>
      <c r="C127" s="40">
        <f>'cieki 2023'!I126</f>
        <v>0.05</v>
      </c>
      <c r="D127" s="40">
        <f>'cieki 2023'!J126</f>
        <v>1.5</v>
      </c>
      <c r="E127" s="40">
        <f>'cieki 2023'!L126</f>
        <v>2.5000000000000001E-2</v>
      </c>
      <c r="F127" s="40">
        <f>'cieki 2023'!N126</f>
        <v>2.37</v>
      </c>
      <c r="G127" s="40">
        <f>'cieki 2023'!O126</f>
        <v>6.14</v>
      </c>
      <c r="H127" s="40">
        <f>'cieki 2023'!S126</f>
        <v>2.59</v>
      </c>
      <c r="I127" s="40">
        <f>'cieki 2023'!T126</f>
        <v>6.42</v>
      </c>
      <c r="J127" s="40">
        <f>'cieki 2023'!X126</f>
        <v>24.1</v>
      </c>
      <c r="K127" s="40">
        <f>'cieki 2023'!AH126</f>
        <v>45</v>
      </c>
      <c r="L127" s="40">
        <f>'cieki 2023'!AJ126</f>
        <v>6</v>
      </c>
      <c r="M127" s="40">
        <f>'cieki 2023'!BA126</f>
        <v>314</v>
      </c>
      <c r="N127" s="40">
        <f>'cieki 2023'!BI126</f>
        <v>0.5</v>
      </c>
      <c r="O127" s="40">
        <f>'cieki 2023'!BJ126</f>
        <v>5.0000000000000001E-3</v>
      </c>
      <c r="P127" s="40">
        <f>'cieki 2023'!BP126</f>
        <v>0.05</v>
      </c>
      <c r="Q127" s="40">
        <f>'cieki 2023'!BS126</f>
        <v>0.05</v>
      </c>
      <c r="R127" s="40">
        <f>'cieki 2023'!BT126</f>
        <v>0.05</v>
      </c>
      <c r="S127" s="40">
        <f>'cieki 2023'!BU126</f>
        <v>0.1</v>
      </c>
      <c r="T127" s="40">
        <f>'cieki 2023'!BZ126</f>
        <v>0.15</v>
      </c>
      <c r="U127" s="40">
        <f>'cieki 2023'!CB126</f>
        <v>50</v>
      </c>
      <c r="V127" s="40">
        <f>'cieki 2023'!CD126</f>
        <v>0.01</v>
      </c>
      <c r="W127" s="40">
        <f>'cieki 2023'!CL126</f>
        <v>5.0000000000000001E-3</v>
      </c>
      <c r="X127" s="40">
        <f>'cieki 2023'!CQ126</f>
        <v>1.5</v>
      </c>
      <c r="Y127" s="40">
        <f>'cieki 2023'!CR126</f>
        <v>0.3</v>
      </c>
      <c r="Z127" s="40">
        <f>'cieki 2023'!CS126</f>
        <v>5</v>
      </c>
      <c r="AA127" s="40">
        <f>'cieki 2023'!CT126</f>
        <v>0.5</v>
      </c>
      <c r="AB127" s="40">
        <f>'cieki 2023'!CU126</f>
        <v>0.5</v>
      </c>
      <c r="AC127" s="40">
        <f>'cieki 2023'!CX126</f>
        <v>0.05</v>
      </c>
      <c r="AD127" s="40">
        <f>'cieki 2023'!CZ126</f>
        <v>0.05</v>
      </c>
      <c r="AE127" s="40">
        <f>'cieki 2023'!DB126</f>
        <v>0.05</v>
      </c>
      <c r="AF127" s="40">
        <f>'cieki 2023'!DC126</f>
        <v>0.05</v>
      </c>
      <c r="AG127" s="40">
        <f>'cieki 2023'!DD126</f>
        <v>0.05</v>
      </c>
      <c r="AH127" s="40">
        <f>'cieki 2023'!DE126</f>
        <v>0.05</v>
      </c>
      <c r="AI127" s="40">
        <f>'cieki 2023'!DF126</f>
        <v>0.05</v>
      </c>
      <c r="AJ127" s="40">
        <f>'cieki 2023'!DH126</f>
        <v>0.5</v>
      </c>
      <c r="AK127" s="40">
        <f>'cieki 2023'!DI126</f>
        <v>0.05</v>
      </c>
      <c r="AL127" s="40">
        <f>'cieki 2023'!DJ126</f>
        <v>0.25</v>
      </c>
      <c r="AM127" s="40">
        <f>'cieki 2023'!DK126</f>
        <v>0.25</v>
      </c>
      <c r="AN127" s="40">
        <f>'cieki 2023'!DL126</f>
        <v>0.05</v>
      </c>
      <c r="AO127" s="80" t="s">
        <v>167</v>
      </c>
    </row>
    <row r="128" spans="1:41" x14ac:dyDescent="0.2">
      <c r="A128" s="39">
        <f>'cieki 2023'!B127</f>
        <v>298</v>
      </c>
      <c r="B128" s="79" t="str">
        <f>'cieki 2023'!D127</f>
        <v>Odra - poniżej uj. Słubii (m. Osinów)</v>
      </c>
      <c r="C128" s="40">
        <f>'cieki 2023'!I127</f>
        <v>0.05</v>
      </c>
      <c r="D128" s="40">
        <f>'cieki 2023'!J127</f>
        <v>4.76</v>
      </c>
      <c r="E128" s="40">
        <f>'cieki 2023'!L127</f>
        <v>2.5000000000000001E-2</v>
      </c>
      <c r="F128" s="40">
        <f>'cieki 2023'!N127</f>
        <v>7.55</v>
      </c>
      <c r="G128" s="40">
        <f>'cieki 2023'!O127</f>
        <v>7.87</v>
      </c>
      <c r="H128" s="40">
        <f>'cieki 2023'!S127</f>
        <v>4.28</v>
      </c>
      <c r="I128" s="40">
        <f>'cieki 2023'!T127</f>
        <v>5.09</v>
      </c>
      <c r="J128" s="40">
        <f>'cieki 2023'!X127</f>
        <v>28</v>
      </c>
      <c r="K128" s="40">
        <f>'cieki 2023'!AH127</f>
        <v>8</v>
      </c>
      <c r="L128" s="40">
        <f>'cieki 2023'!AJ127</f>
        <v>2.5</v>
      </c>
      <c r="M128" s="40">
        <f>'cieki 2023'!BA127</f>
        <v>97</v>
      </c>
      <c r="N128" s="40">
        <f>'cieki 2023'!BI127</f>
        <v>0.5</v>
      </c>
      <c r="O128" s="40">
        <f>'cieki 2023'!BJ127</f>
        <v>5.0000000000000001E-3</v>
      </c>
      <c r="P128" s="40">
        <f>'cieki 2023'!BP127</f>
        <v>0.05</v>
      </c>
      <c r="Q128" s="40">
        <f>'cieki 2023'!BS127</f>
        <v>0.05</v>
      </c>
      <c r="R128" s="40">
        <f>'cieki 2023'!BT127</f>
        <v>0.05</v>
      </c>
      <c r="S128" s="40">
        <f>'cieki 2023'!BU127</f>
        <v>0.1</v>
      </c>
      <c r="T128" s="40">
        <f>'cieki 2023'!BZ127</f>
        <v>0.15</v>
      </c>
      <c r="U128" s="40">
        <f>'cieki 2023'!CB127</f>
        <v>50</v>
      </c>
      <c r="V128" s="40">
        <f>'cieki 2023'!CD127</f>
        <v>0.01</v>
      </c>
      <c r="W128" s="40">
        <f>'cieki 2023'!CL127</f>
        <v>5.0000000000000001E-3</v>
      </c>
      <c r="X128" s="40">
        <f>'cieki 2023'!CQ127</f>
        <v>1.5</v>
      </c>
      <c r="Y128" s="40">
        <f>'cieki 2023'!CR127</f>
        <v>0.3</v>
      </c>
      <c r="Z128" s="40">
        <f>'cieki 2023'!CS127</f>
        <v>5</v>
      </c>
      <c r="AA128" s="40">
        <f>'cieki 2023'!CT127</f>
        <v>0.5</v>
      </c>
      <c r="AB128" s="40">
        <f>'cieki 2023'!CU127</f>
        <v>0.5</v>
      </c>
      <c r="AC128" s="40">
        <f>'cieki 2023'!CX127</f>
        <v>0.05</v>
      </c>
      <c r="AD128" s="40">
        <f>'cieki 2023'!CZ127</f>
        <v>0.05</v>
      </c>
      <c r="AE128" s="40">
        <f>'cieki 2023'!DB127</f>
        <v>0.05</v>
      </c>
      <c r="AF128" s="40">
        <f>'cieki 2023'!DC127</f>
        <v>0.05</v>
      </c>
      <c r="AG128" s="40">
        <f>'cieki 2023'!DD127</f>
        <v>0.05</v>
      </c>
      <c r="AH128" s="40">
        <f>'cieki 2023'!DE127</f>
        <v>0.05</v>
      </c>
      <c r="AI128" s="40">
        <f>'cieki 2023'!DF127</f>
        <v>0.05</v>
      </c>
      <c r="AJ128" s="40">
        <f>'cieki 2023'!DH127</f>
        <v>0.5</v>
      </c>
      <c r="AK128" s="40">
        <f>'cieki 2023'!DI127</f>
        <v>0.05</v>
      </c>
      <c r="AL128" s="40">
        <f>'cieki 2023'!DJ127</f>
        <v>0.25</v>
      </c>
      <c r="AM128" s="40">
        <f>'cieki 2023'!DK127</f>
        <v>0.25</v>
      </c>
      <c r="AN128" s="40">
        <f>'cieki 2023'!DL127</f>
        <v>0.05</v>
      </c>
      <c r="AO128" s="80" t="s">
        <v>167</v>
      </c>
    </row>
    <row r="129" spans="1:41" x14ac:dyDescent="0.2">
      <c r="A129" s="39">
        <f>'cieki 2023'!B128</f>
        <v>299</v>
      </c>
      <c r="B129" s="79" t="str">
        <f>'cieki 2023'!D128</f>
        <v>Odra poniżej Gryfina</v>
      </c>
      <c r="C129" s="40">
        <f>'cieki 2023'!I128</f>
        <v>0.05</v>
      </c>
      <c r="D129" s="40">
        <f>'cieki 2023'!J128</f>
        <v>3.82</v>
      </c>
      <c r="E129" s="40">
        <f>'cieki 2023'!L128</f>
        <v>8.6999999999999994E-2</v>
      </c>
      <c r="F129" s="40">
        <f>'cieki 2023'!N128</f>
        <v>12.4</v>
      </c>
      <c r="G129" s="40">
        <f>'cieki 2023'!O128</f>
        <v>87.8</v>
      </c>
      <c r="H129" s="40">
        <f>'cieki 2023'!S128</f>
        <v>7.62</v>
      </c>
      <c r="I129" s="40">
        <f>'cieki 2023'!T128</f>
        <v>31.4</v>
      </c>
      <c r="J129" s="40">
        <f>'cieki 2023'!X128</f>
        <v>77</v>
      </c>
      <c r="K129" s="40">
        <f>'cieki 2023'!AH128</f>
        <v>96</v>
      </c>
      <c r="L129" s="40">
        <f>'cieki 2023'!AJ128</f>
        <v>15</v>
      </c>
      <c r="M129" s="40">
        <f>'cieki 2023'!BA128</f>
        <v>558</v>
      </c>
      <c r="N129" s="40">
        <f>'cieki 2023'!BI128</f>
        <v>0.5</v>
      </c>
      <c r="O129" s="40">
        <f>'cieki 2023'!BJ128</f>
        <v>5.0000000000000001E-3</v>
      </c>
      <c r="P129" s="40">
        <f>'cieki 2023'!BP128</f>
        <v>0.05</v>
      </c>
      <c r="Q129" s="40">
        <f>'cieki 2023'!BS128</f>
        <v>0.05</v>
      </c>
      <c r="R129" s="40">
        <f>'cieki 2023'!BT128</f>
        <v>0.05</v>
      </c>
      <c r="S129" s="40">
        <f>'cieki 2023'!BU128</f>
        <v>0.1</v>
      </c>
      <c r="T129" s="40">
        <f>'cieki 2023'!BZ128</f>
        <v>0.15</v>
      </c>
      <c r="U129" s="40">
        <f>'cieki 2023'!CB128</f>
        <v>50</v>
      </c>
      <c r="V129" s="40">
        <f>'cieki 2023'!CD128</f>
        <v>0.01</v>
      </c>
      <c r="W129" s="40">
        <f>'cieki 2023'!CL128</f>
        <v>5.0000000000000001E-3</v>
      </c>
      <c r="X129" s="40">
        <f>'cieki 2023'!CQ128</f>
        <v>1.5</v>
      </c>
      <c r="Y129" s="40">
        <f>'cieki 2023'!CR128</f>
        <v>0.3</v>
      </c>
      <c r="Z129" s="40">
        <f>'cieki 2023'!CS128</f>
        <v>5</v>
      </c>
      <c r="AA129" s="40">
        <f>'cieki 2023'!CT128</f>
        <v>0.5</v>
      </c>
      <c r="AB129" s="40">
        <f>'cieki 2023'!CU128</f>
        <v>0.5</v>
      </c>
      <c r="AC129" s="40">
        <f>'cieki 2023'!CX128</f>
        <v>0.05</v>
      </c>
      <c r="AD129" s="40">
        <f>'cieki 2023'!CZ128</f>
        <v>0.05</v>
      </c>
      <c r="AE129" s="40">
        <f>'cieki 2023'!DB128</f>
        <v>0.05</v>
      </c>
      <c r="AF129" s="40">
        <f>'cieki 2023'!DC128</f>
        <v>0.05</v>
      </c>
      <c r="AG129" s="40">
        <f>'cieki 2023'!DD128</f>
        <v>0.05</v>
      </c>
      <c r="AH129" s="40">
        <f>'cieki 2023'!DE128</f>
        <v>0.05</v>
      </c>
      <c r="AI129" s="40">
        <f>'cieki 2023'!DF128</f>
        <v>0.05</v>
      </c>
      <c r="AJ129" s="40">
        <f>'cieki 2023'!DH128</f>
        <v>0.5</v>
      </c>
      <c r="AK129" s="40">
        <f>'cieki 2023'!DI128</f>
        <v>0.05</v>
      </c>
      <c r="AL129" s="40">
        <f>'cieki 2023'!DJ128</f>
        <v>0.25</v>
      </c>
      <c r="AM129" s="40">
        <f>'cieki 2023'!DK128</f>
        <v>0.25</v>
      </c>
      <c r="AN129" s="40">
        <f>'cieki 2023'!DL128</f>
        <v>0.05</v>
      </c>
      <c r="AO129" s="81" t="s">
        <v>166</v>
      </c>
    </row>
    <row r="130" spans="1:41" x14ac:dyDescent="0.2">
      <c r="A130" s="39">
        <f>'cieki 2023'!B129</f>
        <v>300</v>
      </c>
      <c r="B130" s="79" t="str">
        <f>'cieki 2023'!D129</f>
        <v>Okrzejka - Podłęż</v>
      </c>
      <c r="C130" s="40">
        <f>'cieki 2023'!I129</f>
        <v>0.05</v>
      </c>
      <c r="D130" s="40">
        <f>'cieki 2023'!J129</f>
        <v>1.5</v>
      </c>
      <c r="E130" s="40">
        <f>'cieki 2023'!L129</f>
        <v>7.0000000000000007E-2</v>
      </c>
      <c r="F130" s="40">
        <f>'cieki 2023'!N129</f>
        <v>1.1200000000000001</v>
      </c>
      <c r="G130" s="40">
        <f>'cieki 2023'!O129</f>
        <v>2.9</v>
      </c>
      <c r="H130" s="40">
        <f>'cieki 2023'!S129</f>
        <v>1.1599999999999999</v>
      </c>
      <c r="I130" s="40">
        <f>'cieki 2023'!T129</f>
        <v>1.86</v>
      </c>
      <c r="J130" s="40">
        <f>'cieki 2023'!X129</f>
        <v>5.17</v>
      </c>
      <c r="K130" s="40">
        <f>'cieki 2023'!AH129</f>
        <v>5</v>
      </c>
      <c r="L130" s="40">
        <f>'cieki 2023'!AJ129</f>
        <v>2.5</v>
      </c>
      <c r="M130" s="40">
        <f>'cieki 2023'!BA129</f>
        <v>34</v>
      </c>
      <c r="N130" s="40">
        <f>'cieki 2023'!BI129</f>
        <v>0.5</v>
      </c>
      <c r="O130" s="40">
        <f>'cieki 2023'!BJ129</f>
        <v>5.0000000000000001E-3</v>
      </c>
      <c r="P130" s="40">
        <f>'cieki 2023'!BP129</f>
        <v>0.05</v>
      </c>
      <c r="Q130" s="40">
        <f>'cieki 2023'!BS129</f>
        <v>0.05</v>
      </c>
      <c r="R130" s="40">
        <f>'cieki 2023'!BT129</f>
        <v>0.05</v>
      </c>
      <c r="S130" s="40">
        <f>'cieki 2023'!BU129</f>
        <v>0.1</v>
      </c>
      <c r="T130" s="40">
        <f>'cieki 2023'!BZ129</f>
        <v>0.15</v>
      </c>
      <c r="U130" s="40">
        <f>'cieki 2023'!CB129</f>
        <v>50</v>
      </c>
      <c r="V130" s="40">
        <f>'cieki 2023'!CD129</f>
        <v>0.01</v>
      </c>
      <c r="W130" s="40">
        <f>'cieki 2023'!CL129</f>
        <v>5.0000000000000001E-3</v>
      </c>
      <c r="X130" s="40">
        <f>'cieki 2023'!CQ129</f>
        <v>1.5</v>
      </c>
      <c r="Y130" s="40">
        <f>'cieki 2023'!CR129</f>
        <v>0.3</v>
      </c>
      <c r="Z130" s="40">
        <f>'cieki 2023'!CS129</f>
        <v>5</v>
      </c>
      <c r="AA130" s="40">
        <f>'cieki 2023'!CT129</f>
        <v>0.5</v>
      </c>
      <c r="AB130" s="40">
        <f>'cieki 2023'!CU129</f>
        <v>0.5</v>
      </c>
      <c r="AC130" s="40">
        <f>'cieki 2023'!CX129</f>
        <v>0.05</v>
      </c>
      <c r="AD130" s="40">
        <f>'cieki 2023'!CZ129</f>
        <v>0.05</v>
      </c>
      <c r="AE130" s="40">
        <f>'cieki 2023'!DB129</f>
        <v>0.05</v>
      </c>
      <c r="AF130" s="40">
        <f>'cieki 2023'!DC129</f>
        <v>0.05</v>
      </c>
      <c r="AG130" s="40">
        <f>'cieki 2023'!DD129</f>
        <v>0.05</v>
      </c>
      <c r="AH130" s="40">
        <f>'cieki 2023'!DE129</f>
        <v>0.05</v>
      </c>
      <c r="AI130" s="40">
        <f>'cieki 2023'!DF129</f>
        <v>0.05</v>
      </c>
      <c r="AJ130" s="40">
        <f>'cieki 2023'!DH129</f>
        <v>0.5</v>
      </c>
      <c r="AK130" s="40">
        <f>'cieki 2023'!DI129</f>
        <v>0.05</v>
      </c>
      <c r="AL130" s="40">
        <f>'cieki 2023'!DJ129</f>
        <v>0.25</v>
      </c>
      <c r="AM130" s="40">
        <f>'cieki 2023'!DK129</f>
        <v>0.25</v>
      </c>
      <c r="AN130" s="40">
        <f>'cieki 2023'!DL129</f>
        <v>0.05</v>
      </c>
      <c r="AO130" s="80" t="s">
        <v>167</v>
      </c>
    </row>
    <row r="131" spans="1:41" x14ac:dyDescent="0.2">
      <c r="A131" s="39">
        <f>'cieki 2023'!B130</f>
        <v>301</v>
      </c>
      <c r="B131" s="79" t="str">
        <f>'cieki 2023'!D130</f>
        <v>Olesnice - Podlesie</v>
      </c>
      <c r="C131" s="40">
        <f>'cieki 2023'!I130</f>
        <v>0.05</v>
      </c>
      <c r="D131" s="40">
        <f>'cieki 2023'!J130</f>
        <v>1.5</v>
      </c>
      <c r="E131" s="40">
        <f>'cieki 2023'!L130</f>
        <v>0.57799999999999996</v>
      </c>
      <c r="F131" s="40">
        <f>'cieki 2023'!N130</f>
        <v>33.5</v>
      </c>
      <c r="G131" s="40">
        <f>'cieki 2023'!O130</f>
        <v>33.6</v>
      </c>
      <c r="H131" s="40">
        <f>'cieki 2023'!S130</f>
        <v>19</v>
      </c>
      <c r="I131" s="40">
        <f>'cieki 2023'!T130</f>
        <v>38.6</v>
      </c>
      <c r="J131" s="40">
        <f>'cieki 2023'!X130</f>
        <v>307</v>
      </c>
      <c r="K131" s="40">
        <f>'cieki 2023'!AH130</f>
        <v>230</v>
      </c>
      <c r="L131" s="40">
        <f>'cieki 2023'!AJ130</f>
        <v>279</v>
      </c>
      <c r="M131" s="40">
        <f>'cieki 2023'!BA130</f>
        <v>16366</v>
      </c>
      <c r="N131" s="40">
        <f>'cieki 2023'!BI130</f>
        <v>0.5</v>
      </c>
      <c r="O131" s="40">
        <f>'cieki 2023'!BJ130</f>
        <v>5.0000000000000001E-3</v>
      </c>
      <c r="P131" s="40">
        <f>'cieki 2023'!BP130</f>
        <v>0.05</v>
      </c>
      <c r="Q131" s="40">
        <f>'cieki 2023'!BS130</f>
        <v>0.05</v>
      </c>
      <c r="R131" s="40">
        <f>'cieki 2023'!BT130</f>
        <v>0.05</v>
      </c>
      <c r="S131" s="40">
        <f>'cieki 2023'!BU130</f>
        <v>0.1</v>
      </c>
      <c r="T131" s="40">
        <f>'cieki 2023'!BZ130</f>
        <v>0.15</v>
      </c>
      <c r="U131" s="40">
        <f>'cieki 2023'!CB130</f>
        <v>50</v>
      </c>
      <c r="V131" s="40">
        <f>'cieki 2023'!CD130</f>
        <v>0.01</v>
      </c>
      <c r="W131" s="40">
        <f>'cieki 2023'!CL130</f>
        <v>5.0000000000000001E-3</v>
      </c>
      <c r="X131" s="40">
        <f>'cieki 2023'!CQ130</f>
        <v>1.5</v>
      </c>
      <c r="Y131" s="40">
        <f>'cieki 2023'!CR130</f>
        <v>0.3</v>
      </c>
      <c r="Z131" s="40">
        <f>'cieki 2023'!CS130</f>
        <v>5</v>
      </c>
      <c r="AA131" s="40">
        <f>'cieki 2023'!CT130</f>
        <v>0.5</v>
      </c>
      <c r="AB131" s="40">
        <f>'cieki 2023'!CU130</f>
        <v>0.5</v>
      </c>
      <c r="AC131" s="40">
        <f>'cieki 2023'!CX130</f>
        <v>0.05</v>
      </c>
      <c r="AD131" s="40">
        <f>'cieki 2023'!CZ130</f>
        <v>0.05</v>
      </c>
      <c r="AE131" s="40">
        <f>'cieki 2023'!DB130</f>
        <v>0.05</v>
      </c>
      <c r="AF131" s="40">
        <f>'cieki 2023'!DC130</f>
        <v>0.05</v>
      </c>
      <c r="AG131" s="40">
        <f>'cieki 2023'!DD130</f>
        <v>0.05</v>
      </c>
      <c r="AH131" s="40">
        <f>'cieki 2023'!DE130</f>
        <v>0.05</v>
      </c>
      <c r="AI131" s="40">
        <f>'cieki 2023'!DF130</f>
        <v>0.05</v>
      </c>
      <c r="AJ131" s="40">
        <f>'cieki 2023'!DH130</f>
        <v>0.5</v>
      </c>
      <c r="AK131" s="40">
        <f>'cieki 2023'!DI130</f>
        <v>0.05</v>
      </c>
      <c r="AL131" s="40">
        <f>'cieki 2023'!DJ130</f>
        <v>0.25</v>
      </c>
      <c r="AM131" s="40">
        <f>'cieki 2023'!DK130</f>
        <v>0.25</v>
      </c>
      <c r="AN131" s="40">
        <f>'cieki 2023'!DL130</f>
        <v>0.05</v>
      </c>
      <c r="AO131" s="81" t="s">
        <v>166</v>
      </c>
    </row>
    <row r="132" spans="1:41" x14ac:dyDescent="0.2">
      <c r="A132" s="39">
        <f>'cieki 2023'!B131</f>
        <v>302</v>
      </c>
      <c r="B132" s="79" t="str">
        <f>'cieki 2023'!D131</f>
        <v>Olza - powyżej Stonawki</v>
      </c>
      <c r="C132" s="40">
        <f>'cieki 2023'!I131</f>
        <v>0.05</v>
      </c>
      <c r="D132" s="40">
        <f>'cieki 2023'!J131</f>
        <v>5.68</v>
      </c>
      <c r="E132" s="40">
        <f>'cieki 2023'!L131</f>
        <v>0.52800000000000002</v>
      </c>
      <c r="F132" s="40">
        <f>'cieki 2023'!N131</f>
        <v>32.299999999999997</v>
      </c>
      <c r="G132" s="40">
        <f>'cieki 2023'!O131</f>
        <v>33.700000000000003</v>
      </c>
      <c r="H132" s="40">
        <f>'cieki 2023'!S131</f>
        <v>22.8</v>
      </c>
      <c r="I132" s="40">
        <f>'cieki 2023'!T131</f>
        <v>24.2</v>
      </c>
      <c r="J132" s="40">
        <f>'cieki 2023'!X131</f>
        <v>246</v>
      </c>
      <c r="K132" s="40">
        <f>'cieki 2023'!AH131</f>
        <v>480</v>
      </c>
      <c r="L132" s="40">
        <f>'cieki 2023'!AJ131</f>
        <v>35</v>
      </c>
      <c r="M132" s="40">
        <f>'cieki 2023'!BA131</f>
        <v>5074.5</v>
      </c>
      <c r="N132" s="40">
        <f>'cieki 2023'!BI131</f>
        <v>0.5</v>
      </c>
      <c r="O132" s="40">
        <f>'cieki 2023'!BJ131</f>
        <v>5.0000000000000001E-3</v>
      </c>
      <c r="P132" s="40">
        <f>'cieki 2023'!BP131</f>
        <v>0.05</v>
      </c>
      <c r="Q132" s="40">
        <f>'cieki 2023'!BS131</f>
        <v>0.05</v>
      </c>
      <c r="R132" s="40">
        <f>'cieki 2023'!BT131</f>
        <v>0.05</v>
      </c>
      <c r="S132" s="40">
        <f>'cieki 2023'!BU131</f>
        <v>0.1</v>
      </c>
      <c r="T132" s="40">
        <f>'cieki 2023'!BZ131</f>
        <v>0.15</v>
      </c>
      <c r="U132" s="40">
        <f>'cieki 2023'!CB131</f>
        <v>0</v>
      </c>
      <c r="V132" s="40">
        <f>'cieki 2023'!CD131</f>
        <v>0</v>
      </c>
      <c r="W132" s="40">
        <f>'cieki 2023'!CL131</f>
        <v>0</v>
      </c>
      <c r="X132" s="40">
        <f>'cieki 2023'!CQ131</f>
        <v>0</v>
      </c>
      <c r="Y132" s="40">
        <f>'cieki 2023'!CR131</f>
        <v>0</v>
      </c>
      <c r="Z132" s="40">
        <f>'cieki 2023'!CS131</f>
        <v>0</v>
      </c>
      <c r="AA132" s="40">
        <f>'cieki 2023'!CT131</f>
        <v>0</v>
      </c>
      <c r="AB132" s="40">
        <f>'cieki 2023'!CU131</f>
        <v>0</v>
      </c>
      <c r="AC132" s="40">
        <f>'cieki 2023'!CX131</f>
        <v>0</v>
      </c>
      <c r="AD132" s="40">
        <f>'cieki 2023'!CZ131</f>
        <v>0</v>
      </c>
      <c r="AE132" s="40">
        <f>'cieki 2023'!DB131</f>
        <v>0</v>
      </c>
      <c r="AF132" s="40">
        <f>'cieki 2023'!DC131</f>
        <v>0</v>
      </c>
      <c r="AG132" s="40">
        <f>'cieki 2023'!DD131</f>
        <v>0</v>
      </c>
      <c r="AH132" s="40">
        <f>'cieki 2023'!DE131</f>
        <v>0.05</v>
      </c>
      <c r="AI132" s="40">
        <f>'cieki 2023'!DF131</f>
        <v>0.05</v>
      </c>
      <c r="AJ132" s="40">
        <f>'cieki 2023'!DH131</f>
        <v>0</v>
      </c>
      <c r="AK132" s="40">
        <f>'cieki 2023'!DI131</f>
        <v>0</v>
      </c>
      <c r="AL132" s="40">
        <f>'cieki 2023'!DJ131</f>
        <v>0</v>
      </c>
      <c r="AM132" s="40">
        <f>'cieki 2023'!DK131</f>
        <v>0</v>
      </c>
      <c r="AN132" s="40">
        <f>'cieki 2023'!DL131</f>
        <v>0</v>
      </c>
      <c r="AO132" s="81" t="s">
        <v>166</v>
      </c>
    </row>
    <row r="133" spans="1:41" x14ac:dyDescent="0.2">
      <c r="A133" s="39">
        <f>'cieki 2023'!B132</f>
        <v>303</v>
      </c>
      <c r="B133" s="79" t="str">
        <f>'cieki 2023'!D132</f>
        <v>Omulew - Kolonia Wielbark</v>
      </c>
      <c r="C133" s="40">
        <f>'cieki 2023'!I132</f>
        <v>0.05</v>
      </c>
      <c r="D133" s="40">
        <f>'cieki 2023'!J132</f>
        <v>1.5</v>
      </c>
      <c r="E133" s="40">
        <f>'cieki 2023'!L132</f>
        <v>2.5000000000000001E-2</v>
      </c>
      <c r="F133" s="40">
        <f>'cieki 2023'!N132</f>
        <v>1.92</v>
      </c>
      <c r="G133" s="40">
        <f>'cieki 2023'!O132</f>
        <v>3.25</v>
      </c>
      <c r="H133" s="40">
        <f>'cieki 2023'!S132</f>
        <v>0.747</v>
      </c>
      <c r="I133" s="40">
        <f>'cieki 2023'!T132</f>
        <v>1.08</v>
      </c>
      <c r="J133" s="40">
        <f>'cieki 2023'!X132</f>
        <v>5.68</v>
      </c>
      <c r="K133" s="40">
        <f>'cieki 2023'!AH132</f>
        <v>5</v>
      </c>
      <c r="L133" s="40">
        <f>'cieki 2023'!AJ132</f>
        <v>2.5</v>
      </c>
      <c r="M133" s="40">
        <f>'cieki 2023'!BA132</f>
        <v>41</v>
      </c>
      <c r="N133" s="40">
        <f>'cieki 2023'!BI132</f>
        <v>0.5</v>
      </c>
      <c r="O133" s="40">
        <f>'cieki 2023'!BJ132</f>
        <v>5.0000000000000001E-3</v>
      </c>
      <c r="P133" s="40">
        <f>'cieki 2023'!BP132</f>
        <v>0.05</v>
      </c>
      <c r="Q133" s="40">
        <f>'cieki 2023'!BS132</f>
        <v>0.05</v>
      </c>
      <c r="R133" s="40">
        <f>'cieki 2023'!BT132</f>
        <v>0.05</v>
      </c>
      <c r="S133" s="40">
        <f>'cieki 2023'!BU132</f>
        <v>0.1</v>
      </c>
      <c r="T133" s="40">
        <f>'cieki 2023'!BZ132</f>
        <v>0.15</v>
      </c>
      <c r="U133" s="40">
        <f>'cieki 2023'!CB132</f>
        <v>0</v>
      </c>
      <c r="V133" s="40">
        <f>'cieki 2023'!CD132</f>
        <v>0</v>
      </c>
      <c r="W133" s="40">
        <f>'cieki 2023'!CL132</f>
        <v>0</v>
      </c>
      <c r="X133" s="40">
        <f>'cieki 2023'!CQ132</f>
        <v>0</v>
      </c>
      <c r="Y133" s="40">
        <f>'cieki 2023'!CR132</f>
        <v>0</v>
      </c>
      <c r="Z133" s="40">
        <f>'cieki 2023'!CS132</f>
        <v>0</v>
      </c>
      <c r="AA133" s="40">
        <f>'cieki 2023'!CT132</f>
        <v>0</v>
      </c>
      <c r="AB133" s="40">
        <f>'cieki 2023'!CU132</f>
        <v>0</v>
      </c>
      <c r="AC133" s="40">
        <f>'cieki 2023'!CX132</f>
        <v>0</v>
      </c>
      <c r="AD133" s="40">
        <f>'cieki 2023'!CZ132</f>
        <v>0</v>
      </c>
      <c r="AE133" s="40">
        <f>'cieki 2023'!DB132</f>
        <v>0</v>
      </c>
      <c r="AF133" s="40">
        <f>'cieki 2023'!DC132</f>
        <v>0</v>
      </c>
      <c r="AG133" s="40">
        <f>'cieki 2023'!DD132</f>
        <v>0</v>
      </c>
      <c r="AH133" s="40">
        <f>'cieki 2023'!DE132</f>
        <v>0.05</v>
      </c>
      <c r="AI133" s="40">
        <f>'cieki 2023'!DF132</f>
        <v>0.05</v>
      </c>
      <c r="AJ133" s="40">
        <f>'cieki 2023'!DH132</f>
        <v>0</v>
      </c>
      <c r="AK133" s="40">
        <f>'cieki 2023'!DI132</f>
        <v>0</v>
      </c>
      <c r="AL133" s="40">
        <f>'cieki 2023'!DJ132</f>
        <v>0</v>
      </c>
      <c r="AM133" s="40">
        <f>'cieki 2023'!DK132</f>
        <v>0</v>
      </c>
      <c r="AN133" s="40">
        <f>'cieki 2023'!DL132</f>
        <v>0</v>
      </c>
      <c r="AO133" s="80" t="s">
        <v>167</v>
      </c>
    </row>
    <row r="134" spans="1:41" x14ac:dyDescent="0.2">
      <c r="A134" s="39">
        <f>'cieki 2023'!B133</f>
        <v>304</v>
      </c>
      <c r="B134" s="79" t="str">
        <f>'cieki 2023'!D133</f>
        <v>Opawica - Chomiąża</v>
      </c>
      <c r="C134" s="40">
        <f>'cieki 2023'!I133</f>
        <v>0.64100000000000001</v>
      </c>
      <c r="D134" s="40">
        <f>'cieki 2023'!J133</f>
        <v>7.12</v>
      </c>
      <c r="E134" s="40">
        <f>'cieki 2023'!L133</f>
        <v>0.217</v>
      </c>
      <c r="F134" s="40">
        <f>'cieki 2023'!N133</f>
        <v>26</v>
      </c>
      <c r="G134" s="40">
        <f>'cieki 2023'!O133</f>
        <v>16.600000000000001</v>
      </c>
      <c r="H134" s="40">
        <f>'cieki 2023'!S133</f>
        <v>16.399999999999999</v>
      </c>
      <c r="I134" s="40">
        <f>'cieki 2023'!T133</f>
        <v>13.6</v>
      </c>
      <c r="J134" s="40">
        <f>'cieki 2023'!X133</f>
        <v>62.4</v>
      </c>
      <c r="K134" s="40">
        <f>'cieki 2023'!AH133</f>
        <v>51</v>
      </c>
      <c r="L134" s="40">
        <f>'cieki 2023'!AJ133</f>
        <v>17</v>
      </c>
      <c r="M134" s="40">
        <f>'cieki 2023'!BA133</f>
        <v>1644.5</v>
      </c>
      <c r="N134" s="40">
        <f>'cieki 2023'!BI133</f>
        <v>0.5</v>
      </c>
      <c r="O134" s="40">
        <f>'cieki 2023'!BJ133</f>
        <v>5.0000000000000001E-3</v>
      </c>
      <c r="P134" s="40">
        <f>'cieki 2023'!BP133</f>
        <v>0.05</v>
      </c>
      <c r="Q134" s="40">
        <f>'cieki 2023'!BS133</f>
        <v>0.05</v>
      </c>
      <c r="R134" s="40">
        <f>'cieki 2023'!BT133</f>
        <v>0.05</v>
      </c>
      <c r="S134" s="40">
        <f>'cieki 2023'!BU133</f>
        <v>0.1</v>
      </c>
      <c r="T134" s="40">
        <f>'cieki 2023'!BZ133</f>
        <v>0.15</v>
      </c>
      <c r="U134" s="40">
        <f>'cieki 2023'!CB133</f>
        <v>0</v>
      </c>
      <c r="V134" s="40">
        <f>'cieki 2023'!CD133</f>
        <v>0</v>
      </c>
      <c r="W134" s="40">
        <f>'cieki 2023'!CL133</f>
        <v>0</v>
      </c>
      <c r="X134" s="40">
        <f>'cieki 2023'!CQ133</f>
        <v>0</v>
      </c>
      <c r="Y134" s="40">
        <f>'cieki 2023'!CR133</f>
        <v>0</v>
      </c>
      <c r="Z134" s="40">
        <f>'cieki 2023'!CS133</f>
        <v>0</v>
      </c>
      <c r="AA134" s="40">
        <f>'cieki 2023'!CT133</f>
        <v>0</v>
      </c>
      <c r="AB134" s="40">
        <f>'cieki 2023'!CU133</f>
        <v>0</v>
      </c>
      <c r="AC134" s="40">
        <f>'cieki 2023'!CX133</f>
        <v>0</v>
      </c>
      <c r="AD134" s="40">
        <f>'cieki 2023'!CZ133</f>
        <v>0</v>
      </c>
      <c r="AE134" s="40">
        <f>'cieki 2023'!DB133</f>
        <v>0</v>
      </c>
      <c r="AF134" s="40">
        <f>'cieki 2023'!DC133</f>
        <v>0</v>
      </c>
      <c r="AG134" s="40">
        <f>'cieki 2023'!DD133</f>
        <v>0</v>
      </c>
      <c r="AH134" s="40">
        <f>'cieki 2023'!DE133</f>
        <v>0.05</v>
      </c>
      <c r="AI134" s="40">
        <f>'cieki 2023'!DF133</f>
        <v>0.05</v>
      </c>
      <c r="AJ134" s="40">
        <f>'cieki 2023'!DH133</f>
        <v>0</v>
      </c>
      <c r="AK134" s="40">
        <f>'cieki 2023'!DI133</f>
        <v>0</v>
      </c>
      <c r="AL134" s="40">
        <f>'cieki 2023'!DJ133</f>
        <v>0</v>
      </c>
      <c r="AM134" s="40">
        <f>'cieki 2023'!DK133</f>
        <v>0</v>
      </c>
      <c r="AN134" s="40">
        <f>'cieki 2023'!DL133</f>
        <v>0</v>
      </c>
      <c r="AO134" s="81" t="s">
        <v>166</v>
      </c>
    </row>
    <row r="135" spans="1:41" ht="18" x14ac:dyDescent="0.2">
      <c r="A135" s="39">
        <f>'cieki 2023'!B134</f>
        <v>305</v>
      </c>
      <c r="B135" s="79" t="str">
        <f>'cieki 2023'!D134</f>
        <v>Orlica - przejście graniczne Niemojów-Bartošovice</v>
      </c>
      <c r="C135" s="40">
        <f>'cieki 2023'!I134</f>
        <v>0.05</v>
      </c>
      <c r="D135" s="40">
        <f>'cieki 2023'!J134</f>
        <v>4.88</v>
      </c>
      <c r="E135" s="40">
        <f>'cieki 2023'!L134</f>
        <v>0.182</v>
      </c>
      <c r="F135" s="40">
        <f>'cieki 2023'!N134</f>
        <v>6.26</v>
      </c>
      <c r="G135" s="40">
        <f>'cieki 2023'!O134</f>
        <v>6.88</v>
      </c>
      <c r="H135" s="40">
        <f>'cieki 2023'!S134</f>
        <v>7.15</v>
      </c>
      <c r="I135" s="40">
        <f>'cieki 2023'!T134</f>
        <v>11.3</v>
      </c>
      <c r="J135" s="40">
        <f>'cieki 2023'!X134</f>
        <v>43.8</v>
      </c>
      <c r="K135" s="40">
        <f>'cieki 2023'!AH134</f>
        <v>14</v>
      </c>
      <c r="L135" s="40">
        <f>'cieki 2023'!AJ134</f>
        <v>2.5</v>
      </c>
      <c r="M135" s="40">
        <f>'cieki 2023'!BA134</f>
        <v>140.5</v>
      </c>
      <c r="N135" s="40">
        <f>'cieki 2023'!BI134</f>
        <v>0.5</v>
      </c>
      <c r="O135" s="40">
        <f>'cieki 2023'!BJ134</f>
        <v>5.0000000000000001E-3</v>
      </c>
      <c r="P135" s="40">
        <f>'cieki 2023'!BP134</f>
        <v>0.05</v>
      </c>
      <c r="Q135" s="40">
        <f>'cieki 2023'!BS134</f>
        <v>0.05</v>
      </c>
      <c r="R135" s="40">
        <f>'cieki 2023'!BT134</f>
        <v>0.05</v>
      </c>
      <c r="S135" s="40">
        <f>'cieki 2023'!BU134</f>
        <v>0.1</v>
      </c>
      <c r="T135" s="40">
        <f>'cieki 2023'!BZ134</f>
        <v>0.15</v>
      </c>
      <c r="U135" s="40">
        <f>'cieki 2023'!CB134</f>
        <v>50</v>
      </c>
      <c r="V135" s="40">
        <f>'cieki 2023'!CD134</f>
        <v>0.01</v>
      </c>
      <c r="W135" s="40">
        <f>'cieki 2023'!CL134</f>
        <v>5.0000000000000001E-3</v>
      </c>
      <c r="X135" s="40">
        <f>'cieki 2023'!CQ134</f>
        <v>1.5</v>
      </c>
      <c r="Y135" s="40">
        <f>'cieki 2023'!CR134</f>
        <v>0.3</v>
      </c>
      <c r="Z135" s="40">
        <f>'cieki 2023'!CS134</f>
        <v>5</v>
      </c>
      <c r="AA135" s="40">
        <f>'cieki 2023'!CT134</f>
        <v>0.5</v>
      </c>
      <c r="AB135" s="40">
        <f>'cieki 2023'!CU134</f>
        <v>0.5</v>
      </c>
      <c r="AC135" s="40">
        <f>'cieki 2023'!CX134</f>
        <v>0.05</v>
      </c>
      <c r="AD135" s="40">
        <f>'cieki 2023'!CZ134</f>
        <v>0.05</v>
      </c>
      <c r="AE135" s="40">
        <f>'cieki 2023'!DB134</f>
        <v>0.05</v>
      </c>
      <c r="AF135" s="40">
        <f>'cieki 2023'!DC134</f>
        <v>0.05</v>
      </c>
      <c r="AG135" s="40">
        <f>'cieki 2023'!DD134</f>
        <v>0.05</v>
      </c>
      <c r="AH135" s="40">
        <f>'cieki 2023'!DE134</f>
        <v>0.05</v>
      </c>
      <c r="AI135" s="40">
        <f>'cieki 2023'!DF134</f>
        <v>0.05</v>
      </c>
      <c r="AJ135" s="40">
        <f>'cieki 2023'!DH134</f>
        <v>0.5</v>
      </c>
      <c r="AK135" s="40">
        <f>'cieki 2023'!DI134</f>
        <v>0.05</v>
      </c>
      <c r="AL135" s="40">
        <f>'cieki 2023'!DJ134</f>
        <v>0.25</v>
      </c>
      <c r="AM135" s="40">
        <f>'cieki 2023'!DK134</f>
        <v>0.25</v>
      </c>
      <c r="AN135" s="40">
        <f>'cieki 2023'!DL134</f>
        <v>0.05</v>
      </c>
      <c r="AO135" s="80" t="s">
        <v>167</v>
      </c>
    </row>
    <row r="136" spans="1:41" x14ac:dyDescent="0.2">
      <c r="A136" s="39">
        <f>'cieki 2023'!B135</f>
        <v>306</v>
      </c>
      <c r="B136" s="79" t="str">
        <f>'cieki 2023'!D135</f>
        <v>Osobłoga - Krapkowice</v>
      </c>
      <c r="C136" s="40">
        <f>'cieki 2023'!I135</f>
        <v>0.05</v>
      </c>
      <c r="D136" s="40">
        <f>'cieki 2023'!J135</f>
        <v>1.5</v>
      </c>
      <c r="E136" s="40">
        <f>'cieki 2023'!L135</f>
        <v>0.23699999999999999</v>
      </c>
      <c r="F136" s="40">
        <f>'cieki 2023'!N135</f>
        <v>4.7300000000000004</v>
      </c>
      <c r="G136" s="40">
        <f>'cieki 2023'!O135</f>
        <v>6.04</v>
      </c>
      <c r="H136" s="40">
        <f>'cieki 2023'!S135</f>
        <v>4.7</v>
      </c>
      <c r="I136" s="40">
        <f>'cieki 2023'!T135</f>
        <v>3.86</v>
      </c>
      <c r="J136" s="40">
        <f>'cieki 2023'!X135</f>
        <v>29</v>
      </c>
      <c r="K136" s="40">
        <f>'cieki 2023'!AH135</f>
        <v>14</v>
      </c>
      <c r="L136" s="40">
        <f>'cieki 2023'!AJ135</f>
        <v>2.5</v>
      </c>
      <c r="M136" s="40">
        <f>'cieki 2023'!BA135</f>
        <v>279</v>
      </c>
      <c r="N136" s="40">
        <f>'cieki 2023'!BI135</f>
        <v>0.5</v>
      </c>
      <c r="O136" s="40">
        <f>'cieki 2023'!BJ135</f>
        <v>5.0000000000000001E-3</v>
      </c>
      <c r="P136" s="40">
        <f>'cieki 2023'!BP135</f>
        <v>0.05</v>
      </c>
      <c r="Q136" s="40">
        <f>'cieki 2023'!BS135</f>
        <v>0.05</v>
      </c>
      <c r="R136" s="40">
        <f>'cieki 2023'!BT135</f>
        <v>0.05</v>
      </c>
      <c r="S136" s="40">
        <f>'cieki 2023'!BU135</f>
        <v>0.1</v>
      </c>
      <c r="T136" s="40">
        <f>'cieki 2023'!BZ135</f>
        <v>0.15</v>
      </c>
      <c r="U136" s="40">
        <f>'cieki 2023'!CB135</f>
        <v>50</v>
      </c>
      <c r="V136" s="40">
        <f>'cieki 2023'!CD135</f>
        <v>0.01</v>
      </c>
      <c r="W136" s="40">
        <f>'cieki 2023'!CL135</f>
        <v>5.0000000000000001E-3</v>
      </c>
      <c r="X136" s="40">
        <f>'cieki 2023'!CQ135</f>
        <v>1.5</v>
      </c>
      <c r="Y136" s="40">
        <f>'cieki 2023'!CR135</f>
        <v>0.3</v>
      </c>
      <c r="Z136" s="40">
        <f>'cieki 2023'!CS135</f>
        <v>5</v>
      </c>
      <c r="AA136" s="40">
        <f>'cieki 2023'!CT135</f>
        <v>0.5</v>
      </c>
      <c r="AB136" s="40">
        <f>'cieki 2023'!CU135</f>
        <v>0.5</v>
      </c>
      <c r="AC136" s="40">
        <f>'cieki 2023'!CX135</f>
        <v>0.05</v>
      </c>
      <c r="AD136" s="40">
        <f>'cieki 2023'!CZ135</f>
        <v>0.05</v>
      </c>
      <c r="AE136" s="40">
        <f>'cieki 2023'!DB135</f>
        <v>0.05</v>
      </c>
      <c r="AF136" s="40">
        <f>'cieki 2023'!DC135</f>
        <v>0.05</v>
      </c>
      <c r="AG136" s="40">
        <f>'cieki 2023'!DD135</f>
        <v>0.05</v>
      </c>
      <c r="AH136" s="40">
        <f>'cieki 2023'!DE135</f>
        <v>0.05</v>
      </c>
      <c r="AI136" s="40">
        <f>'cieki 2023'!DF135</f>
        <v>0.05</v>
      </c>
      <c r="AJ136" s="40">
        <f>'cieki 2023'!DH135</f>
        <v>0.5</v>
      </c>
      <c r="AK136" s="40">
        <f>'cieki 2023'!DI135</f>
        <v>0.05</v>
      </c>
      <c r="AL136" s="40">
        <f>'cieki 2023'!DJ135</f>
        <v>0.25</v>
      </c>
      <c r="AM136" s="40">
        <f>'cieki 2023'!DK135</f>
        <v>0.25</v>
      </c>
      <c r="AN136" s="40">
        <f>'cieki 2023'!DL135</f>
        <v>0.05</v>
      </c>
      <c r="AO136" s="80" t="s">
        <v>167</v>
      </c>
    </row>
    <row r="137" spans="1:41" x14ac:dyDescent="0.2">
      <c r="A137" s="39">
        <f>'cieki 2023'!B136</f>
        <v>307</v>
      </c>
      <c r="B137" s="79" t="str">
        <f>'cieki 2023'!D136</f>
        <v>Parsęta - m. Bardy</v>
      </c>
      <c r="C137" s="40">
        <f>'cieki 2023'!I136</f>
        <v>0.05</v>
      </c>
      <c r="D137" s="40">
        <f>'cieki 2023'!J136</f>
        <v>1.5</v>
      </c>
      <c r="E137" s="40">
        <f>'cieki 2023'!L136</f>
        <v>2.5000000000000001E-2</v>
      </c>
      <c r="F137" s="40">
        <f>'cieki 2023'!N136</f>
        <v>2.02</v>
      </c>
      <c r="G137" s="40">
        <f>'cieki 2023'!O136</f>
        <v>4.8600000000000003</v>
      </c>
      <c r="H137" s="40">
        <f>'cieki 2023'!S136</f>
        <v>0.97099999999999997</v>
      </c>
      <c r="I137" s="40">
        <f>'cieki 2023'!T136</f>
        <v>1.39</v>
      </c>
      <c r="J137" s="40">
        <f>'cieki 2023'!X136</f>
        <v>9.15</v>
      </c>
      <c r="K137" s="40">
        <f>'cieki 2023'!AH136</f>
        <v>2.5</v>
      </c>
      <c r="L137" s="40">
        <f>'cieki 2023'!AJ136</f>
        <v>2.5</v>
      </c>
      <c r="M137" s="40">
        <f>'cieki 2023'!BA136</f>
        <v>31.5</v>
      </c>
      <c r="N137" s="40">
        <f>'cieki 2023'!BI136</f>
        <v>0.5</v>
      </c>
      <c r="O137" s="40">
        <f>'cieki 2023'!BJ136</f>
        <v>5.0000000000000001E-3</v>
      </c>
      <c r="P137" s="40">
        <f>'cieki 2023'!BP136</f>
        <v>0.05</v>
      </c>
      <c r="Q137" s="40">
        <f>'cieki 2023'!BS136</f>
        <v>0.05</v>
      </c>
      <c r="R137" s="40">
        <f>'cieki 2023'!BT136</f>
        <v>0.05</v>
      </c>
      <c r="S137" s="40">
        <f>'cieki 2023'!BU136</f>
        <v>0.1</v>
      </c>
      <c r="T137" s="40">
        <f>'cieki 2023'!BZ136</f>
        <v>0.15</v>
      </c>
      <c r="U137" s="40">
        <f>'cieki 2023'!CB136</f>
        <v>0</v>
      </c>
      <c r="V137" s="40">
        <f>'cieki 2023'!CD136</f>
        <v>0</v>
      </c>
      <c r="W137" s="40">
        <f>'cieki 2023'!CL136</f>
        <v>0</v>
      </c>
      <c r="X137" s="40">
        <f>'cieki 2023'!CQ136</f>
        <v>0</v>
      </c>
      <c r="Y137" s="40">
        <f>'cieki 2023'!CR136</f>
        <v>0</v>
      </c>
      <c r="Z137" s="40">
        <f>'cieki 2023'!CS136</f>
        <v>0</v>
      </c>
      <c r="AA137" s="40">
        <f>'cieki 2023'!CT136</f>
        <v>0</v>
      </c>
      <c r="AB137" s="40">
        <f>'cieki 2023'!CU136</f>
        <v>0</v>
      </c>
      <c r="AC137" s="40">
        <f>'cieki 2023'!CX136</f>
        <v>0</v>
      </c>
      <c r="AD137" s="40">
        <f>'cieki 2023'!CZ136</f>
        <v>0</v>
      </c>
      <c r="AE137" s="40">
        <f>'cieki 2023'!DB136</f>
        <v>0</v>
      </c>
      <c r="AF137" s="40">
        <f>'cieki 2023'!DC136</f>
        <v>0</v>
      </c>
      <c r="AG137" s="40">
        <f>'cieki 2023'!DD136</f>
        <v>0</v>
      </c>
      <c r="AH137" s="40">
        <f>'cieki 2023'!DE136</f>
        <v>0.05</v>
      </c>
      <c r="AI137" s="40">
        <f>'cieki 2023'!DF136</f>
        <v>0.05</v>
      </c>
      <c r="AJ137" s="40">
        <f>'cieki 2023'!DH136</f>
        <v>0</v>
      </c>
      <c r="AK137" s="40">
        <f>'cieki 2023'!DI136</f>
        <v>0</v>
      </c>
      <c r="AL137" s="40">
        <f>'cieki 2023'!DJ136</f>
        <v>0</v>
      </c>
      <c r="AM137" s="40">
        <f>'cieki 2023'!DK136</f>
        <v>0</v>
      </c>
      <c r="AN137" s="40">
        <f>'cieki 2023'!DL136</f>
        <v>0</v>
      </c>
      <c r="AO137" s="80" t="s">
        <v>167</v>
      </c>
    </row>
    <row r="138" spans="1:41" x14ac:dyDescent="0.2">
      <c r="A138" s="39">
        <f>'cieki 2023'!B137</f>
        <v>308</v>
      </c>
      <c r="B138" s="79" t="str">
        <f>'cieki 2023'!D137</f>
        <v>Parsęta - ujście do morza (m.Kołobrzeg)</v>
      </c>
      <c r="C138" s="40">
        <f>'cieki 2023'!I137</f>
        <v>0.05</v>
      </c>
      <c r="D138" s="40">
        <f>'cieki 2023'!J137</f>
        <v>1.5</v>
      </c>
      <c r="E138" s="40">
        <f>'cieki 2023'!L137</f>
        <v>2.5000000000000001E-2</v>
      </c>
      <c r="F138" s="40">
        <f>'cieki 2023'!N137</f>
        <v>2.11</v>
      </c>
      <c r="G138" s="40">
        <f>'cieki 2023'!O137</f>
        <v>4.1500000000000004</v>
      </c>
      <c r="H138" s="40">
        <f>'cieki 2023'!S137</f>
        <v>1.56</v>
      </c>
      <c r="I138" s="40">
        <f>'cieki 2023'!T137</f>
        <v>1.31</v>
      </c>
      <c r="J138" s="40">
        <f>'cieki 2023'!X137</f>
        <v>12.7</v>
      </c>
      <c r="K138" s="40">
        <f>'cieki 2023'!AH137</f>
        <v>2.5</v>
      </c>
      <c r="L138" s="40">
        <f>'cieki 2023'!AJ137</f>
        <v>2.5</v>
      </c>
      <c r="M138" s="40">
        <f>'cieki 2023'!BA137</f>
        <v>31.5</v>
      </c>
      <c r="N138" s="40">
        <f>'cieki 2023'!BI137</f>
        <v>0.5</v>
      </c>
      <c r="O138" s="40">
        <f>'cieki 2023'!BJ137</f>
        <v>5.0000000000000001E-3</v>
      </c>
      <c r="P138" s="40">
        <f>'cieki 2023'!BP137</f>
        <v>0.05</v>
      </c>
      <c r="Q138" s="40">
        <f>'cieki 2023'!BS137</f>
        <v>0.05</v>
      </c>
      <c r="R138" s="40">
        <f>'cieki 2023'!BT137</f>
        <v>0.05</v>
      </c>
      <c r="S138" s="40">
        <f>'cieki 2023'!BU137</f>
        <v>0.1</v>
      </c>
      <c r="T138" s="40">
        <f>'cieki 2023'!BZ137</f>
        <v>0.15</v>
      </c>
      <c r="U138" s="40">
        <f>'cieki 2023'!CB137</f>
        <v>50</v>
      </c>
      <c r="V138" s="40">
        <f>'cieki 2023'!CD137</f>
        <v>0.01</v>
      </c>
      <c r="W138" s="40">
        <f>'cieki 2023'!CL137</f>
        <v>5.0000000000000001E-3</v>
      </c>
      <c r="X138" s="40">
        <f>'cieki 2023'!CQ137</f>
        <v>1.5</v>
      </c>
      <c r="Y138" s="40">
        <f>'cieki 2023'!CR137</f>
        <v>0.3</v>
      </c>
      <c r="Z138" s="40">
        <f>'cieki 2023'!CS137</f>
        <v>5</v>
      </c>
      <c r="AA138" s="40">
        <f>'cieki 2023'!CT137</f>
        <v>0.5</v>
      </c>
      <c r="AB138" s="40">
        <f>'cieki 2023'!CU137</f>
        <v>0.5</v>
      </c>
      <c r="AC138" s="40">
        <f>'cieki 2023'!CX137</f>
        <v>0.05</v>
      </c>
      <c r="AD138" s="40">
        <f>'cieki 2023'!CZ137</f>
        <v>0.05</v>
      </c>
      <c r="AE138" s="40">
        <f>'cieki 2023'!DB137</f>
        <v>0.05</v>
      </c>
      <c r="AF138" s="40">
        <f>'cieki 2023'!DC137</f>
        <v>0.05</v>
      </c>
      <c r="AG138" s="40">
        <f>'cieki 2023'!DD137</f>
        <v>0.05</v>
      </c>
      <c r="AH138" s="40">
        <f>'cieki 2023'!DE137</f>
        <v>0.05</v>
      </c>
      <c r="AI138" s="40">
        <f>'cieki 2023'!DF137</f>
        <v>0.05</v>
      </c>
      <c r="AJ138" s="40">
        <f>'cieki 2023'!DH137</f>
        <v>0.5</v>
      </c>
      <c r="AK138" s="40">
        <f>'cieki 2023'!DI137</f>
        <v>0.05</v>
      </c>
      <c r="AL138" s="40">
        <f>'cieki 2023'!DJ137</f>
        <v>0.25</v>
      </c>
      <c r="AM138" s="40">
        <f>'cieki 2023'!DK137</f>
        <v>0.25</v>
      </c>
      <c r="AN138" s="40">
        <f>'cieki 2023'!DL137</f>
        <v>0.05</v>
      </c>
      <c r="AO138" s="80" t="s">
        <v>167</v>
      </c>
    </row>
    <row r="139" spans="1:41" x14ac:dyDescent="0.2">
      <c r="A139" s="39">
        <f>'cieki 2023'!B138</f>
        <v>309</v>
      </c>
      <c r="B139" s="79" t="str">
        <f>'cieki 2023'!D138</f>
        <v>Pasłęka - Pelnik</v>
      </c>
      <c r="C139" s="40">
        <f>'cieki 2023'!I138</f>
        <v>0.05</v>
      </c>
      <c r="D139" s="40">
        <f>'cieki 2023'!J138</f>
        <v>1.5</v>
      </c>
      <c r="E139" s="40">
        <f>'cieki 2023'!L138</f>
        <v>2.5000000000000001E-2</v>
      </c>
      <c r="F139" s="40">
        <f>'cieki 2023'!N138</f>
        <v>4.87</v>
      </c>
      <c r="G139" s="40">
        <f>'cieki 2023'!O138</f>
        <v>4.4000000000000004</v>
      </c>
      <c r="H139" s="40">
        <f>'cieki 2023'!S138</f>
        <v>1.45</v>
      </c>
      <c r="I139" s="40">
        <f>'cieki 2023'!T138</f>
        <v>1.1599999999999999</v>
      </c>
      <c r="J139" s="40">
        <f>'cieki 2023'!X138</f>
        <v>11.1</v>
      </c>
      <c r="K139" s="40">
        <f>'cieki 2023'!AH138</f>
        <v>47</v>
      </c>
      <c r="L139" s="40">
        <f>'cieki 2023'!AJ138</f>
        <v>35</v>
      </c>
      <c r="M139" s="40">
        <f>'cieki 2023'!BA138</f>
        <v>1529.5</v>
      </c>
      <c r="N139" s="40">
        <f>'cieki 2023'!BI138</f>
        <v>0.5</v>
      </c>
      <c r="O139" s="40">
        <f>'cieki 2023'!BJ138</f>
        <v>5.0000000000000001E-3</v>
      </c>
      <c r="P139" s="40">
        <f>'cieki 2023'!BP138</f>
        <v>0.05</v>
      </c>
      <c r="Q139" s="40">
        <f>'cieki 2023'!BS138</f>
        <v>0.05</v>
      </c>
      <c r="R139" s="40">
        <f>'cieki 2023'!BT138</f>
        <v>0.05</v>
      </c>
      <c r="S139" s="40">
        <f>'cieki 2023'!BU138</f>
        <v>0.1</v>
      </c>
      <c r="T139" s="40">
        <f>'cieki 2023'!BZ138</f>
        <v>0.15</v>
      </c>
      <c r="U139" s="40">
        <f>'cieki 2023'!CB138</f>
        <v>0</v>
      </c>
      <c r="V139" s="40">
        <f>'cieki 2023'!CD138</f>
        <v>0</v>
      </c>
      <c r="W139" s="40">
        <f>'cieki 2023'!CL138</f>
        <v>0</v>
      </c>
      <c r="X139" s="40">
        <f>'cieki 2023'!CQ138</f>
        <v>0</v>
      </c>
      <c r="Y139" s="40">
        <f>'cieki 2023'!CR138</f>
        <v>0</v>
      </c>
      <c r="Z139" s="40">
        <f>'cieki 2023'!CS138</f>
        <v>0</v>
      </c>
      <c r="AA139" s="40">
        <f>'cieki 2023'!CT138</f>
        <v>0</v>
      </c>
      <c r="AB139" s="40">
        <f>'cieki 2023'!CU138</f>
        <v>0</v>
      </c>
      <c r="AC139" s="40">
        <f>'cieki 2023'!CX138</f>
        <v>0</v>
      </c>
      <c r="AD139" s="40">
        <f>'cieki 2023'!CZ138</f>
        <v>0</v>
      </c>
      <c r="AE139" s="40">
        <f>'cieki 2023'!DB138</f>
        <v>0</v>
      </c>
      <c r="AF139" s="40">
        <f>'cieki 2023'!DC138</f>
        <v>0</v>
      </c>
      <c r="AG139" s="40">
        <f>'cieki 2023'!DD138</f>
        <v>0</v>
      </c>
      <c r="AH139" s="40">
        <f>'cieki 2023'!DE138</f>
        <v>0.05</v>
      </c>
      <c r="AI139" s="40">
        <f>'cieki 2023'!DF138</f>
        <v>0.05</v>
      </c>
      <c r="AJ139" s="40">
        <f>'cieki 2023'!DH138</f>
        <v>0</v>
      </c>
      <c r="AK139" s="40">
        <f>'cieki 2023'!DI138</f>
        <v>0</v>
      </c>
      <c r="AL139" s="40">
        <f>'cieki 2023'!DJ138</f>
        <v>0</v>
      </c>
      <c r="AM139" s="40">
        <f>'cieki 2023'!DK138</f>
        <v>0</v>
      </c>
      <c r="AN139" s="40">
        <f>'cieki 2023'!DL138</f>
        <v>0</v>
      </c>
      <c r="AO139" s="80" t="s">
        <v>167</v>
      </c>
    </row>
    <row r="140" spans="1:41" x14ac:dyDescent="0.2">
      <c r="A140" s="39">
        <f>'cieki 2023'!B139</f>
        <v>310</v>
      </c>
      <c r="B140" s="79" t="str">
        <f>'cieki 2023'!D139</f>
        <v>Pewlica - ujście do Koszarawy</v>
      </c>
      <c r="C140" s="40">
        <f>'cieki 2023'!I139</f>
        <v>0.05</v>
      </c>
      <c r="D140" s="40">
        <f>'cieki 2023'!J139</f>
        <v>8.23</v>
      </c>
      <c r="E140" s="40">
        <f>'cieki 2023'!L139</f>
        <v>1.6</v>
      </c>
      <c r="F140" s="40">
        <f>'cieki 2023'!N139</f>
        <v>22.8</v>
      </c>
      <c r="G140" s="40">
        <f>'cieki 2023'!O139</f>
        <v>24.8</v>
      </c>
      <c r="H140" s="40">
        <f>'cieki 2023'!S139</f>
        <v>37.200000000000003</v>
      </c>
      <c r="I140" s="40">
        <f>'cieki 2023'!T139</f>
        <v>11.2</v>
      </c>
      <c r="J140" s="40">
        <f>'cieki 2023'!X139</f>
        <v>59.3</v>
      </c>
      <c r="K140" s="40">
        <f>'cieki 2023'!AH139</f>
        <v>18</v>
      </c>
      <c r="L140" s="40">
        <f>'cieki 2023'!AJ139</f>
        <v>17</v>
      </c>
      <c r="M140" s="40">
        <f>'cieki 2023'!BA139</f>
        <v>2056.5</v>
      </c>
      <c r="N140" s="40">
        <f>'cieki 2023'!BI139</f>
        <v>0.5</v>
      </c>
      <c r="O140" s="40">
        <f>'cieki 2023'!BJ139</f>
        <v>5.0000000000000001E-3</v>
      </c>
      <c r="P140" s="40">
        <f>'cieki 2023'!BP139</f>
        <v>0.05</v>
      </c>
      <c r="Q140" s="40">
        <f>'cieki 2023'!BS139</f>
        <v>0.05</v>
      </c>
      <c r="R140" s="40">
        <f>'cieki 2023'!BT139</f>
        <v>0.05</v>
      </c>
      <c r="S140" s="40">
        <f>'cieki 2023'!BU139</f>
        <v>0.1</v>
      </c>
      <c r="T140" s="40">
        <f>'cieki 2023'!BZ139</f>
        <v>0.15</v>
      </c>
      <c r="U140" s="40">
        <f>'cieki 2023'!CB139</f>
        <v>0</v>
      </c>
      <c r="V140" s="40">
        <f>'cieki 2023'!CD139</f>
        <v>0</v>
      </c>
      <c r="W140" s="40">
        <f>'cieki 2023'!CL139</f>
        <v>0</v>
      </c>
      <c r="X140" s="40">
        <f>'cieki 2023'!CQ139</f>
        <v>0</v>
      </c>
      <c r="Y140" s="40">
        <f>'cieki 2023'!CR139</f>
        <v>0</v>
      </c>
      <c r="Z140" s="40">
        <f>'cieki 2023'!CS139</f>
        <v>0</v>
      </c>
      <c r="AA140" s="40">
        <f>'cieki 2023'!CT139</f>
        <v>0</v>
      </c>
      <c r="AB140" s="40">
        <f>'cieki 2023'!CU139</f>
        <v>0</v>
      </c>
      <c r="AC140" s="40">
        <f>'cieki 2023'!CX139</f>
        <v>0</v>
      </c>
      <c r="AD140" s="40">
        <f>'cieki 2023'!CZ139</f>
        <v>0</v>
      </c>
      <c r="AE140" s="40">
        <f>'cieki 2023'!DB139</f>
        <v>0</v>
      </c>
      <c r="AF140" s="40">
        <f>'cieki 2023'!DC139</f>
        <v>0</v>
      </c>
      <c r="AG140" s="40">
        <f>'cieki 2023'!DD139</f>
        <v>0</v>
      </c>
      <c r="AH140" s="40">
        <f>'cieki 2023'!DE139</f>
        <v>0.05</v>
      </c>
      <c r="AI140" s="40">
        <f>'cieki 2023'!DF139</f>
        <v>0.05</v>
      </c>
      <c r="AJ140" s="40">
        <f>'cieki 2023'!DH139</f>
        <v>0</v>
      </c>
      <c r="AK140" s="40">
        <f>'cieki 2023'!DI139</f>
        <v>0</v>
      </c>
      <c r="AL140" s="40">
        <f>'cieki 2023'!DJ139</f>
        <v>0</v>
      </c>
      <c r="AM140" s="40">
        <f>'cieki 2023'!DK139</f>
        <v>0</v>
      </c>
      <c r="AN140" s="40">
        <f>'cieki 2023'!DL139</f>
        <v>0</v>
      </c>
      <c r="AO140" s="81" t="s">
        <v>166</v>
      </c>
    </row>
    <row r="141" spans="1:41" x14ac:dyDescent="0.2">
      <c r="A141" s="39">
        <f>'cieki 2023'!B140</f>
        <v>311</v>
      </c>
      <c r="B141" s="79" t="str">
        <f>'cieki 2023'!D140</f>
        <v>Pilica - Ostrówek</v>
      </c>
      <c r="C141" s="40">
        <f>'cieki 2023'!I140</f>
        <v>0.05</v>
      </c>
      <c r="D141" s="40">
        <f>'cieki 2023'!J140</f>
        <v>1.5</v>
      </c>
      <c r="E141" s="40">
        <f>'cieki 2023'!L140</f>
        <v>2.5000000000000001E-2</v>
      </c>
      <c r="F141" s="40">
        <f>'cieki 2023'!N140</f>
        <v>1.35</v>
      </c>
      <c r="G141" s="40">
        <f>'cieki 2023'!O140</f>
        <v>2.71</v>
      </c>
      <c r="H141" s="40">
        <f>'cieki 2023'!S140</f>
        <v>0.78800000000000003</v>
      </c>
      <c r="I141" s="40">
        <f>'cieki 2023'!T140</f>
        <v>0.5</v>
      </c>
      <c r="J141" s="40">
        <f>'cieki 2023'!X140</f>
        <v>24.8</v>
      </c>
      <c r="K141" s="40">
        <f>'cieki 2023'!AH140</f>
        <v>2.5</v>
      </c>
      <c r="L141" s="40">
        <f>'cieki 2023'!AJ140</f>
        <v>2.5</v>
      </c>
      <c r="M141" s="40">
        <f>'cieki 2023'!BA140</f>
        <v>34</v>
      </c>
      <c r="N141" s="40">
        <f>'cieki 2023'!BI140</f>
        <v>0.5</v>
      </c>
      <c r="O141" s="40">
        <f>'cieki 2023'!BJ140</f>
        <v>5.0000000000000001E-3</v>
      </c>
      <c r="P141" s="40">
        <f>'cieki 2023'!BP140</f>
        <v>0.05</v>
      </c>
      <c r="Q141" s="40">
        <f>'cieki 2023'!BS140</f>
        <v>0.05</v>
      </c>
      <c r="R141" s="40">
        <f>'cieki 2023'!BT140</f>
        <v>0.05</v>
      </c>
      <c r="S141" s="40">
        <f>'cieki 2023'!BU140</f>
        <v>0.1</v>
      </c>
      <c r="T141" s="40">
        <f>'cieki 2023'!BZ140</f>
        <v>0.15</v>
      </c>
      <c r="U141" s="40">
        <f>'cieki 2023'!CB140</f>
        <v>0</v>
      </c>
      <c r="V141" s="40">
        <f>'cieki 2023'!CD140</f>
        <v>0</v>
      </c>
      <c r="W141" s="40">
        <f>'cieki 2023'!CL140</f>
        <v>0</v>
      </c>
      <c r="X141" s="40">
        <f>'cieki 2023'!CQ140</f>
        <v>0</v>
      </c>
      <c r="Y141" s="40">
        <f>'cieki 2023'!CR140</f>
        <v>0</v>
      </c>
      <c r="Z141" s="40">
        <f>'cieki 2023'!CS140</f>
        <v>0</v>
      </c>
      <c r="AA141" s="40">
        <f>'cieki 2023'!CT140</f>
        <v>0</v>
      </c>
      <c r="AB141" s="40">
        <f>'cieki 2023'!CU140</f>
        <v>0</v>
      </c>
      <c r="AC141" s="40">
        <f>'cieki 2023'!CX140</f>
        <v>0</v>
      </c>
      <c r="AD141" s="40">
        <f>'cieki 2023'!CZ140</f>
        <v>0</v>
      </c>
      <c r="AE141" s="40">
        <f>'cieki 2023'!DB140</f>
        <v>0</v>
      </c>
      <c r="AF141" s="40">
        <f>'cieki 2023'!DC140</f>
        <v>0</v>
      </c>
      <c r="AG141" s="40">
        <f>'cieki 2023'!DD140</f>
        <v>0</v>
      </c>
      <c r="AH141" s="40">
        <f>'cieki 2023'!DE140</f>
        <v>0.05</v>
      </c>
      <c r="AI141" s="40">
        <f>'cieki 2023'!DF140</f>
        <v>0.05</v>
      </c>
      <c r="AJ141" s="40">
        <f>'cieki 2023'!DH140</f>
        <v>0</v>
      </c>
      <c r="AK141" s="40">
        <f>'cieki 2023'!DI140</f>
        <v>0</v>
      </c>
      <c r="AL141" s="40">
        <f>'cieki 2023'!DJ140</f>
        <v>0</v>
      </c>
      <c r="AM141" s="40">
        <f>'cieki 2023'!DK140</f>
        <v>0</v>
      </c>
      <c r="AN141" s="40">
        <f>'cieki 2023'!DL140</f>
        <v>0</v>
      </c>
      <c r="AO141" s="80" t="s">
        <v>167</v>
      </c>
    </row>
    <row r="142" spans="1:41" x14ac:dyDescent="0.2">
      <c r="A142" s="39">
        <f>'cieki 2023'!B141</f>
        <v>312</v>
      </c>
      <c r="B142" s="79" t="str">
        <f>'cieki 2023'!D141</f>
        <v>Pilica - Sulejów</v>
      </c>
      <c r="C142" s="40">
        <f>'cieki 2023'!I141</f>
        <v>0.05</v>
      </c>
      <c r="D142" s="40">
        <f>'cieki 2023'!J141</f>
        <v>1.5</v>
      </c>
      <c r="E142" s="40">
        <f>'cieki 2023'!L141</f>
        <v>0.124</v>
      </c>
      <c r="F142" s="40">
        <f>'cieki 2023'!N141</f>
        <v>3.86</v>
      </c>
      <c r="G142" s="40">
        <f>'cieki 2023'!O141</f>
        <v>3.54</v>
      </c>
      <c r="H142" s="40">
        <f>'cieki 2023'!S141</f>
        <v>2.23</v>
      </c>
      <c r="I142" s="40">
        <f>'cieki 2023'!T141</f>
        <v>2.0699999999999998</v>
      </c>
      <c r="J142" s="40">
        <f>'cieki 2023'!X141</f>
        <v>10.9</v>
      </c>
      <c r="K142" s="40">
        <f>'cieki 2023'!AH141</f>
        <v>2.5</v>
      </c>
      <c r="L142" s="40">
        <f>'cieki 2023'!AJ141</f>
        <v>2.5</v>
      </c>
      <c r="M142" s="40">
        <f>'cieki 2023'!BA141</f>
        <v>31.5</v>
      </c>
      <c r="N142" s="40">
        <f>'cieki 2023'!BI141</f>
        <v>0.5</v>
      </c>
      <c r="O142" s="40">
        <f>'cieki 2023'!BJ141</f>
        <v>5.0000000000000001E-3</v>
      </c>
      <c r="P142" s="40">
        <f>'cieki 2023'!BP141</f>
        <v>0.05</v>
      </c>
      <c r="Q142" s="40">
        <f>'cieki 2023'!BS141</f>
        <v>0.05</v>
      </c>
      <c r="R142" s="40">
        <f>'cieki 2023'!BT141</f>
        <v>0.05</v>
      </c>
      <c r="S142" s="40">
        <f>'cieki 2023'!BU141</f>
        <v>0.1</v>
      </c>
      <c r="T142" s="40">
        <f>'cieki 2023'!BZ141</f>
        <v>0.15</v>
      </c>
      <c r="U142" s="40">
        <f>'cieki 2023'!CB141</f>
        <v>0</v>
      </c>
      <c r="V142" s="40">
        <f>'cieki 2023'!CD141</f>
        <v>0</v>
      </c>
      <c r="W142" s="40">
        <f>'cieki 2023'!CL141</f>
        <v>0</v>
      </c>
      <c r="X142" s="40">
        <f>'cieki 2023'!CQ141</f>
        <v>0</v>
      </c>
      <c r="Y142" s="40">
        <f>'cieki 2023'!CR141</f>
        <v>0</v>
      </c>
      <c r="Z142" s="40">
        <f>'cieki 2023'!CS141</f>
        <v>0</v>
      </c>
      <c r="AA142" s="40">
        <f>'cieki 2023'!CT141</f>
        <v>0</v>
      </c>
      <c r="AB142" s="40">
        <f>'cieki 2023'!CU141</f>
        <v>0</v>
      </c>
      <c r="AC142" s="40">
        <f>'cieki 2023'!CX141</f>
        <v>0</v>
      </c>
      <c r="AD142" s="40">
        <f>'cieki 2023'!CZ141</f>
        <v>0</v>
      </c>
      <c r="AE142" s="40">
        <f>'cieki 2023'!DB141</f>
        <v>0</v>
      </c>
      <c r="AF142" s="40">
        <f>'cieki 2023'!DC141</f>
        <v>0</v>
      </c>
      <c r="AG142" s="40">
        <f>'cieki 2023'!DD141</f>
        <v>0</v>
      </c>
      <c r="AH142" s="40">
        <f>'cieki 2023'!DE141</f>
        <v>0.05</v>
      </c>
      <c r="AI142" s="40">
        <f>'cieki 2023'!DF141</f>
        <v>0.05</v>
      </c>
      <c r="AJ142" s="40">
        <f>'cieki 2023'!DH141</f>
        <v>0</v>
      </c>
      <c r="AK142" s="40">
        <f>'cieki 2023'!DI141</f>
        <v>0</v>
      </c>
      <c r="AL142" s="40">
        <f>'cieki 2023'!DJ141</f>
        <v>0</v>
      </c>
      <c r="AM142" s="40">
        <f>'cieki 2023'!DK141</f>
        <v>0</v>
      </c>
      <c r="AN142" s="40">
        <f>'cieki 2023'!DL141</f>
        <v>0</v>
      </c>
      <c r="AO142" s="80" t="s">
        <v>167</v>
      </c>
    </row>
    <row r="143" spans="1:41" x14ac:dyDescent="0.2">
      <c r="A143" s="39">
        <f>'cieki 2023'!B142</f>
        <v>313</v>
      </c>
      <c r="B143" s="79" t="str">
        <f>'cieki 2023'!D142</f>
        <v>Pilica - pow.dop. spod Nakła m.Łąkietka</v>
      </c>
      <c r="C143" s="40">
        <f>'cieki 2023'!I142</f>
        <v>0.17299999999999999</v>
      </c>
      <c r="D143" s="40">
        <f>'cieki 2023'!J142</f>
        <v>1.5</v>
      </c>
      <c r="E143" s="40">
        <f>'cieki 2023'!L142</f>
        <v>0.28399999999999997</v>
      </c>
      <c r="F143" s="40">
        <f>'cieki 2023'!N142</f>
        <v>3.03</v>
      </c>
      <c r="G143" s="40">
        <f>'cieki 2023'!O142</f>
        <v>4.49</v>
      </c>
      <c r="H143" s="40">
        <f>'cieki 2023'!S142</f>
        <v>2.19</v>
      </c>
      <c r="I143" s="40">
        <f>'cieki 2023'!T142</f>
        <v>3.71</v>
      </c>
      <c r="J143" s="40">
        <f>'cieki 2023'!X142</f>
        <v>18.399999999999999</v>
      </c>
      <c r="K143" s="40">
        <f>'cieki 2023'!AH142</f>
        <v>57</v>
      </c>
      <c r="L143" s="40">
        <f>'cieki 2023'!AJ142</f>
        <v>7</v>
      </c>
      <c r="M143" s="40">
        <f>'cieki 2023'!BA142</f>
        <v>475.5</v>
      </c>
      <c r="N143" s="40">
        <f>'cieki 2023'!BI142</f>
        <v>0.5</v>
      </c>
      <c r="O143" s="40">
        <f>'cieki 2023'!BJ142</f>
        <v>5.0000000000000001E-3</v>
      </c>
      <c r="P143" s="40">
        <f>'cieki 2023'!BP142</f>
        <v>0.05</v>
      </c>
      <c r="Q143" s="40">
        <f>'cieki 2023'!BS142</f>
        <v>0.05</v>
      </c>
      <c r="R143" s="40">
        <f>'cieki 2023'!BT142</f>
        <v>0.05</v>
      </c>
      <c r="S143" s="40">
        <f>'cieki 2023'!BU142</f>
        <v>0.1</v>
      </c>
      <c r="T143" s="40">
        <f>'cieki 2023'!BZ142</f>
        <v>0.15</v>
      </c>
      <c r="U143" s="40">
        <f>'cieki 2023'!CB142</f>
        <v>0</v>
      </c>
      <c r="V143" s="40">
        <f>'cieki 2023'!CD142</f>
        <v>0</v>
      </c>
      <c r="W143" s="40">
        <f>'cieki 2023'!CL142</f>
        <v>0</v>
      </c>
      <c r="X143" s="40">
        <f>'cieki 2023'!CQ142</f>
        <v>0</v>
      </c>
      <c r="Y143" s="40">
        <f>'cieki 2023'!CR142</f>
        <v>0</v>
      </c>
      <c r="Z143" s="40">
        <f>'cieki 2023'!CS142</f>
        <v>0</v>
      </c>
      <c r="AA143" s="40">
        <f>'cieki 2023'!CT142</f>
        <v>0</v>
      </c>
      <c r="AB143" s="40">
        <f>'cieki 2023'!CU142</f>
        <v>0</v>
      </c>
      <c r="AC143" s="40">
        <f>'cieki 2023'!CX142</f>
        <v>0</v>
      </c>
      <c r="AD143" s="40">
        <f>'cieki 2023'!CZ142</f>
        <v>0</v>
      </c>
      <c r="AE143" s="40">
        <f>'cieki 2023'!DB142</f>
        <v>0</v>
      </c>
      <c r="AF143" s="40">
        <f>'cieki 2023'!DC142</f>
        <v>0</v>
      </c>
      <c r="AG143" s="40">
        <f>'cieki 2023'!DD142</f>
        <v>0</v>
      </c>
      <c r="AH143" s="40">
        <f>'cieki 2023'!DE142</f>
        <v>0.05</v>
      </c>
      <c r="AI143" s="40">
        <f>'cieki 2023'!DF142</f>
        <v>0.05</v>
      </c>
      <c r="AJ143" s="40">
        <f>'cieki 2023'!DH142</f>
        <v>0</v>
      </c>
      <c r="AK143" s="40">
        <f>'cieki 2023'!DI142</f>
        <v>0</v>
      </c>
      <c r="AL143" s="40">
        <f>'cieki 2023'!DJ142</f>
        <v>0</v>
      </c>
      <c r="AM143" s="40">
        <f>'cieki 2023'!DK142</f>
        <v>0</v>
      </c>
      <c r="AN143" s="40">
        <f>'cieki 2023'!DL142</f>
        <v>0</v>
      </c>
      <c r="AO143" s="80" t="s">
        <v>167</v>
      </c>
    </row>
    <row r="144" spans="1:41" x14ac:dyDescent="0.2">
      <c r="A144" s="39">
        <f>'cieki 2023'!B143</f>
        <v>314</v>
      </c>
      <c r="B144" s="79" t="str">
        <f>'cieki 2023'!D143</f>
        <v>Pisa - Wincenta</v>
      </c>
      <c r="C144" s="40">
        <f>'cieki 2023'!I143</f>
        <v>0.05</v>
      </c>
      <c r="D144" s="40">
        <f>'cieki 2023'!J143</f>
        <v>1.5</v>
      </c>
      <c r="E144" s="40">
        <f>'cieki 2023'!L143</f>
        <v>2.5000000000000001E-2</v>
      </c>
      <c r="F144" s="40">
        <f>'cieki 2023'!N143</f>
        <v>2.2599999999999998</v>
      </c>
      <c r="G144" s="40">
        <f>'cieki 2023'!O143</f>
        <v>3.7</v>
      </c>
      <c r="H144" s="40">
        <f>'cieki 2023'!S143</f>
        <v>0.63500000000000001</v>
      </c>
      <c r="I144" s="40">
        <f>'cieki 2023'!T143</f>
        <v>0.5</v>
      </c>
      <c r="J144" s="40">
        <f>'cieki 2023'!X143</f>
        <v>4.57</v>
      </c>
      <c r="K144" s="40">
        <f>'cieki 2023'!AH143</f>
        <v>2.5</v>
      </c>
      <c r="L144" s="40">
        <f>'cieki 2023'!AJ143</f>
        <v>2.5</v>
      </c>
      <c r="M144" s="40">
        <f>'cieki 2023'!BA143</f>
        <v>31.5</v>
      </c>
      <c r="N144" s="40">
        <f>'cieki 2023'!BI143</f>
        <v>0.5</v>
      </c>
      <c r="O144" s="40">
        <f>'cieki 2023'!BJ143</f>
        <v>5.0000000000000001E-3</v>
      </c>
      <c r="P144" s="40">
        <f>'cieki 2023'!BP143</f>
        <v>0.05</v>
      </c>
      <c r="Q144" s="40">
        <f>'cieki 2023'!BS143</f>
        <v>0.05</v>
      </c>
      <c r="R144" s="40">
        <f>'cieki 2023'!BT143</f>
        <v>0.05</v>
      </c>
      <c r="S144" s="40">
        <f>'cieki 2023'!BU143</f>
        <v>0.1</v>
      </c>
      <c r="T144" s="40">
        <f>'cieki 2023'!BZ143</f>
        <v>0.15</v>
      </c>
      <c r="U144" s="40">
        <f>'cieki 2023'!CB143</f>
        <v>0</v>
      </c>
      <c r="V144" s="40">
        <f>'cieki 2023'!CD143</f>
        <v>0</v>
      </c>
      <c r="W144" s="40">
        <f>'cieki 2023'!CL143</f>
        <v>0</v>
      </c>
      <c r="X144" s="40">
        <f>'cieki 2023'!CQ143</f>
        <v>0</v>
      </c>
      <c r="Y144" s="40">
        <f>'cieki 2023'!CR143</f>
        <v>0</v>
      </c>
      <c r="Z144" s="40">
        <f>'cieki 2023'!CS143</f>
        <v>0</v>
      </c>
      <c r="AA144" s="40">
        <f>'cieki 2023'!CT143</f>
        <v>0</v>
      </c>
      <c r="AB144" s="40">
        <f>'cieki 2023'!CU143</f>
        <v>0</v>
      </c>
      <c r="AC144" s="40">
        <f>'cieki 2023'!CX143</f>
        <v>0</v>
      </c>
      <c r="AD144" s="40">
        <f>'cieki 2023'!CZ143</f>
        <v>0</v>
      </c>
      <c r="AE144" s="40">
        <f>'cieki 2023'!DB143</f>
        <v>0</v>
      </c>
      <c r="AF144" s="40">
        <f>'cieki 2023'!DC143</f>
        <v>0</v>
      </c>
      <c r="AG144" s="40">
        <f>'cieki 2023'!DD143</f>
        <v>0</v>
      </c>
      <c r="AH144" s="40">
        <f>'cieki 2023'!DE143</f>
        <v>0.05</v>
      </c>
      <c r="AI144" s="40">
        <f>'cieki 2023'!DF143</f>
        <v>0.05</v>
      </c>
      <c r="AJ144" s="40">
        <f>'cieki 2023'!DH143</f>
        <v>0</v>
      </c>
      <c r="AK144" s="40">
        <f>'cieki 2023'!DI143</f>
        <v>0</v>
      </c>
      <c r="AL144" s="40">
        <f>'cieki 2023'!DJ143</f>
        <v>0</v>
      </c>
      <c r="AM144" s="40">
        <f>'cieki 2023'!DK143</f>
        <v>0</v>
      </c>
      <c r="AN144" s="40">
        <f>'cieki 2023'!DL143</f>
        <v>0</v>
      </c>
      <c r="AO144" s="80" t="s">
        <v>167</v>
      </c>
    </row>
    <row r="145" spans="1:41" x14ac:dyDescent="0.2">
      <c r="A145" s="39">
        <f>'cieki 2023'!B144</f>
        <v>315</v>
      </c>
      <c r="B145" s="79" t="str">
        <f>'cieki 2023'!D144</f>
        <v>Pisia - Boryszew Pierwszy</v>
      </c>
      <c r="C145" s="40">
        <f>'cieki 2023'!I144</f>
        <v>0.42799999999999999</v>
      </c>
      <c r="D145" s="40">
        <f>'cieki 2023'!J144</f>
        <v>1.5</v>
      </c>
      <c r="E145" s="40">
        <f>'cieki 2023'!L144</f>
        <v>0.151</v>
      </c>
      <c r="F145" s="40">
        <f>'cieki 2023'!N144</f>
        <v>94.1</v>
      </c>
      <c r="G145" s="40">
        <f>'cieki 2023'!O144</f>
        <v>24.4</v>
      </c>
      <c r="H145" s="40">
        <f>'cieki 2023'!S144</f>
        <v>7.67</v>
      </c>
      <c r="I145" s="40">
        <f>'cieki 2023'!T144</f>
        <v>12.6</v>
      </c>
      <c r="J145" s="40">
        <f>'cieki 2023'!X144</f>
        <v>86.5</v>
      </c>
      <c r="K145" s="40">
        <f>'cieki 2023'!AH144</f>
        <v>92</v>
      </c>
      <c r="L145" s="40">
        <f>'cieki 2023'!AJ144</f>
        <v>2.5</v>
      </c>
      <c r="M145" s="40">
        <f>'cieki 2023'!BA144</f>
        <v>495</v>
      </c>
      <c r="N145" s="40">
        <f>'cieki 2023'!BI144</f>
        <v>0.5</v>
      </c>
      <c r="O145" s="40">
        <f>'cieki 2023'!BJ144</f>
        <v>5.0000000000000001E-3</v>
      </c>
      <c r="P145" s="40">
        <f>'cieki 2023'!BP144</f>
        <v>0.05</v>
      </c>
      <c r="Q145" s="40">
        <f>'cieki 2023'!BS144</f>
        <v>0.05</v>
      </c>
      <c r="R145" s="40">
        <f>'cieki 2023'!BT144</f>
        <v>0.05</v>
      </c>
      <c r="S145" s="40">
        <f>'cieki 2023'!BU144</f>
        <v>0.1</v>
      </c>
      <c r="T145" s="40">
        <f>'cieki 2023'!BZ144</f>
        <v>0.15</v>
      </c>
      <c r="U145" s="40">
        <f>'cieki 2023'!CB144</f>
        <v>0</v>
      </c>
      <c r="V145" s="40">
        <f>'cieki 2023'!CD144</f>
        <v>0</v>
      </c>
      <c r="W145" s="40">
        <f>'cieki 2023'!CL144</f>
        <v>0</v>
      </c>
      <c r="X145" s="40">
        <f>'cieki 2023'!CQ144</f>
        <v>0</v>
      </c>
      <c r="Y145" s="40">
        <f>'cieki 2023'!CR144</f>
        <v>0</v>
      </c>
      <c r="Z145" s="40">
        <f>'cieki 2023'!CS144</f>
        <v>0</v>
      </c>
      <c r="AA145" s="40">
        <f>'cieki 2023'!CT144</f>
        <v>0</v>
      </c>
      <c r="AB145" s="40">
        <f>'cieki 2023'!CU144</f>
        <v>0</v>
      </c>
      <c r="AC145" s="40">
        <f>'cieki 2023'!CX144</f>
        <v>0</v>
      </c>
      <c r="AD145" s="40">
        <f>'cieki 2023'!CZ144</f>
        <v>0</v>
      </c>
      <c r="AE145" s="40">
        <f>'cieki 2023'!DB144</f>
        <v>0</v>
      </c>
      <c r="AF145" s="40">
        <f>'cieki 2023'!DC144</f>
        <v>0</v>
      </c>
      <c r="AG145" s="40">
        <f>'cieki 2023'!DD144</f>
        <v>0</v>
      </c>
      <c r="AH145" s="40">
        <f>'cieki 2023'!DE144</f>
        <v>0.05</v>
      </c>
      <c r="AI145" s="40">
        <f>'cieki 2023'!DF144</f>
        <v>0.05</v>
      </c>
      <c r="AJ145" s="40">
        <f>'cieki 2023'!DH144</f>
        <v>0</v>
      </c>
      <c r="AK145" s="40">
        <f>'cieki 2023'!DI144</f>
        <v>0</v>
      </c>
      <c r="AL145" s="40">
        <f>'cieki 2023'!DJ144</f>
        <v>0</v>
      </c>
      <c r="AM145" s="40">
        <f>'cieki 2023'!DK144</f>
        <v>0</v>
      </c>
      <c r="AN145" s="40">
        <f>'cieki 2023'!DL144</f>
        <v>0</v>
      </c>
      <c r="AO145" s="81" t="s">
        <v>166</v>
      </c>
    </row>
    <row r="146" spans="1:41" x14ac:dyDescent="0.2">
      <c r="A146" s="39">
        <f>'cieki 2023'!B145</f>
        <v>317</v>
      </c>
      <c r="B146" s="79" t="str">
        <f>'cieki 2023'!D145</f>
        <v>Poprad - Stary Sącz</v>
      </c>
      <c r="C146" s="40">
        <f>'cieki 2023'!I145</f>
        <v>0.05</v>
      </c>
      <c r="D146" s="40">
        <f>'cieki 2023'!J145</f>
        <v>3.47</v>
      </c>
      <c r="E146" s="40">
        <f>'cieki 2023'!L145</f>
        <v>2.5000000000000001E-2</v>
      </c>
      <c r="F146" s="40">
        <f>'cieki 2023'!N145</f>
        <v>6.98</v>
      </c>
      <c r="G146" s="40">
        <f>'cieki 2023'!O145</f>
        <v>8.07</v>
      </c>
      <c r="H146" s="40">
        <f>'cieki 2023'!S145</f>
        <v>8.6</v>
      </c>
      <c r="I146" s="40">
        <f>'cieki 2023'!T145</f>
        <v>2.94</v>
      </c>
      <c r="J146" s="40">
        <f>'cieki 2023'!X145</f>
        <v>26.7</v>
      </c>
      <c r="K146" s="40">
        <f>'cieki 2023'!AH145</f>
        <v>2.5</v>
      </c>
      <c r="L146" s="40">
        <f>'cieki 2023'!AJ145</f>
        <v>2.5</v>
      </c>
      <c r="M146" s="40">
        <f>'cieki 2023'!BA145</f>
        <v>42</v>
      </c>
      <c r="N146" s="40">
        <f>'cieki 2023'!BI145</f>
        <v>0.5</v>
      </c>
      <c r="O146" s="40">
        <f>'cieki 2023'!BJ145</f>
        <v>5.0000000000000001E-3</v>
      </c>
      <c r="P146" s="40">
        <f>'cieki 2023'!BP145</f>
        <v>0.05</v>
      </c>
      <c r="Q146" s="40">
        <f>'cieki 2023'!BS145</f>
        <v>0.05</v>
      </c>
      <c r="R146" s="40">
        <f>'cieki 2023'!BT145</f>
        <v>0.05</v>
      </c>
      <c r="S146" s="40">
        <f>'cieki 2023'!BU145</f>
        <v>0.1</v>
      </c>
      <c r="T146" s="40">
        <f>'cieki 2023'!BZ145</f>
        <v>0.15</v>
      </c>
      <c r="U146" s="40">
        <f>'cieki 2023'!CB145</f>
        <v>50</v>
      </c>
      <c r="V146" s="40">
        <f>'cieki 2023'!CD145</f>
        <v>0.01</v>
      </c>
      <c r="W146" s="40">
        <f>'cieki 2023'!CL145</f>
        <v>5.0000000000000001E-3</v>
      </c>
      <c r="X146" s="40">
        <f>'cieki 2023'!CQ145</f>
        <v>1.5</v>
      </c>
      <c r="Y146" s="40">
        <f>'cieki 2023'!CR145</f>
        <v>0.3</v>
      </c>
      <c r="Z146" s="40">
        <f>'cieki 2023'!CS145</f>
        <v>5</v>
      </c>
      <c r="AA146" s="40">
        <f>'cieki 2023'!CT145</f>
        <v>0.5</v>
      </c>
      <c r="AB146" s="40">
        <f>'cieki 2023'!CU145</f>
        <v>0.5</v>
      </c>
      <c r="AC146" s="40">
        <f>'cieki 2023'!CX145</f>
        <v>0.05</v>
      </c>
      <c r="AD146" s="40">
        <f>'cieki 2023'!CZ145</f>
        <v>0.05</v>
      </c>
      <c r="AE146" s="40">
        <f>'cieki 2023'!DB145</f>
        <v>0.05</v>
      </c>
      <c r="AF146" s="40">
        <f>'cieki 2023'!DC145</f>
        <v>0.05</v>
      </c>
      <c r="AG146" s="40">
        <f>'cieki 2023'!DD145</f>
        <v>0.05</v>
      </c>
      <c r="AH146" s="40">
        <f>'cieki 2023'!DE145</f>
        <v>0.05</v>
      </c>
      <c r="AI146" s="40">
        <f>'cieki 2023'!DF145</f>
        <v>0.05</v>
      </c>
      <c r="AJ146" s="40">
        <f>'cieki 2023'!DH145</f>
        <v>0.5</v>
      </c>
      <c r="AK146" s="40">
        <f>'cieki 2023'!DI145</f>
        <v>0.05</v>
      </c>
      <c r="AL146" s="40">
        <f>'cieki 2023'!DJ145</f>
        <v>0.25</v>
      </c>
      <c r="AM146" s="40">
        <f>'cieki 2023'!DK145</f>
        <v>0.25</v>
      </c>
      <c r="AN146" s="40">
        <f>'cieki 2023'!DL145</f>
        <v>0.05</v>
      </c>
      <c r="AO146" s="80" t="s">
        <v>167</v>
      </c>
    </row>
    <row r="147" spans="1:41" x14ac:dyDescent="0.2">
      <c r="A147" s="39">
        <f>'cieki 2023'!B146</f>
        <v>318</v>
      </c>
      <c r="B147" s="79" t="str">
        <f>'cieki 2023'!D146</f>
        <v>Prądnik-Białucha - Kraków ujście</v>
      </c>
      <c r="C147" s="40">
        <f>'cieki 2023'!I146</f>
        <v>0.05</v>
      </c>
      <c r="D147" s="40">
        <f>'cieki 2023'!J146</f>
        <v>4.01</v>
      </c>
      <c r="E147" s="40">
        <f>'cieki 2023'!L146</f>
        <v>0.78</v>
      </c>
      <c r="F147" s="40">
        <f>'cieki 2023'!N146</f>
        <v>21.6</v>
      </c>
      <c r="G147" s="40">
        <f>'cieki 2023'!O146</f>
        <v>29.8</v>
      </c>
      <c r="H147" s="40">
        <f>'cieki 2023'!S146</f>
        <v>12</v>
      </c>
      <c r="I147" s="40">
        <f>'cieki 2023'!T146</f>
        <v>31.3</v>
      </c>
      <c r="J147" s="40">
        <f>'cieki 2023'!X146</f>
        <v>180</v>
      </c>
      <c r="K147" s="40">
        <f>'cieki 2023'!AH146</f>
        <v>170</v>
      </c>
      <c r="L147" s="40">
        <f>'cieki 2023'!AJ146</f>
        <v>15</v>
      </c>
      <c r="M147" s="40">
        <f>'cieki 2023'!BA146</f>
        <v>944</v>
      </c>
      <c r="N147" s="40">
        <f>'cieki 2023'!BI146</f>
        <v>0.5</v>
      </c>
      <c r="O147" s="40">
        <f>'cieki 2023'!BJ146</f>
        <v>5.0000000000000001E-3</v>
      </c>
      <c r="P147" s="40">
        <f>'cieki 2023'!BP146</f>
        <v>0.05</v>
      </c>
      <c r="Q147" s="40">
        <f>'cieki 2023'!BS146</f>
        <v>0.05</v>
      </c>
      <c r="R147" s="40">
        <f>'cieki 2023'!BT146</f>
        <v>0.05</v>
      </c>
      <c r="S147" s="40">
        <f>'cieki 2023'!BU146</f>
        <v>0.1</v>
      </c>
      <c r="T147" s="40">
        <f>'cieki 2023'!BZ146</f>
        <v>0.15</v>
      </c>
      <c r="U147" s="40">
        <f>'cieki 2023'!CB146</f>
        <v>0</v>
      </c>
      <c r="V147" s="40">
        <f>'cieki 2023'!CD146</f>
        <v>0</v>
      </c>
      <c r="W147" s="40">
        <f>'cieki 2023'!CL146</f>
        <v>0</v>
      </c>
      <c r="X147" s="40">
        <f>'cieki 2023'!CQ146</f>
        <v>0</v>
      </c>
      <c r="Y147" s="40">
        <f>'cieki 2023'!CR146</f>
        <v>0</v>
      </c>
      <c r="Z147" s="40">
        <f>'cieki 2023'!CS146</f>
        <v>0</v>
      </c>
      <c r="AA147" s="40">
        <f>'cieki 2023'!CT146</f>
        <v>0</v>
      </c>
      <c r="AB147" s="40">
        <f>'cieki 2023'!CU146</f>
        <v>0</v>
      </c>
      <c r="AC147" s="40">
        <f>'cieki 2023'!CX146</f>
        <v>0</v>
      </c>
      <c r="AD147" s="40">
        <f>'cieki 2023'!CZ146</f>
        <v>0</v>
      </c>
      <c r="AE147" s="40">
        <f>'cieki 2023'!DB146</f>
        <v>0</v>
      </c>
      <c r="AF147" s="40">
        <f>'cieki 2023'!DC146</f>
        <v>0</v>
      </c>
      <c r="AG147" s="40">
        <f>'cieki 2023'!DD146</f>
        <v>0</v>
      </c>
      <c r="AH147" s="40">
        <f>'cieki 2023'!DE146</f>
        <v>0.05</v>
      </c>
      <c r="AI147" s="40">
        <f>'cieki 2023'!DF146</f>
        <v>0.05</v>
      </c>
      <c r="AJ147" s="40">
        <f>'cieki 2023'!DH146</f>
        <v>0</v>
      </c>
      <c r="AK147" s="40">
        <f>'cieki 2023'!DI146</f>
        <v>0</v>
      </c>
      <c r="AL147" s="40">
        <f>'cieki 2023'!DJ146</f>
        <v>0</v>
      </c>
      <c r="AM147" s="40">
        <f>'cieki 2023'!DK146</f>
        <v>0</v>
      </c>
      <c r="AN147" s="40">
        <f>'cieki 2023'!DL146</f>
        <v>0</v>
      </c>
      <c r="AO147" s="81" t="s">
        <v>166</v>
      </c>
    </row>
    <row r="148" spans="1:41" x14ac:dyDescent="0.2">
      <c r="A148" s="39">
        <f>'cieki 2023'!B147</f>
        <v>319</v>
      </c>
      <c r="B148" s="79" t="str">
        <f>'cieki 2023'!D147</f>
        <v>Prosna - Ruda Komorska</v>
      </c>
      <c r="C148" s="40">
        <f>'cieki 2023'!I147</f>
        <v>0.05</v>
      </c>
      <c r="D148" s="40">
        <f>'cieki 2023'!J147</f>
        <v>1.5</v>
      </c>
      <c r="E148" s="40">
        <f>'cieki 2023'!L147</f>
        <v>2.5000000000000001E-2</v>
      </c>
      <c r="F148" s="40">
        <f>'cieki 2023'!N147</f>
        <v>3.53</v>
      </c>
      <c r="G148" s="40">
        <f>'cieki 2023'!O147</f>
        <v>3.93</v>
      </c>
      <c r="H148" s="40">
        <f>'cieki 2023'!S147</f>
        <v>2</v>
      </c>
      <c r="I148" s="40">
        <f>'cieki 2023'!T147</f>
        <v>1.51</v>
      </c>
      <c r="J148" s="40">
        <f>'cieki 2023'!X147</f>
        <v>14.2</v>
      </c>
      <c r="K148" s="40">
        <f>'cieki 2023'!AH147</f>
        <v>8</v>
      </c>
      <c r="L148" s="40">
        <f>'cieki 2023'!AJ147</f>
        <v>2.5</v>
      </c>
      <c r="M148" s="40">
        <f>'cieki 2023'!BA147</f>
        <v>141.5</v>
      </c>
      <c r="N148" s="40">
        <f>'cieki 2023'!BI147</f>
        <v>0.5</v>
      </c>
      <c r="O148" s="40">
        <f>'cieki 2023'!BJ147</f>
        <v>5.0000000000000001E-3</v>
      </c>
      <c r="P148" s="40">
        <f>'cieki 2023'!BP147</f>
        <v>0.05</v>
      </c>
      <c r="Q148" s="40">
        <f>'cieki 2023'!BS147</f>
        <v>0.05</v>
      </c>
      <c r="R148" s="40">
        <f>'cieki 2023'!BT147</f>
        <v>0.05</v>
      </c>
      <c r="S148" s="40">
        <f>'cieki 2023'!BU147</f>
        <v>0.1</v>
      </c>
      <c r="T148" s="40">
        <f>'cieki 2023'!BZ147</f>
        <v>0.15</v>
      </c>
      <c r="U148" s="40">
        <f>'cieki 2023'!CB147</f>
        <v>0</v>
      </c>
      <c r="V148" s="40">
        <f>'cieki 2023'!CD147</f>
        <v>0</v>
      </c>
      <c r="W148" s="40">
        <f>'cieki 2023'!CL147</f>
        <v>0</v>
      </c>
      <c r="X148" s="40">
        <f>'cieki 2023'!CQ147</f>
        <v>0</v>
      </c>
      <c r="Y148" s="40">
        <f>'cieki 2023'!CR147</f>
        <v>0</v>
      </c>
      <c r="Z148" s="40">
        <f>'cieki 2023'!CS147</f>
        <v>0</v>
      </c>
      <c r="AA148" s="40">
        <f>'cieki 2023'!CT147</f>
        <v>0</v>
      </c>
      <c r="AB148" s="40">
        <f>'cieki 2023'!CU147</f>
        <v>0</v>
      </c>
      <c r="AC148" s="40">
        <f>'cieki 2023'!CX147</f>
        <v>0</v>
      </c>
      <c r="AD148" s="40">
        <f>'cieki 2023'!CZ147</f>
        <v>0</v>
      </c>
      <c r="AE148" s="40">
        <f>'cieki 2023'!DB147</f>
        <v>0</v>
      </c>
      <c r="AF148" s="40">
        <f>'cieki 2023'!DC147</f>
        <v>0</v>
      </c>
      <c r="AG148" s="40">
        <f>'cieki 2023'!DD147</f>
        <v>0</v>
      </c>
      <c r="AH148" s="40">
        <f>'cieki 2023'!DE147</f>
        <v>0.05</v>
      </c>
      <c r="AI148" s="40">
        <f>'cieki 2023'!DF147</f>
        <v>0.05</v>
      </c>
      <c r="AJ148" s="40">
        <f>'cieki 2023'!DH147</f>
        <v>0</v>
      </c>
      <c r="AK148" s="40">
        <f>'cieki 2023'!DI147</f>
        <v>0</v>
      </c>
      <c r="AL148" s="40">
        <f>'cieki 2023'!DJ147</f>
        <v>0</v>
      </c>
      <c r="AM148" s="40">
        <f>'cieki 2023'!DK147</f>
        <v>0</v>
      </c>
      <c r="AN148" s="40">
        <f>'cieki 2023'!DL147</f>
        <v>0</v>
      </c>
      <c r="AO148" s="80" t="s">
        <v>167</v>
      </c>
    </row>
    <row r="149" spans="1:41" x14ac:dyDescent="0.2">
      <c r="A149" s="39">
        <f>'cieki 2023'!B148</f>
        <v>320</v>
      </c>
      <c r="B149" s="79" t="str">
        <f>'cieki 2023'!D148</f>
        <v>Prudnik - Dytmarów</v>
      </c>
      <c r="C149" s="40">
        <f>'cieki 2023'!I148</f>
        <v>0.05</v>
      </c>
      <c r="D149" s="40">
        <f>'cieki 2023'!J148</f>
        <v>1.5</v>
      </c>
      <c r="E149" s="40">
        <f>'cieki 2023'!L148</f>
        <v>2.5000000000000001E-2</v>
      </c>
      <c r="F149" s="40">
        <f>'cieki 2023'!N148</f>
        <v>9.41</v>
      </c>
      <c r="G149" s="40">
        <f>'cieki 2023'!O148</f>
        <v>12.2</v>
      </c>
      <c r="H149" s="40">
        <f>'cieki 2023'!S148</f>
        <v>8.51</v>
      </c>
      <c r="I149" s="40">
        <f>'cieki 2023'!T148</f>
        <v>5.8</v>
      </c>
      <c r="J149" s="40">
        <f>'cieki 2023'!X148</f>
        <v>78.5</v>
      </c>
      <c r="K149" s="40">
        <f>'cieki 2023'!AH148</f>
        <v>15</v>
      </c>
      <c r="L149" s="40">
        <f>'cieki 2023'!AJ148</f>
        <v>18</v>
      </c>
      <c r="M149" s="40">
        <f>'cieki 2023'!BA148</f>
        <v>1175.5</v>
      </c>
      <c r="N149" s="40">
        <f>'cieki 2023'!BI148</f>
        <v>0.5</v>
      </c>
      <c r="O149" s="40">
        <f>'cieki 2023'!BJ148</f>
        <v>5.0000000000000001E-3</v>
      </c>
      <c r="P149" s="40">
        <f>'cieki 2023'!BP148</f>
        <v>0.05</v>
      </c>
      <c r="Q149" s="40">
        <f>'cieki 2023'!BS148</f>
        <v>0.05</v>
      </c>
      <c r="R149" s="40">
        <f>'cieki 2023'!BT148</f>
        <v>0.05</v>
      </c>
      <c r="S149" s="40">
        <f>'cieki 2023'!BU148</f>
        <v>0.1</v>
      </c>
      <c r="T149" s="40">
        <f>'cieki 2023'!BZ148</f>
        <v>0.15</v>
      </c>
      <c r="U149" s="40">
        <f>'cieki 2023'!CB148</f>
        <v>50</v>
      </c>
      <c r="V149" s="40">
        <f>'cieki 2023'!CD148</f>
        <v>0.01</v>
      </c>
      <c r="W149" s="40">
        <f>'cieki 2023'!CL148</f>
        <v>5.0000000000000001E-3</v>
      </c>
      <c r="X149" s="40">
        <f>'cieki 2023'!CQ148</f>
        <v>1.5</v>
      </c>
      <c r="Y149" s="40">
        <f>'cieki 2023'!CR148</f>
        <v>0.3</v>
      </c>
      <c r="Z149" s="40">
        <f>'cieki 2023'!CS148</f>
        <v>5</v>
      </c>
      <c r="AA149" s="40">
        <f>'cieki 2023'!CT148</f>
        <v>0.5</v>
      </c>
      <c r="AB149" s="40">
        <f>'cieki 2023'!CU148</f>
        <v>0.5</v>
      </c>
      <c r="AC149" s="40">
        <f>'cieki 2023'!CX148</f>
        <v>0.05</v>
      </c>
      <c r="AD149" s="40">
        <f>'cieki 2023'!CZ148</f>
        <v>0.05</v>
      </c>
      <c r="AE149" s="40">
        <f>'cieki 2023'!DB148</f>
        <v>0.05</v>
      </c>
      <c r="AF149" s="40">
        <f>'cieki 2023'!DC148</f>
        <v>0.05</v>
      </c>
      <c r="AG149" s="40">
        <f>'cieki 2023'!DD148</f>
        <v>0.05</v>
      </c>
      <c r="AH149" s="40">
        <f>'cieki 2023'!DE148</f>
        <v>0.05</v>
      </c>
      <c r="AI149" s="40">
        <f>'cieki 2023'!DF148</f>
        <v>0.05</v>
      </c>
      <c r="AJ149" s="40">
        <f>'cieki 2023'!DH148</f>
        <v>0.5</v>
      </c>
      <c r="AK149" s="40">
        <f>'cieki 2023'!DI148</f>
        <v>0.05</v>
      </c>
      <c r="AL149" s="40">
        <f>'cieki 2023'!DJ148</f>
        <v>0.25</v>
      </c>
      <c r="AM149" s="40">
        <f>'cieki 2023'!DK148</f>
        <v>0.25</v>
      </c>
      <c r="AN149" s="40">
        <f>'cieki 2023'!DL148</f>
        <v>0.05</v>
      </c>
      <c r="AO149" s="80" t="s">
        <v>167</v>
      </c>
    </row>
    <row r="150" spans="1:41" x14ac:dyDescent="0.2">
      <c r="A150" s="39">
        <f>'cieki 2023'!B149</f>
        <v>321</v>
      </c>
      <c r="B150" s="79" t="str">
        <f>'cieki 2023'!D149</f>
        <v>Przemsza - w Chełmku</v>
      </c>
      <c r="C150" s="40">
        <f>'cieki 2023'!I149</f>
        <v>0.05</v>
      </c>
      <c r="D150" s="40">
        <f>'cieki 2023'!J149</f>
        <v>3.57</v>
      </c>
      <c r="E150" s="40">
        <f>'cieki 2023'!L149</f>
        <v>10.6</v>
      </c>
      <c r="F150" s="40">
        <f>'cieki 2023'!N149</f>
        <v>9.93</v>
      </c>
      <c r="G150" s="40">
        <f>'cieki 2023'!O149</f>
        <v>18</v>
      </c>
      <c r="H150" s="40">
        <f>'cieki 2023'!S149</f>
        <v>6.42</v>
      </c>
      <c r="I150" s="40">
        <f>'cieki 2023'!T149</f>
        <v>83.2</v>
      </c>
      <c r="J150" s="40">
        <f>'cieki 2023'!X149</f>
        <v>865</v>
      </c>
      <c r="K150" s="40">
        <f>'cieki 2023'!AH149</f>
        <v>41</v>
      </c>
      <c r="L150" s="40">
        <f>'cieki 2023'!AJ149</f>
        <v>8</v>
      </c>
      <c r="M150" s="40">
        <f>'cieki 2023'!BA149</f>
        <v>342.5</v>
      </c>
      <c r="N150" s="40">
        <f>'cieki 2023'!BI149</f>
        <v>0.5</v>
      </c>
      <c r="O150" s="40">
        <f>'cieki 2023'!BJ149</f>
        <v>5.0000000000000001E-3</v>
      </c>
      <c r="P150" s="40">
        <f>'cieki 2023'!BP149</f>
        <v>0.05</v>
      </c>
      <c r="Q150" s="40">
        <f>'cieki 2023'!BS149</f>
        <v>0.05</v>
      </c>
      <c r="R150" s="40">
        <f>'cieki 2023'!BT149</f>
        <v>0.05</v>
      </c>
      <c r="S150" s="40">
        <f>'cieki 2023'!BU149</f>
        <v>0.1</v>
      </c>
      <c r="T150" s="40">
        <f>'cieki 2023'!BZ149</f>
        <v>0.15</v>
      </c>
      <c r="U150" s="40">
        <f>'cieki 2023'!CB149</f>
        <v>50</v>
      </c>
      <c r="V150" s="40">
        <f>'cieki 2023'!CD149</f>
        <v>0.01</v>
      </c>
      <c r="W150" s="40">
        <f>'cieki 2023'!CL149</f>
        <v>5.0000000000000001E-3</v>
      </c>
      <c r="X150" s="40">
        <f>'cieki 2023'!CQ149</f>
        <v>1.5</v>
      </c>
      <c r="Y150" s="40">
        <f>'cieki 2023'!CR149</f>
        <v>0.3</v>
      </c>
      <c r="Z150" s="40">
        <f>'cieki 2023'!CS149</f>
        <v>5</v>
      </c>
      <c r="AA150" s="40">
        <f>'cieki 2023'!CT149</f>
        <v>0.5</v>
      </c>
      <c r="AB150" s="40">
        <f>'cieki 2023'!CU149</f>
        <v>0.5</v>
      </c>
      <c r="AC150" s="40">
        <f>'cieki 2023'!CX149</f>
        <v>0.05</v>
      </c>
      <c r="AD150" s="40">
        <f>'cieki 2023'!CZ149</f>
        <v>0.05</v>
      </c>
      <c r="AE150" s="40">
        <f>'cieki 2023'!DB149</f>
        <v>0.05</v>
      </c>
      <c r="AF150" s="40">
        <f>'cieki 2023'!DC149</f>
        <v>0.05</v>
      </c>
      <c r="AG150" s="40">
        <f>'cieki 2023'!DD149</f>
        <v>0.05</v>
      </c>
      <c r="AH150" s="40">
        <f>'cieki 2023'!DE149</f>
        <v>0.05</v>
      </c>
      <c r="AI150" s="40">
        <f>'cieki 2023'!DF149</f>
        <v>0.05</v>
      </c>
      <c r="AJ150" s="40">
        <f>'cieki 2023'!DH149</f>
        <v>0.5</v>
      </c>
      <c r="AK150" s="40">
        <f>'cieki 2023'!DI149</f>
        <v>0.05</v>
      </c>
      <c r="AL150" s="40">
        <f>'cieki 2023'!DJ149</f>
        <v>0.25</v>
      </c>
      <c r="AM150" s="40">
        <f>'cieki 2023'!DK149</f>
        <v>0.25</v>
      </c>
      <c r="AN150" s="40">
        <f>'cieki 2023'!DL149</f>
        <v>0.05</v>
      </c>
      <c r="AO150" s="81" t="s">
        <v>166</v>
      </c>
    </row>
    <row r="151" spans="1:41" x14ac:dyDescent="0.2">
      <c r="A151" s="39">
        <f>'cieki 2023'!B150</f>
        <v>322</v>
      </c>
      <c r="B151" s="79" t="str">
        <f>'cieki 2023'!D150</f>
        <v>Przemsza - powyżej zbiornika Przeczyce</v>
      </c>
      <c r="C151" s="40">
        <f>'cieki 2023'!I150</f>
        <v>0.05</v>
      </c>
      <c r="D151" s="40">
        <f>'cieki 2023'!J150</f>
        <v>1.5</v>
      </c>
      <c r="E151" s="40">
        <f>'cieki 2023'!L150</f>
        <v>1.32</v>
      </c>
      <c r="F151" s="40">
        <f>'cieki 2023'!N150</f>
        <v>8.58</v>
      </c>
      <c r="G151" s="40">
        <f>'cieki 2023'!O150</f>
        <v>9.77</v>
      </c>
      <c r="H151" s="40">
        <f>'cieki 2023'!S150</f>
        <v>4.82</v>
      </c>
      <c r="I151" s="40">
        <f>'cieki 2023'!T150</f>
        <v>47.2</v>
      </c>
      <c r="J151" s="40">
        <f>'cieki 2023'!X150</f>
        <v>202</v>
      </c>
      <c r="K151" s="40">
        <f>'cieki 2023'!AH150</f>
        <v>160</v>
      </c>
      <c r="L151" s="40">
        <f>'cieki 2023'!AJ150</f>
        <v>2.5</v>
      </c>
      <c r="M151" s="40">
        <f>'cieki 2023'!BA150</f>
        <v>377.5</v>
      </c>
      <c r="N151" s="40">
        <f>'cieki 2023'!BI150</f>
        <v>0.5</v>
      </c>
      <c r="O151" s="40">
        <f>'cieki 2023'!BJ150</f>
        <v>5.0000000000000001E-3</v>
      </c>
      <c r="P151" s="40">
        <f>'cieki 2023'!BP150</f>
        <v>0.05</v>
      </c>
      <c r="Q151" s="40">
        <f>'cieki 2023'!BS150</f>
        <v>0.05</v>
      </c>
      <c r="R151" s="40">
        <f>'cieki 2023'!BT150</f>
        <v>0.05</v>
      </c>
      <c r="S151" s="40">
        <f>'cieki 2023'!BU150</f>
        <v>0.1</v>
      </c>
      <c r="T151" s="40">
        <f>'cieki 2023'!BZ150</f>
        <v>0.15</v>
      </c>
      <c r="U151" s="40">
        <f>'cieki 2023'!CB150</f>
        <v>50</v>
      </c>
      <c r="V151" s="40">
        <f>'cieki 2023'!CD150</f>
        <v>0.01</v>
      </c>
      <c r="W151" s="40">
        <f>'cieki 2023'!CL150</f>
        <v>5.0000000000000001E-3</v>
      </c>
      <c r="X151" s="40">
        <f>'cieki 2023'!CQ150</f>
        <v>1.5</v>
      </c>
      <c r="Y151" s="40">
        <f>'cieki 2023'!CR150</f>
        <v>0.3</v>
      </c>
      <c r="Z151" s="40">
        <f>'cieki 2023'!CS150</f>
        <v>5</v>
      </c>
      <c r="AA151" s="40">
        <f>'cieki 2023'!CT150</f>
        <v>0.5</v>
      </c>
      <c r="AB151" s="40">
        <f>'cieki 2023'!CU150</f>
        <v>0.5</v>
      </c>
      <c r="AC151" s="40">
        <f>'cieki 2023'!CX150</f>
        <v>0.05</v>
      </c>
      <c r="AD151" s="40">
        <f>'cieki 2023'!CZ150</f>
        <v>0.05</v>
      </c>
      <c r="AE151" s="40">
        <f>'cieki 2023'!DB150</f>
        <v>0.05</v>
      </c>
      <c r="AF151" s="40">
        <f>'cieki 2023'!DC150</f>
        <v>0.05</v>
      </c>
      <c r="AG151" s="40">
        <f>'cieki 2023'!DD150</f>
        <v>0.05</v>
      </c>
      <c r="AH151" s="40">
        <f>'cieki 2023'!DE150</f>
        <v>0.05</v>
      </c>
      <c r="AI151" s="40">
        <f>'cieki 2023'!DF150</f>
        <v>0.05</v>
      </c>
      <c r="AJ151" s="40">
        <f>'cieki 2023'!DH150</f>
        <v>0.5</v>
      </c>
      <c r="AK151" s="40">
        <f>'cieki 2023'!DI150</f>
        <v>0.05</v>
      </c>
      <c r="AL151" s="40">
        <f>'cieki 2023'!DJ150</f>
        <v>0.25</v>
      </c>
      <c r="AM151" s="40">
        <f>'cieki 2023'!DK150</f>
        <v>0.25</v>
      </c>
      <c r="AN151" s="40">
        <f>'cieki 2023'!DL150</f>
        <v>0.05</v>
      </c>
      <c r="AO151" s="81" t="s">
        <v>166</v>
      </c>
    </row>
    <row r="152" spans="1:41" x14ac:dyDescent="0.2">
      <c r="A152" s="39">
        <f>'cieki 2023'!B151</f>
        <v>323</v>
      </c>
      <c r="B152" s="79" t="str">
        <f>'cieki 2023'!D151</f>
        <v>Pszczynka - ujście do Małej Wisły</v>
      </c>
      <c r="C152" s="40">
        <f>'cieki 2023'!I151</f>
        <v>0.05</v>
      </c>
      <c r="D152" s="40">
        <f>'cieki 2023'!J151</f>
        <v>18.600000000000001</v>
      </c>
      <c r="E152" s="40">
        <f>'cieki 2023'!L151</f>
        <v>4.9000000000000004</v>
      </c>
      <c r="F152" s="40">
        <f>'cieki 2023'!N151</f>
        <v>28.9</v>
      </c>
      <c r="G152" s="40">
        <f>'cieki 2023'!O151</f>
        <v>58</v>
      </c>
      <c r="H152" s="40">
        <f>'cieki 2023'!S151</f>
        <v>25.9</v>
      </c>
      <c r="I152" s="40">
        <f>'cieki 2023'!T151</f>
        <v>58.3</v>
      </c>
      <c r="J152" s="40">
        <f>'cieki 2023'!X151</f>
        <v>632</v>
      </c>
      <c r="K152" s="40">
        <f>'cieki 2023'!AH151</f>
        <v>190</v>
      </c>
      <c r="L152" s="40">
        <f>'cieki 2023'!AJ151</f>
        <v>2.5</v>
      </c>
      <c r="M152" s="40">
        <f>'cieki 2023'!BA151</f>
        <v>731</v>
      </c>
      <c r="N152" s="40">
        <f>'cieki 2023'!BI151</f>
        <v>0.5</v>
      </c>
      <c r="O152" s="40">
        <f>'cieki 2023'!BJ151</f>
        <v>5.0000000000000001E-3</v>
      </c>
      <c r="P152" s="40">
        <f>'cieki 2023'!BP151</f>
        <v>0.05</v>
      </c>
      <c r="Q152" s="40">
        <f>'cieki 2023'!BS151</f>
        <v>0.05</v>
      </c>
      <c r="R152" s="40">
        <f>'cieki 2023'!BT151</f>
        <v>0.05</v>
      </c>
      <c r="S152" s="40">
        <f>'cieki 2023'!BU151</f>
        <v>0.1</v>
      </c>
      <c r="T152" s="40">
        <f>'cieki 2023'!BZ151</f>
        <v>0.15</v>
      </c>
      <c r="U152" s="40">
        <f>'cieki 2023'!CB151</f>
        <v>50</v>
      </c>
      <c r="V152" s="40">
        <f>'cieki 2023'!CD151</f>
        <v>0.01</v>
      </c>
      <c r="W152" s="40">
        <f>'cieki 2023'!CL151</f>
        <v>5.0000000000000001E-3</v>
      </c>
      <c r="X152" s="40">
        <f>'cieki 2023'!CQ151</f>
        <v>1.5</v>
      </c>
      <c r="Y152" s="40">
        <f>'cieki 2023'!CR151</f>
        <v>0.3</v>
      </c>
      <c r="Z152" s="40">
        <f>'cieki 2023'!CS151</f>
        <v>5</v>
      </c>
      <c r="AA152" s="40">
        <f>'cieki 2023'!CT151</f>
        <v>0.5</v>
      </c>
      <c r="AB152" s="40">
        <f>'cieki 2023'!CU151</f>
        <v>0.5</v>
      </c>
      <c r="AC152" s="40">
        <f>'cieki 2023'!CX151</f>
        <v>0.05</v>
      </c>
      <c r="AD152" s="40">
        <f>'cieki 2023'!CZ151</f>
        <v>0.05</v>
      </c>
      <c r="AE152" s="40">
        <f>'cieki 2023'!DB151</f>
        <v>0.05</v>
      </c>
      <c r="AF152" s="40">
        <f>'cieki 2023'!DC151</f>
        <v>0.05</v>
      </c>
      <c r="AG152" s="40">
        <f>'cieki 2023'!DD151</f>
        <v>0.05</v>
      </c>
      <c r="AH152" s="40">
        <f>'cieki 2023'!DE151</f>
        <v>0.05</v>
      </c>
      <c r="AI152" s="40">
        <f>'cieki 2023'!DF151</f>
        <v>0.05</v>
      </c>
      <c r="AJ152" s="40">
        <f>'cieki 2023'!DH151</f>
        <v>0.5</v>
      </c>
      <c r="AK152" s="40">
        <f>'cieki 2023'!DI151</f>
        <v>0.05</v>
      </c>
      <c r="AL152" s="40">
        <f>'cieki 2023'!DJ151</f>
        <v>0.25</v>
      </c>
      <c r="AM152" s="40">
        <f>'cieki 2023'!DK151</f>
        <v>0.25</v>
      </c>
      <c r="AN152" s="40">
        <f>'cieki 2023'!DL151</f>
        <v>0.05</v>
      </c>
      <c r="AO152" s="81" t="s">
        <v>166</v>
      </c>
    </row>
    <row r="153" spans="1:41" x14ac:dyDescent="0.2">
      <c r="A153" s="39">
        <f>'cieki 2023'!B152</f>
        <v>324</v>
      </c>
      <c r="B153" s="79" t="str">
        <f>'cieki 2023'!D152</f>
        <v>Radomka - Lisów</v>
      </c>
      <c r="C153" s="40">
        <f>'cieki 2023'!I152</f>
        <v>0.05</v>
      </c>
      <c r="D153" s="40">
        <f>'cieki 2023'!J152</f>
        <v>1.5</v>
      </c>
      <c r="E153" s="40">
        <f>'cieki 2023'!L152</f>
        <v>2.5000000000000001E-2</v>
      </c>
      <c r="F153" s="40">
        <f>'cieki 2023'!N152</f>
        <v>1.0900000000000001</v>
      </c>
      <c r="G153" s="40">
        <f>'cieki 2023'!O152</f>
        <v>2.98</v>
      </c>
      <c r="H153" s="40">
        <f>'cieki 2023'!S152</f>
        <v>0.73499999999999999</v>
      </c>
      <c r="I153" s="40">
        <f>'cieki 2023'!T152</f>
        <v>1.03</v>
      </c>
      <c r="J153" s="40">
        <f>'cieki 2023'!X152</f>
        <v>4.6500000000000004</v>
      </c>
      <c r="K153" s="40">
        <f>'cieki 2023'!AH152</f>
        <v>2.5</v>
      </c>
      <c r="L153" s="40">
        <f>'cieki 2023'!AJ152</f>
        <v>2.5</v>
      </c>
      <c r="M153" s="40">
        <f>'cieki 2023'!BA152</f>
        <v>31.5</v>
      </c>
      <c r="N153" s="40">
        <f>'cieki 2023'!BI152</f>
        <v>0.5</v>
      </c>
      <c r="O153" s="40">
        <f>'cieki 2023'!BJ152</f>
        <v>5.0000000000000001E-3</v>
      </c>
      <c r="P153" s="40">
        <f>'cieki 2023'!BP152</f>
        <v>0.05</v>
      </c>
      <c r="Q153" s="40">
        <f>'cieki 2023'!BS152</f>
        <v>0.05</v>
      </c>
      <c r="R153" s="40">
        <f>'cieki 2023'!BT152</f>
        <v>0.05</v>
      </c>
      <c r="S153" s="40">
        <f>'cieki 2023'!BU152</f>
        <v>0.1</v>
      </c>
      <c r="T153" s="40">
        <f>'cieki 2023'!BZ152</f>
        <v>0.15</v>
      </c>
      <c r="U153" s="40">
        <f>'cieki 2023'!CB152</f>
        <v>50</v>
      </c>
      <c r="V153" s="40">
        <f>'cieki 2023'!CD152</f>
        <v>0.01</v>
      </c>
      <c r="W153" s="40">
        <f>'cieki 2023'!CL152</f>
        <v>5.0000000000000001E-3</v>
      </c>
      <c r="X153" s="40">
        <f>'cieki 2023'!CQ152</f>
        <v>1.5</v>
      </c>
      <c r="Y153" s="40">
        <f>'cieki 2023'!CR152</f>
        <v>0.3</v>
      </c>
      <c r="Z153" s="40">
        <f>'cieki 2023'!CS152</f>
        <v>5</v>
      </c>
      <c r="AA153" s="40">
        <f>'cieki 2023'!CT152</f>
        <v>0.5</v>
      </c>
      <c r="AB153" s="40">
        <f>'cieki 2023'!CU152</f>
        <v>0.5</v>
      </c>
      <c r="AC153" s="40">
        <f>'cieki 2023'!CX152</f>
        <v>0.05</v>
      </c>
      <c r="AD153" s="40">
        <f>'cieki 2023'!CZ152</f>
        <v>0.05</v>
      </c>
      <c r="AE153" s="40">
        <f>'cieki 2023'!DB152</f>
        <v>0.05</v>
      </c>
      <c r="AF153" s="40">
        <f>'cieki 2023'!DC152</f>
        <v>0.05</v>
      </c>
      <c r="AG153" s="40">
        <f>'cieki 2023'!DD152</f>
        <v>0.05</v>
      </c>
      <c r="AH153" s="40">
        <f>'cieki 2023'!DE152</f>
        <v>0.05</v>
      </c>
      <c r="AI153" s="40">
        <f>'cieki 2023'!DF152</f>
        <v>0.05</v>
      </c>
      <c r="AJ153" s="40">
        <f>'cieki 2023'!DH152</f>
        <v>0.5</v>
      </c>
      <c r="AK153" s="40">
        <f>'cieki 2023'!DI152</f>
        <v>0.05</v>
      </c>
      <c r="AL153" s="40">
        <f>'cieki 2023'!DJ152</f>
        <v>0.25</v>
      </c>
      <c r="AM153" s="40">
        <f>'cieki 2023'!DK152</f>
        <v>0.25</v>
      </c>
      <c r="AN153" s="40">
        <f>'cieki 2023'!DL152</f>
        <v>0.05</v>
      </c>
      <c r="AO153" s="80" t="s">
        <v>167</v>
      </c>
    </row>
    <row r="154" spans="1:41" x14ac:dyDescent="0.2">
      <c r="A154" s="39">
        <f>'cieki 2023'!B153</f>
        <v>325</v>
      </c>
      <c r="B154" s="79" t="str">
        <f>'cieki 2023'!D153</f>
        <v>Radomka - Ryczywół, most drogowy</v>
      </c>
      <c r="C154" s="40">
        <f>'cieki 2023'!I153</f>
        <v>0.05</v>
      </c>
      <c r="D154" s="40">
        <f>'cieki 2023'!J153</f>
        <v>1.5</v>
      </c>
      <c r="E154" s="40">
        <f>'cieki 2023'!L153</f>
        <v>2.5000000000000001E-2</v>
      </c>
      <c r="F154" s="40">
        <f>'cieki 2023'!N153</f>
        <v>4.6500000000000004</v>
      </c>
      <c r="G154" s="40">
        <f>'cieki 2023'!O153</f>
        <v>2.81</v>
      </c>
      <c r="H154" s="40">
        <f>'cieki 2023'!S153</f>
        <v>1.02</v>
      </c>
      <c r="I154" s="40">
        <f>'cieki 2023'!T153</f>
        <v>0.5</v>
      </c>
      <c r="J154" s="40">
        <f>'cieki 2023'!X153</f>
        <v>11.9</v>
      </c>
      <c r="K154" s="40">
        <f>'cieki 2023'!AH153</f>
        <v>2.5</v>
      </c>
      <c r="L154" s="40">
        <f>'cieki 2023'!AJ153</f>
        <v>2.5</v>
      </c>
      <c r="M154" s="40">
        <f>'cieki 2023'!BA153</f>
        <v>31.5</v>
      </c>
      <c r="N154" s="40">
        <f>'cieki 2023'!BI153</f>
        <v>0.5</v>
      </c>
      <c r="O154" s="40">
        <f>'cieki 2023'!BJ153</f>
        <v>5.0000000000000001E-3</v>
      </c>
      <c r="P154" s="40">
        <f>'cieki 2023'!BP153</f>
        <v>0.05</v>
      </c>
      <c r="Q154" s="40">
        <f>'cieki 2023'!BS153</f>
        <v>0.05</v>
      </c>
      <c r="R154" s="40">
        <f>'cieki 2023'!BT153</f>
        <v>0.05</v>
      </c>
      <c r="S154" s="40">
        <f>'cieki 2023'!BU153</f>
        <v>0.1</v>
      </c>
      <c r="T154" s="40">
        <f>'cieki 2023'!BZ153</f>
        <v>0.15</v>
      </c>
      <c r="U154" s="40">
        <f>'cieki 2023'!CB153</f>
        <v>50</v>
      </c>
      <c r="V154" s="40">
        <f>'cieki 2023'!CD153</f>
        <v>0.01</v>
      </c>
      <c r="W154" s="40">
        <f>'cieki 2023'!CL153</f>
        <v>5.0000000000000001E-3</v>
      </c>
      <c r="X154" s="40">
        <f>'cieki 2023'!CQ153</f>
        <v>1.5</v>
      </c>
      <c r="Y154" s="40">
        <f>'cieki 2023'!CR153</f>
        <v>0.3</v>
      </c>
      <c r="Z154" s="40">
        <f>'cieki 2023'!CS153</f>
        <v>5</v>
      </c>
      <c r="AA154" s="40">
        <f>'cieki 2023'!CT153</f>
        <v>0.5</v>
      </c>
      <c r="AB154" s="40">
        <f>'cieki 2023'!CU153</f>
        <v>0.5</v>
      </c>
      <c r="AC154" s="40">
        <f>'cieki 2023'!CX153</f>
        <v>0.05</v>
      </c>
      <c r="AD154" s="40">
        <f>'cieki 2023'!CZ153</f>
        <v>0.05</v>
      </c>
      <c r="AE154" s="40">
        <f>'cieki 2023'!DB153</f>
        <v>0.05</v>
      </c>
      <c r="AF154" s="40">
        <f>'cieki 2023'!DC153</f>
        <v>0.05</v>
      </c>
      <c r="AG154" s="40">
        <f>'cieki 2023'!DD153</f>
        <v>0.05</v>
      </c>
      <c r="AH154" s="40">
        <f>'cieki 2023'!DE153</f>
        <v>0.05</v>
      </c>
      <c r="AI154" s="40">
        <f>'cieki 2023'!DF153</f>
        <v>0.05</v>
      </c>
      <c r="AJ154" s="40">
        <f>'cieki 2023'!DH153</f>
        <v>0.5</v>
      </c>
      <c r="AK154" s="40">
        <f>'cieki 2023'!DI153</f>
        <v>0.05</v>
      </c>
      <c r="AL154" s="40">
        <f>'cieki 2023'!DJ153</f>
        <v>0.25</v>
      </c>
      <c r="AM154" s="40">
        <f>'cieki 2023'!DK153</f>
        <v>0.25</v>
      </c>
      <c r="AN154" s="40">
        <f>'cieki 2023'!DL153</f>
        <v>0.05</v>
      </c>
      <c r="AO154" s="80" t="s">
        <v>167</v>
      </c>
    </row>
    <row r="155" spans="1:41" x14ac:dyDescent="0.2">
      <c r="A155" s="39">
        <f>'cieki 2023'!B154</f>
        <v>326</v>
      </c>
      <c r="B155" s="79" t="str">
        <f>'cieki 2023'!D154</f>
        <v>Rawka - Kęszyce</v>
      </c>
      <c r="C155" s="40">
        <f>'cieki 2023'!I154</f>
        <v>0.05</v>
      </c>
      <c r="D155" s="40">
        <f>'cieki 2023'!J154</f>
        <v>1.5</v>
      </c>
      <c r="E155" s="40">
        <f>'cieki 2023'!L154</f>
        <v>2.5000000000000001E-2</v>
      </c>
      <c r="F155" s="40">
        <f>'cieki 2023'!N154</f>
        <v>1.1399999999999999</v>
      </c>
      <c r="G155" s="40">
        <f>'cieki 2023'!O154</f>
        <v>3.44</v>
      </c>
      <c r="H155" s="40">
        <f>'cieki 2023'!S154</f>
        <v>0.78800000000000003</v>
      </c>
      <c r="I155" s="40">
        <f>'cieki 2023'!T154</f>
        <v>1.08</v>
      </c>
      <c r="J155" s="40">
        <f>'cieki 2023'!X154</f>
        <v>7.03</v>
      </c>
      <c r="K155" s="40">
        <f>'cieki 2023'!AH154</f>
        <v>2.5</v>
      </c>
      <c r="L155" s="40">
        <f>'cieki 2023'!AJ154</f>
        <v>2.5</v>
      </c>
      <c r="M155" s="40">
        <f>'cieki 2023'!BA154</f>
        <v>31.5</v>
      </c>
      <c r="N155" s="40">
        <f>'cieki 2023'!BI154</f>
        <v>0.5</v>
      </c>
      <c r="O155" s="40">
        <f>'cieki 2023'!BJ154</f>
        <v>5.0000000000000001E-3</v>
      </c>
      <c r="P155" s="40">
        <f>'cieki 2023'!BP154</f>
        <v>0.05</v>
      </c>
      <c r="Q155" s="40">
        <f>'cieki 2023'!BS154</f>
        <v>0.05</v>
      </c>
      <c r="R155" s="40">
        <f>'cieki 2023'!BT154</f>
        <v>0.05</v>
      </c>
      <c r="S155" s="40">
        <f>'cieki 2023'!BU154</f>
        <v>0.1</v>
      </c>
      <c r="T155" s="40">
        <f>'cieki 2023'!BZ154</f>
        <v>0.15</v>
      </c>
      <c r="U155" s="40">
        <f>'cieki 2023'!CB154</f>
        <v>0</v>
      </c>
      <c r="V155" s="40">
        <f>'cieki 2023'!CD154</f>
        <v>0</v>
      </c>
      <c r="W155" s="40">
        <f>'cieki 2023'!CL154</f>
        <v>0</v>
      </c>
      <c r="X155" s="40">
        <f>'cieki 2023'!CQ154</f>
        <v>0</v>
      </c>
      <c r="Y155" s="40">
        <f>'cieki 2023'!CR154</f>
        <v>0</v>
      </c>
      <c r="Z155" s="40">
        <f>'cieki 2023'!CS154</f>
        <v>0</v>
      </c>
      <c r="AA155" s="40">
        <f>'cieki 2023'!CT154</f>
        <v>0</v>
      </c>
      <c r="AB155" s="40">
        <f>'cieki 2023'!CU154</f>
        <v>0</v>
      </c>
      <c r="AC155" s="40">
        <f>'cieki 2023'!CX154</f>
        <v>0</v>
      </c>
      <c r="AD155" s="40">
        <f>'cieki 2023'!CZ154</f>
        <v>0</v>
      </c>
      <c r="AE155" s="40">
        <f>'cieki 2023'!DB154</f>
        <v>0</v>
      </c>
      <c r="AF155" s="40">
        <f>'cieki 2023'!DC154</f>
        <v>0</v>
      </c>
      <c r="AG155" s="40">
        <f>'cieki 2023'!DD154</f>
        <v>0</v>
      </c>
      <c r="AH155" s="40">
        <f>'cieki 2023'!DE154</f>
        <v>0.05</v>
      </c>
      <c r="AI155" s="40">
        <f>'cieki 2023'!DF154</f>
        <v>0.05</v>
      </c>
      <c r="AJ155" s="40">
        <f>'cieki 2023'!DH154</f>
        <v>0</v>
      </c>
      <c r="AK155" s="40">
        <f>'cieki 2023'!DI154</f>
        <v>0</v>
      </c>
      <c r="AL155" s="40">
        <f>'cieki 2023'!DJ154</f>
        <v>0</v>
      </c>
      <c r="AM155" s="40">
        <f>'cieki 2023'!DK154</f>
        <v>0</v>
      </c>
      <c r="AN155" s="40">
        <f>'cieki 2023'!DL154</f>
        <v>0</v>
      </c>
      <c r="AO155" s="80" t="s">
        <v>167</v>
      </c>
    </row>
    <row r="156" spans="1:41" x14ac:dyDescent="0.2">
      <c r="A156" s="39">
        <f>'cieki 2023'!B155</f>
        <v>327</v>
      </c>
      <c r="B156" s="79" t="str">
        <f>'cieki 2023'!D155</f>
        <v>Reda - Mrzezino</v>
      </c>
      <c r="C156" s="40">
        <f>'cieki 2023'!I155</f>
        <v>0.05</v>
      </c>
      <c r="D156" s="40">
        <f>'cieki 2023'!J155</f>
        <v>1.5</v>
      </c>
      <c r="E156" s="40">
        <f>'cieki 2023'!L155</f>
        <v>2.5000000000000001E-2</v>
      </c>
      <c r="F156" s="40">
        <f>'cieki 2023'!N155</f>
        <v>1.1599999999999999</v>
      </c>
      <c r="G156" s="40">
        <f>'cieki 2023'!O155</f>
        <v>2.95</v>
      </c>
      <c r="H156" s="40">
        <f>'cieki 2023'!S155</f>
        <v>0.71899999999999997</v>
      </c>
      <c r="I156" s="40">
        <f>'cieki 2023'!T155</f>
        <v>0.5</v>
      </c>
      <c r="J156" s="40">
        <f>'cieki 2023'!X155</f>
        <v>8.2200000000000006</v>
      </c>
      <c r="K156" s="40">
        <f>'cieki 2023'!AH155</f>
        <v>2.5</v>
      </c>
      <c r="L156" s="40">
        <f>'cieki 2023'!AJ155</f>
        <v>2.5</v>
      </c>
      <c r="M156" s="40">
        <f>'cieki 2023'!BA155</f>
        <v>31.5</v>
      </c>
      <c r="N156" s="40">
        <f>'cieki 2023'!BI155</f>
        <v>0.5</v>
      </c>
      <c r="O156" s="40">
        <f>'cieki 2023'!BJ155</f>
        <v>5.0000000000000001E-3</v>
      </c>
      <c r="P156" s="40">
        <f>'cieki 2023'!BP155</f>
        <v>0.05</v>
      </c>
      <c r="Q156" s="40">
        <f>'cieki 2023'!BS155</f>
        <v>0.05</v>
      </c>
      <c r="R156" s="40">
        <f>'cieki 2023'!BT155</f>
        <v>0.05</v>
      </c>
      <c r="S156" s="40">
        <f>'cieki 2023'!BU155</f>
        <v>0.1</v>
      </c>
      <c r="T156" s="40">
        <f>'cieki 2023'!BZ155</f>
        <v>0.15</v>
      </c>
      <c r="U156" s="40">
        <f>'cieki 2023'!CB155</f>
        <v>50</v>
      </c>
      <c r="V156" s="40">
        <f>'cieki 2023'!CD155</f>
        <v>0.01</v>
      </c>
      <c r="W156" s="40">
        <f>'cieki 2023'!CL155</f>
        <v>5.0000000000000001E-3</v>
      </c>
      <c r="X156" s="40">
        <f>'cieki 2023'!CQ155</f>
        <v>1.5</v>
      </c>
      <c r="Y156" s="40">
        <f>'cieki 2023'!CR155</f>
        <v>0.3</v>
      </c>
      <c r="Z156" s="40">
        <f>'cieki 2023'!CS155</f>
        <v>5</v>
      </c>
      <c r="AA156" s="40">
        <f>'cieki 2023'!CT155</f>
        <v>0.5</v>
      </c>
      <c r="AB156" s="40">
        <f>'cieki 2023'!CU155</f>
        <v>0.5</v>
      </c>
      <c r="AC156" s="40">
        <f>'cieki 2023'!CX155</f>
        <v>0.05</v>
      </c>
      <c r="AD156" s="40">
        <f>'cieki 2023'!CZ155</f>
        <v>0.05</v>
      </c>
      <c r="AE156" s="40">
        <f>'cieki 2023'!DB155</f>
        <v>0.05</v>
      </c>
      <c r="AF156" s="40">
        <f>'cieki 2023'!DC155</f>
        <v>0.05</v>
      </c>
      <c r="AG156" s="40">
        <f>'cieki 2023'!DD155</f>
        <v>0.05</v>
      </c>
      <c r="AH156" s="40">
        <f>'cieki 2023'!DE155</f>
        <v>0.05</v>
      </c>
      <c r="AI156" s="40">
        <f>'cieki 2023'!DF155</f>
        <v>0.05</v>
      </c>
      <c r="AJ156" s="40">
        <f>'cieki 2023'!DH155</f>
        <v>0.5</v>
      </c>
      <c r="AK156" s="40">
        <f>'cieki 2023'!DI155</f>
        <v>0.05</v>
      </c>
      <c r="AL156" s="40">
        <f>'cieki 2023'!DJ155</f>
        <v>0.25</v>
      </c>
      <c r="AM156" s="40">
        <f>'cieki 2023'!DK155</f>
        <v>0.25</v>
      </c>
      <c r="AN156" s="40">
        <f>'cieki 2023'!DL155</f>
        <v>0.05</v>
      </c>
      <c r="AO156" s="80" t="s">
        <v>167</v>
      </c>
    </row>
    <row r="157" spans="1:41" x14ac:dyDescent="0.2">
      <c r="A157" s="39">
        <f>'cieki 2023'!B156</f>
        <v>328</v>
      </c>
      <c r="B157" s="79" t="str">
        <f>'cieki 2023'!D156</f>
        <v>Rega - ujście do morza (m. Mrzeżyno)</v>
      </c>
      <c r="C157" s="40">
        <f>'cieki 2023'!I156</f>
        <v>0.05</v>
      </c>
      <c r="D157" s="40">
        <f>'cieki 2023'!J156</f>
        <v>1.5</v>
      </c>
      <c r="E157" s="40">
        <f>'cieki 2023'!L156</f>
        <v>2.5000000000000001E-2</v>
      </c>
      <c r="F157" s="40">
        <f>'cieki 2023'!N156</f>
        <v>1.48</v>
      </c>
      <c r="G157" s="40">
        <f>'cieki 2023'!O156</f>
        <v>3.98</v>
      </c>
      <c r="H157" s="40">
        <f>'cieki 2023'!S156</f>
        <v>0.58799999999999997</v>
      </c>
      <c r="I157" s="40">
        <f>'cieki 2023'!T156</f>
        <v>5.16</v>
      </c>
      <c r="J157" s="40">
        <f>'cieki 2023'!X156</f>
        <v>39.200000000000003</v>
      </c>
      <c r="K157" s="40">
        <f>'cieki 2023'!AH156</f>
        <v>2.5</v>
      </c>
      <c r="L157" s="40">
        <f>'cieki 2023'!AJ156</f>
        <v>2.5</v>
      </c>
      <c r="M157" s="40">
        <f>'cieki 2023'!BA156</f>
        <v>79</v>
      </c>
      <c r="N157" s="40">
        <f>'cieki 2023'!BI156</f>
        <v>0.5</v>
      </c>
      <c r="O157" s="40">
        <f>'cieki 2023'!BJ156</f>
        <v>5.0000000000000001E-3</v>
      </c>
      <c r="P157" s="40">
        <f>'cieki 2023'!BP156</f>
        <v>0.05</v>
      </c>
      <c r="Q157" s="40">
        <f>'cieki 2023'!BS156</f>
        <v>0.05</v>
      </c>
      <c r="R157" s="40">
        <f>'cieki 2023'!BT156</f>
        <v>0.05</v>
      </c>
      <c r="S157" s="40">
        <f>'cieki 2023'!BU156</f>
        <v>0.1</v>
      </c>
      <c r="T157" s="40">
        <f>'cieki 2023'!BZ156</f>
        <v>0.15</v>
      </c>
      <c r="U157" s="40">
        <f>'cieki 2023'!CB156</f>
        <v>50</v>
      </c>
      <c r="V157" s="40">
        <f>'cieki 2023'!CD156</f>
        <v>0.01</v>
      </c>
      <c r="W157" s="40">
        <f>'cieki 2023'!CL156</f>
        <v>5.0000000000000001E-3</v>
      </c>
      <c r="X157" s="40">
        <f>'cieki 2023'!CQ156</f>
        <v>1.5</v>
      </c>
      <c r="Y157" s="40">
        <f>'cieki 2023'!CR156</f>
        <v>0.3</v>
      </c>
      <c r="Z157" s="40">
        <f>'cieki 2023'!CS156</f>
        <v>5</v>
      </c>
      <c r="AA157" s="40">
        <f>'cieki 2023'!CT156</f>
        <v>0.5</v>
      </c>
      <c r="AB157" s="40">
        <f>'cieki 2023'!CU156</f>
        <v>0.5</v>
      </c>
      <c r="AC157" s="40">
        <f>'cieki 2023'!CX156</f>
        <v>0.05</v>
      </c>
      <c r="AD157" s="40">
        <f>'cieki 2023'!CZ156</f>
        <v>0.05</v>
      </c>
      <c r="AE157" s="40">
        <f>'cieki 2023'!DB156</f>
        <v>0.05</v>
      </c>
      <c r="AF157" s="40">
        <f>'cieki 2023'!DC156</f>
        <v>0.05</v>
      </c>
      <c r="AG157" s="40">
        <f>'cieki 2023'!DD156</f>
        <v>0.05</v>
      </c>
      <c r="AH157" s="40">
        <f>'cieki 2023'!DE156</f>
        <v>0.05</v>
      </c>
      <c r="AI157" s="40">
        <f>'cieki 2023'!DF156</f>
        <v>0.05</v>
      </c>
      <c r="AJ157" s="40">
        <f>'cieki 2023'!DH156</f>
        <v>0.5</v>
      </c>
      <c r="AK157" s="40">
        <f>'cieki 2023'!DI156</f>
        <v>0.05</v>
      </c>
      <c r="AL157" s="40">
        <f>'cieki 2023'!DJ156</f>
        <v>0.25</v>
      </c>
      <c r="AM157" s="40">
        <f>'cieki 2023'!DK156</f>
        <v>0.25</v>
      </c>
      <c r="AN157" s="40">
        <f>'cieki 2023'!DL156</f>
        <v>0.05</v>
      </c>
      <c r="AO157" s="80" t="s">
        <v>167</v>
      </c>
    </row>
    <row r="158" spans="1:41" x14ac:dyDescent="0.2">
      <c r="A158" s="39">
        <f>'cieki 2023'!B157</f>
        <v>329</v>
      </c>
      <c r="B158" s="79" t="str">
        <f>'cieki 2023'!D157</f>
        <v>Rozumicki Potok - ujście do rzeki Troja</v>
      </c>
      <c r="C158" s="40">
        <f>'cieki 2023'!I157</f>
        <v>0.56499999999999995</v>
      </c>
      <c r="D158" s="40">
        <f>'cieki 2023'!J157</f>
        <v>5.21</v>
      </c>
      <c r="E158" s="40">
        <f>'cieki 2023'!L157</f>
        <v>0.23</v>
      </c>
      <c r="F158" s="40">
        <f>'cieki 2023'!N157</f>
        <v>25.1</v>
      </c>
      <c r="G158" s="40">
        <f>'cieki 2023'!O157</f>
        <v>19.8</v>
      </c>
      <c r="H158" s="40">
        <f>'cieki 2023'!S157</f>
        <v>16.2</v>
      </c>
      <c r="I158" s="40">
        <f>'cieki 2023'!T157</f>
        <v>13.7</v>
      </c>
      <c r="J158" s="40">
        <f>'cieki 2023'!X157</f>
        <v>63.3</v>
      </c>
      <c r="K158" s="40">
        <f>'cieki 2023'!AH157</f>
        <v>66</v>
      </c>
      <c r="L158" s="40">
        <f>'cieki 2023'!AJ157</f>
        <v>21</v>
      </c>
      <c r="M158" s="40">
        <f>'cieki 2023'!BA157</f>
        <v>2093.5</v>
      </c>
      <c r="N158" s="40">
        <f>'cieki 2023'!BI157</f>
        <v>0.5</v>
      </c>
      <c r="O158" s="40">
        <f>'cieki 2023'!BJ157</f>
        <v>5.0000000000000001E-3</v>
      </c>
      <c r="P158" s="40">
        <f>'cieki 2023'!BP157</f>
        <v>0.05</v>
      </c>
      <c r="Q158" s="40">
        <f>'cieki 2023'!BS157</f>
        <v>0.05</v>
      </c>
      <c r="R158" s="40">
        <f>'cieki 2023'!BT157</f>
        <v>0.05</v>
      </c>
      <c r="S158" s="40">
        <f>'cieki 2023'!BU157</f>
        <v>0.1</v>
      </c>
      <c r="T158" s="40">
        <f>'cieki 2023'!BZ157</f>
        <v>0.15</v>
      </c>
      <c r="U158" s="40">
        <f>'cieki 2023'!CB157</f>
        <v>0</v>
      </c>
      <c r="V158" s="40">
        <f>'cieki 2023'!CD157</f>
        <v>0</v>
      </c>
      <c r="W158" s="40">
        <f>'cieki 2023'!CL157</f>
        <v>0</v>
      </c>
      <c r="X158" s="40">
        <f>'cieki 2023'!CQ157</f>
        <v>0</v>
      </c>
      <c r="Y158" s="40">
        <f>'cieki 2023'!CR157</f>
        <v>0</v>
      </c>
      <c r="Z158" s="40">
        <f>'cieki 2023'!CS157</f>
        <v>0</v>
      </c>
      <c r="AA158" s="40">
        <f>'cieki 2023'!CT157</f>
        <v>0</v>
      </c>
      <c r="AB158" s="40">
        <f>'cieki 2023'!CU157</f>
        <v>0</v>
      </c>
      <c r="AC158" s="40">
        <f>'cieki 2023'!CX157</f>
        <v>0</v>
      </c>
      <c r="AD158" s="40">
        <f>'cieki 2023'!CZ157</f>
        <v>0</v>
      </c>
      <c r="AE158" s="40">
        <f>'cieki 2023'!DB157</f>
        <v>0</v>
      </c>
      <c r="AF158" s="40">
        <f>'cieki 2023'!DC157</f>
        <v>0</v>
      </c>
      <c r="AG158" s="40">
        <f>'cieki 2023'!DD157</f>
        <v>0</v>
      </c>
      <c r="AH158" s="40">
        <f>'cieki 2023'!DE157</f>
        <v>0.05</v>
      </c>
      <c r="AI158" s="40">
        <f>'cieki 2023'!DF157</f>
        <v>0.05</v>
      </c>
      <c r="AJ158" s="40">
        <f>'cieki 2023'!DH157</f>
        <v>0</v>
      </c>
      <c r="AK158" s="40">
        <f>'cieki 2023'!DI157</f>
        <v>0</v>
      </c>
      <c r="AL158" s="40">
        <f>'cieki 2023'!DJ157</f>
        <v>0</v>
      </c>
      <c r="AM158" s="40">
        <f>'cieki 2023'!DK157</f>
        <v>0</v>
      </c>
      <c r="AN158" s="40">
        <f>'cieki 2023'!DL157</f>
        <v>0</v>
      </c>
      <c r="AO158" s="81" t="s">
        <v>166</v>
      </c>
    </row>
    <row r="159" spans="1:41" x14ac:dyDescent="0.2">
      <c r="A159" s="39">
        <f>'cieki 2023'!B158</f>
        <v>330</v>
      </c>
      <c r="B159" s="79" t="str">
        <f>'cieki 2023'!D158</f>
        <v>Wincenta - Wincenta</v>
      </c>
      <c r="C159" s="40">
        <f>'cieki 2023'!I158</f>
        <v>0.69</v>
      </c>
      <c r="D159" s="40">
        <f>'cieki 2023'!J158</f>
        <v>1.5</v>
      </c>
      <c r="E159" s="40">
        <f>'cieki 2023'!L158</f>
        <v>2.5000000000000001E-2</v>
      </c>
      <c r="F159" s="40">
        <f>'cieki 2023'!N158</f>
        <v>1.63</v>
      </c>
      <c r="G159" s="40">
        <f>'cieki 2023'!O158</f>
        <v>3.49</v>
      </c>
      <c r="H159" s="40">
        <f>'cieki 2023'!S158</f>
        <v>0.85099999999999998</v>
      </c>
      <c r="I159" s="40">
        <f>'cieki 2023'!T158</f>
        <v>0.5</v>
      </c>
      <c r="J159" s="40">
        <f>'cieki 2023'!X158</f>
        <v>4.87</v>
      </c>
      <c r="K159" s="40">
        <f>'cieki 2023'!AH158</f>
        <v>2.5</v>
      </c>
      <c r="L159" s="40">
        <f>'cieki 2023'!AJ158</f>
        <v>2.5</v>
      </c>
      <c r="M159" s="40">
        <f>'cieki 2023'!BA158</f>
        <v>31.5</v>
      </c>
      <c r="N159" s="40">
        <f>'cieki 2023'!BI158</f>
        <v>0.5</v>
      </c>
      <c r="O159" s="40">
        <f>'cieki 2023'!BJ158</f>
        <v>5.0000000000000001E-3</v>
      </c>
      <c r="P159" s="40">
        <f>'cieki 2023'!BP158</f>
        <v>0.05</v>
      </c>
      <c r="Q159" s="40">
        <f>'cieki 2023'!BS158</f>
        <v>0.05</v>
      </c>
      <c r="R159" s="40">
        <f>'cieki 2023'!BT158</f>
        <v>0.05</v>
      </c>
      <c r="S159" s="40">
        <f>'cieki 2023'!BU158</f>
        <v>0.1</v>
      </c>
      <c r="T159" s="40">
        <f>'cieki 2023'!BZ158</f>
        <v>0.15</v>
      </c>
      <c r="U159" s="40">
        <f>'cieki 2023'!CB158</f>
        <v>0</v>
      </c>
      <c r="V159" s="40">
        <f>'cieki 2023'!CD158</f>
        <v>0</v>
      </c>
      <c r="W159" s="40">
        <f>'cieki 2023'!CL158</f>
        <v>0</v>
      </c>
      <c r="X159" s="40">
        <f>'cieki 2023'!CQ158</f>
        <v>0</v>
      </c>
      <c r="Y159" s="40">
        <f>'cieki 2023'!CR158</f>
        <v>0</v>
      </c>
      <c r="Z159" s="40">
        <f>'cieki 2023'!CS158</f>
        <v>0</v>
      </c>
      <c r="AA159" s="40">
        <f>'cieki 2023'!CT158</f>
        <v>0</v>
      </c>
      <c r="AB159" s="40">
        <f>'cieki 2023'!CU158</f>
        <v>0</v>
      </c>
      <c r="AC159" s="40">
        <f>'cieki 2023'!CX158</f>
        <v>0</v>
      </c>
      <c r="AD159" s="40">
        <f>'cieki 2023'!CZ158</f>
        <v>0</v>
      </c>
      <c r="AE159" s="40">
        <f>'cieki 2023'!DB158</f>
        <v>0</v>
      </c>
      <c r="AF159" s="40">
        <f>'cieki 2023'!DC158</f>
        <v>0</v>
      </c>
      <c r="AG159" s="40">
        <f>'cieki 2023'!DD158</f>
        <v>0</v>
      </c>
      <c r="AH159" s="40">
        <f>'cieki 2023'!DE158</f>
        <v>0.05</v>
      </c>
      <c r="AI159" s="40">
        <f>'cieki 2023'!DF158</f>
        <v>0.05</v>
      </c>
      <c r="AJ159" s="40">
        <f>'cieki 2023'!DH158</f>
        <v>0</v>
      </c>
      <c r="AK159" s="40">
        <f>'cieki 2023'!DI158</f>
        <v>0</v>
      </c>
      <c r="AL159" s="40">
        <f>'cieki 2023'!DJ158</f>
        <v>0</v>
      </c>
      <c r="AM159" s="40">
        <f>'cieki 2023'!DK158</f>
        <v>0</v>
      </c>
      <c r="AN159" s="40">
        <f>'cieki 2023'!DL158</f>
        <v>0</v>
      </c>
      <c r="AO159" s="80" t="s">
        <v>167</v>
      </c>
    </row>
    <row r="160" spans="1:41" x14ac:dyDescent="0.2">
      <c r="A160" s="39">
        <f>'cieki 2023'!B159</f>
        <v>331</v>
      </c>
      <c r="B160" s="79" t="str">
        <f>'cieki 2023'!D159</f>
        <v>Orz - Czarnowo</v>
      </c>
      <c r="C160" s="40">
        <f>'cieki 2023'!I159</f>
        <v>0.05</v>
      </c>
      <c r="D160" s="40">
        <f>'cieki 2023'!J159</f>
        <v>1.5</v>
      </c>
      <c r="E160" s="40">
        <f>'cieki 2023'!L159</f>
        <v>2.5000000000000001E-2</v>
      </c>
      <c r="F160" s="40">
        <f>'cieki 2023'!N159</f>
        <v>5.96</v>
      </c>
      <c r="G160" s="40">
        <f>'cieki 2023'!O159</f>
        <v>7.22</v>
      </c>
      <c r="H160" s="40">
        <f>'cieki 2023'!S159</f>
        <v>2.8</v>
      </c>
      <c r="I160" s="40">
        <f>'cieki 2023'!T159</f>
        <v>3.19</v>
      </c>
      <c r="J160" s="40">
        <f>'cieki 2023'!X159</f>
        <v>19.600000000000001</v>
      </c>
      <c r="K160" s="40">
        <f>'cieki 2023'!AH159</f>
        <v>51</v>
      </c>
      <c r="L160" s="40">
        <f>'cieki 2023'!AJ159</f>
        <v>2.5</v>
      </c>
      <c r="M160" s="40">
        <f>'cieki 2023'!BA159</f>
        <v>260</v>
      </c>
      <c r="N160" s="40">
        <f>'cieki 2023'!BI159</f>
        <v>0.5</v>
      </c>
      <c r="O160" s="40">
        <f>'cieki 2023'!BJ159</f>
        <v>5.0000000000000001E-3</v>
      </c>
      <c r="P160" s="40">
        <f>'cieki 2023'!BP159</f>
        <v>0.05</v>
      </c>
      <c r="Q160" s="40">
        <f>'cieki 2023'!BS159</f>
        <v>0.05</v>
      </c>
      <c r="R160" s="40">
        <f>'cieki 2023'!BT159</f>
        <v>0.05</v>
      </c>
      <c r="S160" s="40">
        <f>'cieki 2023'!BU159</f>
        <v>0.1</v>
      </c>
      <c r="T160" s="40">
        <f>'cieki 2023'!BZ159</f>
        <v>0.15</v>
      </c>
      <c r="U160" s="40">
        <f>'cieki 2023'!CB159</f>
        <v>0</v>
      </c>
      <c r="V160" s="40">
        <f>'cieki 2023'!CD159</f>
        <v>0</v>
      </c>
      <c r="W160" s="40">
        <f>'cieki 2023'!CL159</f>
        <v>0</v>
      </c>
      <c r="X160" s="40">
        <f>'cieki 2023'!CQ159</f>
        <v>0</v>
      </c>
      <c r="Y160" s="40">
        <f>'cieki 2023'!CR159</f>
        <v>0</v>
      </c>
      <c r="Z160" s="40">
        <f>'cieki 2023'!CS159</f>
        <v>0</v>
      </c>
      <c r="AA160" s="40">
        <f>'cieki 2023'!CT159</f>
        <v>0</v>
      </c>
      <c r="AB160" s="40">
        <f>'cieki 2023'!CU159</f>
        <v>0</v>
      </c>
      <c r="AC160" s="40">
        <f>'cieki 2023'!CX159</f>
        <v>0</v>
      </c>
      <c r="AD160" s="40">
        <f>'cieki 2023'!CZ159</f>
        <v>0</v>
      </c>
      <c r="AE160" s="40">
        <f>'cieki 2023'!DB159</f>
        <v>0</v>
      </c>
      <c r="AF160" s="40">
        <f>'cieki 2023'!DC159</f>
        <v>0</v>
      </c>
      <c r="AG160" s="40">
        <f>'cieki 2023'!DD159</f>
        <v>0</v>
      </c>
      <c r="AH160" s="40">
        <f>'cieki 2023'!DE159</f>
        <v>0.05</v>
      </c>
      <c r="AI160" s="40">
        <f>'cieki 2023'!DF159</f>
        <v>0.05</v>
      </c>
      <c r="AJ160" s="40">
        <f>'cieki 2023'!DH159</f>
        <v>0</v>
      </c>
      <c r="AK160" s="40">
        <f>'cieki 2023'!DI159</f>
        <v>0</v>
      </c>
      <c r="AL160" s="40">
        <f>'cieki 2023'!DJ159</f>
        <v>0</v>
      </c>
      <c r="AM160" s="40">
        <f>'cieki 2023'!DK159</f>
        <v>0</v>
      </c>
      <c r="AN160" s="40">
        <f>'cieki 2023'!DL159</f>
        <v>0</v>
      </c>
      <c r="AO160" s="80" t="s">
        <v>167</v>
      </c>
    </row>
    <row r="161" spans="1:41" x14ac:dyDescent="0.2">
      <c r="A161" s="39">
        <f>'cieki 2023'!B160</f>
        <v>332</v>
      </c>
      <c r="B161" s="79" t="str">
        <f>'cieki 2023'!D160</f>
        <v>Ruda - ujście do Odry</v>
      </c>
      <c r="C161" s="40">
        <f>'cieki 2023'!I160</f>
        <v>0.05</v>
      </c>
      <c r="D161" s="40">
        <f>'cieki 2023'!J160</f>
        <v>1.5</v>
      </c>
      <c r="E161" s="40">
        <f>'cieki 2023'!L160</f>
        <v>0.10199999999999999</v>
      </c>
      <c r="F161" s="40">
        <f>'cieki 2023'!N160</f>
        <v>1.82</v>
      </c>
      <c r="G161" s="40">
        <f>'cieki 2023'!O160</f>
        <v>2.99</v>
      </c>
      <c r="H161" s="40">
        <f>'cieki 2023'!S160</f>
        <v>1.64</v>
      </c>
      <c r="I161" s="40">
        <f>'cieki 2023'!T160</f>
        <v>1.86</v>
      </c>
      <c r="J161" s="40">
        <f>'cieki 2023'!X160</f>
        <v>17.2</v>
      </c>
      <c r="K161" s="40">
        <f>'cieki 2023'!AH160</f>
        <v>2.5</v>
      </c>
      <c r="L161" s="40">
        <f>'cieki 2023'!AJ160</f>
        <v>2.5</v>
      </c>
      <c r="M161" s="40">
        <f>'cieki 2023'!BA160</f>
        <v>31.5</v>
      </c>
      <c r="N161" s="40">
        <f>'cieki 2023'!BI160</f>
        <v>0.5</v>
      </c>
      <c r="O161" s="40">
        <f>'cieki 2023'!BJ160</f>
        <v>5.0000000000000001E-3</v>
      </c>
      <c r="P161" s="40">
        <f>'cieki 2023'!BP160</f>
        <v>0.05</v>
      </c>
      <c r="Q161" s="40">
        <f>'cieki 2023'!BS160</f>
        <v>0.05</v>
      </c>
      <c r="R161" s="40">
        <f>'cieki 2023'!BT160</f>
        <v>0.05</v>
      </c>
      <c r="S161" s="40">
        <f>'cieki 2023'!BU160</f>
        <v>0.1</v>
      </c>
      <c r="T161" s="40">
        <f>'cieki 2023'!BZ160</f>
        <v>0.15</v>
      </c>
      <c r="U161" s="40">
        <f>'cieki 2023'!CB160</f>
        <v>0</v>
      </c>
      <c r="V161" s="40">
        <f>'cieki 2023'!CD160</f>
        <v>0</v>
      </c>
      <c r="W161" s="40">
        <f>'cieki 2023'!CL160</f>
        <v>0</v>
      </c>
      <c r="X161" s="40">
        <f>'cieki 2023'!CQ160</f>
        <v>0</v>
      </c>
      <c r="Y161" s="40">
        <f>'cieki 2023'!CR160</f>
        <v>0</v>
      </c>
      <c r="Z161" s="40">
        <f>'cieki 2023'!CS160</f>
        <v>0</v>
      </c>
      <c r="AA161" s="40">
        <f>'cieki 2023'!CT160</f>
        <v>0</v>
      </c>
      <c r="AB161" s="40">
        <f>'cieki 2023'!CU160</f>
        <v>0</v>
      </c>
      <c r="AC161" s="40">
        <f>'cieki 2023'!CX160</f>
        <v>0</v>
      </c>
      <c r="AD161" s="40">
        <f>'cieki 2023'!CZ160</f>
        <v>0</v>
      </c>
      <c r="AE161" s="40">
        <f>'cieki 2023'!DB160</f>
        <v>0</v>
      </c>
      <c r="AF161" s="40">
        <f>'cieki 2023'!DC160</f>
        <v>0</v>
      </c>
      <c r="AG161" s="40">
        <f>'cieki 2023'!DD160</f>
        <v>0</v>
      </c>
      <c r="AH161" s="40">
        <f>'cieki 2023'!DE160</f>
        <v>0.05</v>
      </c>
      <c r="AI161" s="40">
        <f>'cieki 2023'!DF160</f>
        <v>0.05</v>
      </c>
      <c r="AJ161" s="40">
        <f>'cieki 2023'!DH160</f>
        <v>0</v>
      </c>
      <c r="AK161" s="40">
        <f>'cieki 2023'!DI160</f>
        <v>0</v>
      </c>
      <c r="AL161" s="40">
        <f>'cieki 2023'!DJ160</f>
        <v>0</v>
      </c>
      <c r="AM161" s="40">
        <f>'cieki 2023'!DK160</f>
        <v>0</v>
      </c>
      <c r="AN161" s="40">
        <f>'cieki 2023'!DL160</f>
        <v>0</v>
      </c>
      <c r="AO161" s="80" t="s">
        <v>167</v>
      </c>
    </row>
    <row r="162" spans="1:41" x14ac:dyDescent="0.2">
      <c r="A162" s="39">
        <f>'cieki 2023'!B161</f>
        <v>333</v>
      </c>
      <c r="B162" s="79" t="str">
        <f>'cieki 2023'!D161</f>
        <v>Rypienica - ujście do Drwęcy, Łapinóż</v>
      </c>
      <c r="C162" s="40">
        <f>'cieki 2023'!I161</f>
        <v>0.05</v>
      </c>
      <c r="D162" s="40">
        <f>'cieki 2023'!J161</f>
        <v>1.5</v>
      </c>
      <c r="E162" s="40">
        <f>'cieki 2023'!L161</f>
        <v>2.5000000000000001E-2</v>
      </c>
      <c r="F162" s="40">
        <f>'cieki 2023'!N161</f>
        <v>10.6</v>
      </c>
      <c r="G162" s="40">
        <f>'cieki 2023'!O161</f>
        <v>8.9</v>
      </c>
      <c r="H162" s="40">
        <f>'cieki 2023'!S161</f>
        <v>5.85</v>
      </c>
      <c r="I162" s="40">
        <f>'cieki 2023'!T161</f>
        <v>2.76</v>
      </c>
      <c r="J162" s="40">
        <f>'cieki 2023'!X161</f>
        <v>38.200000000000003</v>
      </c>
      <c r="K162" s="40">
        <f>'cieki 2023'!AH161</f>
        <v>17</v>
      </c>
      <c r="L162" s="40">
        <f>'cieki 2023'!AJ161</f>
        <v>2.5</v>
      </c>
      <c r="M162" s="40">
        <f>'cieki 2023'!BA161</f>
        <v>226</v>
      </c>
      <c r="N162" s="40">
        <f>'cieki 2023'!BI161</f>
        <v>0.5</v>
      </c>
      <c r="O162" s="40">
        <f>'cieki 2023'!BJ161</f>
        <v>5.0000000000000001E-3</v>
      </c>
      <c r="P162" s="40">
        <f>'cieki 2023'!BP161</f>
        <v>0.05</v>
      </c>
      <c r="Q162" s="40">
        <f>'cieki 2023'!BS161</f>
        <v>0.05</v>
      </c>
      <c r="R162" s="40">
        <f>'cieki 2023'!BT161</f>
        <v>0.05</v>
      </c>
      <c r="S162" s="40">
        <f>'cieki 2023'!BU161</f>
        <v>0.1</v>
      </c>
      <c r="T162" s="40">
        <f>'cieki 2023'!BZ161</f>
        <v>0.15</v>
      </c>
      <c r="U162" s="40">
        <f>'cieki 2023'!CB161</f>
        <v>50</v>
      </c>
      <c r="V162" s="40">
        <f>'cieki 2023'!CD161</f>
        <v>0.01</v>
      </c>
      <c r="W162" s="40">
        <f>'cieki 2023'!CL161</f>
        <v>5.0000000000000001E-3</v>
      </c>
      <c r="X162" s="40">
        <f>'cieki 2023'!CQ161</f>
        <v>1.5</v>
      </c>
      <c r="Y162" s="40">
        <f>'cieki 2023'!CR161</f>
        <v>0.3</v>
      </c>
      <c r="Z162" s="40">
        <f>'cieki 2023'!CS161</f>
        <v>5</v>
      </c>
      <c r="AA162" s="40">
        <f>'cieki 2023'!CT161</f>
        <v>0.5</v>
      </c>
      <c r="AB162" s="40">
        <f>'cieki 2023'!CU161</f>
        <v>0.5</v>
      </c>
      <c r="AC162" s="40">
        <f>'cieki 2023'!CX161</f>
        <v>0.05</v>
      </c>
      <c r="AD162" s="40">
        <f>'cieki 2023'!CZ161</f>
        <v>0.05</v>
      </c>
      <c r="AE162" s="40">
        <f>'cieki 2023'!DB161</f>
        <v>0.05</v>
      </c>
      <c r="AF162" s="40">
        <f>'cieki 2023'!DC161</f>
        <v>0.05</v>
      </c>
      <c r="AG162" s="40">
        <f>'cieki 2023'!DD161</f>
        <v>0.05</v>
      </c>
      <c r="AH162" s="40">
        <f>'cieki 2023'!DE161</f>
        <v>0.05</v>
      </c>
      <c r="AI162" s="40">
        <f>'cieki 2023'!DF161</f>
        <v>0.05</v>
      </c>
      <c r="AJ162" s="40">
        <f>'cieki 2023'!DH161</f>
        <v>0.5</v>
      </c>
      <c r="AK162" s="40">
        <f>'cieki 2023'!DI161</f>
        <v>0.05</v>
      </c>
      <c r="AL162" s="40">
        <f>'cieki 2023'!DJ161</f>
        <v>0.25</v>
      </c>
      <c r="AM162" s="40">
        <f>'cieki 2023'!DK161</f>
        <v>0.25</v>
      </c>
      <c r="AN162" s="40">
        <f>'cieki 2023'!DL161</f>
        <v>0.05</v>
      </c>
      <c r="AO162" s="80" t="s">
        <v>167</v>
      </c>
    </row>
    <row r="163" spans="1:41" x14ac:dyDescent="0.2">
      <c r="A163" s="39">
        <f>'cieki 2023'!B162</f>
        <v>334</v>
      </c>
      <c r="B163" s="79" t="str">
        <f>'cieki 2023'!D162</f>
        <v>San - Stare Miasto</v>
      </c>
      <c r="C163" s="40">
        <f>'cieki 2023'!I162</f>
        <v>0.05</v>
      </c>
      <c r="D163" s="40">
        <f>'cieki 2023'!J162</f>
        <v>1.5</v>
      </c>
      <c r="E163" s="40">
        <f>'cieki 2023'!L162</f>
        <v>2.5000000000000001E-2</v>
      </c>
      <c r="F163" s="40">
        <f>'cieki 2023'!N162</f>
        <v>1.62</v>
      </c>
      <c r="G163" s="40">
        <f>'cieki 2023'!O162</f>
        <v>3.72</v>
      </c>
      <c r="H163" s="40">
        <f>'cieki 2023'!S162</f>
        <v>3.72</v>
      </c>
      <c r="I163" s="40">
        <f>'cieki 2023'!T162</f>
        <v>1.29</v>
      </c>
      <c r="J163" s="40">
        <f>'cieki 2023'!X162</f>
        <v>8.15</v>
      </c>
      <c r="K163" s="40">
        <f>'cieki 2023'!AH162</f>
        <v>2.5</v>
      </c>
      <c r="L163" s="40">
        <f>'cieki 2023'!AJ162</f>
        <v>2.5</v>
      </c>
      <c r="M163" s="40">
        <f>'cieki 2023'!BA162</f>
        <v>31.5</v>
      </c>
      <c r="N163" s="40">
        <f>'cieki 2023'!BI162</f>
        <v>0.5</v>
      </c>
      <c r="O163" s="40">
        <f>'cieki 2023'!BJ162</f>
        <v>5.0000000000000001E-3</v>
      </c>
      <c r="P163" s="40">
        <f>'cieki 2023'!BP162</f>
        <v>0.05</v>
      </c>
      <c r="Q163" s="40">
        <f>'cieki 2023'!BS162</f>
        <v>0.05</v>
      </c>
      <c r="R163" s="40">
        <f>'cieki 2023'!BT162</f>
        <v>0.05</v>
      </c>
      <c r="S163" s="40">
        <f>'cieki 2023'!BU162</f>
        <v>0.1</v>
      </c>
      <c r="T163" s="40">
        <f>'cieki 2023'!BZ162</f>
        <v>0.15</v>
      </c>
      <c r="U163" s="40">
        <f>'cieki 2023'!CB162</f>
        <v>50</v>
      </c>
      <c r="V163" s="40">
        <f>'cieki 2023'!CD162</f>
        <v>0.01</v>
      </c>
      <c r="W163" s="40">
        <f>'cieki 2023'!CL162</f>
        <v>5.0000000000000001E-3</v>
      </c>
      <c r="X163" s="40">
        <f>'cieki 2023'!CQ162</f>
        <v>1.5</v>
      </c>
      <c r="Y163" s="40">
        <f>'cieki 2023'!CR162</f>
        <v>0.3</v>
      </c>
      <c r="Z163" s="40">
        <f>'cieki 2023'!CS162</f>
        <v>5</v>
      </c>
      <c r="AA163" s="40">
        <f>'cieki 2023'!CT162</f>
        <v>0.5</v>
      </c>
      <c r="AB163" s="40">
        <f>'cieki 2023'!CU162</f>
        <v>0.5</v>
      </c>
      <c r="AC163" s="40">
        <f>'cieki 2023'!CX162</f>
        <v>0.05</v>
      </c>
      <c r="AD163" s="40">
        <f>'cieki 2023'!CZ162</f>
        <v>0.05</v>
      </c>
      <c r="AE163" s="40">
        <f>'cieki 2023'!DB162</f>
        <v>0.05</v>
      </c>
      <c r="AF163" s="40">
        <f>'cieki 2023'!DC162</f>
        <v>0.05</v>
      </c>
      <c r="AG163" s="40">
        <f>'cieki 2023'!DD162</f>
        <v>0.05</v>
      </c>
      <c r="AH163" s="40">
        <f>'cieki 2023'!DE162</f>
        <v>0.05</v>
      </c>
      <c r="AI163" s="40">
        <f>'cieki 2023'!DF162</f>
        <v>0.05</v>
      </c>
      <c r="AJ163" s="40">
        <f>'cieki 2023'!DH162</f>
        <v>0.5</v>
      </c>
      <c r="AK163" s="40">
        <f>'cieki 2023'!DI162</f>
        <v>0.05</v>
      </c>
      <c r="AL163" s="40">
        <f>'cieki 2023'!DJ162</f>
        <v>0.25</v>
      </c>
      <c r="AM163" s="40">
        <f>'cieki 2023'!DK162</f>
        <v>0.25</v>
      </c>
      <c r="AN163" s="40">
        <f>'cieki 2023'!DL162</f>
        <v>0.05</v>
      </c>
      <c r="AO163" s="80" t="s">
        <v>167</v>
      </c>
    </row>
    <row r="164" spans="1:41" x14ac:dyDescent="0.2">
      <c r="A164" s="39">
        <f>'cieki 2023'!B163</f>
        <v>335</v>
      </c>
      <c r="B164" s="79" t="str">
        <f>'cieki 2023'!D163</f>
        <v>San - Ubieszyn</v>
      </c>
      <c r="C164" s="40">
        <f>'cieki 2023'!I163</f>
        <v>27.3</v>
      </c>
      <c r="D164" s="40">
        <f>'cieki 2023'!J163</f>
        <v>1.5</v>
      </c>
      <c r="E164" s="40">
        <f>'cieki 2023'!L163</f>
        <v>0.08</v>
      </c>
      <c r="F164" s="40">
        <f>'cieki 2023'!N163</f>
        <v>1.48</v>
      </c>
      <c r="G164" s="40">
        <f>'cieki 2023'!O163</f>
        <v>6.08</v>
      </c>
      <c r="H164" s="40">
        <f>'cieki 2023'!S163</f>
        <v>3.31</v>
      </c>
      <c r="I164" s="40">
        <f>'cieki 2023'!T163</f>
        <v>2.0699999999999998</v>
      </c>
      <c r="J164" s="40">
        <f>'cieki 2023'!X163</f>
        <v>10.5</v>
      </c>
      <c r="K164" s="40">
        <f>'cieki 2023'!AH163</f>
        <v>2.5</v>
      </c>
      <c r="L164" s="40">
        <f>'cieki 2023'!AJ163</f>
        <v>2.5</v>
      </c>
      <c r="M164" s="40">
        <f>'cieki 2023'!BA163</f>
        <v>31.5</v>
      </c>
      <c r="N164" s="40">
        <f>'cieki 2023'!BI163</f>
        <v>0.5</v>
      </c>
      <c r="O164" s="40">
        <f>'cieki 2023'!BJ163</f>
        <v>5.0000000000000001E-3</v>
      </c>
      <c r="P164" s="40">
        <f>'cieki 2023'!BP163</f>
        <v>0.05</v>
      </c>
      <c r="Q164" s="40">
        <f>'cieki 2023'!BS163</f>
        <v>0.05</v>
      </c>
      <c r="R164" s="40">
        <f>'cieki 2023'!BT163</f>
        <v>0.05</v>
      </c>
      <c r="S164" s="40">
        <f>'cieki 2023'!BU163</f>
        <v>0.1</v>
      </c>
      <c r="T164" s="40">
        <f>'cieki 2023'!BZ163</f>
        <v>0.15</v>
      </c>
      <c r="U164" s="40">
        <f>'cieki 2023'!CB163</f>
        <v>50</v>
      </c>
      <c r="V164" s="40">
        <f>'cieki 2023'!CD163</f>
        <v>0.01</v>
      </c>
      <c r="W164" s="40">
        <f>'cieki 2023'!CL163</f>
        <v>5.0000000000000001E-3</v>
      </c>
      <c r="X164" s="40">
        <f>'cieki 2023'!CQ163</f>
        <v>1.5</v>
      </c>
      <c r="Y164" s="40">
        <f>'cieki 2023'!CR163</f>
        <v>0.3</v>
      </c>
      <c r="Z164" s="40">
        <f>'cieki 2023'!CS163</f>
        <v>5</v>
      </c>
      <c r="AA164" s="40">
        <f>'cieki 2023'!CT163</f>
        <v>0.5</v>
      </c>
      <c r="AB164" s="40">
        <f>'cieki 2023'!CU163</f>
        <v>0.5</v>
      </c>
      <c r="AC164" s="40">
        <f>'cieki 2023'!CX163</f>
        <v>0.05</v>
      </c>
      <c r="AD164" s="40">
        <f>'cieki 2023'!CZ163</f>
        <v>0.05</v>
      </c>
      <c r="AE164" s="40">
        <f>'cieki 2023'!DB163</f>
        <v>0.05</v>
      </c>
      <c r="AF164" s="40">
        <f>'cieki 2023'!DC163</f>
        <v>0.05</v>
      </c>
      <c r="AG164" s="40">
        <f>'cieki 2023'!DD163</f>
        <v>0.05</v>
      </c>
      <c r="AH164" s="40">
        <f>'cieki 2023'!DE163</f>
        <v>0.05</v>
      </c>
      <c r="AI164" s="40">
        <f>'cieki 2023'!DF163</f>
        <v>0.05</v>
      </c>
      <c r="AJ164" s="40">
        <f>'cieki 2023'!DH163</f>
        <v>0.5</v>
      </c>
      <c r="AK164" s="40">
        <f>'cieki 2023'!DI163</f>
        <v>0.05</v>
      </c>
      <c r="AL164" s="40">
        <f>'cieki 2023'!DJ163</f>
        <v>0.25</v>
      </c>
      <c r="AM164" s="40">
        <f>'cieki 2023'!DK163</f>
        <v>0.25</v>
      </c>
      <c r="AN164" s="40">
        <f>'cieki 2023'!DL163</f>
        <v>0.05</v>
      </c>
      <c r="AO164" s="81" t="s">
        <v>166</v>
      </c>
    </row>
    <row r="165" spans="1:41" x14ac:dyDescent="0.2">
      <c r="A165" s="39">
        <f>'cieki 2023'!B164</f>
        <v>336</v>
      </c>
      <c r="B165" s="79" t="str">
        <f>'cieki 2023'!D164</f>
        <v>San - Wrzawy</v>
      </c>
      <c r="C165" s="40">
        <f>'cieki 2023'!I164</f>
        <v>0.05</v>
      </c>
      <c r="D165" s="40">
        <f>'cieki 2023'!J164</f>
        <v>1.5</v>
      </c>
      <c r="E165" s="40">
        <f>'cieki 2023'!L164</f>
        <v>2.5000000000000001E-2</v>
      </c>
      <c r="F165" s="40">
        <f>'cieki 2023'!N164</f>
        <v>6.96</v>
      </c>
      <c r="G165" s="40">
        <f>'cieki 2023'!O164</f>
        <v>6.79</v>
      </c>
      <c r="H165" s="40">
        <f>'cieki 2023'!S164</f>
        <v>6.68</v>
      </c>
      <c r="I165" s="40">
        <f>'cieki 2023'!T164</f>
        <v>1.52</v>
      </c>
      <c r="J165" s="40">
        <f>'cieki 2023'!X164</f>
        <v>21.2</v>
      </c>
      <c r="K165" s="40">
        <f>'cieki 2023'!AH164</f>
        <v>2.5</v>
      </c>
      <c r="L165" s="40">
        <f>'cieki 2023'!AJ164</f>
        <v>2.5</v>
      </c>
      <c r="M165" s="40">
        <f>'cieki 2023'!BA164</f>
        <v>63.5</v>
      </c>
      <c r="N165" s="40">
        <f>'cieki 2023'!BI164</f>
        <v>0.5</v>
      </c>
      <c r="O165" s="40">
        <f>'cieki 2023'!BJ164</f>
        <v>5.0000000000000001E-3</v>
      </c>
      <c r="P165" s="40">
        <f>'cieki 2023'!BP164</f>
        <v>0.05</v>
      </c>
      <c r="Q165" s="40">
        <f>'cieki 2023'!BS164</f>
        <v>0.05</v>
      </c>
      <c r="R165" s="40">
        <f>'cieki 2023'!BT164</f>
        <v>0.05</v>
      </c>
      <c r="S165" s="40">
        <f>'cieki 2023'!BU164</f>
        <v>0.1</v>
      </c>
      <c r="T165" s="40">
        <f>'cieki 2023'!BZ164</f>
        <v>0.15</v>
      </c>
      <c r="U165" s="40">
        <f>'cieki 2023'!CB164</f>
        <v>0</v>
      </c>
      <c r="V165" s="40">
        <f>'cieki 2023'!CD164</f>
        <v>0</v>
      </c>
      <c r="W165" s="40">
        <f>'cieki 2023'!CL164</f>
        <v>0</v>
      </c>
      <c r="X165" s="40">
        <f>'cieki 2023'!CQ164</f>
        <v>0</v>
      </c>
      <c r="Y165" s="40">
        <f>'cieki 2023'!CR164</f>
        <v>0</v>
      </c>
      <c r="Z165" s="40">
        <f>'cieki 2023'!CS164</f>
        <v>0</v>
      </c>
      <c r="AA165" s="40">
        <f>'cieki 2023'!CT164</f>
        <v>0</v>
      </c>
      <c r="AB165" s="40">
        <f>'cieki 2023'!CU164</f>
        <v>0</v>
      </c>
      <c r="AC165" s="40">
        <f>'cieki 2023'!CX164</f>
        <v>0</v>
      </c>
      <c r="AD165" s="40">
        <f>'cieki 2023'!CZ164</f>
        <v>0</v>
      </c>
      <c r="AE165" s="40">
        <f>'cieki 2023'!DB164</f>
        <v>0</v>
      </c>
      <c r="AF165" s="40">
        <f>'cieki 2023'!DC164</f>
        <v>0</v>
      </c>
      <c r="AG165" s="40">
        <f>'cieki 2023'!DD164</f>
        <v>0</v>
      </c>
      <c r="AH165" s="40">
        <f>'cieki 2023'!DE164</f>
        <v>0.05</v>
      </c>
      <c r="AI165" s="40">
        <f>'cieki 2023'!DF164</f>
        <v>0.05</v>
      </c>
      <c r="AJ165" s="40">
        <f>'cieki 2023'!DH164</f>
        <v>0</v>
      </c>
      <c r="AK165" s="40">
        <f>'cieki 2023'!DI164</f>
        <v>0</v>
      </c>
      <c r="AL165" s="40">
        <f>'cieki 2023'!DJ164</f>
        <v>0</v>
      </c>
      <c r="AM165" s="40">
        <f>'cieki 2023'!DK164</f>
        <v>0</v>
      </c>
      <c r="AN165" s="40">
        <f>'cieki 2023'!DL164</f>
        <v>0</v>
      </c>
      <c r="AO165" s="80" t="s">
        <v>167</v>
      </c>
    </row>
    <row r="166" spans="1:41" x14ac:dyDescent="0.2">
      <c r="A166" s="39">
        <f>'cieki 2023'!B165</f>
        <v>337</v>
      </c>
      <c r="B166" s="79" t="str">
        <f>'cieki 2023'!D165</f>
        <v>Sanna - Opoka</v>
      </c>
      <c r="C166" s="40">
        <f>'cieki 2023'!I165</f>
        <v>0.05</v>
      </c>
      <c r="D166" s="40">
        <f>'cieki 2023'!J165</f>
        <v>1.5</v>
      </c>
      <c r="E166" s="40">
        <f>'cieki 2023'!L165</f>
        <v>2.5000000000000001E-2</v>
      </c>
      <c r="F166" s="40">
        <f>'cieki 2023'!N165</f>
        <v>6.33</v>
      </c>
      <c r="G166" s="40">
        <f>'cieki 2023'!O165</f>
        <v>7.71</v>
      </c>
      <c r="H166" s="40">
        <f>'cieki 2023'!S165</f>
        <v>5.29</v>
      </c>
      <c r="I166" s="40">
        <f>'cieki 2023'!T165</f>
        <v>3.88</v>
      </c>
      <c r="J166" s="40">
        <f>'cieki 2023'!X165</f>
        <v>22.2</v>
      </c>
      <c r="K166" s="40">
        <f>'cieki 2023'!AH165</f>
        <v>2.5</v>
      </c>
      <c r="L166" s="40">
        <f>'cieki 2023'!AJ165</f>
        <v>2.5</v>
      </c>
      <c r="M166" s="40">
        <f>'cieki 2023'!BA165</f>
        <v>31.5</v>
      </c>
      <c r="N166" s="40">
        <f>'cieki 2023'!BI165</f>
        <v>0.5</v>
      </c>
      <c r="O166" s="40">
        <f>'cieki 2023'!BJ165</f>
        <v>5.0000000000000001E-3</v>
      </c>
      <c r="P166" s="40">
        <f>'cieki 2023'!BP165</f>
        <v>0.05</v>
      </c>
      <c r="Q166" s="40">
        <f>'cieki 2023'!BS165</f>
        <v>0.05</v>
      </c>
      <c r="R166" s="40">
        <f>'cieki 2023'!BT165</f>
        <v>0.05</v>
      </c>
      <c r="S166" s="40">
        <f>'cieki 2023'!BU165</f>
        <v>0.1</v>
      </c>
      <c r="T166" s="40">
        <f>'cieki 2023'!BZ165</f>
        <v>0.15</v>
      </c>
      <c r="U166" s="40">
        <f>'cieki 2023'!CB165</f>
        <v>0</v>
      </c>
      <c r="V166" s="40">
        <f>'cieki 2023'!CD165</f>
        <v>0</v>
      </c>
      <c r="W166" s="40">
        <f>'cieki 2023'!CL165</f>
        <v>0</v>
      </c>
      <c r="X166" s="40">
        <f>'cieki 2023'!CQ165</f>
        <v>0</v>
      </c>
      <c r="Y166" s="40">
        <f>'cieki 2023'!CR165</f>
        <v>0</v>
      </c>
      <c r="Z166" s="40">
        <f>'cieki 2023'!CS165</f>
        <v>0</v>
      </c>
      <c r="AA166" s="40">
        <f>'cieki 2023'!CT165</f>
        <v>0</v>
      </c>
      <c r="AB166" s="40">
        <f>'cieki 2023'!CU165</f>
        <v>0</v>
      </c>
      <c r="AC166" s="40">
        <f>'cieki 2023'!CX165</f>
        <v>0</v>
      </c>
      <c r="AD166" s="40">
        <f>'cieki 2023'!CZ165</f>
        <v>0</v>
      </c>
      <c r="AE166" s="40">
        <f>'cieki 2023'!DB165</f>
        <v>0</v>
      </c>
      <c r="AF166" s="40">
        <f>'cieki 2023'!DC165</f>
        <v>0</v>
      </c>
      <c r="AG166" s="40">
        <f>'cieki 2023'!DD165</f>
        <v>0</v>
      </c>
      <c r="AH166" s="40">
        <f>'cieki 2023'!DE165</f>
        <v>0.05</v>
      </c>
      <c r="AI166" s="40">
        <f>'cieki 2023'!DF165</f>
        <v>0.05</v>
      </c>
      <c r="AJ166" s="40">
        <f>'cieki 2023'!DH165</f>
        <v>0</v>
      </c>
      <c r="AK166" s="40">
        <f>'cieki 2023'!DI165</f>
        <v>0</v>
      </c>
      <c r="AL166" s="40">
        <f>'cieki 2023'!DJ165</f>
        <v>0</v>
      </c>
      <c r="AM166" s="40">
        <f>'cieki 2023'!DK165</f>
        <v>0</v>
      </c>
      <c r="AN166" s="40">
        <f>'cieki 2023'!DL165</f>
        <v>0</v>
      </c>
      <c r="AO166" s="80" t="s">
        <v>167</v>
      </c>
    </row>
    <row r="167" spans="1:41" x14ac:dyDescent="0.2">
      <c r="A167" s="39">
        <f>'cieki 2023'!B166</f>
        <v>338</v>
      </c>
      <c r="B167" s="79" t="str">
        <f>'cieki 2023'!D166</f>
        <v>Pisa - Morgowniki (ujście)</v>
      </c>
      <c r="C167" s="40">
        <f>'cieki 2023'!I166</f>
        <v>0.05</v>
      </c>
      <c r="D167" s="40">
        <f>'cieki 2023'!J166</f>
        <v>1.5</v>
      </c>
      <c r="E167" s="40">
        <f>'cieki 2023'!L166</f>
        <v>2.5000000000000001E-2</v>
      </c>
      <c r="F167" s="40">
        <f>'cieki 2023'!N166</f>
        <v>3.12</v>
      </c>
      <c r="G167" s="40">
        <f>'cieki 2023'!O166</f>
        <v>4.17</v>
      </c>
      <c r="H167" s="40">
        <f>'cieki 2023'!S166</f>
        <v>0.96399999999999997</v>
      </c>
      <c r="I167" s="40">
        <f>'cieki 2023'!T166</f>
        <v>1.35</v>
      </c>
      <c r="J167" s="40">
        <f>'cieki 2023'!X166</f>
        <v>7.26</v>
      </c>
      <c r="K167" s="40">
        <f>'cieki 2023'!AH166</f>
        <v>10</v>
      </c>
      <c r="L167" s="40">
        <f>'cieki 2023'!AJ166</f>
        <v>2.5</v>
      </c>
      <c r="M167" s="40">
        <f>'cieki 2023'!BA166</f>
        <v>56.5</v>
      </c>
      <c r="N167" s="40">
        <f>'cieki 2023'!BI166</f>
        <v>0.5</v>
      </c>
      <c r="O167" s="40">
        <f>'cieki 2023'!BJ166</f>
        <v>5.0000000000000001E-3</v>
      </c>
      <c r="P167" s="40">
        <f>'cieki 2023'!BP166</f>
        <v>0.05</v>
      </c>
      <c r="Q167" s="40">
        <f>'cieki 2023'!BS166</f>
        <v>0.05</v>
      </c>
      <c r="R167" s="40">
        <f>'cieki 2023'!BT166</f>
        <v>0.05</v>
      </c>
      <c r="S167" s="40">
        <f>'cieki 2023'!BU166</f>
        <v>0.1</v>
      </c>
      <c r="T167" s="40">
        <f>'cieki 2023'!BZ166</f>
        <v>0.15</v>
      </c>
      <c r="U167" s="40">
        <f>'cieki 2023'!CB166</f>
        <v>0</v>
      </c>
      <c r="V167" s="40">
        <f>'cieki 2023'!CD166</f>
        <v>0</v>
      </c>
      <c r="W167" s="40">
        <f>'cieki 2023'!CL166</f>
        <v>0</v>
      </c>
      <c r="X167" s="40">
        <f>'cieki 2023'!CQ166</f>
        <v>0</v>
      </c>
      <c r="Y167" s="40">
        <f>'cieki 2023'!CR166</f>
        <v>0</v>
      </c>
      <c r="Z167" s="40">
        <f>'cieki 2023'!CS166</f>
        <v>0</v>
      </c>
      <c r="AA167" s="40">
        <f>'cieki 2023'!CT166</f>
        <v>0</v>
      </c>
      <c r="AB167" s="40">
        <f>'cieki 2023'!CU166</f>
        <v>0</v>
      </c>
      <c r="AC167" s="40">
        <f>'cieki 2023'!CX166</f>
        <v>0</v>
      </c>
      <c r="AD167" s="40">
        <f>'cieki 2023'!CZ166</f>
        <v>0</v>
      </c>
      <c r="AE167" s="40">
        <f>'cieki 2023'!DB166</f>
        <v>0</v>
      </c>
      <c r="AF167" s="40">
        <f>'cieki 2023'!DC166</f>
        <v>0</v>
      </c>
      <c r="AG167" s="40">
        <f>'cieki 2023'!DD166</f>
        <v>0</v>
      </c>
      <c r="AH167" s="40">
        <f>'cieki 2023'!DE166</f>
        <v>0.05</v>
      </c>
      <c r="AI167" s="40">
        <f>'cieki 2023'!DF166</f>
        <v>0.05</v>
      </c>
      <c r="AJ167" s="40">
        <f>'cieki 2023'!DH166</f>
        <v>0</v>
      </c>
      <c r="AK167" s="40">
        <f>'cieki 2023'!DI166</f>
        <v>0</v>
      </c>
      <c r="AL167" s="40">
        <f>'cieki 2023'!DJ166</f>
        <v>0</v>
      </c>
      <c r="AM167" s="40">
        <f>'cieki 2023'!DK166</f>
        <v>0</v>
      </c>
      <c r="AN167" s="40">
        <f>'cieki 2023'!DL166</f>
        <v>0</v>
      </c>
      <c r="AO167" s="80" t="s">
        <v>167</v>
      </c>
    </row>
    <row r="168" spans="1:41" x14ac:dyDescent="0.2">
      <c r="A168" s="39">
        <f>'cieki 2023'!B167</f>
        <v>339</v>
      </c>
      <c r="B168" s="79" t="str">
        <f>'cieki 2023'!D167</f>
        <v>Słony Rów - ujście do Noteci, Inowrocław</v>
      </c>
      <c r="C168" s="40">
        <f>'cieki 2023'!I167</f>
        <v>0.60899999999999999</v>
      </c>
      <c r="D168" s="40">
        <f>'cieki 2023'!J167</f>
        <v>3.21</v>
      </c>
      <c r="E168" s="40">
        <f>'cieki 2023'!L167</f>
        <v>8.5000000000000006E-2</v>
      </c>
      <c r="F168" s="40">
        <f>'cieki 2023'!N167</f>
        <v>28.5</v>
      </c>
      <c r="G168" s="40">
        <f>'cieki 2023'!O167</f>
        <v>19.8</v>
      </c>
      <c r="H168" s="40">
        <f>'cieki 2023'!S167</f>
        <v>15.8</v>
      </c>
      <c r="I168" s="40">
        <f>'cieki 2023'!T167</f>
        <v>8.4499999999999993</v>
      </c>
      <c r="J168" s="40">
        <f>'cieki 2023'!X167</f>
        <v>86.4</v>
      </c>
      <c r="K168" s="40">
        <f>'cieki 2023'!AH167</f>
        <v>18</v>
      </c>
      <c r="L168" s="40">
        <f>'cieki 2023'!AJ167</f>
        <v>2.5</v>
      </c>
      <c r="M168" s="40">
        <f>'cieki 2023'!BA167</f>
        <v>248</v>
      </c>
      <c r="N168" s="40">
        <f>'cieki 2023'!BI167</f>
        <v>0.5</v>
      </c>
      <c r="O168" s="40">
        <f>'cieki 2023'!BJ167</f>
        <v>5.0000000000000001E-3</v>
      </c>
      <c r="P168" s="40">
        <f>'cieki 2023'!BP167</f>
        <v>0.05</v>
      </c>
      <c r="Q168" s="40">
        <f>'cieki 2023'!BS167</f>
        <v>0.05</v>
      </c>
      <c r="R168" s="40">
        <f>'cieki 2023'!BT167</f>
        <v>0.05</v>
      </c>
      <c r="S168" s="40">
        <f>'cieki 2023'!BU167</f>
        <v>0.1</v>
      </c>
      <c r="T168" s="40">
        <f>'cieki 2023'!BZ167</f>
        <v>0.15</v>
      </c>
      <c r="U168" s="40">
        <f>'cieki 2023'!CB167</f>
        <v>0</v>
      </c>
      <c r="V168" s="40">
        <f>'cieki 2023'!CD167</f>
        <v>0</v>
      </c>
      <c r="W168" s="40">
        <f>'cieki 2023'!CL167</f>
        <v>0</v>
      </c>
      <c r="X168" s="40">
        <f>'cieki 2023'!CQ167</f>
        <v>0</v>
      </c>
      <c r="Y168" s="40">
        <f>'cieki 2023'!CR167</f>
        <v>0</v>
      </c>
      <c r="Z168" s="40">
        <f>'cieki 2023'!CS167</f>
        <v>0</v>
      </c>
      <c r="AA168" s="40">
        <f>'cieki 2023'!CT167</f>
        <v>0</v>
      </c>
      <c r="AB168" s="40">
        <f>'cieki 2023'!CU167</f>
        <v>0</v>
      </c>
      <c r="AC168" s="40">
        <f>'cieki 2023'!CX167</f>
        <v>0</v>
      </c>
      <c r="AD168" s="40">
        <f>'cieki 2023'!CZ167</f>
        <v>0</v>
      </c>
      <c r="AE168" s="40">
        <f>'cieki 2023'!DB167</f>
        <v>0</v>
      </c>
      <c r="AF168" s="40">
        <f>'cieki 2023'!DC167</f>
        <v>0</v>
      </c>
      <c r="AG168" s="40">
        <f>'cieki 2023'!DD167</f>
        <v>0</v>
      </c>
      <c r="AH168" s="40">
        <f>'cieki 2023'!DE167</f>
        <v>0.05</v>
      </c>
      <c r="AI168" s="40">
        <f>'cieki 2023'!DF167</f>
        <v>0.05</v>
      </c>
      <c r="AJ168" s="40">
        <f>'cieki 2023'!DH167</f>
        <v>0</v>
      </c>
      <c r="AK168" s="40">
        <f>'cieki 2023'!DI167</f>
        <v>0</v>
      </c>
      <c r="AL168" s="40">
        <f>'cieki 2023'!DJ167</f>
        <v>0</v>
      </c>
      <c r="AM168" s="40">
        <f>'cieki 2023'!DK167</f>
        <v>0</v>
      </c>
      <c r="AN168" s="40">
        <f>'cieki 2023'!DL167</f>
        <v>0</v>
      </c>
      <c r="AO168" s="80" t="s">
        <v>167</v>
      </c>
    </row>
    <row r="169" spans="1:41" x14ac:dyDescent="0.2">
      <c r="A169" s="39">
        <f>'cieki 2023'!B168</f>
        <v>340</v>
      </c>
      <c r="B169" s="79" t="str">
        <f>'cieki 2023'!D168</f>
        <v>Sobótka - ujście do Bobru (m. Sobota)</v>
      </c>
      <c r="C169" s="40">
        <f>'cieki 2023'!I168</f>
        <v>0.05</v>
      </c>
      <c r="D169" s="40">
        <f>'cieki 2023'!J168</f>
        <v>1.5</v>
      </c>
      <c r="E169" s="40">
        <f>'cieki 2023'!L168</f>
        <v>2.5000000000000001E-2</v>
      </c>
      <c r="F169" s="40">
        <f>'cieki 2023'!N168</f>
        <v>5.22</v>
      </c>
      <c r="G169" s="40">
        <f>'cieki 2023'!O168</f>
        <v>5.62</v>
      </c>
      <c r="H169" s="40">
        <f>'cieki 2023'!S168</f>
        <v>3.98</v>
      </c>
      <c r="I169" s="40">
        <f>'cieki 2023'!T168</f>
        <v>3.01</v>
      </c>
      <c r="J169" s="40">
        <f>'cieki 2023'!X168</f>
        <v>26.7</v>
      </c>
      <c r="K169" s="40">
        <f>'cieki 2023'!AH168</f>
        <v>8</v>
      </c>
      <c r="L169" s="40">
        <f>'cieki 2023'!AJ168</f>
        <v>8</v>
      </c>
      <c r="M169" s="40">
        <f>'cieki 2023'!BA168</f>
        <v>463.5</v>
      </c>
      <c r="N169" s="40">
        <f>'cieki 2023'!BI168</f>
        <v>0.5</v>
      </c>
      <c r="O169" s="40">
        <f>'cieki 2023'!BJ168</f>
        <v>5.0000000000000001E-3</v>
      </c>
      <c r="P169" s="40">
        <f>'cieki 2023'!BP168</f>
        <v>0.05</v>
      </c>
      <c r="Q169" s="40">
        <f>'cieki 2023'!BS168</f>
        <v>0.05</v>
      </c>
      <c r="R169" s="40">
        <f>'cieki 2023'!BT168</f>
        <v>0.05</v>
      </c>
      <c r="S169" s="40">
        <f>'cieki 2023'!BU168</f>
        <v>0.1</v>
      </c>
      <c r="T169" s="40">
        <f>'cieki 2023'!BZ168</f>
        <v>0.15</v>
      </c>
      <c r="U169" s="40">
        <f>'cieki 2023'!CB168</f>
        <v>0</v>
      </c>
      <c r="V169" s="40">
        <f>'cieki 2023'!CD168</f>
        <v>0</v>
      </c>
      <c r="W169" s="40">
        <f>'cieki 2023'!CL168</f>
        <v>0</v>
      </c>
      <c r="X169" s="40">
        <f>'cieki 2023'!CQ168</f>
        <v>0</v>
      </c>
      <c r="Y169" s="40">
        <f>'cieki 2023'!CR168</f>
        <v>0</v>
      </c>
      <c r="Z169" s="40">
        <f>'cieki 2023'!CS168</f>
        <v>0</v>
      </c>
      <c r="AA169" s="40">
        <f>'cieki 2023'!CT168</f>
        <v>0</v>
      </c>
      <c r="AB169" s="40">
        <f>'cieki 2023'!CU168</f>
        <v>0</v>
      </c>
      <c r="AC169" s="40">
        <f>'cieki 2023'!CX168</f>
        <v>0</v>
      </c>
      <c r="AD169" s="40">
        <f>'cieki 2023'!CZ168</f>
        <v>0</v>
      </c>
      <c r="AE169" s="40">
        <f>'cieki 2023'!DB168</f>
        <v>0</v>
      </c>
      <c r="AF169" s="40">
        <f>'cieki 2023'!DC168</f>
        <v>0</v>
      </c>
      <c r="AG169" s="40">
        <f>'cieki 2023'!DD168</f>
        <v>0</v>
      </c>
      <c r="AH169" s="40">
        <f>'cieki 2023'!DE168</f>
        <v>0.05</v>
      </c>
      <c r="AI169" s="40">
        <f>'cieki 2023'!DF168</f>
        <v>0.05</v>
      </c>
      <c r="AJ169" s="40">
        <f>'cieki 2023'!DH168</f>
        <v>0</v>
      </c>
      <c r="AK169" s="40">
        <f>'cieki 2023'!DI168</f>
        <v>0</v>
      </c>
      <c r="AL169" s="40">
        <f>'cieki 2023'!DJ168</f>
        <v>0</v>
      </c>
      <c r="AM169" s="40">
        <f>'cieki 2023'!DK168</f>
        <v>0</v>
      </c>
      <c r="AN169" s="40">
        <f>'cieki 2023'!DL168</f>
        <v>0</v>
      </c>
      <c r="AO169" s="80" t="s">
        <v>167</v>
      </c>
    </row>
    <row r="170" spans="1:41" x14ac:dyDescent="0.2">
      <c r="A170" s="39">
        <f>'cieki 2023'!B169</f>
        <v>341</v>
      </c>
      <c r="B170" s="79" t="str">
        <f>'cieki 2023'!D169</f>
        <v>Soła - Oświęcim</v>
      </c>
      <c r="C170" s="40">
        <f>'cieki 2023'!I169</f>
        <v>0.05</v>
      </c>
      <c r="D170" s="40">
        <f>'cieki 2023'!J169</f>
        <v>14.9</v>
      </c>
      <c r="E170" s="40">
        <f>'cieki 2023'!L169</f>
        <v>21.8</v>
      </c>
      <c r="F170" s="40">
        <f>'cieki 2023'!N169</f>
        <v>9.8800000000000008</v>
      </c>
      <c r="G170" s="40">
        <f>'cieki 2023'!O169</f>
        <v>10.199999999999999</v>
      </c>
      <c r="H170" s="40">
        <f>'cieki 2023'!S169</f>
        <v>9.32</v>
      </c>
      <c r="I170" s="40">
        <f>'cieki 2023'!T169</f>
        <v>534</v>
      </c>
      <c r="J170" s="40">
        <f>'cieki 2023'!X169</f>
        <v>1650</v>
      </c>
      <c r="K170" s="40">
        <f>'cieki 2023'!AH169</f>
        <v>6</v>
      </c>
      <c r="L170" s="40">
        <f>'cieki 2023'!AJ169</f>
        <v>2.5</v>
      </c>
      <c r="M170" s="40">
        <f>'cieki 2023'!BA169</f>
        <v>90</v>
      </c>
      <c r="N170" s="40">
        <f>'cieki 2023'!BI169</f>
        <v>0.5</v>
      </c>
      <c r="O170" s="40">
        <f>'cieki 2023'!BJ169</f>
        <v>5.0000000000000001E-3</v>
      </c>
      <c r="P170" s="40">
        <f>'cieki 2023'!BP169</f>
        <v>0.05</v>
      </c>
      <c r="Q170" s="40">
        <f>'cieki 2023'!BS169</f>
        <v>0.05</v>
      </c>
      <c r="R170" s="40">
        <f>'cieki 2023'!BT169</f>
        <v>0.05</v>
      </c>
      <c r="S170" s="40">
        <f>'cieki 2023'!BU169</f>
        <v>0.1</v>
      </c>
      <c r="T170" s="40">
        <f>'cieki 2023'!BZ169</f>
        <v>0.15</v>
      </c>
      <c r="U170" s="40">
        <f>'cieki 2023'!CB169</f>
        <v>50</v>
      </c>
      <c r="V170" s="40">
        <f>'cieki 2023'!CD169</f>
        <v>0.01</v>
      </c>
      <c r="W170" s="40">
        <f>'cieki 2023'!CL169</f>
        <v>5.0000000000000001E-3</v>
      </c>
      <c r="X170" s="40">
        <f>'cieki 2023'!CQ169</f>
        <v>1.5</v>
      </c>
      <c r="Y170" s="40">
        <f>'cieki 2023'!CR169</f>
        <v>0.3</v>
      </c>
      <c r="Z170" s="40">
        <f>'cieki 2023'!CS169</f>
        <v>5</v>
      </c>
      <c r="AA170" s="40">
        <f>'cieki 2023'!CT169</f>
        <v>0.5</v>
      </c>
      <c r="AB170" s="40">
        <f>'cieki 2023'!CU169</f>
        <v>0.5</v>
      </c>
      <c r="AC170" s="40">
        <f>'cieki 2023'!CX169</f>
        <v>0.05</v>
      </c>
      <c r="AD170" s="40">
        <f>'cieki 2023'!CZ169</f>
        <v>0.05</v>
      </c>
      <c r="AE170" s="40">
        <f>'cieki 2023'!DB169</f>
        <v>0.05</v>
      </c>
      <c r="AF170" s="40">
        <f>'cieki 2023'!DC169</f>
        <v>0.05</v>
      </c>
      <c r="AG170" s="40">
        <f>'cieki 2023'!DD169</f>
        <v>0.05</v>
      </c>
      <c r="AH170" s="40">
        <f>'cieki 2023'!DE169</f>
        <v>0.05</v>
      </c>
      <c r="AI170" s="40">
        <f>'cieki 2023'!DF169</f>
        <v>0.05</v>
      </c>
      <c r="AJ170" s="40">
        <f>'cieki 2023'!DH169</f>
        <v>0.5</v>
      </c>
      <c r="AK170" s="40">
        <f>'cieki 2023'!DI169</f>
        <v>0.05</v>
      </c>
      <c r="AL170" s="40">
        <f>'cieki 2023'!DJ169</f>
        <v>0.25</v>
      </c>
      <c r="AM170" s="40">
        <f>'cieki 2023'!DK169</f>
        <v>0.25</v>
      </c>
      <c r="AN170" s="40">
        <f>'cieki 2023'!DL169</f>
        <v>0.05</v>
      </c>
      <c r="AO170" s="81" t="s">
        <v>166</v>
      </c>
    </row>
    <row r="171" spans="1:41" ht="18" x14ac:dyDescent="0.2">
      <c r="A171" s="39">
        <f>'cieki 2023'!B170</f>
        <v>342</v>
      </c>
      <c r="B171" s="79" t="str">
        <f>'cieki 2023'!D170</f>
        <v>Srebrna - ujście do Bobru (m. Lwówek Śl. ul. Rybna)</v>
      </c>
      <c r="C171" s="40">
        <f>'cieki 2023'!I170</f>
        <v>0.05</v>
      </c>
      <c r="D171" s="40">
        <f>'cieki 2023'!J170</f>
        <v>1.5</v>
      </c>
      <c r="E171" s="40">
        <f>'cieki 2023'!L170</f>
        <v>0.17199999999999999</v>
      </c>
      <c r="F171" s="40">
        <f>'cieki 2023'!N170</f>
        <v>11</v>
      </c>
      <c r="G171" s="40">
        <f>'cieki 2023'!O170</f>
        <v>25.7</v>
      </c>
      <c r="H171" s="40">
        <f>'cieki 2023'!S170</f>
        <v>11.1</v>
      </c>
      <c r="I171" s="40">
        <f>'cieki 2023'!T170</f>
        <v>9.01</v>
      </c>
      <c r="J171" s="40">
        <f>'cieki 2023'!X170</f>
        <v>41.1</v>
      </c>
      <c r="K171" s="40">
        <f>'cieki 2023'!AH170</f>
        <v>190</v>
      </c>
      <c r="L171" s="40">
        <f>'cieki 2023'!AJ170</f>
        <v>201</v>
      </c>
      <c r="M171" s="40">
        <f>'cieki 2023'!BA170</f>
        <v>11249</v>
      </c>
      <c r="N171" s="40">
        <f>'cieki 2023'!BI170</f>
        <v>0.5</v>
      </c>
      <c r="O171" s="40">
        <f>'cieki 2023'!BJ170</f>
        <v>5.0000000000000001E-3</v>
      </c>
      <c r="P171" s="40">
        <f>'cieki 2023'!BP170</f>
        <v>0.05</v>
      </c>
      <c r="Q171" s="40">
        <f>'cieki 2023'!BS170</f>
        <v>0.05</v>
      </c>
      <c r="R171" s="40">
        <f>'cieki 2023'!BT170</f>
        <v>0.05</v>
      </c>
      <c r="S171" s="40">
        <f>'cieki 2023'!BU170</f>
        <v>0.1</v>
      </c>
      <c r="T171" s="40">
        <f>'cieki 2023'!BZ170</f>
        <v>0.15</v>
      </c>
      <c r="U171" s="40">
        <f>'cieki 2023'!CB170</f>
        <v>0</v>
      </c>
      <c r="V171" s="40">
        <f>'cieki 2023'!CD170</f>
        <v>0</v>
      </c>
      <c r="W171" s="40">
        <f>'cieki 2023'!CL170</f>
        <v>0</v>
      </c>
      <c r="X171" s="40">
        <f>'cieki 2023'!CQ170</f>
        <v>0</v>
      </c>
      <c r="Y171" s="40">
        <f>'cieki 2023'!CR170</f>
        <v>0</v>
      </c>
      <c r="Z171" s="40">
        <f>'cieki 2023'!CS170</f>
        <v>0</v>
      </c>
      <c r="AA171" s="40">
        <f>'cieki 2023'!CT170</f>
        <v>0</v>
      </c>
      <c r="AB171" s="40">
        <f>'cieki 2023'!CU170</f>
        <v>0</v>
      </c>
      <c r="AC171" s="40">
        <f>'cieki 2023'!CX170</f>
        <v>0</v>
      </c>
      <c r="AD171" s="40">
        <f>'cieki 2023'!CZ170</f>
        <v>0</v>
      </c>
      <c r="AE171" s="40">
        <f>'cieki 2023'!DB170</f>
        <v>0</v>
      </c>
      <c r="AF171" s="40">
        <f>'cieki 2023'!DC170</f>
        <v>0</v>
      </c>
      <c r="AG171" s="40">
        <f>'cieki 2023'!DD170</f>
        <v>0</v>
      </c>
      <c r="AH171" s="40">
        <f>'cieki 2023'!DE170</f>
        <v>0.05</v>
      </c>
      <c r="AI171" s="40">
        <f>'cieki 2023'!DF170</f>
        <v>0.05</v>
      </c>
      <c r="AJ171" s="40">
        <f>'cieki 2023'!DH170</f>
        <v>0</v>
      </c>
      <c r="AK171" s="40">
        <f>'cieki 2023'!DI170</f>
        <v>0</v>
      </c>
      <c r="AL171" s="40">
        <f>'cieki 2023'!DJ170</f>
        <v>0</v>
      </c>
      <c r="AM171" s="40">
        <f>'cieki 2023'!DK170</f>
        <v>0</v>
      </c>
      <c r="AN171" s="40">
        <f>'cieki 2023'!DL170</f>
        <v>0</v>
      </c>
      <c r="AO171" s="81" t="s">
        <v>166</v>
      </c>
    </row>
    <row r="172" spans="1:41" ht="18" x14ac:dyDescent="0.2">
      <c r="A172" s="39">
        <f>'cieki 2023'!B171</f>
        <v>343</v>
      </c>
      <c r="B172" s="79" t="str">
        <f>'cieki 2023'!D171</f>
        <v>Stoczek - ujscie do Bobru (m. Rakowice Małe)</v>
      </c>
      <c r="C172" s="40">
        <f>'cieki 2023'!I171</f>
        <v>0.05</v>
      </c>
      <c r="D172" s="40">
        <f>'cieki 2023'!J171</f>
        <v>1.5</v>
      </c>
      <c r="E172" s="40">
        <f>'cieki 2023'!L171</f>
        <v>2.5000000000000001E-2</v>
      </c>
      <c r="F172" s="40">
        <f>'cieki 2023'!N171</f>
        <v>12.5</v>
      </c>
      <c r="G172" s="40">
        <f>'cieki 2023'!O171</f>
        <v>5.82</v>
      </c>
      <c r="H172" s="40">
        <f>'cieki 2023'!S171</f>
        <v>5.04</v>
      </c>
      <c r="I172" s="40">
        <f>'cieki 2023'!T171</f>
        <v>6.38</v>
      </c>
      <c r="J172" s="40">
        <f>'cieki 2023'!X171</f>
        <v>24.6</v>
      </c>
      <c r="K172" s="40">
        <f>'cieki 2023'!AH171</f>
        <v>40</v>
      </c>
      <c r="L172" s="40">
        <f>'cieki 2023'!AJ171</f>
        <v>44</v>
      </c>
      <c r="M172" s="40">
        <f>'cieki 2023'!BA171</f>
        <v>5092</v>
      </c>
      <c r="N172" s="40">
        <f>'cieki 2023'!BI171</f>
        <v>0.5</v>
      </c>
      <c r="O172" s="40">
        <f>'cieki 2023'!BJ171</f>
        <v>5.0000000000000001E-3</v>
      </c>
      <c r="P172" s="40">
        <f>'cieki 2023'!BP171</f>
        <v>0.05</v>
      </c>
      <c r="Q172" s="40">
        <f>'cieki 2023'!BS171</f>
        <v>0.05</v>
      </c>
      <c r="R172" s="40">
        <f>'cieki 2023'!BT171</f>
        <v>0.05</v>
      </c>
      <c r="S172" s="40">
        <f>'cieki 2023'!BU171</f>
        <v>0.1</v>
      </c>
      <c r="T172" s="40">
        <f>'cieki 2023'!BZ171</f>
        <v>0.15</v>
      </c>
      <c r="U172" s="40">
        <f>'cieki 2023'!CB171</f>
        <v>0</v>
      </c>
      <c r="V172" s="40">
        <f>'cieki 2023'!CD171</f>
        <v>0</v>
      </c>
      <c r="W172" s="40">
        <f>'cieki 2023'!CL171</f>
        <v>0</v>
      </c>
      <c r="X172" s="40">
        <f>'cieki 2023'!CQ171</f>
        <v>0</v>
      </c>
      <c r="Y172" s="40">
        <f>'cieki 2023'!CR171</f>
        <v>0</v>
      </c>
      <c r="Z172" s="40">
        <f>'cieki 2023'!CS171</f>
        <v>0</v>
      </c>
      <c r="AA172" s="40">
        <f>'cieki 2023'!CT171</f>
        <v>0</v>
      </c>
      <c r="AB172" s="40">
        <f>'cieki 2023'!CU171</f>
        <v>0</v>
      </c>
      <c r="AC172" s="40">
        <f>'cieki 2023'!CX171</f>
        <v>0</v>
      </c>
      <c r="AD172" s="40">
        <f>'cieki 2023'!CZ171</f>
        <v>0</v>
      </c>
      <c r="AE172" s="40">
        <f>'cieki 2023'!DB171</f>
        <v>0</v>
      </c>
      <c r="AF172" s="40">
        <f>'cieki 2023'!DC171</f>
        <v>0</v>
      </c>
      <c r="AG172" s="40">
        <f>'cieki 2023'!DD171</f>
        <v>0</v>
      </c>
      <c r="AH172" s="40">
        <f>'cieki 2023'!DE171</f>
        <v>0.05</v>
      </c>
      <c r="AI172" s="40">
        <f>'cieki 2023'!DF171</f>
        <v>0.05</v>
      </c>
      <c r="AJ172" s="40">
        <f>'cieki 2023'!DH171</f>
        <v>0</v>
      </c>
      <c r="AK172" s="40">
        <f>'cieki 2023'!DI171</f>
        <v>0</v>
      </c>
      <c r="AL172" s="40">
        <f>'cieki 2023'!DJ171</f>
        <v>0</v>
      </c>
      <c r="AM172" s="40">
        <f>'cieki 2023'!DK171</f>
        <v>0</v>
      </c>
      <c r="AN172" s="40">
        <f>'cieki 2023'!DL171</f>
        <v>0</v>
      </c>
      <c r="AO172" s="81" t="s">
        <v>166</v>
      </c>
    </row>
    <row r="173" spans="1:41" x14ac:dyDescent="0.2">
      <c r="A173" s="39">
        <f>'cieki 2023'!B172</f>
        <v>344</v>
      </c>
      <c r="B173" s="79" t="str">
        <f>'cieki 2023'!D172</f>
        <v>Strumyk - Żelkówko</v>
      </c>
      <c r="C173" s="40">
        <f>'cieki 2023'!I172</f>
        <v>0.05</v>
      </c>
      <c r="D173" s="40">
        <f>'cieki 2023'!J172</f>
        <v>1.5</v>
      </c>
      <c r="E173" s="40">
        <f>'cieki 2023'!L172</f>
        <v>2.5000000000000001E-2</v>
      </c>
      <c r="F173" s="40">
        <f>'cieki 2023'!N172</f>
        <v>1.5</v>
      </c>
      <c r="G173" s="40">
        <f>'cieki 2023'!O172</f>
        <v>2.72</v>
      </c>
      <c r="H173" s="40">
        <f>'cieki 2023'!S172</f>
        <v>0.53200000000000003</v>
      </c>
      <c r="I173" s="40">
        <f>'cieki 2023'!T172</f>
        <v>1.1499999999999999</v>
      </c>
      <c r="J173" s="40">
        <f>'cieki 2023'!X172</f>
        <v>3.65</v>
      </c>
      <c r="K173" s="40">
        <f>'cieki 2023'!AH172</f>
        <v>14</v>
      </c>
      <c r="L173" s="40">
        <f>'cieki 2023'!AJ172</f>
        <v>7</v>
      </c>
      <c r="M173" s="40">
        <f>'cieki 2023'!BA172</f>
        <v>632.5</v>
      </c>
      <c r="N173" s="40">
        <f>'cieki 2023'!BI172</f>
        <v>0.5</v>
      </c>
      <c r="O173" s="40">
        <f>'cieki 2023'!BJ172</f>
        <v>5.0000000000000001E-3</v>
      </c>
      <c r="P173" s="40">
        <f>'cieki 2023'!BP172</f>
        <v>0.05</v>
      </c>
      <c r="Q173" s="40">
        <f>'cieki 2023'!BS172</f>
        <v>0.05</v>
      </c>
      <c r="R173" s="40">
        <f>'cieki 2023'!BT172</f>
        <v>0.05</v>
      </c>
      <c r="S173" s="40">
        <f>'cieki 2023'!BU172</f>
        <v>0.1</v>
      </c>
      <c r="T173" s="40">
        <f>'cieki 2023'!BZ172</f>
        <v>0.15</v>
      </c>
      <c r="U173" s="40">
        <f>'cieki 2023'!CB172</f>
        <v>0</v>
      </c>
      <c r="V173" s="40">
        <f>'cieki 2023'!CD172</f>
        <v>0</v>
      </c>
      <c r="W173" s="40">
        <f>'cieki 2023'!CL172</f>
        <v>0</v>
      </c>
      <c r="X173" s="40">
        <f>'cieki 2023'!CQ172</f>
        <v>0</v>
      </c>
      <c r="Y173" s="40">
        <f>'cieki 2023'!CR172</f>
        <v>0</v>
      </c>
      <c r="Z173" s="40">
        <f>'cieki 2023'!CS172</f>
        <v>0</v>
      </c>
      <c r="AA173" s="40">
        <f>'cieki 2023'!CT172</f>
        <v>0</v>
      </c>
      <c r="AB173" s="40">
        <f>'cieki 2023'!CU172</f>
        <v>0</v>
      </c>
      <c r="AC173" s="40">
        <f>'cieki 2023'!CX172</f>
        <v>0</v>
      </c>
      <c r="AD173" s="40">
        <f>'cieki 2023'!CZ172</f>
        <v>0</v>
      </c>
      <c r="AE173" s="40">
        <f>'cieki 2023'!DB172</f>
        <v>0</v>
      </c>
      <c r="AF173" s="40">
        <f>'cieki 2023'!DC172</f>
        <v>0</v>
      </c>
      <c r="AG173" s="40">
        <f>'cieki 2023'!DD172</f>
        <v>0</v>
      </c>
      <c r="AH173" s="40">
        <f>'cieki 2023'!DE172</f>
        <v>0.05</v>
      </c>
      <c r="AI173" s="40">
        <f>'cieki 2023'!DF172</f>
        <v>0.05</v>
      </c>
      <c r="AJ173" s="40">
        <f>'cieki 2023'!DH172</f>
        <v>0</v>
      </c>
      <c r="AK173" s="40">
        <f>'cieki 2023'!DI172</f>
        <v>0</v>
      </c>
      <c r="AL173" s="40">
        <f>'cieki 2023'!DJ172</f>
        <v>0</v>
      </c>
      <c r="AM173" s="40">
        <f>'cieki 2023'!DK172</f>
        <v>0</v>
      </c>
      <c r="AN173" s="40">
        <f>'cieki 2023'!DL172</f>
        <v>0</v>
      </c>
      <c r="AO173" s="80" t="s">
        <v>167</v>
      </c>
    </row>
    <row r="174" spans="1:41" ht="18" x14ac:dyDescent="0.2">
      <c r="A174" s="39">
        <f>'cieki 2023'!B173</f>
        <v>345</v>
      </c>
      <c r="B174" s="79" t="str">
        <f>'cieki 2023'!D173</f>
        <v>Strużyna - ujście do Sąsiecznicy (m. Przędkowice)</v>
      </c>
      <c r="C174" s="40">
        <f>'cieki 2023'!I173</f>
        <v>0.05</v>
      </c>
      <c r="D174" s="40">
        <f>'cieki 2023'!J173</f>
        <v>5.59</v>
      </c>
      <c r="E174" s="40">
        <f>'cieki 2023'!L173</f>
        <v>2.5000000000000001E-2</v>
      </c>
      <c r="F174" s="40">
        <f>'cieki 2023'!N173</f>
        <v>9.9600000000000009</v>
      </c>
      <c r="G174" s="40">
        <f>'cieki 2023'!O173</f>
        <v>8.83</v>
      </c>
      <c r="H174" s="40">
        <f>'cieki 2023'!S173</f>
        <v>6.38</v>
      </c>
      <c r="I174" s="40">
        <f>'cieki 2023'!T173</f>
        <v>2.86</v>
      </c>
      <c r="J174" s="40">
        <f>'cieki 2023'!X173</f>
        <v>27.7</v>
      </c>
      <c r="K174" s="40">
        <f>'cieki 2023'!AH173</f>
        <v>54</v>
      </c>
      <c r="L174" s="40">
        <f>'cieki 2023'!AJ173</f>
        <v>2.5</v>
      </c>
      <c r="M174" s="40">
        <f>'cieki 2023'!BA173</f>
        <v>180.5</v>
      </c>
      <c r="N174" s="40">
        <f>'cieki 2023'!BI173</f>
        <v>0.5</v>
      </c>
      <c r="O174" s="40">
        <f>'cieki 2023'!BJ173</f>
        <v>5.0000000000000001E-3</v>
      </c>
      <c r="P174" s="40">
        <f>'cieki 2023'!BP173</f>
        <v>0.05</v>
      </c>
      <c r="Q174" s="40">
        <f>'cieki 2023'!BS173</f>
        <v>0.05</v>
      </c>
      <c r="R174" s="40">
        <f>'cieki 2023'!BT173</f>
        <v>0.05</v>
      </c>
      <c r="S174" s="40">
        <f>'cieki 2023'!BU173</f>
        <v>0.1</v>
      </c>
      <c r="T174" s="40">
        <f>'cieki 2023'!BZ173</f>
        <v>0.15</v>
      </c>
      <c r="U174" s="40">
        <f>'cieki 2023'!CB173</f>
        <v>0</v>
      </c>
      <c r="V174" s="40">
        <f>'cieki 2023'!CD173</f>
        <v>0</v>
      </c>
      <c r="W174" s="40">
        <f>'cieki 2023'!CL173</f>
        <v>0</v>
      </c>
      <c r="X174" s="40">
        <f>'cieki 2023'!CQ173</f>
        <v>0</v>
      </c>
      <c r="Y174" s="40">
        <f>'cieki 2023'!CR173</f>
        <v>0</v>
      </c>
      <c r="Z174" s="40">
        <f>'cieki 2023'!CS173</f>
        <v>0</v>
      </c>
      <c r="AA174" s="40">
        <f>'cieki 2023'!CT173</f>
        <v>0</v>
      </c>
      <c r="AB174" s="40">
        <f>'cieki 2023'!CU173</f>
        <v>0</v>
      </c>
      <c r="AC174" s="40">
        <f>'cieki 2023'!CX173</f>
        <v>0</v>
      </c>
      <c r="AD174" s="40">
        <f>'cieki 2023'!CZ173</f>
        <v>0</v>
      </c>
      <c r="AE174" s="40">
        <f>'cieki 2023'!DB173</f>
        <v>0</v>
      </c>
      <c r="AF174" s="40">
        <f>'cieki 2023'!DC173</f>
        <v>0</v>
      </c>
      <c r="AG174" s="40">
        <f>'cieki 2023'!DD173</f>
        <v>0</v>
      </c>
      <c r="AH174" s="40">
        <f>'cieki 2023'!DE173</f>
        <v>0.05</v>
      </c>
      <c r="AI174" s="40">
        <f>'cieki 2023'!DF173</f>
        <v>0.05</v>
      </c>
      <c r="AJ174" s="40">
        <f>'cieki 2023'!DH173</f>
        <v>0</v>
      </c>
      <c r="AK174" s="40">
        <f>'cieki 2023'!DI173</f>
        <v>0</v>
      </c>
      <c r="AL174" s="40">
        <f>'cieki 2023'!DJ173</f>
        <v>0</v>
      </c>
      <c r="AM174" s="40">
        <f>'cieki 2023'!DK173</f>
        <v>0</v>
      </c>
      <c r="AN174" s="40">
        <f>'cieki 2023'!DL173</f>
        <v>0</v>
      </c>
      <c r="AO174" s="80" t="s">
        <v>167</v>
      </c>
    </row>
    <row r="175" spans="1:41" x14ac:dyDescent="0.2">
      <c r="A175" s="39">
        <f>'cieki 2023'!B174</f>
        <v>347</v>
      </c>
      <c r="B175" s="79" t="str">
        <f>'cieki 2023'!D174</f>
        <v>Supraśl  - ujście Dzikie</v>
      </c>
      <c r="C175" s="40">
        <f>'cieki 2023'!I174</f>
        <v>0.05</v>
      </c>
      <c r="D175" s="40">
        <f>'cieki 2023'!J174</f>
        <v>1.5</v>
      </c>
      <c r="E175" s="40">
        <f>'cieki 2023'!L174</f>
        <v>2.5000000000000001E-2</v>
      </c>
      <c r="F175" s="40">
        <f>'cieki 2023'!N174</f>
        <v>5.55</v>
      </c>
      <c r="G175" s="40">
        <f>'cieki 2023'!O174</f>
        <v>4.68</v>
      </c>
      <c r="H175" s="40">
        <f>'cieki 2023'!S174</f>
        <v>0.90400000000000003</v>
      </c>
      <c r="I175" s="40">
        <f>'cieki 2023'!T174</f>
        <v>2</v>
      </c>
      <c r="J175" s="40">
        <f>'cieki 2023'!X174</f>
        <v>19.5</v>
      </c>
      <c r="K175" s="40">
        <f>'cieki 2023'!AH174</f>
        <v>2.5</v>
      </c>
      <c r="L175" s="40">
        <f>'cieki 2023'!AJ174</f>
        <v>2.5</v>
      </c>
      <c r="M175" s="40">
        <f>'cieki 2023'!BA174</f>
        <v>80.5</v>
      </c>
      <c r="N175" s="40">
        <f>'cieki 2023'!BI174</f>
        <v>0.5</v>
      </c>
      <c r="O175" s="40">
        <f>'cieki 2023'!BJ174</f>
        <v>5.0000000000000001E-3</v>
      </c>
      <c r="P175" s="40">
        <f>'cieki 2023'!BP174</f>
        <v>0.05</v>
      </c>
      <c r="Q175" s="40">
        <f>'cieki 2023'!BS174</f>
        <v>0.05</v>
      </c>
      <c r="R175" s="40">
        <f>'cieki 2023'!BT174</f>
        <v>0.05</v>
      </c>
      <c r="S175" s="40">
        <f>'cieki 2023'!BU174</f>
        <v>0.1</v>
      </c>
      <c r="T175" s="40">
        <f>'cieki 2023'!BZ174</f>
        <v>0.15</v>
      </c>
      <c r="U175" s="40">
        <f>'cieki 2023'!CB174</f>
        <v>0</v>
      </c>
      <c r="V175" s="40">
        <f>'cieki 2023'!CD174</f>
        <v>0</v>
      </c>
      <c r="W175" s="40">
        <f>'cieki 2023'!CL174</f>
        <v>0</v>
      </c>
      <c r="X175" s="40">
        <f>'cieki 2023'!CQ174</f>
        <v>0</v>
      </c>
      <c r="Y175" s="40">
        <f>'cieki 2023'!CR174</f>
        <v>0</v>
      </c>
      <c r="Z175" s="40">
        <f>'cieki 2023'!CS174</f>
        <v>0</v>
      </c>
      <c r="AA175" s="40">
        <f>'cieki 2023'!CT174</f>
        <v>0</v>
      </c>
      <c r="AB175" s="40">
        <f>'cieki 2023'!CU174</f>
        <v>0</v>
      </c>
      <c r="AC175" s="40">
        <f>'cieki 2023'!CX174</f>
        <v>0</v>
      </c>
      <c r="AD175" s="40">
        <f>'cieki 2023'!CZ174</f>
        <v>0</v>
      </c>
      <c r="AE175" s="40">
        <f>'cieki 2023'!DB174</f>
        <v>0</v>
      </c>
      <c r="AF175" s="40">
        <f>'cieki 2023'!DC174</f>
        <v>0</v>
      </c>
      <c r="AG175" s="40">
        <f>'cieki 2023'!DD174</f>
        <v>0</v>
      </c>
      <c r="AH175" s="40">
        <f>'cieki 2023'!DE174</f>
        <v>0.05</v>
      </c>
      <c r="AI175" s="40">
        <f>'cieki 2023'!DF174</f>
        <v>0.05</v>
      </c>
      <c r="AJ175" s="40">
        <f>'cieki 2023'!DH174</f>
        <v>0</v>
      </c>
      <c r="AK175" s="40">
        <f>'cieki 2023'!DI174</f>
        <v>0</v>
      </c>
      <c r="AL175" s="40">
        <f>'cieki 2023'!DJ174</f>
        <v>0</v>
      </c>
      <c r="AM175" s="40">
        <f>'cieki 2023'!DK174</f>
        <v>0</v>
      </c>
      <c r="AN175" s="40">
        <f>'cieki 2023'!DL174</f>
        <v>0</v>
      </c>
      <c r="AO175" s="80" t="s">
        <v>167</v>
      </c>
    </row>
    <row r="176" spans="1:41" ht="26.25" customHeight="1" x14ac:dyDescent="0.2">
      <c r="A176" s="39">
        <f>'cieki 2023'!B175</f>
        <v>348</v>
      </c>
      <c r="B176" s="79" t="str">
        <f>'cieki 2023'!D175</f>
        <v>Syhlec - ujście do Czarnej Orawy</v>
      </c>
      <c r="C176" s="40">
        <f>'cieki 2023'!I175</f>
        <v>0.05</v>
      </c>
      <c r="D176" s="40">
        <f>'cieki 2023'!J175</f>
        <v>1.5</v>
      </c>
      <c r="E176" s="40">
        <f>'cieki 2023'!L175</f>
        <v>2.5000000000000001E-2</v>
      </c>
      <c r="F176" s="40">
        <f>'cieki 2023'!N175</f>
        <v>13.5</v>
      </c>
      <c r="G176" s="40">
        <f>'cieki 2023'!O175</f>
        <v>8.6</v>
      </c>
      <c r="H176" s="40">
        <f>'cieki 2023'!S175</f>
        <v>14.6</v>
      </c>
      <c r="I176" s="40">
        <f>'cieki 2023'!T175</f>
        <v>2.17</v>
      </c>
      <c r="J176" s="40">
        <f>'cieki 2023'!X175</f>
        <v>29.6</v>
      </c>
      <c r="K176" s="40">
        <f>'cieki 2023'!AH175</f>
        <v>35</v>
      </c>
      <c r="L176" s="40">
        <f>'cieki 2023'!AJ175</f>
        <v>2.5</v>
      </c>
      <c r="M176" s="40">
        <f>'cieki 2023'!BA175</f>
        <v>110.5</v>
      </c>
      <c r="N176" s="40">
        <f>'cieki 2023'!BI175</f>
        <v>0.5</v>
      </c>
      <c r="O176" s="40">
        <f>'cieki 2023'!BJ175</f>
        <v>5.0000000000000001E-3</v>
      </c>
      <c r="P176" s="40">
        <f>'cieki 2023'!BP175</f>
        <v>0.05</v>
      </c>
      <c r="Q176" s="40">
        <f>'cieki 2023'!BS175</f>
        <v>0.05</v>
      </c>
      <c r="R176" s="40">
        <f>'cieki 2023'!BT175</f>
        <v>0.05</v>
      </c>
      <c r="S176" s="40">
        <f>'cieki 2023'!BU175</f>
        <v>0.1</v>
      </c>
      <c r="T176" s="40">
        <f>'cieki 2023'!BZ175</f>
        <v>0.15</v>
      </c>
      <c r="U176" s="40">
        <f>'cieki 2023'!CB175</f>
        <v>0</v>
      </c>
      <c r="V176" s="40">
        <f>'cieki 2023'!CD175</f>
        <v>0</v>
      </c>
      <c r="W176" s="40">
        <f>'cieki 2023'!CL175</f>
        <v>0</v>
      </c>
      <c r="X176" s="40">
        <f>'cieki 2023'!CQ175</f>
        <v>0</v>
      </c>
      <c r="Y176" s="40">
        <f>'cieki 2023'!CR175</f>
        <v>0</v>
      </c>
      <c r="Z176" s="40">
        <f>'cieki 2023'!CS175</f>
        <v>0</v>
      </c>
      <c r="AA176" s="40">
        <f>'cieki 2023'!CT175</f>
        <v>0</v>
      </c>
      <c r="AB176" s="40">
        <f>'cieki 2023'!CU175</f>
        <v>0</v>
      </c>
      <c r="AC176" s="40">
        <f>'cieki 2023'!CX175</f>
        <v>0</v>
      </c>
      <c r="AD176" s="40">
        <f>'cieki 2023'!CZ175</f>
        <v>0</v>
      </c>
      <c r="AE176" s="40">
        <f>'cieki 2023'!DB175</f>
        <v>0</v>
      </c>
      <c r="AF176" s="40">
        <f>'cieki 2023'!DC175</f>
        <v>0</v>
      </c>
      <c r="AG176" s="40">
        <f>'cieki 2023'!DD175</f>
        <v>0</v>
      </c>
      <c r="AH176" s="40">
        <f>'cieki 2023'!DE175</f>
        <v>0.05</v>
      </c>
      <c r="AI176" s="40">
        <f>'cieki 2023'!DF175</f>
        <v>0.05</v>
      </c>
      <c r="AJ176" s="40">
        <f>'cieki 2023'!DH175</f>
        <v>0</v>
      </c>
      <c r="AK176" s="40">
        <f>'cieki 2023'!DI175</f>
        <v>0</v>
      </c>
      <c r="AL176" s="40">
        <f>'cieki 2023'!DJ175</f>
        <v>0</v>
      </c>
      <c r="AM176" s="40">
        <f>'cieki 2023'!DK175</f>
        <v>0</v>
      </c>
      <c r="AN176" s="40">
        <f>'cieki 2023'!DL175</f>
        <v>0</v>
      </c>
      <c r="AO176" s="80" t="s">
        <v>167</v>
      </c>
    </row>
    <row r="177" spans="1:41" x14ac:dyDescent="0.2">
      <c r="A177" s="39">
        <f>'cieki 2023'!B176</f>
        <v>349</v>
      </c>
      <c r="B177" s="79" t="str">
        <f>'cieki 2023'!D176</f>
        <v>Szkwa - Socha</v>
      </c>
      <c r="C177" s="40">
        <f>'cieki 2023'!I176</f>
        <v>0.05</v>
      </c>
      <c r="D177" s="40">
        <f>'cieki 2023'!J176</f>
        <v>1.5</v>
      </c>
      <c r="E177" s="40">
        <f>'cieki 2023'!L176</f>
        <v>2.5000000000000001E-2</v>
      </c>
      <c r="F177" s="40">
        <f>'cieki 2023'!N176</f>
        <v>7.29</v>
      </c>
      <c r="G177" s="40">
        <f>'cieki 2023'!O176</f>
        <v>9.5</v>
      </c>
      <c r="H177" s="40">
        <f>'cieki 2023'!S176</f>
        <v>1.53</v>
      </c>
      <c r="I177" s="40">
        <f>'cieki 2023'!T176</f>
        <v>1.64</v>
      </c>
      <c r="J177" s="40">
        <f>'cieki 2023'!X176</f>
        <v>22</v>
      </c>
      <c r="K177" s="40">
        <f>'cieki 2023'!AH176</f>
        <v>76</v>
      </c>
      <c r="L177" s="40">
        <f>'cieki 2023'!AJ176</f>
        <v>52</v>
      </c>
      <c r="M177" s="40">
        <f>'cieki 2023'!BA176</f>
        <v>2435</v>
      </c>
      <c r="N177" s="40">
        <f>'cieki 2023'!BI176</f>
        <v>0.5</v>
      </c>
      <c r="O177" s="40">
        <f>'cieki 2023'!BJ176</f>
        <v>5.0000000000000001E-3</v>
      </c>
      <c r="P177" s="40">
        <f>'cieki 2023'!BP176</f>
        <v>0.05</v>
      </c>
      <c r="Q177" s="40">
        <f>'cieki 2023'!BS176</f>
        <v>0.05</v>
      </c>
      <c r="R177" s="40">
        <f>'cieki 2023'!BT176</f>
        <v>0.05</v>
      </c>
      <c r="S177" s="40">
        <f>'cieki 2023'!BU176</f>
        <v>0.1</v>
      </c>
      <c r="T177" s="40">
        <f>'cieki 2023'!BZ176</f>
        <v>0.15</v>
      </c>
      <c r="U177" s="40">
        <f>'cieki 2023'!CB176</f>
        <v>0</v>
      </c>
      <c r="V177" s="40">
        <f>'cieki 2023'!CD176</f>
        <v>0</v>
      </c>
      <c r="W177" s="40">
        <f>'cieki 2023'!CL176</f>
        <v>0</v>
      </c>
      <c r="X177" s="40">
        <f>'cieki 2023'!CQ176</f>
        <v>0</v>
      </c>
      <c r="Y177" s="40">
        <f>'cieki 2023'!CR176</f>
        <v>0</v>
      </c>
      <c r="Z177" s="40">
        <f>'cieki 2023'!CS176</f>
        <v>0</v>
      </c>
      <c r="AA177" s="40">
        <f>'cieki 2023'!CT176</f>
        <v>0</v>
      </c>
      <c r="AB177" s="40">
        <f>'cieki 2023'!CU176</f>
        <v>0</v>
      </c>
      <c r="AC177" s="40">
        <f>'cieki 2023'!CX176</f>
        <v>0</v>
      </c>
      <c r="AD177" s="40">
        <f>'cieki 2023'!CZ176</f>
        <v>0</v>
      </c>
      <c r="AE177" s="40">
        <f>'cieki 2023'!DB176</f>
        <v>0</v>
      </c>
      <c r="AF177" s="40">
        <f>'cieki 2023'!DC176</f>
        <v>0</v>
      </c>
      <c r="AG177" s="40">
        <f>'cieki 2023'!DD176</f>
        <v>0</v>
      </c>
      <c r="AH177" s="40">
        <f>'cieki 2023'!DE176</f>
        <v>0.05</v>
      </c>
      <c r="AI177" s="40">
        <f>'cieki 2023'!DF176</f>
        <v>0.05</v>
      </c>
      <c r="AJ177" s="40">
        <f>'cieki 2023'!DH176</f>
        <v>0</v>
      </c>
      <c r="AK177" s="40">
        <f>'cieki 2023'!DI176</f>
        <v>0</v>
      </c>
      <c r="AL177" s="40">
        <f>'cieki 2023'!DJ176</f>
        <v>0</v>
      </c>
      <c r="AM177" s="40">
        <f>'cieki 2023'!DK176</f>
        <v>0</v>
      </c>
      <c r="AN177" s="40">
        <f>'cieki 2023'!DL176</f>
        <v>0</v>
      </c>
      <c r="AO177" s="81" t="s">
        <v>166</v>
      </c>
    </row>
    <row r="178" spans="1:41" x14ac:dyDescent="0.2">
      <c r="A178" s="39">
        <f>'cieki 2023'!B177</f>
        <v>350</v>
      </c>
      <c r="B178" s="79" t="str">
        <f>'cieki 2023'!D177</f>
        <v>Szotkówka - ujście do Olzy</v>
      </c>
      <c r="C178" s="40">
        <f>'cieki 2023'!I177</f>
        <v>0.05</v>
      </c>
      <c r="D178" s="40">
        <f>'cieki 2023'!J177</f>
        <v>1.5</v>
      </c>
      <c r="E178" s="40">
        <f>'cieki 2023'!L177</f>
        <v>2.5000000000000001E-2</v>
      </c>
      <c r="F178" s="40">
        <f>'cieki 2023'!N177</f>
        <v>4.37</v>
      </c>
      <c r="G178" s="40">
        <f>'cieki 2023'!O177</f>
        <v>6.79</v>
      </c>
      <c r="H178" s="40">
        <f>'cieki 2023'!S177</f>
        <v>3.3</v>
      </c>
      <c r="I178" s="40">
        <f>'cieki 2023'!T177</f>
        <v>1.94</v>
      </c>
      <c r="J178" s="40">
        <f>'cieki 2023'!X177</f>
        <v>26.1</v>
      </c>
      <c r="K178" s="40">
        <f>'cieki 2023'!AH177</f>
        <v>24</v>
      </c>
      <c r="L178" s="40">
        <f>'cieki 2023'!AJ177</f>
        <v>2.5</v>
      </c>
      <c r="M178" s="40">
        <f>'cieki 2023'!BA177</f>
        <v>247</v>
      </c>
      <c r="N178" s="40">
        <f>'cieki 2023'!BI177</f>
        <v>0.5</v>
      </c>
      <c r="O178" s="40">
        <f>'cieki 2023'!BJ177</f>
        <v>5.0000000000000001E-3</v>
      </c>
      <c r="P178" s="40">
        <f>'cieki 2023'!BP177</f>
        <v>0.05</v>
      </c>
      <c r="Q178" s="40">
        <f>'cieki 2023'!BS177</f>
        <v>0.05</v>
      </c>
      <c r="R178" s="40">
        <f>'cieki 2023'!BT177</f>
        <v>0.05</v>
      </c>
      <c r="S178" s="40">
        <f>'cieki 2023'!BU177</f>
        <v>0.1</v>
      </c>
      <c r="T178" s="40">
        <f>'cieki 2023'!BZ177</f>
        <v>0.15</v>
      </c>
      <c r="U178" s="40">
        <f>'cieki 2023'!CB177</f>
        <v>0</v>
      </c>
      <c r="V178" s="40">
        <f>'cieki 2023'!CD177</f>
        <v>0</v>
      </c>
      <c r="W178" s="40">
        <f>'cieki 2023'!CL177</f>
        <v>0</v>
      </c>
      <c r="X178" s="40">
        <f>'cieki 2023'!CQ177</f>
        <v>0</v>
      </c>
      <c r="Y178" s="40">
        <f>'cieki 2023'!CR177</f>
        <v>0</v>
      </c>
      <c r="Z178" s="40">
        <f>'cieki 2023'!CS177</f>
        <v>0</v>
      </c>
      <c r="AA178" s="40">
        <f>'cieki 2023'!CT177</f>
        <v>0</v>
      </c>
      <c r="AB178" s="40">
        <f>'cieki 2023'!CU177</f>
        <v>0</v>
      </c>
      <c r="AC178" s="40">
        <f>'cieki 2023'!CX177</f>
        <v>0</v>
      </c>
      <c r="AD178" s="40">
        <f>'cieki 2023'!CZ177</f>
        <v>0</v>
      </c>
      <c r="AE178" s="40">
        <f>'cieki 2023'!DB177</f>
        <v>0</v>
      </c>
      <c r="AF178" s="40">
        <f>'cieki 2023'!DC177</f>
        <v>0</v>
      </c>
      <c r="AG178" s="40">
        <f>'cieki 2023'!DD177</f>
        <v>0</v>
      </c>
      <c r="AH178" s="40">
        <f>'cieki 2023'!DE177</f>
        <v>0.05</v>
      </c>
      <c r="AI178" s="40">
        <f>'cieki 2023'!DF177</f>
        <v>0.05</v>
      </c>
      <c r="AJ178" s="40">
        <f>'cieki 2023'!DH177</f>
        <v>0</v>
      </c>
      <c r="AK178" s="40">
        <f>'cieki 2023'!DI177</f>
        <v>0</v>
      </c>
      <c r="AL178" s="40">
        <f>'cieki 2023'!DJ177</f>
        <v>0</v>
      </c>
      <c r="AM178" s="40">
        <f>'cieki 2023'!DK177</f>
        <v>0</v>
      </c>
      <c r="AN178" s="40">
        <f>'cieki 2023'!DL177</f>
        <v>0</v>
      </c>
      <c r="AO178" s="80" t="s">
        <v>167</v>
      </c>
    </row>
    <row r="179" spans="1:41" x14ac:dyDescent="0.2">
      <c r="A179" s="39">
        <f>'cieki 2023'!B178</f>
        <v>351</v>
      </c>
      <c r="B179" s="79" t="str">
        <f>'cieki 2023'!D178</f>
        <v>Szreniawa - Koszyce</v>
      </c>
      <c r="C179" s="40">
        <f>'cieki 2023'!I178</f>
        <v>0.14000000000000001</v>
      </c>
      <c r="D179" s="40">
        <f>'cieki 2023'!J178</f>
        <v>5.62</v>
      </c>
      <c r="E179" s="40">
        <f>'cieki 2023'!L178</f>
        <v>1.48</v>
      </c>
      <c r="F179" s="40">
        <f>'cieki 2023'!N178</f>
        <v>25.8</v>
      </c>
      <c r="G179" s="40">
        <f>'cieki 2023'!O178</f>
        <v>20.5</v>
      </c>
      <c r="H179" s="40">
        <f>'cieki 2023'!S178</f>
        <v>17.100000000000001</v>
      </c>
      <c r="I179" s="40">
        <f>'cieki 2023'!T178</f>
        <v>18.5</v>
      </c>
      <c r="J179" s="40">
        <f>'cieki 2023'!X178</f>
        <v>121</v>
      </c>
      <c r="K179" s="40">
        <f>'cieki 2023'!AH178</f>
        <v>31</v>
      </c>
      <c r="L179" s="40">
        <f>'cieki 2023'!AJ178</f>
        <v>9</v>
      </c>
      <c r="M179" s="40">
        <f>'cieki 2023'!BA178</f>
        <v>529.5</v>
      </c>
      <c r="N179" s="40">
        <f>'cieki 2023'!BI178</f>
        <v>0.5</v>
      </c>
      <c r="O179" s="40">
        <f>'cieki 2023'!BJ178</f>
        <v>5.0000000000000001E-3</v>
      </c>
      <c r="P179" s="40">
        <f>'cieki 2023'!BP178</f>
        <v>0.05</v>
      </c>
      <c r="Q179" s="40">
        <f>'cieki 2023'!BS178</f>
        <v>0.05</v>
      </c>
      <c r="R179" s="40">
        <f>'cieki 2023'!BT178</f>
        <v>0.05</v>
      </c>
      <c r="S179" s="40">
        <f>'cieki 2023'!BU178</f>
        <v>0.1</v>
      </c>
      <c r="T179" s="40">
        <f>'cieki 2023'!BZ178</f>
        <v>0.15</v>
      </c>
      <c r="U179" s="40">
        <f>'cieki 2023'!CB178</f>
        <v>0</v>
      </c>
      <c r="V179" s="40">
        <f>'cieki 2023'!CD178</f>
        <v>0</v>
      </c>
      <c r="W179" s="40">
        <f>'cieki 2023'!CL178</f>
        <v>0</v>
      </c>
      <c r="X179" s="40">
        <f>'cieki 2023'!CQ178</f>
        <v>0</v>
      </c>
      <c r="Y179" s="40">
        <f>'cieki 2023'!CR178</f>
        <v>0</v>
      </c>
      <c r="Z179" s="40">
        <f>'cieki 2023'!CS178</f>
        <v>0</v>
      </c>
      <c r="AA179" s="40">
        <f>'cieki 2023'!CT178</f>
        <v>0</v>
      </c>
      <c r="AB179" s="40">
        <f>'cieki 2023'!CU178</f>
        <v>0</v>
      </c>
      <c r="AC179" s="40">
        <f>'cieki 2023'!CX178</f>
        <v>0</v>
      </c>
      <c r="AD179" s="40">
        <f>'cieki 2023'!CZ178</f>
        <v>0</v>
      </c>
      <c r="AE179" s="40">
        <f>'cieki 2023'!DB178</f>
        <v>0</v>
      </c>
      <c r="AF179" s="40">
        <f>'cieki 2023'!DC178</f>
        <v>0</v>
      </c>
      <c r="AG179" s="40">
        <f>'cieki 2023'!DD178</f>
        <v>0</v>
      </c>
      <c r="AH179" s="40">
        <f>'cieki 2023'!DE178</f>
        <v>0.05</v>
      </c>
      <c r="AI179" s="40">
        <f>'cieki 2023'!DF178</f>
        <v>0.05</v>
      </c>
      <c r="AJ179" s="40">
        <f>'cieki 2023'!DH178</f>
        <v>0</v>
      </c>
      <c r="AK179" s="40">
        <f>'cieki 2023'!DI178</f>
        <v>0</v>
      </c>
      <c r="AL179" s="40">
        <f>'cieki 2023'!DJ178</f>
        <v>0</v>
      </c>
      <c r="AM179" s="40">
        <f>'cieki 2023'!DK178</f>
        <v>0</v>
      </c>
      <c r="AN179" s="40">
        <f>'cieki 2023'!DL178</f>
        <v>0</v>
      </c>
      <c r="AO179" s="81" t="s">
        <v>166</v>
      </c>
    </row>
    <row r="180" spans="1:41" ht="18" x14ac:dyDescent="0.2">
      <c r="A180" s="39">
        <f>'cieki 2023'!B179</f>
        <v>352</v>
      </c>
      <c r="B180" s="79" t="str">
        <f>'cieki 2023'!D179</f>
        <v>Szumiąca - ujscie do Bobru (m. Jelenia Góra ul. Długa)</v>
      </c>
      <c r="C180" s="40">
        <f>'cieki 2023'!I179</f>
        <v>0.05</v>
      </c>
      <c r="D180" s="40">
        <f>'cieki 2023'!J179</f>
        <v>1.5</v>
      </c>
      <c r="E180" s="40">
        <f>'cieki 2023'!L179</f>
        <v>2.5000000000000001E-2</v>
      </c>
      <c r="F180" s="40">
        <f>'cieki 2023'!N179</f>
        <v>19.2</v>
      </c>
      <c r="G180" s="40">
        <f>'cieki 2023'!O179</f>
        <v>13.4</v>
      </c>
      <c r="H180" s="40">
        <f>'cieki 2023'!S179</f>
        <v>16</v>
      </c>
      <c r="I180" s="40">
        <f>'cieki 2023'!T179</f>
        <v>5.55</v>
      </c>
      <c r="J180" s="40">
        <f>'cieki 2023'!X179</f>
        <v>49.3</v>
      </c>
      <c r="K180" s="40">
        <f>'cieki 2023'!AH179</f>
        <v>140</v>
      </c>
      <c r="L180" s="40">
        <f>'cieki 2023'!AJ179</f>
        <v>529</v>
      </c>
      <c r="M180" s="40">
        <f>'cieki 2023'!BA179</f>
        <v>18878</v>
      </c>
      <c r="N180" s="40">
        <f>'cieki 2023'!BI179</f>
        <v>0.5</v>
      </c>
      <c r="O180" s="40">
        <f>'cieki 2023'!BJ179</f>
        <v>5.0000000000000001E-3</v>
      </c>
      <c r="P180" s="40">
        <f>'cieki 2023'!BP179</f>
        <v>0.05</v>
      </c>
      <c r="Q180" s="40">
        <f>'cieki 2023'!BS179</f>
        <v>0.05</v>
      </c>
      <c r="R180" s="40">
        <f>'cieki 2023'!BT179</f>
        <v>0.05</v>
      </c>
      <c r="S180" s="40">
        <f>'cieki 2023'!BU179</f>
        <v>0.1</v>
      </c>
      <c r="T180" s="40">
        <f>'cieki 2023'!BZ179</f>
        <v>0.15</v>
      </c>
      <c r="U180" s="40">
        <f>'cieki 2023'!CB179</f>
        <v>0</v>
      </c>
      <c r="V180" s="40">
        <f>'cieki 2023'!CD179</f>
        <v>0</v>
      </c>
      <c r="W180" s="40">
        <f>'cieki 2023'!CL179</f>
        <v>0</v>
      </c>
      <c r="X180" s="40">
        <f>'cieki 2023'!CQ179</f>
        <v>0</v>
      </c>
      <c r="Y180" s="40">
        <f>'cieki 2023'!CR179</f>
        <v>0</v>
      </c>
      <c r="Z180" s="40">
        <f>'cieki 2023'!CS179</f>
        <v>0</v>
      </c>
      <c r="AA180" s="40">
        <f>'cieki 2023'!CT179</f>
        <v>0</v>
      </c>
      <c r="AB180" s="40">
        <f>'cieki 2023'!CU179</f>
        <v>0</v>
      </c>
      <c r="AC180" s="40">
        <f>'cieki 2023'!CX179</f>
        <v>0</v>
      </c>
      <c r="AD180" s="40">
        <f>'cieki 2023'!CZ179</f>
        <v>0</v>
      </c>
      <c r="AE180" s="40">
        <f>'cieki 2023'!DB179</f>
        <v>0</v>
      </c>
      <c r="AF180" s="40">
        <f>'cieki 2023'!DC179</f>
        <v>0</v>
      </c>
      <c r="AG180" s="40">
        <f>'cieki 2023'!DD179</f>
        <v>0</v>
      </c>
      <c r="AH180" s="40">
        <f>'cieki 2023'!DE179</f>
        <v>0.05</v>
      </c>
      <c r="AI180" s="40">
        <f>'cieki 2023'!DF179</f>
        <v>0.05</v>
      </c>
      <c r="AJ180" s="40">
        <f>'cieki 2023'!DH179</f>
        <v>0</v>
      </c>
      <c r="AK180" s="40">
        <f>'cieki 2023'!DI179</f>
        <v>0</v>
      </c>
      <c r="AL180" s="40">
        <f>'cieki 2023'!DJ179</f>
        <v>0</v>
      </c>
      <c r="AM180" s="40">
        <f>'cieki 2023'!DK179</f>
        <v>0</v>
      </c>
      <c r="AN180" s="40">
        <f>'cieki 2023'!DL179</f>
        <v>0</v>
      </c>
      <c r="AO180" s="81" t="s">
        <v>166</v>
      </c>
    </row>
    <row r="181" spans="1:41" x14ac:dyDescent="0.2">
      <c r="A181" s="39">
        <f>'cieki 2023'!B180</f>
        <v>354</v>
      </c>
      <c r="B181" s="79" t="str">
        <f>'cieki 2023'!D180</f>
        <v>Ślęza - ujście do Odry</v>
      </c>
      <c r="C181" s="40">
        <f>'cieki 2023'!I180</f>
        <v>0.05</v>
      </c>
      <c r="D181" s="40">
        <f>'cieki 2023'!J180</f>
        <v>1.5</v>
      </c>
      <c r="E181" s="40">
        <f>'cieki 2023'!L180</f>
        <v>0.54</v>
      </c>
      <c r="F181" s="40">
        <f>'cieki 2023'!N180</f>
        <v>23.2</v>
      </c>
      <c r="G181" s="40">
        <f>'cieki 2023'!O180</f>
        <v>32.1</v>
      </c>
      <c r="H181" s="40">
        <f>'cieki 2023'!S180</f>
        <v>11.8</v>
      </c>
      <c r="I181" s="40">
        <f>'cieki 2023'!T180</f>
        <v>11.2</v>
      </c>
      <c r="J181" s="40">
        <f>'cieki 2023'!X180</f>
        <v>94.4</v>
      </c>
      <c r="K181" s="40">
        <f>'cieki 2023'!AH180</f>
        <v>67</v>
      </c>
      <c r="L181" s="40">
        <f>'cieki 2023'!AJ180</f>
        <v>37</v>
      </c>
      <c r="M181" s="40">
        <f>'cieki 2023'!BA180</f>
        <v>2373.5</v>
      </c>
      <c r="N181" s="40">
        <f>'cieki 2023'!BI180</f>
        <v>0.5</v>
      </c>
      <c r="O181" s="40">
        <f>'cieki 2023'!BJ180</f>
        <v>5.0000000000000001E-3</v>
      </c>
      <c r="P181" s="40">
        <f>'cieki 2023'!BP180</f>
        <v>0.05</v>
      </c>
      <c r="Q181" s="40">
        <f>'cieki 2023'!BS180</f>
        <v>0.05</v>
      </c>
      <c r="R181" s="40">
        <f>'cieki 2023'!BT180</f>
        <v>0.05</v>
      </c>
      <c r="S181" s="40">
        <f>'cieki 2023'!BU180</f>
        <v>0.1</v>
      </c>
      <c r="T181" s="40">
        <f>'cieki 2023'!BZ180</f>
        <v>0.15</v>
      </c>
      <c r="U181" s="40">
        <f>'cieki 2023'!CB180</f>
        <v>50</v>
      </c>
      <c r="V181" s="40">
        <f>'cieki 2023'!CD180</f>
        <v>0.01</v>
      </c>
      <c r="W181" s="40">
        <f>'cieki 2023'!CL180</f>
        <v>5.0000000000000001E-3</v>
      </c>
      <c r="X181" s="40">
        <f>'cieki 2023'!CQ180</f>
        <v>1.5</v>
      </c>
      <c r="Y181" s="40">
        <f>'cieki 2023'!CR180</f>
        <v>0.3</v>
      </c>
      <c r="Z181" s="40">
        <f>'cieki 2023'!CS180</f>
        <v>5</v>
      </c>
      <c r="AA181" s="40">
        <f>'cieki 2023'!CT180</f>
        <v>0.5</v>
      </c>
      <c r="AB181" s="40">
        <f>'cieki 2023'!CU180</f>
        <v>0.5</v>
      </c>
      <c r="AC181" s="40">
        <f>'cieki 2023'!CX180</f>
        <v>0.05</v>
      </c>
      <c r="AD181" s="40">
        <f>'cieki 2023'!CZ180</f>
        <v>0.05</v>
      </c>
      <c r="AE181" s="40">
        <f>'cieki 2023'!DB180</f>
        <v>0.05</v>
      </c>
      <c r="AF181" s="40">
        <f>'cieki 2023'!DC180</f>
        <v>0.05</v>
      </c>
      <c r="AG181" s="40">
        <f>'cieki 2023'!DD180</f>
        <v>0.05</v>
      </c>
      <c r="AH181" s="40">
        <f>'cieki 2023'!DE180</f>
        <v>0.05</v>
      </c>
      <c r="AI181" s="40">
        <f>'cieki 2023'!DF180</f>
        <v>0.05</v>
      </c>
      <c r="AJ181" s="40">
        <f>'cieki 2023'!DH180</f>
        <v>0.5</v>
      </c>
      <c r="AK181" s="40">
        <f>'cieki 2023'!DI180</f>
        <v>0.05</v>
      </c>
      <c r="AL181" s="40">
        <f>'cieki 2023'!DJ180</f>
        <v>0.25</v>
      </c>
      <c r="AM181" s="40">
        <f>'cieki 2023'!DK180</f>
        <v>0.25</v>
      </c>
      <c r="AN181" s="40">
        <f>'cieki 2023'!DL180</f>
        <v>0.05</v>
      </c>
      <c r="AO181" s="81" t="s">
        <v>166</v>
      </c>
    </row>
    <row r="182" spans="1:41" x14ac:dyDescent="0.2">
      <c r="A182" s="39">
        <f>'cieki 2023'!B181</f>
        <v>356</v>
      </c>
      <c r="B182" s="79" t="str">
        <f>'cieki 2023'!D181</f>
        <v>Świder - Dębinka, uj. do Wisły</v>
      </c>
      <c r="C182" s="40">
        <f>'cieki 2023'!I181</f>
        <v>0.05</v>
      </c>
      <c r="D182" s="40">
        <f>'cieki 2023'!J181</f>
        <v>6.33</v>
      </c>
      <c r="E182" s="40">
        <f>'cieki 2023'!L181</f>
        <v>9.4E-2</v>
      </c>
      <c r="F182" s="40">
        <f>'cieki 2023'!N181</f>
        <v>1.21</v>
      </c>
      <c r="G182" s="40">
        <f>'cieki 2023'!O181</f>
        <v>3.2</v>
      </c>
      <c r="H182" s="40">
        <f>'cieki 2023'!S181</f>
        <v>1.55</v>
      </c>
      <c r="I182" s="40">
        <f>'cieki 2023'!T181</f>
        <v>1.34</v>
      </c>
      <c r="J182" s="40">
        <f>'cieki 2023'!X181</f>
        <v>7.8</v>
      </c>
      <c r="K182" s="40">
        <f>'cieki 2023'!AH181</f>
        <v>2.5</v>
      </c>
      <c r="L182" s="40">
        <f>'cieki 2023'!AJ181</f>
        <v>2.5</v>
      </c>
      <c r="M182" s="40">
        <f>'cieki 2023'!BA181</f>
        <v>31.5</v>
      </c>
      <c r="N182" s="40">
        <f>'cieki 2023'!BI181</f>
        <v>0.5</v>
      </c>
      <c r="O182" s="40">
        <f>'cieki 2023'!BJ181</f>
        <v>5.0000000000000001E-3</v>
      </c>
      <c r="P182" s="40">
        <f>'cieki 2023'!BP181</f>
        <v>0.05</v>
      </c>
      <c r="Q182" s="40">
        <f>'cieki 2023'!BS181</f>
        <v>0.05</v>
      </c>
      <c r="R182" s="40">
        <f>'cieki 2023'!BT181</f>
        <v>0.05</v>
      </c>
      <c r="S182" s="40">
        <f>'cieki 2023'!BU181</f>
        <v>0.1</v>
      </c>
      <c r="T182" s="40">
        <f>'cieki 2023'!BZ181</f>
        <v>0.15</v>
      </c>
      <c r="U182" s="40">
        <f>'cieki 2023'!CB181</f>
        <v>50</v>
      </c>
      <c r="V182" s="40">
        <f>'cieki 2023'!CD181</f>
        <v>0.01</v>
      </c>
      <c r="W182" s="40">
        <f>'cieki 2023'!CL181</f>
        <v>5.0000000000000001E-3</v>
      </c>
      <c r="X182" s="40">
        <f>'cieki 2023'!CQ181</f>
        <v>1.5</v>
      </c>
      <c r="Y182" s="40">
        <f>'cieki 2023'!CR181</f>
        <v>0.3</v>
      </c>
      <c r="Z182" s="40">
        <f>'cieki 2023'!CS181</f>
        <v>5</v>
      </c>
      <c r="AA182" s="40">
        <f>'cieki 2023'!CT181</f>
        <v>0.5</v>
      </c>
      <c r="AB182" s="40">
        <f>'cieki 2023'!CU181</f>
        <v>0.5</v>
      </c>
      <c r="AC182" s="40">
        <f>'cieki 2023'!CX181</f>
        <v>0.05</v>
      </c>
      <c r="AD182" s="40">
        <f>'cieki 2023'!CZ181</f>
        <v>0.05</v>
      </c>
      <c r="AE182" s="40">
        <f>'cieki 2023'!DB181</f>
        <v>0.05</v>
      </c>
      <c r="AF182" s="40">
        <f>'cieki 2023'!DC181</f>
        <v>0.05</v>
      </c>
      <c r="AG182" s="40">
        <f>'cieki 2023'!DD181</f>
        <v>0.05</v>
      </c>
      <c r="AH182" s="40">
        <f>'cieki 2023'!DE181</f>
        <v>0.05</v>
      </c>
      <c r="AI182" s="40">
        <f>'cieki 2023'!DF181</f>
        <v>0.05</v>
      </c>
      <c r="AJ182" s="40">
        <f>'cieki 2023'!DH181</f>
        <v>0.5</v>
      </c>
      <c r="AK182" s="40">
        <f>'cieki 2023'!DI181</f>
        <v>0.05</v>
      </c>
      <c r="AL182" s="40">
        <f>'cieki 2023'!DJ181</f>
        <v>0.25</v>
      </c>
      <c r="AM182" s="40">
        <f>'cieki 2023'!DK181</f>
        <v>0.25</v>
      </c>
      <c r="AN182" s="40">
        <f>'cieki 2023'!DL181</f>
        <v>0.05</v>
      </c>
      <c r="AO182" s="80" t="s">
        <v>167</v>
      </c>
    </row>
    <row r="183" spans="1:41" ht="18" x14ac:dyDescent="0.2">
      <c r="A183" s="39">
        <f>'cieki 2023'!B182</f>
        <v>357</v>
      </c>
      <c r="B183" s="79" t="str">
        <f>'cieki 2023'!D182</f>
        <v>Piława – ujście do Bystrzycy (m. Niegoszów)</v>
      </c>
      <c r="C183" s="40">
        <f>'cieki 2023'!I182</f>
        <v>0.05</v>
      </c>
      <c r="D183" s="40">
        <f>'cieki 2023'!J182</f>
        <v>1.5</v>
      </c>
      <c r="E183" s="40">
        <f>'cieki 2023'!L182</f>
        <v>0.16300000000000001</v>
      </c>
      <c r="F183" s="40">
        <f>'cieki 2023'!N182</f>
        <v>24.9</v>
      </c>
      <c r="G183" s="40">
        <f>'cieki 2023'!O182</f>
        <v>13.6</v>
      </c>
      <c r="H183" s="40">
        <f>'cieki 2023'!S182</f>
        <v>10</v>
      </c>
      <c r="I183" s="40">
        <f>'cieki 2023'!T182</f>
        <v>19.7</v>
      </c>
      <c r="J183" s="40">
        <f>'cieki 2023'!X182</f>
        <v>56.5</v>
      </c>
      <c r="K183" s="40">
        <f>'cieki 2023'!AH182</f>
        <v>25</v>
      </c>
      <c r="L183" s="40">
        <f>'cieki 2023'!AJ182</f>
        <v>9</v>
      </c>
      <c r="M183" s="40">
        <f>'cieki 2023'!BA182</f>
        <v>1001.5</v>
      </c>
      <c r="N183" s="40">
        <f>'cieki 2023'!BI182</f>
        <v>0.5</v>
      </c>
      <c r="O183" s="40">
        <f>'cieki 2023'!BJ182</f>
        <v>5.0000000000000001E-3</v>
      </c>
      <c r="P183" s="40">
        <f>'cieki 2023'!BP182</f>
        <v>0.05</v>
      </c>
      <c r="Q183" s="40">
        <f>'cieki 2023'!BS182</f>
        <v>0.05</v>
      </c>
      <c r="R183" s="40">
        <f>'cieki 2023'!BT182</f>
        <v>0.05</v>
      </c>
      <c r="S183" s="40">
        <f>'cieki 2023'!BU182</f>
        <v>0.1</v>
      </c>
      <c r="T183" s="40">
        <f>'cieki 2023'!BZ182</f>
        <v>0.15</v>
      </c>
      <c r="U183" s="40">
        <f>'cieki 2023'!CB182</f>
        <v>0</v>
      </c>
      <c r="V183" s="40">
        <f>'cieki 2023'!CD182</f>
        <v>0</v>
      </c>
      <c r="W183" s="40">
        <f>'cieki 2023'!CL182</f>
        <v>0</v>
      </c>
      <c r="X183" s="40">
        <f>'cieki 2023'!CQ182</f>
        <v>0</v>
      </c>
      <c r="Y183" s="40">
        <f>'cieki 2023'!CR182</f>
        <v>0</v>
      </c>
      <c r="Z183" s="40">
        <f>'cieki 2023'!CS182</f>
        <v>0</v>
      </c>
      <c r="AA183" s="40">
        <f>'cieki 2023'!CT182</f>
        <v>0</v>
      </c>
      <c r="AB183" s="40">
        <f>'cieki 2023'!CU182</f>
        <v>0</v>
      </c>
      <c r="AC183" s="40">
        <f>'cieki 2023'!CX182</f>
        <v>0</v>
      </c>
      <c r="AD183" s="40">
        <f>'cieki 2023'!CZ182</f>
        <v>0</v>
      </c>
      <c r="AE183" s="40">
        <f>'cieki 2023'!DB182</f>
        <v>0</v>
      </c>
      <c r="AF183" s="40">
        <f>'cieki 2023'!DC182</f>
        <v>0</v>
      </c>
      <c r="AG183" s="40">
        <f>'cieki 2023'!DD182</f>
        <v>0</v>
      </c>
      <c r="AH183" s="40">
        <f>'cieki 2023'!DE182</f>
        <v>0.05</v>
      </c>
      <c r="AI183" s="40">
        <f>'cieki 2023'!DF182</f>
        <v>0.05</v>
      </c>
      <c r="AJ183" s="40">
        <f>'cieki 2023'!DH182</f>
        <v>0</v>
      </c>
      <c r="AK183" s="40">
        <f>'cieki 2023'!DI182</f>
        <v>0</v>
      </c>
      <c r="AL183" s="40">
        <f>'cieki 2023'!DJ182</f>
        <v>0</v>
      </c>
      <c r="AM183" s="40">
        <f>'cieki 2023'!DK182</f>
        <v>0</v>
      </c>
      <c r="AN183" s="40">
        <f>'cieki 2023'!DL182</f>
        <v>0</v>
      </c>
      <c r="AO183" s="80" t="s">
        <v>167</v>
      </c>
    </row>
    <row r="184" spans="1:41" x14ac:dyDescent="0.2">
      <c r="A184" s="39">
        <f>'cieki 2023'!B183</f>
        <v>358</v>
      </c>
      <c r="B184" s="79" t="str">
        <f>'cieki 2023'!D183</f>
        <v>Toczna - ujście do Lesku (m. Jaczków)</v>
      </c>
      <c r="C184" s="40">
        <f>'cieki 2023'!I183</f>
        <v>0.71199999999999997</v>
      </c>
      <c r="D184" s="40">
        <f>'cieki 2023'!J183</f>
        <v>1.5</v>
      </c>
      <c r="E184" s="40">
        <f>'cieki 2023'!L183</f>
        <v>2.5000000000000001E-2</v>
      </c>
      <c r="F184" s="40">
        <f>'cieki 2023'!N183</f>
        <v>17.7</v>
      </c>
      <c r="G184" s="40">
        <f>'cieki 2023'!O183</f>
        <v>11.7</v>
      </c>
      <c r="H184" s="40">
        <f>'cieki 2023'!S183</f>
        <v>12.5</v>
      </c>
      <c r="I184" s="40">
        <f>'cieki 2023'!T183</f>
        <v>2.73</v>
      </c>
      <c r="J184" s="40">
        <f>'cieki 2023'!X183</f>
        <v>42.4</v>
      </c>
      <c r="K184" s="40">
        <f>'cieki 2023'!AH183</f>
        <v>2.5</v>
      </c>
      <c r="L184" s="40">
        <f>'cieki 2023'!AJ183</f>
        <v>2.5</v>
      </c>
      <c r="M184" s="40">
        <f>'cieki 2023'!BA183</f>
        <v>107</v>
      </c>
      <c r="N184" s="40">
        <f>'cieki 2023'!BI183</f>
        <v>0.5</v>
      </c>
      <c r="O184" s="40">
        <f>'cieki 2023'!BJ183</f>
        <v>5.0000000000000001E-3</v>
      </c>
      <c r="P184" s="40">
        <f>'cieki 2023'!BP183</f>
        <v>0.05</v>
      </c>
      <c r="Q184" s="40">
        <f>'cieki 2023'!BS183</f>
        <v>0.05</v>
      </c>
      <c r="R184" s="40">
        <f>'cieki 2023'!BT183</f>
        <v>0.05</v>
      </c>
      <c r="S184" s="40">
        <f>'cieki 2023'!BU183</f>
        <v>0.1</v>
      </c>
      <c r="T184" s="40">
        <f>'cieki 2023'!BZ183</f>
        <v>0.15</v>
      </c>
      <c r="U184" s="40">
        <f>'cieki 2023'!CB183</f>
        <v>0</v>
      </c>
      <c r="V184" s="40">
        <f>'cieki 2023'!CD183</f>
        <v>0</v>
      </c>
      <c r="W184" s="40">
        <f>'cieki 2023'!CL183</f>
        <v>0</v>
      </c>
      <c r="X184" s="40">
        <f>'cieki 2023'!CQ183</f>
        <v>0</v>
      </c>
      <c r="Y184" s="40">
        <f>'cieki 2023'!CR183</f>
        <v>0</v>
      </c>
      <c r="Z184" s="40">
        <f>'cieki 2023'!CS183</f>
        <v>0</v>
      </c>
      <c r="AA184" s="40">
        <f>'cieki 2023'!CT183</f>
        <v>0</v>
      </c>
      <c r="AB184" s="40">
        <f>'cieki 2023'!CU183</f>
        <v>0</v>
      </c>
      <c r="AC184" s="40">
        <f>'cieki 2023'!CX183</f>
        <v>0</v>
      </c>
      <c r="AD184" s="40">
        <f>'cieki 2023'!CZ183</f>
        <v>0</v>
      </c>
      <c r="AE184" s="40">
        <f>'cieki 2023'!DB183</f>
        <v>0</v>
      </c>
      <c r="AF184" s="40">
        <f>'cieki 2023'!DC183</f>
        <v>0</v>
      </c>
      <c r="AG184" s="40">
        <f>'cieki 2023'!DD183</f>
        <v>0</v>
      </c>
      <c r="AH184" s="40">
        <f>'cieki 2023'!DE183</f>
        <v>0.05</v>
      </c>
      <c r="AI184" s="40">
        <f>'cieki 2023'!DF183</f>
        <v>0.05</v>
      </c>
      <c r="AJ184" s="40">
        <f>'cieki 2023'!DH183</f>
        <v>0</v>
      </c>
      <c r="AK184" s="40">
        <f>'cieki 2023'!DI183</f>
        <v>0</v>
      </c>
      <c r="AL184" s="40">
        <f>'cieki 2023'!DJ183</f>
        <v>0</v>
      </c>
      <c r="AM184" s="40">
        <f>'cieki 2023'!DK183</f>
        <v>0</v>
      </c>
      <c r="AN184" s="40">
        <f>'cieki 2023'!DL183</f>
        <v>0</v>
      </c>
      <c r="AO184" s="80" t="s">
        <v>167</v>
      </c>
    </row>
    <row r="185" spans="1:41" x14ac:dyDescent="0.2">
      <c r="A185" s="39">
        <f>'cieki 2023'!B184</f>
        <v>360</v>
      </c>
      <c r="B185" s="79" t="str">
        <f>'cieki 2023'!D184</f>
        <v>Trzebinka - ujście do Koszarawy</v>
      </c>
      <c r="C185" s="40">
        <f>'cieki 2023'!I184</f>
        <v>0.05</v>
      </c>
      <c r="D185" s="40">
        <f>'cieki 2023'!J184</f>
        <v>4.8</v>
      </c>
      <c r="E185" s="40">
        <f>'cieki 2023'!L184</f>
        <v>0.44400000000000001</v>
      </c>
      <c r="F185" s="40">
        <f>'cieki 2023'!N184</f>
        <v>18.8</v>
      </c>
      <c r="G185" s="40">
        <f>'cieki 2023'!O184</f>
        <v>26.4</v>
      </c>
      <c r="H185" s="40">
        <f>'cieki 2023'!S184</f>
        <v>22.5</v>
      </c>
      <c r="I185" s="40">
        <f>'cieki 2023'!T184</f>
        <v>142</v>
      </c>
      <c r="J185" s="40">
        <f>'cieki 2023'!X184</f>
        <v>109</v>
      </c>
      <c r="K185" s="40">
        <f>'cieki 2023'!AH184</f>
        <v>63</v>
      </c>
      <c r="L185" s="40">
        <f>'cieki 2023'!AJ184</f>
        <v>134</v>
      </c>
      <c r="M185" s="40">
        <f>'cieki 2023'!BA184</f>
        <v>7448.5</v>
      </c>
      <c r="N185" s="40">
        <f>'cieki 2023'!BI184</f>
        <v>0.5</v>
      </c>
      <c r="O185" s="40">
        <f>'cieki 2023'!BJ184</f>
        <v>5.0000000000000001E-3</v>
      </c>
      <c r="P185" s="40">
        <f>'cieki 2023'!BP184</f>
        <v>0.05</v>
      </c>
      <c r="Q185" s="40">
        <f>'cieki 2023'!BS184</f>
        <v>0.05</v>
      </c>
      <c r="R185" s="40">
        <f>'cieki 2023'!BT184</f>
        <v>0.05</v>
      </c>
      <c r="S185" s="40">
        <f>'cieki 2023'!BU184</f>
        <v>0.1</v>
      </c>
      <c r="T185" s="40">
        <f>'cieki 2023'!BZ184</f>
        <v>0.15</v>
      </c>
      <c r="U185" s="40">
        <f>'cieki 2023'!CB184</f>
        <v>0</v>
      </c>
      <c r="V185" s="40">
        <f>'cieki 2023'!CD184</f>
        <v>0</v>
      </c>
      <c r="W185" s="40">
        <f>'cieki 2023'!CL184</f>
        <v>0</v>
      </c>
      <c r="X185" s="40">
        <f>'cieki 2023'!CQ184</f>
        <v>0</v>
      </c>
      <c r="Y185" s="40">
        <f>'cieki 2023'!CR184</f>
        <v>0</v>
      </c>
      <c r="Z185" s="40">
        <f>'cieki 2023'!CS184</f>
        <v>0</v>
      </c>
      <c r="AA185" s="40">
        <f>'cieki 2023'!CT184</f>
        <v>0</v>
      </c>
      <c r="AB185" s="40">
        <f>'cieki 2023'!CU184</f>
        <v>0</v>
      </c>
      <c r="AC185" s="40">
        <f>'cieki 2023'!CX184</f>
        <v>0</v>
      </c>
      <c r="AD185" s="40">
        <f>'cieki 2023'!CZ184</f>
        <v>0</v>
      </c>
      <c r="AE185" s="40">
        <f>'cieki 2023'!DB184</f>
        <v>0</v>
      </c>
      <c r="AF185" s="40">
        <f>'cieki 2023'!DC184</f>
        <v>0</v>
      </c>
      <c r="AG185" s="40">
        <f>'cieki 2023'!DD184</f>
        <v>0</v>
      </c>
      <c r="AH185" s="40">
        <f>'cieki 2023'!DE184</f>
        <v>0.05</v>
      </c>
      <c r="AI185" s="40">
        <f>'cieki 2023'!DF184</f>
        <v>0.05</v>
      </c>
      <c r="AJ185" s="40">
        <f>'cieki 2023'!DH184</f>
        <v>0</v>
      </c>
      <c r="AK185" s="40">
        <f>'cieki 2023'!DI184</f>
        <v>0</v>
      </c>
      <c r="AL185" s="40">
        <f>'cieki 2023'!DJ184</f>
        <v>0</v>
      </c>
      <c r="AM185" s="40">
        <f>'cieki 2023'!DK184</f>
        <v>0</v>
      </c>
      <c r="AN185" s="40">
        <f>'cieki 2023'!DL184</f>
        <v>0</v>
      </c>
      <c r="AO185" s="81" t="s">
        <v>166</v>
      </c>
    </row>
    <row r="186" spans="1:41" x14ac:dyDescent="0.2">
      <c r="A186" s="39">
        <f>'cieki 2023'!B185</f>
        <v>361</v>
      </c>
      <c r="B186" s="79" t="str">
        <f>'cieki 2023'!D185</f>
        <v>Trzebinka - Trzebina</v>
      </c>
      <c r="C186" s="40">
        <f>'cieki 2023'!I185</f>
        <v>0.05</v>
      </c>
      <c r="D186" s="40">
        <f>'cieki 2023'!J185</f>
        <v>3.63</v>
      </c>
      <c r="E186" s="40">
        <f>'cieki 2023'!L185</f>
        <v>2.5000000000000001E-2</v>
      </c>
      <c r="F186" s="40">
        <f>'cieki 2023'!N185</f>
        <v>12.6</v>
      </c>
      <c r="G186" s="40">
        <f>'cieki 2023'!O185</f>
        <v>14.9</v>
      </c>
      <c r="H186" s="40">
        <f>'cieki 2023'!S185</f>
        <v>16</v>
      </c>
      <c r="I186" s="40">
        <f>'cieki 2023'!T185</f>
        <v>8.2899999999999991</v>
      </c>
      <c r="J186" s="40">
        <f>'cieki 2023'!X185</f>
        <v>81.900000000000006</v>
      </c>
      <c r="K186" s="40">
        <f>'cieki 2023'!AH185</f>
        <v>100</v>
      </c>
      <c r="L186" s="40">
        <f>'cieki 2023'!AJ185</f>
        <v>169</v>
      </c>
      <c r="M186" s="40">
        <f>'cieki 2023'!BA185</f>
        <v>8414</v>
      </c>
      <c r="N186" s="40">
        <f>'cieki 2023'!BI185</f>
        <v>0.5</v>
      </c>
      <c r="O186" s="40">
        <f>'cieki 2023'!BJ185</f>
        <v>5.0000000000000001E-3</v>
      </c>
      <c r="P186" s="40">
        <f>'cieki 2023'!BP185</f>
        <v>0.05</v>
      </c>
      <c r="Q186" s="40">
        <f>'cieki 2023'!BS185</f>
        <v>0.05</v>
      </c>
      <c r="R186" s="40">
        <f>'cieki 2023'!BT185</f>
        <v>0.05</v>
      </c>
      <c r="S186" s="40">
        <f>'cieki 2023'!BU185</f>
        <v>0.1</v>
      </c>
      <c r="T186" s="40">
        <f>'cieki 2023'!BZ185</f>
        <v>0.15</v>
      </c>
      <c r="U186" s="40">
        <f>'cieki 2023'!CB185</f>
        <v>0</v>
      </c>
      <c r="V186" s="40">
        <f>'cieki 2023'!CD185</f>
        <v>0</v>
      </c>
      <c r="W186" s="40">
        <f>'cieki 2023'!CL185</f>
        <v>0</v>
      </c>
      <c r="X186" s="40">
        <f>'cieki 2023'!CQ185</f>
        <v>0</v>
      </c>
      <c r="Y186" s="40">
        <f>'cieki 2023'!CR185</f>
        <v>0</v>
      </c>
      <c r="Z186" s="40">
        <f>'cieki 2023'!CS185</f>
        <v>0</v>
      </c>
      <c r="AA186" s="40">
        <f>'cieki 2023'!CT185</f>
        <v>0</v>
      </c>
      <c r="AB186" s="40">
        <f>'cieki 2023'!CU185</f>
        <v>0</v>
      </c>
      <c r="AC186" s="40">
        <f>'cieki 2023'!CX185</f>
        <v>0</v>
      </c>
      <c r="AD186" s="40">
        <f>'cieki 2023'!CZ185</f>
        <v>0</v>
      </c>
      <c r="AE186" s="40">
        <f>'cieki 2023'!DB185</f>
        <v>0</v>
      </c>
      <c r="AF186" s="40">
        <f>'cieki 2023'!DC185</f>
        <v>0</v>
      </c>
      <c r="AG186" s="40">
        <f>'cieki 2023'!DD185</f>
        <v>0</v>
      </c>
      <c r="AH186" s="40">
        <f>'cieki 2023'!DE185</f>
        <v>0.05</v>
      </c>
      <c r="AI186" s="40">
        <f>'cieki 2023'!DF185</f>
        <v>0.05</v>
      </c>
      <c r="AJ186" s="40">
        <f>'cieki 2023'!DH185</f>
        <v>0</v>
      </c>
      <c r="AK186" s="40">
        <f>'cieki 2023'!DI185</f>
        <v>0</v>
      </c>
      <c r="AL186" s="40">
        <f>'cieki 2023'!DJ185</f>
        <v>0</v>
      </c>
      <c r="AM186" s="40">
        <f>'cieki 2023'!DK185</f>
        <v>0</v>
      </c>
      <c r="AN186" s="40">
        <f>'cieki 2023'!DL185</f>
        <v>0</v>
      </c>
      <c r="AO186" s="81" t="s">
        <v>166</v>
      </c>
    </row>
    <row r="187" spans="1:41" x14ac:dyDescent="0.2">
      <c r="A187" s="39">
        <f>'cieki 2023'!B186</f>
        <v>362</v>
      </c>
      <c r="B187" s="79" t="str">
        <f>'cieki 2023'!D186</f>
        <v>Trześniówka - Trześń</v>
      </c>
      <c r="C187" s="40">
        <f>'cieki 2023'!I186</f>
        <v>0.05</v>
      </c>
      <c r="D187" s="40">
        <f>'cieki 2023'!J186</f>
        <v>1.5</v>
      </c>
      <c r="E187" s="40">
        <f>'cieki 2023'!L186</f>
        <v>0.28199999999999997</v>
      </c>
      <c r="F187" s="40">
        <f>'cieki 2023'!N186</f>
        <v>2.2799999999999998</v>
      </c>
      <c r="G187" s="40">
        <f>'cieki 2023'!O186</f>
        <v>5.42</v>
      </c>
      <c r="H187" s="40">
        <f>'cieki 2023'!S186</f>
        <v>2.7</v>
      </c>
      <c r="I187" s="40">
        <f>'cieki 2023'!T186</f>
        <v>4.78</v>
      </c>
      <c r="J187" s="40">
        <f>'cieki 2023'!X186</f>
        <v>9.5500000000000007</v>
      </c>
      <c r="K187" s="40">
        <f>'cieki 2023'!AH186</f>
        <v>6</v>
      </c>
      <c r="L187" s="40">
        <f>'cieki 2023'!AJ186</f>
        <v>2.5</v>
      </c>
      <c r="M187" s="40">
        <f>'cieki 2023'!BA186</f>
        <v>114.5</v>
      </c>
      <c r="N187" s="40">
        <f>'cieki 2023'!BI186</f>
        <v>0.5</v>
      </c>
      <c r="O187" s="40">
        <f>'cieki 2023'!BJ186</f>
        <v>5.0000000000000001E-3</v>
      </c>
      <c r="P187" s="40">
        <f>'cieki 2023'!BP186</f>
        <v>0.05</v>
      </c>
      <c r="Q187" s="40">
        <f>'cieki 2023'!BS186</f>
        <v>0.05</v>
      </c>
      <c r="R187" s="40">
        <f>'cieki 2023'!BT186</f>
        <v>0.05</v>
      </c>
      <c r="S187" s="40">
        <f>'cieki 2023'!BU186</f>
        <v>0.1</v>
      </c>
      <c r="T187" s="40">
        <f>'cieki 2023'!BZ186</f>
        <v>0.15</v>
      </c>
      <c r="U187" s="40">
        <f>'cieki 2023'!CB186</f>
        <v>0</v>
      </c>
      <c r="V187" s="40">
        <f>'cieki 2023'!CD186</f>
        <v>0</v>
      </c>
      <c r="W187" s="40">
        <f>'cieki 2023'!CL186</f>
        <v>0</v>
      </c>
      <c r="X187" s="40">
        <f>'cieki 2023'!CQ186</f>
        <v>0</v>
      </c>
      <c r="Y187" s="40">
        <f>'cieki 2023'!CR186</f>
        <v>0</v>
      </c>
      <c r="Z187" s="40">
        <f>'cieki 2023'!CS186</f>
        <v>0</v>
      </c>
      <c r="AA187" s="40">
        <f>'cieki 2023'!CT186</f>
        <v>0</v>
      </c>
      <c r="AB187" s="40">
        <f>'cieki 2023'!CU186</f>
        <v>0</v>
      </c>
      <c r="AC187" s="40">
        <f>'cieki 2023'!CX186</f>
        <v>0</v>
      </c>
      <c r="AD187" s="40">
        <f>'cieki 2023'!CZ186</f>
        <v>0</v>
      </c>
      <c r="AE187" s="40">
        <f>'cieki 2023'!DB186</f>
        <v>0</v>
      </c>
      <c r="AF187" s="40">
        <f>'cieki 2023'!DC186</f>
        <v>0</v>
      </c>
      <c r="AG187" s="40">
        <f>'cieki 2023'!DD186</f>
        <v>0</v>
      </c>
      <c r="AH187" s="40">
        <f>'cieki 2023'!DE186</f>
        <v>0.05</v>
      </c>
      <c r="AI187" s="40">
        <f>'cieki 2023'!DF186</f>
        <v>0.05</v>
      </c>
      <c r="AJ187" s="40">
        <f>'cieki 2023'!DH186</f>
        <v>0</v>
      </c>
      <c r="AK187" s="40">
        <f>'cieki 2023'!DI186</f>
        <v>0</v>
      </c>
      <c r="AL187" s="40">
        <f>'cieki 2023'!DJ186</f>
        <v>0</v>
      </c>
      <c r="AM187" s="40">
        <f>'cieki 2023'!DK186</f>
        <v>0</v>
      </c>
      <c r="AN187" s="40">
        <f>'cieki 2023'!DL186</f>
        <v>0</v>
      </c>
      <c r="AO187" s="80" t="s">
        <v>167</v>
      </c>
    </row>
    <row r="188" spans="1:41" x14ac:dyDescent="0.2">
      <c r="A188" s="39">
        <f>'cieki 2023'!B187</f>
        <v>364</v>
      </c>
      <c r="B188" s="79" t="str">
        <f>'cieki 2023'!D187</f>
        <v>Uszwica - Wola Przemykowska</v>
      </c>
      <c r="C188" s="40">
        <f>'cieki 2023'!I187</f>
        <v>0.05</v>
      </c>
      <c r="D188" s="40">
        <f>'cieki 2023'!J187</f>
        <v>1.5</v>
      </c>
      <c r="E188" s="40">
        <f>'cieki 2023'!L187</f>
        <v>2.5000000000000001E-2</v>
      </c>
      <c r="F188" s="40">
        <f>'cieki 2023'!N187</f>
        <v>1.44</v>
      </c>
      <c r="G188" s="40">
        <f>'cieki 2023'!O187</f>
        <v>3.09</v>
      </c>
      <c r="H188" s="40">
        <f>'cieki 2023'!S187</f>
        <v>2.3199999999999998</v>
      </c>
      <c r="I188" s="40">
        <f>'cieki 2023'!T187</f>
        <v>3.44</v>
      </c>
      <c r="J188" s="40">
        <f>'cieki 2023'!X187</f>
        <v>6.26</v>
      </c>
      <c r="K188" s="40">
        <f>'cieki 2023'!AH187</f>
        <v>2.5</v>
      </c>
      <c r="L188" s="40">
        <f>'cieki 2023'!AJ187</f>
        <v>2.5</v>
      </c>
      <c r="M188" s="40">
        <f>'cieki 2023'!BA187</f>
        <v>67.5</v>
      </c>
      <c r="N188" s="40">
        <f>'cieki 2023'!BI187</f>
        <v>0.5</v>
      </c>
      <c r="O188" s="40">
        <f>'cieki 2023'!BJ187</f>
        <v>5.0000000000000001E-3</v>
      </c>
      <c r="P188" s="40">
        <f>'cieki 2023'!BP187</f>
        <v>0.05</v>
      </c>
      <c r="Q188" s="40">
        <f>'cieki 2023'!BS187</f>
        <v>0.05</v>
      </c>
      <c r="R188" s="40">
        <f>'cieki 2023'!BT187</f>
        <v>0.05</v>
      </c>
      <c r="S188" s="40">
        <f>'cieki 2023'!BU187</f>
        <v>0.1</v>
      </c>
      <c r="T188" s="40">
        <f>'cieki 2023'!BZ187</f>
        <v>0.15</v>
      </c>
      <c r="U188" s="40">
        <f>'cieki 2023'!CB187</f>
        <v>0</v>
      </c>
      <c r="V188" s="40">
        <f>'cieki 2023'!CD187</f>
        <v>0</v>
      </c>
      <c r="W188" s="40">
        <f>'cieki 2023'!CL187</f>
        <v>0</v>
      </c>
      <c r="X188" s="40">
        <f>'cieki 2023'!CQ187</f>
        <v>0</v>
      </c>
      <c r="Y188" s="40">
        <f>'cieki 2023'!CR187</f>
        <v>0</v>
      </c>
      <c r="Z188" s="40">
        <f>'cieki 2023'!CS187</f>
        <v>0</v>
      </c>
      <c r="AA188" s="40">
        <f>'cieki 2023'!CT187</f>
        <v>0</v>
      </c>
      <c r="AB188" s="40">
        <f>'cieki 2023'!CU187</f>
        <v>0</v>
      </c>
      <c r="AC188" s="40">
        <f>'cieki 2023'!CX187</f>
        <v>0</v>
      </c>
      <c r="AD188" s="40">
        <f>'cieki 2023'!CZ187</f>
        <v>0</v>
      </c>
      <c r="AE188" s="40">
        <f>'cieki 2023'!DB187</f>
        <v>0</v>
      </c>
      <c r="AF188" s="40">
        <f>'cieki 2023'!DC187</f>
        <v>0</v>
      </c>
      <c r="AG188" s="40">
        <f>'cieki 2023'!DD187</f>
        <v>0</v>
      </c>
      <c r="AH188" s="40">
        <f>'cieki 2023'!DE187</f>
        <v>0.05</v>
      </c>
      <c r="AI188" s="40">
        <f>'cieki 2023'!DF187</f>
        <v>0.05</v>
      </c>
      <c r="AJ188" s="40">
        <f>'cieki 2023'!DH187</f>
        <v>0</v>
      </c>
      <c r="AK188" s="40">
        <f>'cieki 2023'!DI187</f>
        <v>0</v>
      </c>
      <c r="AL188" s="40">
        <f>'cieki 2023'!DJ187</f>
        <v>0</v>
      </c>
      <c r="AM188" s="40">
        <f>'cieki 2023'!DK187</f>
        <v>0</v>
      </c>
      <c r="AN188" s="40">
        <f>'cieki 2023'!DL187</f>
        <v>0</v>
      </c>
      <c r="AO188" s="80" t="s">
        <v>167</v>
      </c>
    </row>
    <row r="189" spans="1:41" x14ac:dyDescent="0.2">
      <c r="A189" s="39">
        <f>'cieki 2023'!B188</f>
        <v>365</v>
      </c>
      <c r="B189" s="79" t="str">
        <f>'cieki 2023'!D188</f>
        <v>Warta - m. Kostrzyn</v>
      </c>
      <c r="C189" s="40">
        <f>'cieki 2023'!I188</f>
        <v>39.6</v>
      </c>
      <c r="D189" s="40">
        <f>'cieki 2023'!J188</f>
        <v>1.5</v>
      </c>
      <c r="E189" s="40">
        <f>'cieki 2023'!L188</f>
        <v>0.14799999999999999</v>
      </c>
      <c r="F189" s="40">
        <f>'cieki 2023'!N188</f>
        <v>2.96</v>
      </c>
      <c r="G189" s="40">
        <f>'cieki 2023'!O188</f>
        <v>4.13</v>
      </c>
      <c r="H189" s="40">
        <f>'cieki 2023'!S188</f>
        <v>1</v>
      </c>
      <c r="I189" s="40">
        <f>'cieki 2023'!T188</f>
        <v>2.4500000000000002</v>
      </c>
      <c r="J189" s="40">
        <f>'cieki 2023'!X188</f>
        <v>19.8</v>
      </c>
      <c r="K189" s="40">
        <f>'cieki 2023'!AH188</f>
        <v>2.5</v>
      </c>
      <c r="L189" s="40">
        <f>'cieki 2023'!AJ188</f>
        <v>2.5</v>
      </c>
      <c r="M189" s="40">
        <f>'cieki 2023'!BA188</f>
        <v>184.5</v>
      </c>
      <c r="N189" s="40">
        <f>'cieki 2023'!BI188</f>
        <v>0.5</v>
      </c>
      <c r="O189" s="40">
        <f>'cieki 2023'!BJ188</f>
        <v>5.0000000000000001E-3</v>
      </c>
      <c r="P189" s="40">
        <f>'cieki 2023'!BP188</f>
        <v>0.05</v>
      </c>
      <c r="Q189" s="40">
        <f>'cieki 2023'!BS188</f>
        <v>0.05</v>
      </c>
      <c r="R189" s="40">
        <f>'cieki 2023'!BT188</f>
        <v>0.05</v>
      </c>
      <c r="S189" s="40">
        <f>'cieki 2023'!BU188</f>
        <v>0.1</v>
      </c>
      <c r="T189" s="40">
        <f>'cieki 2023'!BZ188</f>
        <v>0.15</v>
      </c>
      <c r="U189" s="40">
        <f>'cieki 2023'!CB188</f>
        <v>50</v>
      </c>
      <c r="V189" s="40">
        <f>'cieki 2023'!CD188</f>
        <v>0.01</v>
      </c>
      <c r="W189" s="40">
        <f>'cieki 2023'!CL188</f>
        <v>5.0000000000000001E-3</v>
      </c>
      <c r="X189" s="40">
        <f>'cieki 2023'!CQ188</f>
        <v>1.5</v>
      </c>
      <c r="Y189" s="40">
        <f>'cieki 2023'!CR188</f>
        <v>0.3</v>
      </c>
      <c r="Z189" s="40">
        <f>'cieki 2023'!CS188</f>
        <v>5</v>
      </c>
      <c r="AA189" s="40">
        <f>'cieki 2023'!CT188</f>
        <v>0.5</v>
      </c>
      <c r="AB189" s="40">
        <f>'cieki 2023'!CU188</f>
        <v>0.5</v>
      </c>
      <c r="AC189" s="40">
        <f>'cieki 2023'!CX188</f>
        <v>0.05</v>
      </c>
      <c r="AD189" s="40">
        <f>'cieki 2023'!CZ188</f>
        <v>0.05</v>
      </c>
      <c r="AE189" s="40">
        <f>'cieki 2023'!DB188</f>
        <v>0.05</v>
      </c>
      <c r="AF189" s="40">
        <f>'cieki 2023'!DC188</f>
        <v>0.05</v>
      </c>
      <c r="AG189" s="40">
        <f>'cieki 2023'!DD188</f>
        <v>0.05</v>
      </c>
      <c r="AH189" s="40">
        <f>'cieki 2023'!DE188</f>
        <v>0.05</v>
      </c>
      <c r="AI189" s="40">
        <f>'cieki 2023'!DF188</f>
        <v>0.05</v>
      </c>
      <c r="AJ189" s="40">
        <f>'cieki 2023'!DH188</f>
        <v>0.5</v>
      </c>
      <c r="AK189" s="40">
        <f>'cieki 2023'!DI188</f>
        <v>0.05</v>
      </c>
      <c r="AL189" s="40">
        <f>'cieki 2023'!DJ188</f>
        <v>0.25</v>
      </c>
      <c r="AM189" s="40">
        <f>'cieki 2023'!DK188</f>
        <v>0.25</v>
      </c>
      <c r="AN189" s="40">
        <f>'cieki 2023'!DL188</f>
        <v>0.05</v>
      </c>
      <c r="AO189" s="81" t="s">
        <v>166</v>
      </c>
    </row>
    <row r="190" spans="1:41" x14ac:dyDescent="0.2">
      <c r="A190" s="39">
        <f>'cieki 2023'!B189</f>
        <v>366</v>
      </c>
      <c r="B190" s="79" t="str">
        <f>'cieki 2023'!D189</f>
        <v>Warta - Kamion</v>
      </c>
      <c r="C190" s="40">
        <f>'cieki 2023'!I189</f>
        <v>0.05</v>
      </c>
      <c r="D190" s="40">
        <f>'cieki 2023'!J189</f>
        <v>1.5</v>
      </c>
      <c r="E190" s="40">
        <f>'cieki 2023'!L189</f>
        <v>5.7000000000000002E-2</v>
      </c>
      <c r="F190" s="40">
        <f>'cieki 2023'!N189</f>
        <v>2.76</v>
      </c>
      <c r="G190" s="40">
        <f>'cieki 2023'!O189</f>
        <v>3.27</v>
      </c>
      <c r="H190" s="40">
        <f>'cieki 2023'!S189</f>
        <v>7.95</v>
      </c>
      <c r="I190" s="40">
        <f>'cieki 2023'!T189</f>
        <v>2.17</v>
      </c>
      <c r="J190" s="40">
        <f>'cieki 2023'!X189</f>
        <v>29.2</v>
      </c>
      <c r="K190" s="40">
        <f>'cieki 2023'!AH189</f>
        <v>7</v>
      </c>
      <c r="L190" s="40">
        <f>'cieki 2023'!AJ189</f>
        <v>2.5</v>
      </c>
      <c r="M190" s="40">
        <f>'cieki 2023'!BA189</f>
        <v>94.5</v>
      </c>
      <c r="N190" s="40">
        <f>'cieki 2023'!BI189</f>
        <v>0.5</v>
      </c>
      <c r="O190" s="40">
        <f>'cieki 2023'!BJ189</f>
        <v>5.0000000000000001E-3</v>
      </c>
      <c r="P190" s="40">
        <f>'cieki 2023'!BP189</f>
        <v>0.05</v>
      </c>
      <c r="Q190" s="40">
        <f>'cieki 2023'!BS189</f>
        <v>0.05</v>
      </c>
      <c r="R190" s="40">
        <f>'cieki 2023'!BT189</f>
        <v>0.05</v>
      </c>
      <c r="S190" s="40">
        <f>'cieki 2023'!BU189</f>
        <v>0.1</v>
      </c>
      <c r="T190" s="40">
        <f>'cieki 2023'!BZ189</f>
        <v>0.15</v>
      </c>
      <c r="U190" s="40">
        <f>'cieki 2023'!CB189</f>
        <v>0</v>
      </c>
      <c r="V190" s="40">
        <f>'cieki 2023'!CD189</f>
        <v>0</v>
      </c>
      <c r="W190" s="40">
        <f>'cieki 2023'!CL189</f>
        <v>0</v>
      </c>
      <c r="X190" s="40">
        <f>'cieki 2023'!CQ189</f>
        <v>0</v>
      </c>
      <c r="Y190" s="40">
        <f>'cieki 2023'!CR189</f>
        <v>0</v>
      </c>
      <c r="Z190" s="40">
        <f>'cieki 2023'!CS189</f>
        <v>0</v>
      </c>
      <c r="AA190" s="40">
        <f>'cieki 2023'!CT189</f>
        <v>0</v>
      </c>
      <c r="AB190" s="40">
        <f>'cieki 2023'!CU189</f>
        <v>0</v>
      </c>
      <c r="AC190" s="40">
        <f>'cieki 2023'!CX189</f>
        <v>0</v>
      </c>
      <c r="AD190" s="40">
        <f>'cieki 2023'!CZ189</f>
        <v>0</v>
      </c>
      <c r="AE190" s="40">
        <f>'cieki 2023'!DB189</f>
        <v>0</v>
      </c>
      <c r="AF190" s="40">
        <f>'cieki 2023'!DC189</f>
        <v>0</v>
      </c>
      <c r="AG190" s="40">
        <f>'cieki 2023'!DD189</f>
        <v>0</v>
      </c>
      <c r="AH190" s="40">
        <f>'cieki 2023'!DE189</f>
        <v>0.05</v>
      </c>
      <c r="AI190" s="40">
        <f>'cieki 2023'!DF189</f>
        <v>0.05</v>
      </c>
      <c r="AJ190" s="40">
        <f>'cieki 2023'!DH189</f>
        <v>0</v>
      </c>
      <c r="AK190" s="40">
        <f>'cieki 2023'!DI189</f>
        <v>0</v>
      </c>
      <c r="AL190" s="40">
        <f>'cieki 2023'!DJ189</f>
        <v>0</v>
      </c>
      <c r="AM190" s="40">
        <f>'cieki 2023'!DK189</f>
        <v>0</v>
      </c>
      <c r="AN190" s="40">
        <f>'cieki 2023'!DL189</f>
        <v>0</v>
      </c>
      <c r="AO190" s="80" t="s">
        <v>167</v>
      </c>
    </row>
    <row r="191" spans="1:41" x14ac:dyDescent="0.2">
      <c r="A191" s="39">
        <f>'cieki 2023'!B190</f>
        <v>367</v>
      </c>
      <c r="B191" s="79" t="str">
        <f>'cieki 2023'!D190</f>
        <v>Warta - powyżej zbiornika Poraj m.Lgota</v>
      </c>
      <c r="C191" s="40">
        <f>'cieki 2023'!I190</f>
        <v>0.05</v>
      </c>
      <c r="D191" s="40">
        <f>'cieki 2023'!J190</f>
        <v>1.5</v>
      </c>
      <c r="E191" s="40">
        <f>'cieki 2023'!L190</f>
        <v>0.20100000000000001</v>
      </c>
      <c r="F191" s="40">
        <f>'cieki 2023'!N190</f>
        <v>1.74</v>
      </c>
      <c r="G191" s="40">
        <f>'cieki 2023'!O190</f>
        <v>6.08</v>
      </c>
      <c r="H191" s="40">
        <f>'cieki 2023'!S190</f>
        <v>1.17</v>
      </c>
      <c r="I191" s="40">
        <f>'cieki 2023'!T190</f>
        <v>4.62</v>
      </c>
      <c r="J191" s="40">
        <f>'cieki 2023'!X190</f>
        <v>99.8</v>
      </c>
      <c r="K191" s="40">
        <f>'cieki 2023'!AH190</f>
        <v>32</v>
      </c>
      <c r="L191" s="40">
        <f>'cieki 2023'!AJ190</f>
        <v>9</v>
      </c>
      <c r="M191" s="40">
        <f>'cieki 2023'!BA190</f>
        <v>518.5</v>
      </c>
      <c r="N191" s="40">
        <f>'cieki 2023'!BI190</f>
        <v>0.5</v>
      </c>
      <c r="O191" s="40">
        <f>'cieki 2023'!BJ190</f>
        <v>5.0000000000000001E-3</v>
      </c>
      <c r="P191" s="40">
        <f>'cieki 2023'!BP190</f>
        <v>0.05</v>
      </c>
      <c r="Q191" s="40">
        <f>'cieki 2023'!BS190</f>
        <v>0.05</v>
      </c>
      <c r="R191" s="40">
        <f>'cieki 2023'!BT190</f>
        <v>0.05</v>
      </c>
      <c r="S191" s="40">
        <f>'cieki 2023'!BU190</f>
        <v>0.1</v>
      </c>
      <c r="T191" s="40">
        <f>'cieki 2023'!BZ190</f>
        <v>0.15</v>
      </c>
      <c r="U191" s="40">
        <f>'cieki 2023'!CB190</f>
        <v>0</v>
      </c>
      <c r="V191" s="40">
        <f>'cieki 2023'!CD190</f>
        <v>0</v>
      </c>
      <c r="W191" s="40">
        <f>'cieki 2023'!CL190</f>
        <v>0</v>
      </c>
      <c r="X191" s="40">
        <f>'cieki 2023'!CQ190</f>
        <v>0</v>
      </c>
      <c r="Y191" s="40">
        <f>'cieki 2023'!CR190</f>
        <v>0</v>
      </c>
      <c r="Z191" s="40">
        <f>'cieki 2023'!CS190</f>
        <v>0</v>
      </c>
      <c r="AA191" s="40">
        <f>'cieki 2023'!CT190</f>
        <v>0</v>
      </c>
      <c r="AB191" s="40">
        <f>'cieki 2023'!CU190</f>
        <v>0</v>
      </c>
      <c r="AC191" s="40">
        <f>'cieki 2023'!CX190</f>
        <v>0</v>
      </c>
      <c r="AD191" s="40">
        <f>'cieki 2023'!CZ190</f>
        <v>0</v>
      </c>
      <c r="AE191" s="40">
        <f>'cieki 2023'!DB190</f>
        <v>0</v>
      </c>
      <c r="AF191" s="40">
        <f>'cieki 2023'!DC190</f>
        <v>0</v>
      </c>
      <c r="AG191" s="40">
        <f>'cieki 2023'!DD190</f>
        <v>0</v>
      </c>
      <c r="AH191" s="40">
        <f>'cieki 2023'!DE190</f>
        <v>0.05</v>
      </c>
      <c r="AI191" s="40">
        <f>'cieki 2023'!DF190</f>
        <v>0.05</v>
      </c>
      <c r="AJ191" s="40">
        <f>'cieki 2023'!DH190</f>
        <v>0</v>
      </c>
      <c r="AK191" s="40">
        <f>'cieki 2023'!DI190</f>
        <v>0</v>
      </c>
      <c r="AL191" s="40">
        <f>'cieki 2023'!DJ190</f>
        <v>0</v>
      </c>
      <c r="AM191" s="40">
        <f>'cieki 2023'!DK190</f>
        <v>0</v>
      </c>
      <c r="AN191" s="40">
        <f>'cieki 2023'!DL190</f>
        <v>0</v>
      </c>
      <c r="AO191" s="80" t="s">
        <v>167</v>
      </c>
    </row>
    <row r="192" spans="1:41" x14ac:dyDescent="0.2">
      <c r="A192" s="39">
        <f>'cieki 2023'!B191</f>
        <v>368</v>
      </c>
      <c r="B192" s="79" t="str">
        <f>'cieki 2023'!D191</f>
        <v>Warta - miejscowość Mstów</v>
      </c>
      <c r="C192" s="40">
        <f>'cieki 2023'!I191</f>
        <v>0.05</v>
      </c>
      <c r="D192" s="40">
        <f>'cieki 2023'!J191</f>
        <v>1.5</v>
      </c>
      <c r="E192" s="40">
        <f>'cieki 2023'!L191</f>
        <v>2.88</v>
      </c>
      <c r="F192" s="40">
        <f>'cieki 2023'!N191</f>
        <v>61</v>
      </c>
      <c r="G192" s="40">
        <f>'cieki 2023'!O191</f>
        <v>19.399999999999999</v>
      </c>
      <c r="H192" s="40">
        <f>'cieki 2023'!S191</f>
        <v>9.83</v>
      </c>
      <c r="I192" s="40">
        <f>'cieki 2023'!T191</f>
        <v>32.299999999999997</v>
      </c>
      <c r="J192" s="40">
        <f>'cieki 2023'!X191</f>
        <v>267</v>
      </c>
      <c r="K192" s="40">
        <f>'cieki 2023'!AH191</f>
        <v>51</v>
      </c>
      <c r="L192" s="40">
        <f>'cieki 2023'!AJ191</f>
        <v>20</v>
      </c>
      <c r="M192" s="40">
        <f>'cieki 2023'!BA191</f>
        <v>1278.5</v>
      </c>
      <c r="N192" s="40">
        <f>'cieki 2023'!BI191</f>
        <v>0.5</v>
      </c>
      <c r="O192" s="40">
        <f>'cieki 2023'!BJ191</f>
        <v>5.0000000000000001E-3</v>
      </c>
      <c r="P192" s="40">
        <f>'cieki 2023'!BP191</f>
        <v>0.05</v>
      </c>
      <c r="Q192" s="40">
        <f>'cieki 2023'!BS191</f>
        <v>0.05</v>
      </c>
      <c r="R192" s="40">
        <f>'cieki 2023'!BT191</f>
        <v>0.05</v>
      </c>
      <c r="S192" s="40">
        <f>'cieki 2023'!BU191</f>
        <v>0.1</v>
      </c>
      <c r="T192" s="40">
        <f>'cieki 2023'!BZ191</f>
        <v>0.15</v>
      </c>
      <c r="U192" s="40">
        <f>'cieki 2023'!CB191</f>
        <v>0</v>
      </c>
      <c r="V192" s="40">
        <f>'cieki 2023'!CD191</f>
        <v>0</v>
      </c>
      <c r="W192" s="40">
        <f>'cieki 2023'!CL191</f>
        <v>0</v>
      </c>
      <c r="X192" s="40">
        <f>'cieki 2023'!CQ191</f>
        <v>0</v>
      </c>
      <c r="Y192" s="40">
        <f>'cieki 2023'!CR191</f>
        <v>0</v>
      </c>
      <c r="Z192" s="40">
        <f>'cieki 2023'!CS191</f>
        <v>0</v>
      </c>
      <c r="AA192" s="40">
        <f>'cieki 2023'!CT191</f>
        <v>0</v>
      </c>
      <c r="AB192" s="40">
        <f>'cieki 2023'!CU191</f>
        <v>0</v>
      </c>
      <c r="AC192" s="40">
        <f>'cieki 2023'!CX191</f>
        <v>0</v>
      </c>
      <c r="AD192" s="40">
        <f>'cieki 2023'!CZ191</f>
        <v>0</v>
      </c>
      <c r="AE192" s="40">
        <f>'cieki 2023'!DB191</f>
        <v>0</v>
      </c>
      <c r="AF192" s="40">
        <f>'cieki 2023'!DC191</f>
        <v>0</v>
      </c>
      <c r="AG192" s="40">
        <f>'cieki 2023'!DD191</f>
        <v>0</v>
      </c>
      <c r="AH192" s="40">
        <f>'cieki 2023'!DE191</f>
        <v>0.05</v>
      </c>
      <c r="AI192" s="40">
        <f>'cieki 2023'!DF191</f>
        <v>0.05</v>
      </c>
      <c r="AJ192" s="40">
        <f>'cieki 2023'!DH191</f>
        <v>0</v>
      </c>
      <c r="AK192" s="40">
        <f>'cieki 2023'!DI191</f>
        <v>0</v>
      </c>
      <c r="AL192" s="40">
        <f>'cieki 2023'!DJ191</f>
        <v>0</v>
      </c>
      <c r="AM192" s="40">
        <f>'cieki 2023'!DK191</f>
        <v>0</v>
      </c>
      <c r="AN192" s="40">
        <f>'cieki 2023'!DL191</f>
        <v>0</v>
      </c>
      <c r="AO192" s="81" t="s">
        <v>166</v>
      </c>
    </row>
    <row r="193" spans="1:41" x14ac:dyDescent="0.2">
      <c r="A193" s="39">
        <f>'cieki 2023'!B192</f>
        <v>369</v>
      </c>
      <c r="B193" s="79" t="str">
        <f>'cieki 2023'!D192</f>
        <v>Warta - m. Skwierzyna</v>
      </c>
      <c r="C193" s="40">
        <f>'cieki 2023'!I192</f>
        <v>0.05</v>
      </c>
      <c r="D193" s="40">
        <f>'cieki 2023'!J192</f>
        <v>1.5</v>
      </c>
      <c r="E193" s="40">
        <f>'cieki 2023'!L192</f>
        <v>1.22</v>
      </c>
      <c r="F193" s="40">
        <f>'cieki 2023'!N192</f>
        <v>29.3</v>
      </c>
      <c r="G193" s="40">
        <f>'cieki 2023'!O192</f>
        <v>20.6</v>
      </c>
      <c r="H193" s="40">
        <f>'cieki 2023'!S192</f>
        <v>9.36</v>
      </c>
      <c r="I193" s="40">
        <f>'cieki 2023'!T192</f>
        <v>11.5</v>
      </c>
      <c r="J193" s="40">
        <f>'cieki 2023'!X192</f>
        <v>112</v>
      </c>
      <c r="K193" s="40">
        <f>'cieki 2023'!AH192</f>
        <v>85</v>
      </c>
      <c r="L193" s="40">
        <f>'cieki 2023'!AJ192</f>
        <v>2.5</v>
      </c>
      <c r="M193" s="40">
        <f>'cieki 2023'!BA192</f>
        <v>689</v>
      </c>
      <c r="N193" s="40">
        <f>'cieki 2023'!BI192</f>
        <v>0.5</v>
      </c>
      <c r="O193" s="40">
        <f>'cieki 2023'!BJ192</f>
        <v>5.0000000000000001E-3</v>
      </c>
      <c r="P193" s="40">
        <f>'cieki 2023'!BP192</f>
        <v>0.05</v>
      </c>
      <c r="Q193" s="40">
        <f>'cieki 2023'!BS192</f>
        <v>0.05</v>
      </c>
      <c r="R193" s="40">
        <f>'cieki 2023'!BT192</f>
        <v>0.05</v>
      </c>
      <c r="S193" s="40">
        <f>'cieki 2023'!BU192</f>
        <v>0.1</v>
      </c>
      <c r="T193" s="40">
        <f>'cieki 2023'!BZ192</f>
        <v>0.15</v>
      </c>
      <c r="U193" s="40">
        <f>'cieki 2023'!CB192</f>
        <v>0</v>
      </c>
      <c r="V193" s="40">
        <f>'cieki 2023'!CD192</f>
        <v>0</v>
      </c>
      <c r="W193" s="40">
        <f>'cieki 2023'!CL192</f>
        <v>0</v>
      </c>
      <c r="X193" s="40">
        <f>'cieki 2023'!CQ192</f>
        <v>0</v>
      </c>
      <c r="Y193" s="40">
        <f>'cieki 2023'!CR192</f>
        <v>0</v>
      </c>
      <c r="Z193" s="40">
        <f>'cieki 2023'!CS192</f>
        <v>0</v>
      </c>
      <c r="AA193" s="40">
        <f>'cieki 2023'!CT192</f>
        <v>0</v>
      </c>
      <c r="AB193" s="40">
        <f>'cieki 2023'!CU192</f>
        <v>0</v>
      </c>
      <c r="AC193" s="40">
        <f>'cieki 2023'!CX192</f>
        <v>0</v>
      </c>
      <c r="AD193" s="40">
        <f>'cieki 2023'!CZ192</f>
        <v>0</v>
      </c>
      <c r="AE193" s="40">
        <f>'cieki 2023'!DB192</f>
        <v>0</v>
      </c>
      <c r="AF193" s="40">
        <f>'cieki 2023'!DC192</f>
        <v>0</v>
      </c>
      <c r="AG193" s="40">
        <f>'cieki 2023'!DD192</f>
        <v>0</v>
      </c>
      <c r="AH193" s="40">
        <f>'cieki 2023'!DE192</f>
        <v>0.05</v>
      </c>
      <c r="AI193" s="40">
        <f>'cieki 2023'!DF192</f>
        <v>0.05</v>
      </c>
      <c r="AJ193" s="40">
        <f>'cieki 2023'!DH192</f>
        <v>0</v>
      </c>
      <c r="AK193" s="40">
        <f>'cieki 2023'!DI192</f>
        <v>0</v>
      </c>
      <c r="AL193" s="40">
        <f>'cieki 2023'!DJ192</f>
        <v>0</v>
      </c>
      <c r="AM193" s="40">
        <f>'cieki 2023'!DK192</f>
        <v>0</v>
      </c>
      <c r="AN193" s="40">
        <f>'cieki 2023'!DL192</f>
        <v>0</v>
      </c>
      <c r="AO193" s="80" t="s">
        <v>167</v>
      </c>
    </row>
    <row r="194" spans="1:41" x14ac:dyDescent="0.2">
      <c r="A194" s="39">
        <f>'cieki 2023'!B193</f>
        <v>370</v>
      </c>
      <c r="B194" s="79" t="str">
        <f>'cieki 2023'!D193</f>
        <v>Warta - Oborniki</v>
      </c>
      <c r="C194" s="40">
        <f>'cieki 2023'!I193</f>
        <v>0.05</v>
      </c>
      <c r="D194" s="40">
        <f>'cieki 2023'!J193</f>
        <v>3.35</v>
      </c>
      <c r="E194" s="40">
        <f>'cieki 2023'!L193</f>
        <v>2.33</v>
      </c>
      <c r="F194" s="40">
        <f>'cieki 2023'!N193</f>
        <v>33.9</v>
      </c>
      <c r="G194" s="40">
        <f>'cieki 2023'!O193</f>
        <v>31.9</v>
      </c>
      <c r="H194" s="40">
        <f>'cieki 2023'!S193</f>
        <v>8.85</v>
      </c>
      <c r="I194" s="40">
        <f>'cieki 2023'!T193</f>
        <v>39.5</v>
      </c>
      <c r="J194" s="40">
        <f>'cieki 2023'!X193</f>
        <v>133</v>
      </c>
      <c r="K194" s="40">
        <f>'cieki 2023'!AH193</f>
        <v>230</v>
      </c>
      <c r="L194" s="40">
        <f>'cieki 2023'!AJ193</f>
        <v>543</v>
      </c>
      <c r="M194" s="40">
        <f>'cieki 2023'!BA193</f>
        <v>11981</v>
      </c>
      <c r="N194" s="40">
        <f>'cieki 2023'!BI193</f>
        <v>0.5</v>
      </c>
      <c r="O194" s="40">
        <f>'cieki 2023'!BJ193</f>
        <v>5.0000000000000001E-3</v>
      </c>
      <c r="P194" s="40">
        <f>'cieki 2023'!BP193</f>
        <v>0.05</v>
      </c>
      <c r="Q194" s="40">
        <f>'cieki 2023'!BS193</f>
        <v>0.05</v>
      </c>
      <c r="R194" s="40">
        <f>'cieki 2023'!BT193</f>
        <v>0.05</v>
      </c>
      <c r="S194" s="40">
        <f>'cieki 2023'!BU193</f>
        <v>0.1</v>
      </c>
      <c r="T194" s="40">
        <f>'cieki 2023'!BZ193</f>
        <v>0.15</v>
      </c>
      <c r="U194" s="40">
        <f>'cieki 2023'!CB193</f>
        <v>0</v>
      </c>
      <c r="V194" s="40">
        <f>'cieki 2023'!CD193</f>
        <v>0</v>
      </c>
      <c r="W194" s="40">
        <f>'cieki 2023'!CL193</f>
        <v>0</v>
      </c>
      <c r="X194" s="40">
        <f>'cieki 2023'!CQ193</f>
        <v>0</v>
      </c>
      <c r="Y194" s="40">
        <f>'cieki 2023'!CR193</f>
        <v>0</v>
      </c>
      <c r="Z194" s="40">
        <f>'cieki 2023'!CS193</f>
        <v>0</v>
      </c>
      <c r="AA194" s="40">
        <f>'cieki 2023'!CT193</f>
        <v>0</v>
      </c>
      <c r="AB194" s="40">
        <f>'cieki 2023'!CU193</f>
        <v>0</v>
      </c>
      <c r="AC194" s="40">
        <f>'cieki 2023'!CX193</f>
        <v>0</v>
      </c>
      <c r="AD194" s="40">
        <f>'cieki 2023'!CZ193</f>
        <v>0</v>
      </c>
      <c r="AE194" s="40">
        <f>'cieki 2023'!DB193</f>
        <v>0</v>
      </c>
      <c r="AF194" s="40">
        <f>'cieki 2023'!DC193</f>
        <v>0</v>
      </c>
      <c r="AG194" s="40">
        <f>'cieki 2023'!DD193</f>
        <v>0</v>
      </c>
      <c r="AH194" s="40">
        <f>'cieki 2023'!DE193</f>
        <v>0.05</v>
      </c>
      <c r="AI194" s="40">
        <f>'cieki 2023'!DF193</f>
        <v>0.05</v>
      </c>
      <c r="AJ194" s="40">
        <f>'cieki 2023'!DH193</f>
        <v>0</v>
      </c>
      <c r="AK194" s="40">
        <f>'cieki 2023'!DI193</f>
        <v>0</v>
      </c>
      <c r="AL194" s="40">
        <f>'cieki 2023'!DJ193</f>
        <v>0</v>
      </c>
      <c r="AM194" s="40">
        <f>'cieki 2023'!DK193</f>
        <v>0</v>
      </c>
      <c r="AN194" s="40">
        <f>'cieki 2023'!DL193</f>
        <v>0</v>
      </c>
      <c r="AO194" s="81" t="s">
        <v>166</v>
      </c>
    </row>
    <row r="195" spans="1:41" x14ac:dyDescent="0.2">
      <c r="A195" s="39">
        <f>'cieki 2023'!B194</f>
        <v>371</v>
      </c>
      <c r="B195" s="79" t="str">
        <f>'cieki 2023'!D194</f>
        <v>Warta - Pyzdry</v>
      </c>
      <c r="C195" s="40">
        <f>'cieki 2023'!I194</f>
        <v>1.53</v>
      </c>
      <c r="D195" s="40">
        <f>'cieki 2023'!J194</f>
        <v>1.5</v>
      </c>
      <c r="E195" s="40">
        <f>'cieki 2023'!L194</f>
        <v>0.19700000000000001</v>
      </c>
      <c r="F195" s="40">
        <f>'cieki 2023'!N194</f>
        <v>2.5099999999999998</v>
      </c>
      <c r="G195" s="40">
        <f>'cieki 2023'!O194</f>
        <v>3.5</v>
      </c>
      <c r="H195" s="40">
        <f>'cieki 2023'!S194</f>
        <v>1.39</v>
      </c>
      <c r="I195" s="40">
        <f>'cieki 2023'!T194</f>
        <v>3.66</v>
      </c>
      <c r="J195" s="40">
        <f>'cieki 2023'!X194</f>
        <v>8.16</v>
      </c>
      <c r="K195" s="40">
        <f>'cieki 2023'!AH194</f>
        <v>2.5</v>
      </c>
      <c r="L195" s="40">
        <f>'cieki 2023'!AJ194</f>
        <v>2.5</v>
      </c>
      <c r="M195" s="40">
        <f>'cieki 2023'!BA194</f>
        <v>31.5</v>
      </c>
      <c r="N195" s="40">
        <f>'cieki 2023'!BI194</f>
        <v>0.5</v>
      </c>
      <c r="O195" s="40">
        <f>'cieki 2023'!BJ194</f>
        <v>5.0000000000000001E-3</v>
      </c>
      <c r="P195" s="40">
        <f>'cieki 2023'!BP194</f>
        <v>0.05</v>
      </c>
      <c r="Q195" s="40">
        <f>'cieki 2023'!BS194</f>
        <v>0.05</v>
      </c>
      <c r="R195" s="40">
        <f>'cieki 2023'!BT194</f>
        <v>0.05</v>
      </c>
      <c r="S195" s="40">
        <f>'cieki 2023'!BU194</f>
        <v>0.1</v>
      </c>
      <c r="T195" s="40">
        <f>'cieki 2023'!BZ194</f>
        <v>0.15</v>
      </c>
      <c r="U195" s="40">
        <f>'cieki 2023'!CB194</f>
        <v>0</v>
      </c>
      <c r="V195" s="40">
        <f>'cieki 2023'!CD194</f>
        <v>0</v>
      </c>
      <c r="W195" s="40">
        <f>'cieki 2023'!CL194</f>
        <v>0</v>
      </c>
      <c r="X195" s="40">
        <f>'cieki 2023'!CQ194</f>
        <v>0</v>
      </c>
      <c r="Y195" s="40">
        <f>'cieki 2023'!CR194</f>
        <v>0</v>
      </c>
      <c r="Z195" s="40">
        <f>'cieki 2023'!CS194</f>
        <v>0</v>
      </c>
      <c r="AA195" s="40">
        <f>'cieki 2023'!CT194</f>
        <v>0</v>
      </c>
      <c r="AB195" s="40">
        <f>'cieki 2023'!CU194</f>
        <v>0</v>
      </c>
      <c r="AC195" s="40">
        <f>'cieki 2023'!CX194</f>
        <v>0</v>
      </c>
      <c r="AD195" s="40">
        <f>'cieki 2023'!CZ194</f>
        <v>0</v>
      </c>
      <c r="AE195" s="40">
        <f>'cieki 2023'!DB194</f>
        <v>0</v>
      </c>
      <c r="AF195" s="40">
        <f>'cieki 2023'!DC194</f>
        <v>0</v>
      </c>
      <c r="AG195" s="40">
        <f>'cieki 2023'!DD194</f>
        <v>0</v>
      </c>
      <c r="AH195" s="40">
        <f>'cieki 2023'!DE194</f>
        <v>0.05</v>
      </c>
      <c r="AI195" s="40">
        <f>'cieki 2023'!DF194</f>
        <v>0.05</v>
      </c>
      <c r="AJ195" s="40">
        <f>'cieki 2023'!DH194</f>
        <v>0</v>
      </c>
      <c r="AK195" s="40">
        <f>'cieki 2023'!DI194</f>
        <v>0</v>
      </c>
      <c r="AL195" s="40">
        <f>'cieki 2023'!DJ194</f>
        <v>0</v>
      </c>
      <c r="AM195" s="40">
        <f>'cieki 2023'!DK194</f>
        <v>0</v>
      </c>
      <c r="AN195" s="40">
        <f>'cieki 2023'!DL194</f>
        <v>0</v>
      </c>
      <c r="AO195" s="81" t="s">
        <v>166</v>
      </c>
    </row>
    <row r="196" spans="1:41" x14ac:dyDescent="0.2">
      <c r="A196" s="39">
        <f>'cieki 2023'!B195</f>
        <v>372</v>
      </c>
      <c r="B196" s="79" t="str">
        <f>'cieki 2023'!D195</f>
        <v>Warta - Burzenin</v>
      </c>
      <c r="C196" s="40">
        <f>'cieki 2023'!I195</f>
        <v>0.05</v>
      </c>
      <c r="D196" s="40">
        <f>'cieki 2023'!J195</f>
        <v>1.5</v>
      </c>
      <c r="E196" s="40">
        <f>'cieki 2023'!L195</f>
        <v>2.5000000000000001E-2</v>
      </c>
      <c r="F196" s="40">
        <f>'cieki 2023'!N195</f>
        <v>2.88</v>
      </c>
      <c r="G196" s="40">
        <f>'cieki 2023'!O195</f>
        <v>4.66</v>
      </c>
      <c r="H196" s="40">
        <f>'cieki 2023'!S195</f>
        <v>2.65</v>
      </c>
      <c r="I196" s="40">
        <f>'cieki 2023'!T195</f>
        <v>3.88</v>
      </c>
      <c r="J196" s="40">
        <f>'cieki 2023'!X195</f>
        <v>22.1</v>
      </c>
      <c r="K196" s="40">
        <f>'cieki 2023'!AH195</f>
        <v>2.5</v>
      </c>
      <c r="L196" s="40">
        <f>'cieki 2023'!AJ195</f>
        <v>2.5</v>
      </c>
      <c r="M196" s="40">
        <f>'cieki 2023'!BA195</f>
        <v>31.5</v>
      </c>
      <c r="N196" s="40">
        <f>'cieki 2023'!BI195</f>
        <v>0.5</v>
      </c>
      <c r="O196" s="40">
        <f>'cieki 2023'!BJ195</f>
        <v>5.0000000000000001E-3</v>
      </c>
      <c r="P196" s="40">
        <f>'cieki 2023'!BP195</f>
        <v>0.05</v>
      </c>
      <c r="Q196" s="40">
        <f>'cieki 2023'!BS195</f>
        <v>0.05</v>
      </c>
      <c r="R196" s="40">
        <f>'cieki 2023'!BT195</f>
        <v>0.05</v>
      </c>
      <c r="S196" s="40">
        <f>'cieki 2023'!BU195</f>
        <v>0.1</v>
      </c>
      <c r="T196" s="40">
        <f>'cieki 2023'!BZ195</f>
        <v>0.15</v>
      </c>
      <c r="U196" s="40">
        <f>'cieki 2023'!CB195</f>
        <v>0</v>
      </c>
      <c r="V196" s="40">
        <f>'cieki 2023'!CD195</f>
        <v>0</v>
      </c>
      <c r="W196" s="40">
        <f>'cieki 2023'!CL195</f>
        <v>0</v>
      </c>
      <c r="X196" s="40">
        <f>'cieki 2023'!CQ195</f>
        <v>0</v>
      </c>
      <c r="Y196" s="40">
        <f>'cieki 2023'!CR195</f>
        <v>0</v>
      </c>
      <c r="Z196" s="40">
        <f>'cieki 2023'!CS195</f>
        <v>0</v>
      </c>
      <c r="AA196" s="40">
        <f>'cieki 2023'!CT195</f>
        <v>0</v>
      </c>
      <c r="AB196" s="40">
        <f>'cieki 2023'!CU195</f>
        <v>0</v>
      </c>
      <c r="AC196" s="40">
        <f>'cieki 2023'!CX195</f>
        <v>0</v>
      </c>
      <c r="AD196" s="40">
        <f>'cieki 2023'!CZ195</f>
        <v>0</v>
      </c>
      <c r="AE196" s="40">
        <f>'cieki 2023'!DB195</f>
        <v>0</v>
      </c>
      <c r="AF196" s="40">
        <f>'cieki 2023'!DC195</f>
        <v>0</v>
      </c>
      <c r="AG196" s="40">
        <f>'cieki 2023'!DD195</f>
        <v>0</v>
      </c>
      <c r="AH196" s="40">
        <f>'cieki 2023'!DE195</f>
        <v>0.05</v>
      </c>
      <c r="AI196" s="40">
        <f>'cieki 2023'!DF195</f>
        <v>0.05</v>
      </c>
      <c r="AJ196" s="40">
        <f>'cieki 2023'!DH195</f>
        <v>0</v>
      </c>
      <c r="AK196" s="40">
        <f>'cieki 2023'!DI195</f>
        <v>0</v>
      </c>
      <c r="AL196" s="40">
        <f>'cieki 2023'!DJ195</f>
        <v>0</v>
      </c>
      <c r="AM196" s="40">
        <f>'cieki 2023'!DK195</f>
        <v>0</v>
      </c>
      <c r="AN196" s="40">
        <f>'cieki 2023'!DL195</f>
        <v>0</v>
      </c>
      <c r="AO196" s="80" t="s">
        <v>167</v>
      </c>
    </row>
    <row r="197" spans="1:41" x14ac:dyDescent="0.2">
      <c r="A197" s="39">
        <f>'cieki 2023'!B196</f>
        <v>373</v>
      </c>
      <c r="B197" s="79" t="str">
        <f>'cieki 2023'!D196</f>
        <v>Warta - Sieradz</v>
      </c>
      <c r="C197" s="40">
        <f>'cieki 2023'!I196</f>
        <v>0.05</v>
      </c>
      <c r="D197" s="40">
        <f>'cieki 2023'!J196</f>
        <v>1.5</v>
      </c>
      <c r="E197" s="40">
        <f>'cieki 2023'!L196</f>
        <v>2.5000000000000001E-2</v>
      </c>
      <c r="F197" s="40">
        <f>'cieki 2023'!N196</f>
        <v>2.02</v>
      </c>
      <c r="G197" s="40">
        <f>'cieki 2023'!O196</f>
        <v>3.34</v>
      </c>
      <c r="H197" s="40">
        <f>'cieki 2023'!S196</f>
        <v>3.95</v>
      </c>
      <c r="I197" s="40">
        <f>'cieki 2023'!T196</f>
        <v>1.8</v>
      </c>
      <c r="J197" s="40">
        <f>'cieki 2023'!X196</f>
        <v>19.5</v>
      </c>
      <c r="K197" s="40">
        <f>'cieki 2023'!AH196</f>
        <v>2.5</v>
      </c>
      <c r="L197" s="40">
        <f>'cieki 2023'!AJ196</f>
        <v>2.5</v>
      </c>
      <c r="M197" s="40">
        <f>'cieki 2023'!BA196</f>
        <v>31.5</v>
      </c>
      <c r="N197" s="40">
        <f>'cieki 2023'!BI196</f>
        <v>0.5</v>
      </c>
      <c r="O197" s="40">
        <f>'cieki 2023'!BJ196</f>
        <v>5.0000000000000001E-3</v>
      </c>
      <c r="P197" s="40">
        <f>'cieki 2023'!BP196</f>
        <v>0.05</v>
      </c>
      <c r="Q197" s="40">
        <f>'cieki 2023'!BS196</f>
        <v>0.05</v>
      </c>
      <c r="R197" s="40">
        <f>'cieki 2023'!BT196</f>
        <v>0.05</v>
      </c>
      <c r="S197" s="40">
        <f>'cieki 2023'!BU196</f>
        <v>0.1</v>
      </c>
      <c r="T197" s="40">
        <f>'cieki 2023'!BZ196</f>
        <v>0.15</v>
      </c>
      <c r="U197" s="40">
        <f>'cieki 2023'!CB196</f>
        <v>0</v>
      </c>
      <c r="V197" s="40">
        <f>'cieki 2023'!CD196</f>
        <v>0</v>
      </c>
      <c r="W197" s="40">
        <f>'cieki 2023'!CL196</f>
        <v>0</v>
      </c>
      <c r="X197" s="40">
        <f>'cieki 2023'!CQ196</f>
        <v>0</v>
      </c>
      <c r="Y197" s="40">
        <f>'cieki 2023'!CR196</f>
        <v>0</v>
      </c>
      <c r="Z197" s="40">
        <f>'cieki 2023'!CS196</f>
        <v>0</v>
      </c>
      <c r="AA197" s="40">
        <f>'cieki 2023'!CT196</f>
        <v>0</v>
      </c>
      <c r="AB197" s="40">
        <f>'cieki 2023'!CU196</f>
        <v>0</v>
      </c>
      <c r="AC197" s="40">
        <f>'cieki 2023'!CX196</f>
        <v>0</v>
      </c>
      <c r="AD197" s="40">
        <f>'cieki 2023'!CZ196</f>
        <v>0</v>
      </c>
      <c r="AE197" s="40">
        <f>'cieki 2023'!DB196</f>
        <v>0</v>
      </c>
      <c r="AF197" s="40">
        <f>'cieki 2023'!DC196</f>
        <v>0</v>
      </c>
      <c r="AG197" s="40">
        <f>'cieki 2023'!DD196</f>
        <v>0</v>
      </c>
      <c r="AH197" s="40">
        <f>'cieki 2023'!DE196</f>
        <v>0.05</v>
      </c>
      <c r="AI197" s="40">
        <f>'cieki 2023'!DF196</f>
        <v>0.05</v>
      </c>
      <c r="AJ197" s="40">
        <f>'cieki 2023'!DH196</f>
        <v>0</v>
      </c>
      <c r="AK197" s="40">
        <f>'cieki 2023'!DI196</f>
        <v>0</v>
      </c>
      <c r="AL197" s="40">
        <f>'cieki 2023'!DJ196</f>
        <v>0</v>
      </c>
      <c r="AM197" s="40">
        <f>'cieki 2023'!DK196</f>
        <v>0</v>
      </c>
      <c r="AN197" s="40">
        <f>'cieki 2023'!DL196</f>
        <v>0</v>
      </c>
      <c r="AO197" s="80" t="s">
        <v>167</v>
      </c>
    </row>
    <row r="198" spans="1:41" x14ac:dyDescent="0.2">
      <c r="A198" s="39">
        <f>'cieki 2023'!B197</f>
        <v>374</v>
      </c>
      <c r="B198" s="79" t="str">
        <f>'cieki 2023'!D197</f>
        <v>Warta - Działoszyn</v>
      </c>
      <c r="C198" s="40">
        <f>'cieki 2023'!I197</f>
        <v>0.05</v>
      </c>
      <c r="D198" s="40">
        <f>'cieki 2023'!J197</f>
        <v>1.5</v>
      </c>
      <c r="E198" s="40">
        <f>'cieki 2023'!L197</f>
        <v>2.5000000000000001E-2</v>
      </c>
      <c r="F198" s="40">
        <f>'cieki 2023'!N197</f>
        <v>5.89</v>
      </c>
      <c r="G198" s="40">
        <f>'cieki 2023'!O197</f>
        <v>4.3899999999999997</v>
      </c>
      <c r="H198" s="40">
        <f>'cieki 2023'!S197</f>
        <v>3.25</v>
      </c>
      <c r="I198" s="40">
        <f>'cieki 2023'!T197</f>
        <v>3.71</v>
      </c>
      <c r="J198" s="40">
        <f>'cieki 2023'!X197</f>
        <v>28.6</v>
      </c>
      <c r="K198" s="40">
        <f>'cieki 2023'!AH197</f>
        <v>5</v>
      </c>
      <c r="L198" s="40">
        <f>'cieki 2023'!AJ197</f>
        <v>2.5</v>
      </c>
      <c r="M198" s="40">
        <f>'cieki 2023'!BA197</f>
        <v>34</v>
      </c>
      <c r="N198" s="40">
        <f>'cieki 2023'!BI197</f>
        <v>0.5</v>
      </c>
      <c r="O198" s="40">
        <f>'cieki 2023'!BJ197</f>
        <v>5.0000000000000001E-3</v>
      </c>
      <c r="P198" s="40">
        <f>'cieki 2023'!BP197</f>
        <v>0.05</v>
      </c>
      <c r="Q198" s="40">
        <f>'cieki 2023'!BS197</f>
        <v>0.05</v>
      </c>
      <c r="R198" s="40">
        <f>'cieki 2023'!BT197</f>
        <v>0.05</v>
      </c>
      <c r="S198" s="40">
        <f>'cieki 2023'!BU197</f>
        <v>0.1</v>
      </c>
      <c r="T198" s="40">
        <f>'cieki 2023'!BZ197</f>
        <v>0.15</v>
      </c>
      <c r="U198" s="40">
        <f>'cieki 2023'!CB197</f>
        <v>50</v>
      </c>
      <c r="V198" s="40">
        <f>'cieki 2023'!CD197</f>
        <v>0.01</v>
      </c>
      <c r="W198" s="40">
        <f>'cieki 2023'!CL197</f>
        <v>5.0000000000000001E-3</v>
      </c>
      <c r="X198" s="40">
        <f>'cieki 2023'!CQ197</f>
        <v>1.5</v>
      </c>
      <c r="Y198" s="40">
        <f>'cieki 2023'!CR197</f>
        <v>0.3</v>
      </c>
      <c r="Z198" s="40">
        <f>'cieki 2023'!CS197</f>
        <v>5</v>
      </c>
      <c r="AA198" s="40">
        <f>'cieki 2023'!CT197</f>
        <v>0.5</v>
      </c>
      <c r="AB198" s="40">
        <f>'cieki 2023'!CU197</f>
        <v>0.5</v>
      </c>
      <c r="AC198" s="40">
        <f>'cieki 2023'!CX197</f>
        <v>0.05</v>
      </c>
      <c r="AD198" s="40">
        <f>'cieki 2023'!CZ197</f>
        <v>0.05</v>
      </c>
      <c r="AE198" s="40">
        <f>'cieki 2023'!DB197</f>
        <v>0.05</v>
      </c>
      <c r="AF198" s="40">
        <f>'cieki 2023'!DC197</f>
        <v>0.05</v>
      </c>
      <c r="AG198" s="40">
        <f>'cieki 2023'!DD197</f>
        <v>0.05</v>
      </c>
      <c r="AH198" s="40">
        <f>'cieki 2023'!DE197</f>
        <v>0.05</v>
      </c>
      <c r="AI198" s="40">
        <f>'cieki 2023'!DF197</f>
        <v>0.05</v>
      </c>
      <c r="AJ198" s="40">
        <f>'cieki 2023'!DH197</f>
        <v>0.5</v>
      </c>
      <c r="AK198" s="40">
        <f>'cieki 2023'!DI197</f>
        <v>0.05</v>
      </c>
      <c r="AL198" s="40">
        <f>'cieki 2023'!DJ197</f>
        <v>0.25</v>
      </c>
      <c r="AM198" s="40">
        <f>'cieki 2023'!DK197</f>
        <v>0.25</v>
      </c>
      <c r="AN198" s="40">
        <f>'cieki 2023'!DL197</f>
        <v>0.05</v>
      </c>
      <c r="AO198" s="80" t="s">
        <v>167</v>
      </c>
    </row>
    <row r="199" spans="1:41" x14ac:dyDescent="0.2">
      <c r="A199" s="39">
        <f>'cieki 2023'!B198</f>
        <v>375</v>
      </c>
      <c r="B199" s="79" t="str">
        <f>'cieki 2023'!D198</f>
        <v>Wda - ujście do Wisły, Świecie</v>
      </c>
      <c r="C199" s="40">
        <f>'cieki 2023'!I198</f>
        <v>0.05</v>
      </c>
      <c r="D199" s="40">
        <f>'cieki 2023'!J198</f>
        <v>1.5</v>
      </c>
      <c r="E199" s="40">
        <f>'cieki 2023'!L198</f>
        <v>0.13400000000000001</v>
      </c>
      <c r="F199" s="40">
        <f>'cieki 2023'!N198</f>
        <v>12.4</v>
      </c>
      <c r="G199" s="40">
        <f>'cieki 2023'!O198</f>
        <v>21.2</v>
      </c>
      <c r="H199" s="40">
        <f>'cieki 2023'!S198</f>
        <v>6.61</v>
      </c>
      <c r="I199" s="40">
        <f>'cieki 2023'!T198</f>
        <v>12</v>
      </c>
      <c r="J199" s="40">
        <f>'cieki 2023'!X198</f>
        <v>85.5</v>
      </c>
      <c r="K199" s="40">
        <f>'cieki 2023'!AH198</f>
        <v>230</v>
      </c>
      <c r="L199" s="40">
        <f>'cieki 2023'!AJ198</f>
        <v>2.5</v>
      </c>
      <c r="M199" s="40">
        <f>'cieki 2023'!BA198</f>
        <v>6164.5</v>
      </c>
      <c r="N199" s="40">
        <f>'cieki 2023'!BI198</f>
        <v>0.5</v>
      </c>
      <c r="O199" s="40">
        <f>'cieki 2023'!BJ198</f>
        <v>5.0000000000000001E-3</v>
      </c>
      <c r="P199" s="40">
        <f>'cieki 2023'!BP198</f>
        <v>0.05</v>
      </c>
      <c r="Q199" s="40">
        <f>'cieki 2023'!BS198</f>
        <v>0.05</v>
      </c>
      <c r="R199" s="40">
        <f>'cieki 2023'!BT198</f>
        <v>0.05</v>
      </c>
      <c r="S199" s="40">
        <f>'cieki 2023'!BU198</f>
        <v>0.1</v>
      </c>
      <c r="T199" s="40">
        <f>'cieki 2023'!BZ198</f>
        <v>0.15</v>
      </c>
      <c r="U199" s="40">
        <f>'cieki 2023'!CB198</f>
        <v>0</v>
      </c>
      <c r="V199" s="40">
        <f>'cieki 2023'!CD198</f>
        <v>0</v>
      </c>
      <c r="W199" s="40">
        <f>'cieki 2023'!CL198</f>
        <v>0</v>
      </c>
      <c r="X199" s="40">
        <f>'cieki 2023'!CQ198</f>
        <v>0</v>
      </c>
      <c r="Y199" s="40">
        <f>'cieki 2023'!CR198</f>
        <v>0</v>
      </c>
      <c r="Z199" s="40">
        <f>'cieki 2023'!CS198</f>
        <v>0</v>
      </c>
      <c r="AA199" s="40">
        <f>'cieki 2023'!CT198</f>
        <v>0</v>
      </c>
      <c r="AB199" s="40">
        <f>'cieki 2023'!CU198</f>
        <v>0</v>
      </c>
      <c r="AC199" s="40">
        <f>'cieki 2023'!CX198</f>
        <v>0</v>
      </c>
      <c r="AD199" s="40">
        <f>'cieki 2023'!CZ198</f>
        <v>0</v>
      </c>
      <c r="AE199" s="40">
        <f>'cieki 2023'!DB198</f>
        <v>0</v>
      </c>
      <c r="AF199" s="40">
        <f>'cieki 2023'!DC198</f>
        <v>0</v>
      </c>
      <c r="AG199" s="40">
        <f>'cieki 2023'!DD198</f>
        <v>0</v>
      </c>
      <c r="AH199" s="40">
        <f>'cieki 2023'!DE198</f>
        <v>0.05</v>
      </c>
      <c r="AI199" s="40">
        <f>'cieki 2023'!DF198</f>
        <v>0.05</v>
      </c>
      <c r="AJ199" s="40">
        <f>'cieki 2023'!DH198</f>
        <v>0</v>
      </c>
      <c r="AK199" s="40">
        <f>'cieki 2023'!DI198</f>
        <v>0</v>
      </c>
      <c r="AL199" s="40">
        <f>'cieki 2023'!DJ198</f>
        <v>0</v>
      </c>
      <c r="AM199" s="40">
        <f>'cieki 2023'!DK198</f>
        <v>0</v>
      </c>
      <c r="AN199" s="40">
        <f>'cieki 2023'!DL198</f>
        <v>0</v>
      </c>
      <c r="AO199" s="81" t="s">
        <v>166</v>
      </c>
    </row>
    <row r="200" spans="1:41" x14ac:dyDescent="0.2">
      <c r="A200" s="39">
        <f>'cieki 2023'!B199</f>
        <v>376</v>
      </c>
      <c r="B200" s="79" t="str">
        <f>'cieki 2023'!D199</f>
        <v>Wełna - Oborniki</v>
      </c>
      <c r="C200" s="40">
        <f>'cieki 2023'!I199</f>
        <v>0.05</v>
      </c>
      <c r="D200" s="40">
        <f>'cieki 2023'!J199</f>
        <v>1.5</v>
      </c>
      <c r="E200" s="40">
        <f>'cieki 2023'!L199</f>
        <v>2.5000000000000001E-2</v>
      </c>
      <c r="F200" s="40">
        <f>'cieki 2023'!N199</f>
        <v>3.19</v>
      </c>
      <c r="G200" s="40">
        <f>'cieki 2023'!O199</f>
        <v>4.26</v>
      </c>
      <c r="H200" s="40">
        <f>'cieki 2023'!S199</f>
        <v>2.4700000000000002</v>
      </c>
      <c r="I200" s="40">
        <f>'cieki 2023'!T199</f>
        <v>3.09</v>
      </c>
      <c r="J200" s="40">
        <f>'cieki 2023'!X199</f>
        <v>24</v>
      </c>
      <c r="K200" s="40">
        <f>'cieki 2023'!AH199</f>
        <v>12</v>
      </c>
      <c r="L200" s="40">
        <f>'cieki 2023'!AJ199</f>
        <v>2.5</v>
      </c>
      <c r="M200" s="40">
        <f>'cieki 2023'!BA199</f>
        <v>497</v>
      </c>
      <c r="N200" s="40">
        <f>'cieki 2023'!BI199</f>
        <v>0.5</v>
      </c>
      <c r="O200" s="40">
        <f>'cieki 2023'!BJ199</f>
        <v>5.0000000000000001E-3</v>
      </c>
      <c r="P200" s="40">
        <f>'cieki 2023'!BP199</f>
        <v>0.05</v>
      </c>
      <c r="Q200" s="40">
        <f>'cieki 2023'!BS199</f>
        <v>0.05</v>
      </c>
      <c r="R200" s="40">
        <f>'cieki 2023'!BT199</f>
        <v>0.05</v>
      </c>
      <c r="S200" s="40">
        <f>'cieki 2023'!BU199</f>
        <v>0.1</v>
      </c>
      <c r="T200" s="40">
        <f>'cieki 2023'!BZ199</f>
        <v>0.15</v>
      </c>
      <c r="U200" s="40">
        <f>'cieki 2023'!CB199</f>
        <v>50</v>
      </c>
      <c r="V200" s="40">
        <f>'cieki 2023'!CD199</f>
        <v>0.01</v>
      </c>
      <c r="W200" s="40">
        <f>'cieki 2023'!CL199</f>
        <v>0.08</v>
      </c>
      <c r="X200" s="40">
        <f>'cieki 2023'!CQ199</f>
        <v>1.5</v>
      </c>
      <c r="Y200" s="40">
        <f>'cieki 2023'!CR199</f>
        <v>0.3</v>
      </c>
      <c r="Z200" s="40">
        <f>'cieki 2023'!CS199</f>
        <v>5</v>
      </c>
      <c r="AA200" s="40">
        <f>'cieki 2023'!CT199</f>
        <v>0.5</v>
      </c>
      <c r="AB200" s="40">
        <f>'cieki 2023'!CU199</f>
        <v>0.5</v>
      </c>
      <c r="AC200" s="40">
        <f>'cieki 2023'!CX199</f>
        <v>0.05</v>
      </c>
      <c r="AD200" s="40">
        <f>'cieki 2023'!CZ199</f>
        <v>0.05</v>
      </c>
      <c r="AE200" s="40">
        <f>'cieki 2023'!DB199</f>
        <v>0.05</v>
      </c>
      <c r="AF200" s="40">
        <f>'cieki 2023'!DC199</f>
        <v>0.05</v>
      </c>
      <c r="AG200" s="40">
        <f>'cieki 2023'!DD199</f>
        <v>0.05</v>
      </c>
      <c r="AH200" s="40">
        <f>'cieki 2023'!DE199</f>
        <v>0.05</v>
      </c>
      <c r="AI200" s="40">
        <f>'cieki 2023'!DF199</f>
        <v>0.05</v>
      </c>
      <c r="AJ200" s="40">
        <f>'cieki 2023'!DH199</f>
        <v>0.5</v>
      </c>
      <c r="AK200" s="40">
        <f>'cieki 2023'!DI199</f>
        <v>0.05</v>
      </c>
      <c r="AL200" s="40">
        <f>'cieki 2023'!DJ199</f>
        <v>0.25</v>
      </c>
      <c r="AM200" s="40">
        <f>'cieki 2023'!DK199</f>
        <v>0.25</v>
      </c>
      <c r="AN200" s="40">
        <f>'cieki 2023'!DL199</f>
        <v>0.05</v>
      </c>
      <c r="AO200" s="81" t="s">
        <v>166</v>
      </c>
    </row>
    <row r="201" spans="1:41" x14ac:dyDescent="0.2">
      <c r="A201" s="39">
        <f>'cieki 2023'!B200</f>
        <v>377</v>
      </c>
      <c r="B201" s="79" t="str">
        <f>'cieki 2023'!D200</f>
        <v>Węgorapa - Mieduniszki</v>
      </c>
      <c r="C201" s="40">
        <f>'cieki 2023'!I200</f>
        <v>0.64300000000000002</v>
      </c>
      <c r="D201" s="40">
        <f>'cieki 2023'!J200</f>
        <v>1.5</v>
      </c>
      <c r="E201" s="40">
        <f>'cieki 2023'!L200</f>
        <v>2.5000000000000001E-2</v>
      </c>
      <c r="F201" s="40">
        <f>'cieki 2023'!N200</f>
        <v>2.88</v>
      </c>
      <c r="G201" s="40">
        <f>'cieki 2023'!O200</f>
        <v>4.43</v>
      </c>
      <c r="H201" s="40">
        <f>'cieki 2023'!S200</f>
        <v>1.04</v>
      </c>
      <c r="I201" s="40">
        <f>'cieki 2023'!T200</f>
        <v>1.1499999999999999</v>
      </c>
      <c r="J201" s="40">
        <f>'cieki 2023'!X200</f>
        <v>12.1</v>
      </c>
      <c r="K201" s="40">
        <f>'cieki 2023'!AH200</f>
        <v>2.5</v>
      </c>
      <c r="L201" s="40">
        <f>'cieki 2023'!AJ200</f>
        <v>2.5</v>
      </c>
      <c r="M201" s="40">
        <f>'cieki 2023'!BA200</f>
        <v>50</v>
      </c>
      <c r="N201" s="40">
        <f>'cieki 2023'!BI200</f>
        <v>0.5</v>
      </c>
      <c r="O201" s="40">
        <f>'cieki 2023'!BJ200</f>
        <v>5.0000000000000001E-3</v>
      </c>
      <c r="P201" s="40">
        <f>'cieki 2023'!BP200</f>
        <v>0.05</v>
      </c>
      <c r="Q201" s="40">
        <f>'cieki 2023'!BS200</f>
        <v>0.05</v>
      </c>
      <c r="R201" s="40">
        <f>'cieki 2023'!BT200</f>
        <v>0.05</v>
      </c>
      <c r="S201" s="40">
        <f>'cieki 2023'!BU200</f>
        <v>0.1</v>
      </c>
      <c r="T201" s="40">
        <f>'cieki 2023'!BZ200</f>
        <v>0.15</v>
      </c>
      <c r="U201" s="40">
        <f>'cieki 2023'!CB200</f>
        <v>50</v>
      </c>
      <c r="V201" s="40">
        <f>'cieki 2023'!CD200</f>
        <v>0.01</v>
      </c>
      <c r="W201" s="40">
        <f>'cieki 2023'!CL200</f>
        <v>0.12</v>
      </c>
      <c r="X201" s="40">
        <f>'cieki 2023'!CQ200</f>
        <v>1.5</v>
      </c>
      <c r="Y201" s="40">
        <f>'cieki 2023'!CR200</f>
        <v>0.3</v>
      </c>
      <c r="Z201" s="40">
        <f>'cieki 2023'!CS200</f>
        <v>5</v>
      </c>
      <c r="AA201" s="40">
        <f>'cieki 2023'!CT200</f>
        <v>0.5</v>
      </c>
      <c r="AB201" s="40">
        <f>'cieki 2023'!CU200</f>
        <v>0.5</v>
      </c>
      <c r="AC201" s="40">
        <f>'cieki 2023'!CX200</f>
        <v>0.05</v>
      </c>
      <c r="AD201" s="40">
        <f>'cieki 2023'!CZ200</f>
        <v>0.05</v>
      </c>
      <c r="AE201" s="40">
        <f>'cieki 2023'!DB200</f>
        <v>0.05</v>
      </c>
      <c r="AF201" s="40">
        <f>'cieki 2023'!DC200</f>
        <v>0.05</v>
      </c>
      <c r="AG201" s="40">
        <f>'cieki 2023'!DD200</f>
        <v>0.05</v>
      </c>
      <c r="AH201" s="40">
        <f>'cieki 2023'!DE200</f>
        <v>0.05</v>
      </c>
      <c r="AI201" s="40">
        <f>'cieki 2023'!DF200</f>
        <v>0.05</v>
      </c>
      <c r="AJ201" s="40">
        <f>'cieki 2023'!DH200</f>
        <v>0.5</v>
      </c>
      <c r="AK201" s="40">
        <f>'cieki 2023'!DI200</f>
        <v>0.05</v>
      </c>
      <c r="AL201" s="40">
        <f>'cieki 2023'!DJ200</f>
        <v>0.25</v>
      </c>
      <c r="AM201" s="40">
        <f>'cieki 2023'!DK200</f>
        <v>0.25</v>
      </c>
      <c r="AN201" s="40">
        <f>'cieki 2023'!DL200</f>
        <v>0.05</v>
      </c>
      <c r="AO201" s="81" t="s">
        <v>166</v>
      </c>
    </row>
    <row r="202" spans="1:41" x14ac:dyDescent="0.2">
      <c r="A202" s="39">
        <f>'cieki 2023'!B201</f>
        <v>378</v>
      </c>
      <c r="B202" s="79" t="str">
        <f>'cieki 2023'!D201</f>
        <v>Widawa - ujście do Odry</v>
      </c>
      <c r="C202" s="40">
        <f>'cieki 2023'!I201</f>
        <v>0.79500000000000004</v>
      </c>
      <c r="D202" s="40">
        <f>'cieki 2023'!J201</f>
        <v>9</v>
      </c>
      <c r="E202" s="40">
        <f>'cieki 2023'!L201</f>
        <v>1.75</v>
      </c>
      <c r="F202" s="40">
        <f>'cieki 2023'!N201</f>
        <v>141</v>
      </c>
      <c r="G202" s="40">
        <f>'cieki 2023'!O201</f>
        <v>51.4</v>
      </c>
      <c r="H202" s="40">
        <f>'cieki 2023'!S201</f>
        <v>16.3</v>
      </c>
      <c r="I202" s="40">
        <f>'cieki 2023'!T201</f>
        <v>19.600000000000001</v>
      </c>
      <c r="J202" s="40">
        <f>'cieki 2023'!X201</f>
        <v>309</v>
      </c>
      <c r="K202" s="40">
        <f>'cieki 2023'!AH201</f>
        <v>66</v>
      </c>
      <c r="L202" s="40">
        <f>'cieki 2023'!AJ201</f>
        <v>27</v>
      </c>
      <c r="M202" s="40">
        <f>'cieki 2023'!BA201</f>
        <v>1300.5</v>
      </c>
      <c r="N202" s="40">
        <f>'cieki 2023'!BI201</f>
        <v>0.5</v>
      </c>
      <c r="O202" s="40">
        <f>'cieki 2023'!BJ201</f>
        <v>5.0000000000000001E-3</v>
      </c>
      <c r="P202" s="40">
        <f>'cieki 2023'!BP201</f>
        <v>0.05</v>
      </c>
      <c r="Q202" s="40">
        <f>'cieki 2023'!BS201</f>
        <v>0.05</v>
      </c>
      <c r="R202" s="40">
        <f>'cieki 2023'!BT201</f>
        <v>0.05</v>
      </c>
      <c r="S202" s="40">
        <f>'cieki 2023'!BU201</f>
        <v>0.1</v>
      </c>
      <c r="T202" s="40">
        <f>'cieki 2023'!BZ201</f>
        <v>0.15</v>
      </c>
      <c r="U202" s="40">
        <f>'cieki 2023'!CB201</f>
        <v>0</v>
      </c>
      <c r="V202" s="40">
        <f>'cieki 2023'!CD201</f>
        <v>0</v>
      </c>
      <c r="W202" s="40">
        <f>'cieki 2023'!CL201</f>
        <v>0</v>
      </c>
      <c r="X202" s="40">
        <f>'cieki 2023'!CQ201</f>
        <v>0</v>
      </c>
      <c r="Y202" s="40">
        <f>'cieki 2023'!CR201</f>
        <v>0</v>
      </c>
      <c r="Z202" s="40">
        <f>'cieki 2023'!CS201</f>
        <v>0</v>
      </c>
      <c r="AA202" s="40">
        <f>'cieki 2023'!CT201</f>
        <v>0</v>
      </c>
      <c r="AB202" s="40">
        <f>'cieki 2023'!CU201</f>
        <v>0</v>
      </c>
      <c r="AC202" s="40">
        <f>'cieki 2023'!CX201</f>
        <v>0</v>
      </c>
      <c r="AD202" s="40">
        <f>'cieki 2023'!CZ201</f>
        <v>0</v>
      </c>
      <c r="AE202" s="40">
        <f>'cieki 2023'!DB201</f>
        <v>0</v>
      </c>
      <c r="AF202" s="40">
        <f>'cieki 2023'!DC201</f>
        <v>0</v>
      </c>
      <c r="AG202" s="40">
        <f>'cieki 2023'!DD201</f>
        <v>0</v>
      </c>
      <c r="AH202" s="40">
        <f>'cieki 2023'!DE201</f>
        <v>0.05</v>
      </c>
      <c r="AI202" s="40">
        <f>'cieki 2023'!DF201</f>
        <v>0.05</v>
      </c>
      <c r="AJ202" s="40">
        <f>'cieki 2023'!DH201</f>
        <v>0</v>
      </c>
      <c r="AK202" s="40">
        <f>'cieki 2023'!DI201</f>
        <v>0</v>
      </c>
      <c r="AL202" s="40">
        <f>'cieki 2023'!DJ201</f>
        <v>0</v>
      </c>
      <c r="AM202" s="40">
        <f>'cieki 2023'!DK201</f>
        <v>0</v>
      </c>
      <c r="AN202" s="40">
        <f>'cieki 2023'!DL201</f>
        <v>0</v>
      </c>
      <c r="AO202" s="81" t="s">
        <v>166</v>
      </c>
    </row>
    <row r="203" spans="1:41" x14ac:dyDescent="0.2">
      <c r="A203" s="39">
        <f>'cieki 2023'!B202</f>
        <v>379</v>
      </c>
      <c r="B203" s="79" t="str">
        <f>'cieki 2023'!D202</f>
        <v>Wielka Puszcza - ujście do Soły</v>
      </c>
      <c r="C203" s="40">
        <f>'cieki 2023'!I202</f>
        <v>0.05</v>
      </c>
      <c r="D203" s="40">
        <f>'cieki 2023'!J202</f>
        <v>3.49</v>
      </c>
      <c r="E203" s="40">
        <f>'cieki 2023'!L202</f>
        <v>0.23400000000000001</v>
      </c>
      <c r="F203" s="40">
        <f>'cieki 2023'!N202</f>
        <v>14.5</v>
      </c>
      <c r="G203" s="40">
        <f>'cieki 2023'!O202</f>
        <v>12</v>
      </c>
      <c r="H203" s="40">
        <f>'cieki 2023'!S202</f>
        <v>16.899999999999999</v>
      </c>
      <c r="I203" s="40">
        <f>'cieki 2023'!T202</f>
        <v>13.8</v>
      </c>
      <c r="J203" s="40">
        <f>'cieki 2023'!X202</f>
        <v>54.7</v>
      </c>
      <c r="K203" s="40">
        <f>'cieki 2023'!AH202</f>
        <v>14</v>
      </c>
      <c r="L203" s="40">
        <f>'cieki 2023'!AJ202</f>
        <v>11</v>
      </c>
      <c r="M203" s="40">
        <f>'cieki 2023'!BA202</f>
        <v>556.5</v>
      </c>
      <c r="N203" s="40">
        <f>'cieki 2023'!BI202</f>
        <v>0.5</v>
      </c>
      <c r="O203" s="40">
        <f>'cieki 2023'!BJ202</f>
        <v>5.0000000000000001E-3</v>
      </c>
      <c r="P203" s="40">
        <f>'cieki 2023'!BP202</f>
        <v>0.05</v>
      </c>
      <c r="Q203" s="40">
        <f>'cieki 2023'!BS202</f>
        <v>0.05</v>
      </c>
      <c r="R203" s="40">
        <f>'cieki 2023'!BT202</f>
        <v>0.05</v>
      </c>
      <c r="S203" s="40">
        <f>'cieki 2023'!BU202</f>
        <v>0.1</v>
      </c>
      <c r="T203" s="40">
        <f>'cieki 2023'!BZ202</f>
        <v>0.15</v>
      </c>
      <c r="U203" s="40">
        <f>'cieki 2023'!CB202</f>
        <v>0</v>
      </c>
      <c r="V203" s="40">
        <f>'cieki 2023'!CD202</f>
        <v>0</v>
      </c>
      <c r="W203" s="40">
        <f>'cieki 2023'!CL202</f>
        <v>0</v>
      </c>
      <c r="X203" s="40">
        <f>'cieki 2023'!CQ202</f>
        <v>0</v>
      </c>
      <c r="Y203" s="40">
        <f>'cieki 2023'!CR202</f>
        <v>0</v>
      </c>
      <c r="Z203" s="40">
        <f>'cieki 2023'!CS202</f>
        <v>0</v>
      </c>
      <c r="AA203" s="40">
        <f>'cieki 2023'!CT202</f>
        <v>0</v>
      </c>
      <c r="AB203" s="40">
        <f>'cieki 2023'!CU202</f>
        <v>0</v>
      </c>
      <c r="AC203" s="40">
        <f>'cieki 2023'!CX202</f>
        <v>0</v>
      </c>
      <c r="AD203" s="40">
        <f>'cieki 2023'!CZ202</f>
        <v>0</v>
      </c>
      <c r="AE203" s="40">
        <f>'cieki 2023'!DB202</f>
        <v>0</v>
      </c>
      <c r="AF203" s="40">
        <f>'cieki 2023'!DC202</f>
        <v>0</v>
      </c>
      <c r="AG203" s="40">
        <f>'cieki 2023'!DD202</f>
        <v>0</v>
      </c>
      <c r="AH203" s="40">
        <f>'cieki 2023'!DE202</f>
        <v>0.05</v>
      </c>
      <c r="AI203" s="40">
        <f>'cieki 2023'!DF202</f>
        <v>0.05</v>
      </c>
      <c r="AJ203" s="40">
        <f>'cieki 2023'!DH202</f>
        <v>0</v>
      </c>
      <c r="AK203" s="40">
        <f>'cieki 2023'!DI202</f>
        <v>0</v>
      </c>
      <c r="AL203" s="40">
        <f>'cieki 2023'!DJ202</f>
        <v>0</v>
      </c>
      <c r="AM203" s="40">
        <f>'cieki 2023'!DK202</f>
        <v>0</v>
      </c>
      <c r="AN203" s="40">
        <f>'cieki 2023'!DL202</f>
        <v>0</v>
      </c>
      <c r="AO203" s="80" t="s">
        <v>167</v>
      </c>
    </row>
    <row r="204" spans="1:41" x14ac:dyDescent="0.2">
      <c r="A204" s="39">
        <f>'cieki 2023'!B203</f>
        <v>380</v>
      </c>
      <c r="B204" s="79" t="str">
        <f>'cieki 2023'!D203</f>
        <v>Wieprz - Borowica</v>
      </c>
      <c r="C204" s="40">
        <f>'cieki 2023'!I203</f>
        <v>0.05</v>
      </c>
      <c r="D204" s="40">
        <f>'cieki 2023'!J203</f>
        <v>4.91</v>
      </c>
      <c r="E204" s="40">
        <f>'cieki 2023'!L203</f>
        <v>2.5000000000000001E-2</v>
      </c>
      <c r="F204" s="40">
        <f>'cieki 2023'!N203</f>
        <v>14</v>
      </c>
      <c r="G204" s="40">
        <f>'cieki 2023'!O203</f>
        <v>11.1</v>
      </c>
      <c r="H204" s="40">
        <f>'cieki 2023'!S203</f>
        <v>9.15</v>
      </c>
      <c r="I204" s="40">
        <f>'cieki 2023'!T203</f>
        <v>7.72</v>
      </c>
      <c r="J204" s="40">
        <f>'cieki 2023'!X203</f>
        <v>40.700000000000003</v>
      </c>
      <c r="K204" s="40">
        <f>'cieki 2023'!AH203</f>
        <v>46</v>
      </c>
      <c r="L204" s="40">
        <f>'cieki 2023'!AJ203</f>
        <v>2.5</v>
      </c>
      <c r="M204" s="40">
        <f>'cieki 2023'!BA203</f>
        <v>297.5</v>
      </c>
      <c r="N204" s="40">
        <f>'cieki 2023'!BI203</f>
        <v>0.5</v>
      </c>
      <c r="O204" s="40">
        <f>'cieki 2023'!BJ203</f>
        <v>5.0000000000000001E-3</v>
      </c>
      <c r="P204" s="40">
        <f>'cieki 2023'!BP203</f>
        <v>0.05</v>
      </c>
      <c r="Q204" s="40">
        <f>'cieki 2023'!BS203</f>
        <v>0.05</v>
      </c>
      <c r="R204" s="40">
        <f>'cieki 2023'!BT203</f>
        <v>0.05</v>
      </c>
      <c r="S204" s="40">
        <f>'cieki 2023'!BU203</f>
        <v>0.1</v>
      </c>
      <c r="T204" s="40">
        <f>'cieki 2023'!BZ203</f>
        <v>0.15</v>
      </c>
      <c r="U204" s="40">
        <f>'cieki 2023'!CB203</f>
        <v>0</v>
      </c>
      <c r="V204" s="40">
        <f>'cieki 2023'!CD203</f>
        <v>0</v>
      </c>
      <c r="W204" s="40">
        <f>'cieki 2023'!CL203</f>
        <v>0</v>
      </c>
      <c r="X204" s="40">
        <f>'cieki 2023'!CQ203</f>
        <v>0</v>
      </c>
      <c r="Y204" s="40">
        <f>'cieki 2023'!CR203</f>
        <v>0</v>
      </c>
      <c r="Z204" s="40">
        <f>'cieki 2023'!CS203</f>
        <v>0</v>
      </c>
      <c r="AA204" s="40">
        <f>'cieki 2023'!CT203</f>
        <v>0</v>
      </c>
      <c r="AB204" s="40">
        <f>'cieki 2023'!CU203</f>
        <v>0</v>
      </c>
      <c r="AC204" s="40">
        <f>'cieki 2023'!CX203</f>
        <v>0</v>
      </c>
      <c r="AD204" s="40">
        <f>'cieki 2023'!CZ203</f>
        <v>0</v>
      </c>
      <c r="AE204" s="40">
        <f>'cieki 2023'!DB203</f>
        <v>0</v>
      </c>
      <c r="AF204" s="40">
        <f>'cieki 2023'!DC203</f>
        <v>0</v>
      </c>
      <c r="AG204" s="40">
        <f>'cieki 2023'!DD203</f>
        <v>0</v>
      </c>
      <c r="AH204" s="40">
        <f>'cieki 2023'!DE203</f>
        <v>0.05</v>
      </c>
      <c r="AI204" s="40">
        <f>'cieki 2023'!DF203</f>
        <v>0.05</v>
      </c>
      <c r="AJ204" s="40">
        <f>'cieki 2023'!DH203</f>
        <v>0</v>
      </c>
      <c r="AK204" s="40">
        <f>'cieki 2023'!DI203</f>
        <v>0</v>
      </c>
      <c r="AL204" s="40">
        <f>'cieki 2023'!DJ203</f>
        <v>0</v>
      </c>
      <c r="AM204" s="40">
        <f>'cieki 2023'!DK203</f>
        <v>0</v>
      </c>
      <c r="AN204" s="40">
        <f>'cieki 2023'!DL203</f>
        <v>0</v>
      </c>
      <c r="AO204" s="80" t="s">
        <v>167</v>
      </c>
    </row>
    <row r="205" spans="1:41" x14ac:dyDescent="0.2">
      <c r="A205" s="39">
        <f>'cieki 2023'!B204</f>
        <v>381</v>
      </c>
      <c r="B205" s="79" t="str">
        <f>'cieki 2023'!D204</f>
        <v>Wieprz - Dęblin</v>
      </c>
      <c r="C205" s="40">
        <f>'cieki 2023'!I204</f>
        <v>0.05</v>
      </c>
      <c r="D205" s="40">
        <f>'cieki 2023'!J204</f>
        <v>1.5</v>
      </c>
      <c r="E205" s="40">
        <f>'cieki 2023'!L204</f>
        <v>0.64200000000000002</v>
      </c>
      <c r="F205" s="40">
        <f>'cieki 2023'!N204</f>
        <v>8.0399999999999991</v>
      </c>
      <c r="G205" s="40">
        <f>'cieki 2023'!O204</f>
        <v>5.9</v>
      </c>
      <c r="H205" s="40">
        <f>'cieki 2023'!S204</f>
        <v>4.3499999999999996</v>
      </c>
      <c r="I205" s="40">
        <f>'cieki 2023'!T204</f>
        <v>4.51</v>
      </c>
      <c r="J205" s="40">
        <f>'cieki 2023'!X204</f>
        <v>20.100000000000001</v>
      </c>
      <c r="K205" s="40">
        <f>'cieki 2023'!AH204</f>
        <v>12</v>
      </c>
      <c r="L205" s="40">
        <f>'cieki 2023'!AJ204</f>
        <v>2.5</v>
      </c>
      <c r="M205" s="40">
        <f>'cieki 2023'!BA204</f>
        <v>68.5</v>
      </c>
      <c r="N205" s="40">
        <f>'cieki 2023'!BI204</f>
        <v>0.5</v>
      </c>
      <c r="O205" s="40">
        <f>'cieki 2023'!BJ204</f>
        <v>5.0000000000000001E-3</v>
      </c>
      <c r="P205" s="40">
        <f>'cieki 2023'!BP204</f>
        <v>0.05</v>
      </c>
      <c r="Q205" s="40">
        <f>'cieki 2023'!BS204</f>
        <v>0.05</v>
      </c>
      <c r="R205" s="40">
        <f>'cieki 2023'!BT204</f>
        <v>0.05</v>
      </c>
      <c r="S205" s="40">
        <f>'cieki 2023'!BU204</f>
        <v>0.1</v>
      </c>
      <c r="T205" s="40">
        <f>'cieki 2023'!BZ204</f>
        <v>0.15</v>
      </c>
      <c r="U205" s="40">
        <f>'cieki 2023'!CB204</f>
        <v>0</v>
      </c>
      <c r="V205" s="40">
        <f>'cieki 2023'!CD204</f>
        <v>0</v>
      </c>
      <c r="W205" s="40">
        <f>'cieki 2023'!CL204</f>
        <v>0</v>
      </c>
      <c r="X205" s="40">
        <f>'cieki 2023'!CQ204</f>
        <v>0</v>
      </c>
      <c r="Y205" s="40">
        <f>'cieki 2023'!CR204</f>
        <v>0</v>
      </c>
      <c r="Z205" s="40">
        <f>'cieki 2023'!CS204</f>
        <v>0</v>
      </c>
      <c r="AA205" s="40">
        <f>'cieki 2023'!CT204</f>
        <v>0</v>
      </c>
      <c r="AB205" s="40">
        <f>'cieki 2023'!CU204</f>
        <v>0</v>
      </c>
      <c r="AC205" s="40">
        <f>'cieki 2023'!CX204</f>
        <v>0</v>
      </c>
      <c r="AD205" s="40">
        <f>'cieki 2023'!CZ204</f>
        <v>0</v>
      </c>
      <c r="AE205" s="40">
        <f>'cieki 2023'!DB204</f>
        <v>0</v>
      </c>
      <c r="AF205" s="40">
        <f>'cieki 2023'!DC204</f>
        <v>0</v>
      </c>
      <c r="AG205" s="40">
        <f>'cieki 2023'!DD204</f>
        <v>0</v>
      </c>
      <c r="AH205" s="40">
        <f>'cieki 2023'!DE204</f>
        <v>0.05</v>
      </c>
      <c r="AI205" s="40">
        <f>'cieki 2023'!DF204</f>
        <v>0.05</v>
      </c>
      <c r="AJ205" s="40">
        <f>'cieki 2023'!DH204</f>
        <v>0</v>
      </c>
      <c r="AK205" s="40">
        <f>'cieki 2023'!DI204</f>
        <v>0</v>
      </c>
      <c r="AL205" s="40">
        <f>'cieki 2023'!DJ204</f>
        <v>0</v>
      </c>
      <c r="AM205" s="40">
        <f>'cieki 2023'!DK204</f>
        <v>0</v>
      </c>
      <c r="AN205" s="40">
        <f>'cieki 2023'!DL204</f>
        <v>0</v>
      </c>
      <c r="AO205" s="80" t="s">
        <v>167</v>
      </c>
    </row>
    <row r="206" spans="1:41" x14ac:dyDescent="0.2">
      <c r="A206" s="39">
        <f>'cieki 2023'!B205</f>
        <v>382</v>
      </c>
      <c r="B206" s="79" t="str">
        <f>'cieki 2023'!D205</f>
        <v>Wieprz - Jaszczów</v>
      </c>
      <c r="C206" s="40">
        <f>'cieki 2023'!I205</f>
        <v>0.05</v>
      </c>
      <c r="D206" s="40">
        <f>'cieki 2023'!J205</f>
        <v>5.99</v>
      </c>
      <c r="E206" s="40">
        <f>'cieki 2023'!L205</f>
        <v>2.5000000000000001E-2</v>
      </c>
      <c r="F206" s="40">
        <f>'cieki 2023'!N205</f>
        <v>15</v>
      </c>
      <c r="G206" s="40">
        <f>'cieki 2023'!O205</f>
        <v>10.199999999999999</v>
      </c>
      <c r="H206" s="40">
        <f>'cieki 2023'!S205</f>
        <v>9.7200000000000006</v>
      </c>
      <c r="I206" s="40">
        <f>'cieki 2023'!T205</f>
        <v>4.09</v>
      </c>
      <c r="J206" s="40">
        <f>'cieki 2023'!X205</f>
        <v>37.6</v>
      </c>
      <c r="K206" s="40">
        <f>'cieki 2023'!AH205</f>
        <v>35</v>
      </c>
      <c r="L206" s="40">
        <f>'cieki 2023'!AJ205</f>
        <v>2.5</v>
      </c>
      <c r="M206" s="40">
        <f>'cieki 2023'!BA205</f>
        <v>121</v>
      </c>
      <c r="N206" s="40">
        <f>'cieki 2023'!BI205</f>
        <v>0.5</v>
      </c>
      <c r="O206" s="40">
        <f>'cieki 2023'!BJ205</f>
        <v>5.0000000000000001E-3</v>
      </c>
      <c r="P206" s="40">
        <f>'cieki 2023'!BP205</f>
        <v>0.05</v>
      </c>
      <c r="Q206" s="40">
        <f>'cieki 2023'!BS205</f>
        <v>0.05</v>
      </c>
      <c r="R206" s="40">
        <f>'cieki 2023'!BT205</f>
        <v>0.05</v>
      </c>
      <c r="S206" s="40">
        <f>'cieki 2023'!BU205</f>
        <v>0.1</v>
      </c>
      <c r="T206" s="40">
        <f>'cieki 2023'!BZ205</f>
        <v>0.15</v>
      </c>
      <c r="U206" s="40">
        <f>'cieki 2023'!CB205</f>
        <v>50</v>
      </c>
      <c r="V206" s="40">
        <f>'cieki 2023'!CD205</f>
        <v>0.01</v>
      </c>
      <c r="W206" s="40">
        <f>'cieki 2023'!CL205</f>
        <v>5.0000000000000001E-3</v>
      </c>
      <c r="X206" s="40">
        <f>'cieki 2023'!CQ205</f>
        <v>1.5</v>
      </c>
      <c r="Y206" s="40">
        <f>'cieki 2023'!CR205</f>
        <v>0.3</v>
      </c>
      <c r="Z206" s="40">
        <f>'cieki 2023'!CS205</f>
        <v>5</v>
      </c>
      <c r="AA206" s="40">
        <f>'cieki 2023'!CT205</f>
        <v>0.5</v>
      </c>
      <c r="AB206" s="40">
        <f>'cieki 2023'!CU205</f>
        <v>0.5</v>
      </c>
      <c r="AC206" s="40">
        <f>'cieki 2023'!CX205</f>
        <v>0.05</v>
      </c>
      <c r="AD206" s="40">
        <f>'cieki 2023'!CZ205</f>
        <v>0.05</v>
      </c>
      <c r="AE206" s="40">
        <f>'cieki 2023'!DB205</f>
        <v>0.05</v>
      </c>
      <c r="AF206" s="40">
        <f>'cieki 2023'!DC205</f>
        <v>0.05</v>
      </c>
      <c r="AG206" s="40">
        <f>'cieki 2023'!DD205</f>
        <v>0.05</v>
      </c>
      <c r="AH206" s="40">
        <f>'cieki 2023'!DE205</f>
        <v>0.05</v>
      </c>
      <c r="AI206" s="40">
        <f>'cieki 2023'!DF205</f>
        <v>0.05</v>
      </c>
      <c r="AJ206" s="40">
        <f>'cieki 2023'!DH205</f>
        <v>0.5</v>
      </c>
      <c r="AK206" s="40">
        <f>'cieki 2023'!DI205</f>
        <v>0.05</v>
      </c>
      <c r="AL206" s="40">
        <f>'cieki 2023'!DJ205</f>
        <v>0.25</v>
      </c>
      <c r="AM206" s="40">
        <f>'cieki 2023'!DK205</f>
        <v>0.25</v>
      </c>
      <c r="AN206" s="40">
        <f>'cieki 2023'!DL205</f>
        <v>0.05</v>
      </c>
      <c r="AO206" s="80" t="s">
        <v>167</v>
      </c>
    </row>
    <row r="207" spans="1:41" x14ac:dyDescent="0.2">
      <c r="A207" s="39">
        <f>'cieki 2023'!B206</f>
        <v>383</v>
      </c>
      <c r="B207" s="79" t="str">
        <f>'cieki 2023'!D206</f>
        <v>Wieprz - Kijany</v>
      </c>
      <c r="C207" s="40">
        <f>'cieki 2023'!I206</f>
        <v>0.05</v>
      </c>
      <c r="D207" s="40">
        <f>'cieki 2023'!J206</f>
        <v>1.5</v>
      </c>
      <c r="E207" s="40">
        <f>'cieki 2023'!L206</f>
        <v>0.20399999999999999</v>
      </c>
      <c r="F207" s="40">
        <f>'cieki 2023'!N206</f>
        <v>8.06</v>
      </c>
      <c r="G207" s="40">
        <f>'cieki 2023'!O206</f>
        <v>7.29</v>
      </c>
      <c r="H207" s="40">
        <f>'cieki 2023'!S206</f>
        <v>4.1399999999999997</v>
      </c>
      <c r="I207" s="40">
        <f>'cieki 2023'!T206</f>
        <v>1.81</v>
      </c>
      <c r="J207" s="40">
        <f>'cieki 2023'!X206</f>
        <v>21.3</v>
      </c>
      <c r="K207" s="40">
        <f>'cieki 2023'!AH206</f>
        <v>18</v>
      </c>
      <c r="L207" s="40">
        <f>'cieki 2023'!AJ206</f>
        <v>2.5</v>
      </c>
      <c r="M207" s="40">
        <f>'cieki 2023'!BA206</f>
        <v>76</v>
      </c>
      <c r="N207" s="40">
        <f>'cieki 2023'!BI206</f>
        <v>0.5</v>
      </c>
      <c r="O207" s="40">
        <f>'cieki 2023'!BJ206</f>
        <v>5.0000000000000001E-3</v>
      </c>
      <c r="P207" s="40">
        <f>'cieki 2023'!BP206</f>
        <v>0.05</v>
      </c>
      <c r="Q207" s="40">
        <f>'cieki 2023'!BS206</f>
        <v>0.05</v>
      </c>
      <c r="R207" s="40">
        <f>'cieki 2023'!BT206</f>
        <v>0.05</v>
      </c>
      <c r="S207" s="40">
        <f>'cieki 2023'!BU206</f>
        <v>0.1</v>
      </c>
      <c r="T207" s="40">
        <f>'cieki 2023'!BZ206</f>
        <v>0.15</v>
      </c>
      <c r="U207" s="40">
        <f>'cieki 2023'!CB206</f>
        <v>50</v>
      </c>
      <c r="V207" s="40">
        <f>'cieki 2023'!CD206</f>
        <v>0.01</v>
      </c>
      <c r="W207" s="40">
        <f>'cieki 2023'!CL206</f>
        <v>5.0000000000000001E-3</v>
      </c>
      <c r="X207" s="40">
        <f>'cieki 2023'!CQ206</f>
        <v>1.5</v>
      </c>
      <c r="Y207" s="40">
        <f>'cieki 2023'!CR206</f>
        <v>0.3</v>
      </c>
      <c r="Z207" s="40">
        <f>'cieki 2023'!CS206</f>
        <v>5</v>
      </c>
      <c r="AA207" s="40">
        <f>'cieki 2023'!CT206</f>
        <v>0.5</v>
      </c>
      <c r="AB207" s="40">
        <f>'cieki 2023'!CU206</f>
        <v>0.5</v>
      </c>
      <c r="AC207" s="40">
        <f>'cieki 2023'!CX206</f>
        <v>0.05</v>
      </c>
      <c r="AD207" s="40">
        <f>'cieki 2023'!CZ206</f>
        <v>0.05</v>
      </c>
      <c r="AE207" s="40">
        <f>'cieki 2023'!DB206</f>
        <v>0.05</v>
      </c>
      <c r="AF207" s="40">
        <f>'cieki 2023'!DC206</f>
        <v>0.05</v>
      </c>
      <c r="AG207" s="40">
        <f>'cieki 2023'!DD206</f>
        <v>0.05</v>
      </c>
      <c r="AH207" s="40">
        <f>'cieki 2023'!DE206</f>
        <v>0.05</v>
      </c>
      <c r="AI207" s="40">
        <f>'cieki 2023'!DF206</f>
        <v>0.05</v>
      </c>
      <c r="AJ207" s="40">
        <f>'cieki 2023'!DH206</f>
        <v>0.5</v>
      </c>
      <c r="AK207" s="40">
        <f>'cieki 2023'!DI206</f>
        <v>0.05</v>
      </c>
      <c r="AL207" s="40">
        <f>'cieki 2023'!DJ206</f>
        <v>0.25</v>
      </c>
      <c r="AM207" s="40">
        <f>'cieki 2023'!DK206</f>
        <v>0.25</v>
      </c>
      <c r="AN207" s="40">
        <f>'cieki 2023'!DL206</f>
        <v>0.05</v>
      </c>
      <c r="AO207" s="80" t="s">
        <v>167</v>
      </c>
    </row>
    <row r="208" spans="1:41" x14ac:dyDescent="0.2">
      <c r="A208" s="39">
        <f>'cieki 2023'!B207</f>
        <v>384</v>
      </c>
      <c r="B208" s="79" t="str">
        <f>'cieki 2023'!D207</f>
        <v>Wieprz - Deszkowice</v>
      </c>
      <c r="C208" s="40">
        <f>'cieki 2023'!I207</f>
        <v>0.05</v>
      </c>
      <c r="D208" s="40">
        <f>'cieki 2023'!J207</f>
        <v>3.25</v>
      </c>
      <c r="E208" s="40">
        <f>'cieki 2023'!L207</f>
        <v>2.5000000000000001E-2</v>
      </c>
      <c r="F208" s="40">
        <f>'cieki 2023'!N207</f>
        <v>12</v>
      </c>
      <c r="G208" s="40">
        <f>'cieki 2023'!O207</f>
        <v>16.8</v>
      </c>
      <c r="H208" s="40">
        <f>'cieki 2023'!S207</f>
        <v>8.5299999999999994</v>
      </c>
      <c r="I208" s="40">
        <f>'cieki 2023'!T207</f>
        <v>7.56</v>
      </c>
      <c r="J208" s="40">
        <f>'cieki 2023'!X207</f>
        <v>67.8</v>
      </c>
      <c r="K208" s="40">
        <f>'cieki 2023'!AH207</f>
        <v>180</v>
      </c>
      <c r="L208" s="40">
        <f>'cieki 2023'!AJ207</f>
        <v>2.5</v>
      </c>
      <c r="M208" s="40">
        <f>'cieki 2023'!BA207</f>
        <v>584</v>
      </c>
      <c r="N208" s="40">
        <f>'cieki 2023'!BI207</f>
        <v>0.5</v>
      </c>
      <c r="O208" s="40">
        <f>'cieki 2023'!BJ207</f>
        <v>5.0000000000000001E-3</v>
      </c>
      <c r="P208" s="40">
        <f>'cieki 2023'!BP207</f>
        <v>0.05</v>
      </c>
      <c r="Q208" s="40">
        <f>'cieki 2023'!BS207</f>
        <v>0.05</v>
      </c>
      <c r="R208" s="40">
        <f>'cieki 2023'!BT207</f>
        <v>0.05</v>
      </c>
      <c r="S208" s="40">
        <f>'cieki 2023'!BU207</f>
        <v>0.1</v>
      </c>
      <c r="T208" s="40">
        <f>'cieki 2023'!BZ207</f>
        <v>0.15</v>
      </c>
      <c r="U208" s="40">
        <f>'cieki 2023'!CB207</f>
        <v>0</v>
      </c>
      <c r="V208" s="40">
        <f>'cieki 2023'!CD207</f>
        <v>0</v>
      </c>
      <c r="W208" s="40">
        <f>'cieki 2023'!CL207</f>
        <v>0</v>
      </c>
      <c r="X208" s="40">
        <f>'cieki 2023'!CQ207</f>
        <v>0</v>
      </c>
      <c r="Y208" s="40">
        <f>'cieki 2023'!CR207</f>
        <v>0</v>
      </c>
      <c r="Z208" s="40">
        <f>'cieki 2023'!CS207</f>
        <v>0</v>
      </c>
      <c r="AA208" s="40">
        <f>'cieki 2023'!CT207</f>
        <v>0</v>
      </c>
      <c r="AB208" s="40">
        <f>'cieki 2023'!CU207</f>
        <v>0</v>
      </c>
      <c r="AC208" s="40">
        <f>'cieki 2023'!CX207</f>
        <v>0</v>
      </c>
      <c r="AD208" s="40">
        <f>'cieki 2023'!CZ207</f>
        <v>0</v>
      </c>
      <c r="AE208" s="40">
        <f>'cieki 2023'!DB207</f>
        <v>0</v>
      </c>
      <c r="AF208" s="40">
        <f>'cieki 2023'!DC207</f>
        <v>0</v>
      </c>
      <c r="AG208" s="40">
        <f>'cieki 2023'!DD207</f>
        <v>0</v>
      </c>
      <c r="AH208" s="40">
        <f>'cieki 2023'!DE207</f>
        <v>0.05</v>
      </c>
      <c r="AI208" s="40">
        <f>'cieki 2023'!DF207</f>
        <v>0.05</v>
      </c>
      <c r="AJ208" s="40">
        <f>'cieki 2023'!DH207</f>
        <v>0</v>
      </c>
      <c r="AK208" s="40">
        <f>'cieki 2023'!DI207</f>
        <v>0</v>
      </c>
      <c r="AL208" s="40">
        <f>'cieki 2023'!DJ207</f>
        <v>0</v>
      </c>
      <c r="AM208" s="40">
        <f>'cieki 2023'!DK207</f>
        <v>0</v>
      </c>
      <c r="AN208" s="40">
        <f>'cieki 2023'!DL207</f>
        <v>0</v>
      </c>
      <c r="AO208" s="81" t="s">
        <v>166</v>
      </c>
    </row>
    <row r="209" spans="1:41" x14ac:dyDescent="0.2">
      <c r="A209" s="39">
        <f>'cieki 2023'!B208</f>
        <v>385</v>
      </c>
      <c r="B209" s="79" t="str">
        <f>'cieki 2023'!D208</f>
        <v>Wieprz - Wola Skromowska</v>
      </c>
      <c r="C209" s="40">
        <f>'cieki 2023'!I208</f>
        <v>0.05</v>
      </c>
      <c r="D209" s="40">
        <f>'cieki 2023'!J208</f>
        <v>1.5</v>
      </c>
      <c r="E209" s="40">
        <f>'cieki 2023'!L208</f>
        <v>2.5000000000000001E-2</v>
      </c>
      <c r="F209" s="40">
        <f>'cieki 2023'!N208</f>
        <v>5.87</v>
      </c>
      <c r="G209" s="40">
        <f>'cieki 2023'!O208</f>
        <v>5.92</v>
      </c>
      <c r="H209" s="40">
        <f>'cieki 2023'!S208</f>
        <v>4.32</v>
      </c>
      <c r="I209" s="40">
        <f>'cieki 2023'!T208</f>
        <v>2.08</v>
      </c>
      <c r="J209" s="40">
        <f>'cieki 2023'!X208</f>
        <v>22.9</v>
      </c>
      <c r="K209" s="40">
        <f>'cieki 2023'!AH208</f>
        <v>19</v>
      </c>
      <c r="L209" s="40">
        <f>'cieki 2023'!AJ208</f>
        <v>2.5</v>
      </c>
      <c r="M209" s="40">
        <f>'cieki 2023'!BA208</f>
        <v>77</v>
      </c>
      <c r="N209" s="40">
        <f>'cieki 2023'!BI208</f>
        <v>0.5</v>
      </c>
      <c r="O209" s="40">
        <f>'cieki 2023'!BJ208</f>
        <v>5.0000000000000001E-3</v>
      </c>
      <c r="P209" s="40">
        <f>'cieki 2023'!BP208</f>
        <v>0.05</v>
      </c>
      <c r="Q209" s="40">
        <f>'cieki 2023'!BS208</f>
        <v>0.05</v>
      </c>
      <c r="R209" s="40">
        <f>'cieki 2023'!BT208</f>
        <v>0.05</v>
      </c>
      <c r="S209" s="40">
        <f>'cieki 2023'!BU208</f>
        <v>0.1</v>
      </c>
      <c r="T209" s="40">
        <f>'cieki 2023'!BZ208</f>
        <v>0.15</v>
      </c>
      <c r="U209" s="40">
        <f>'cieki 2023'!CB208</f>
        <v>0</v>
      </c>
      <c r="V209" s="40">
        <f>'cieki 2023'!CD208</f>
        <v>0</v>
      </c>
      <c r="W209" s="40">
        <f>'cieki 2023'!CL208</f>
        <v>0</v>
      </c>
      <c r="X209" s="40">
        <f>'cieki 2023'!CQ208</f>
        <v>0</v>
      </c>
      <c r="Y209" s="40">
        <f>'cieki 2023'!CR208</f>
        <v>0</v>
      </c>
      <c r="Z209" s="40">
        <f>'cieki 2023'!CS208</f>
        <v>0</v>
      </c>
      <c r="AA209" s="40">
        <f>'cieki 2023'!CT208</f>
        <v>0</v>
      </c>
      <c r="AB209" s="40">
        <f>'cieki 2023'!CU208</f>
        <v>0</v>
      </c>
      <c r="AC209" s="40">
        <f>'cieki 2023'!CX208</f>
        <v>0</v>
      </c>
      <c r="AD209" s="40">
        <f>'cieki 2023'!CZ208</f>
        <v>0</v>
      </c>
      <c r="AE209" s="40">
        <f>'cieki 2023'!DB208</f>
        <v>0</v>
      </c>
      <c r="AF209" s="40">
        <f>'cieki 2023'!DC208</f>
        <v>0</v>
      </c>
      <c r="AG209" s="40">
        <f>'cieki 2023'!DD208</f>
        <v>0</v>
      </c>
      <c r="AH209" s="40">
        <f>'cieki 2023'!DE208</f>
        <v>0.05</v>
      </c>
      <c r="AI209" s="40">
        <f>'cieki 2023'!DF208</f>
        <v>0.05</v>
      </c>
      <c r="AJ209" s="40">
        <f>'cieki 2023'!DH208</f>
        <v>0</v>
      </c>
      <c r="AK209" s="40">
        <f>'cieki 2023'!DI208</f>
        <v>0</v>
      </c>
      <c r="AL209" s="40">
        <f>'cieki 2023'!DJ208</f>
        <v>0</v>
      </c>
      <c r="AM209" s="40">
        <f>'cieki 2023'!DK208</f>
        <v>0</v>
      </c>
      <c r="AN209" s="40">
        <f>'cieki 2023'!DL208</f>
        <v>0</v>
      </c>
      <c r="AO209" s="80" t="s">
        <v>167</v>
      </c>
    </row>
    <row r="210" spans="1:41" x14ac:dyDescent="0.2">
      <c r="A210" s="39">
        <f>'cieki 2023'!B209</f>
        <v>386</v>
      </c>
      <c r="B210" s="79" t="str">
        <f>'cieki 2023'!D209</f>
        <v>Wieprza - m. Stary Kraków</v>
      </c>
      <c r="C210" s="40">
        <f>'cieki 2023'!I209</f>
        <v>0.05</v>
      </c>
      <c r="D210" s="40">
        <f>'cieki 2023'!J209</f>
        <v>1.5</v>
      </c>
      <c r="E210" s="40">
        <f>'cieki 2023'!L209</f>
        <v>2.5000000000000001E-2</v>
      </c>
      <c r="F210" s="40">
        <f>'cieki 2023'!N209</f>
        <v>3.41</v>
      </c>
      <c r="G210" s="40">
        <f>'cieki 2023'!O209</f>
        <v>4.93</v>
      </c>
      <c r="H210" s="40">
        <f>'cieki 2023'!S209</f>
        <v>1.18</v>
      </c>
      <c r="I210" s="40">
        <f>'cieki 2023'!T209</f>
        <v>2.46</v>
      </c>
      <c r="J210" s="40">
        <f>'cieki 2023'!X209</f>
        <v>12.6</v>
      </c>
      <c r="K210" s="40">
        <f>'cieki 2023'!AH209</f>
        <v>26</v>
      </c>
      <c r="L210" s="40">
        <f>'cieki 2023'!AJ209</f>
        <v>2.5</v>
      </c>
      <c r="M210" s="40">
        <f>'cieki 2023'!BA209</f>
        <v>168</v>
      </c>
      <c r="N210" s="40">
        <f>'cieki 2023'!BI209</f>
        <v>0.5</v>
      </c>
      <c r="O210" s="40">
        <f>'cieki 2023'!BJ209</f>
        <v>5.0000000000000001E-3</v>
      </c>
      <c r="P210" s="40">
        <f>'cieki 2023'!BP209</f>
        <v>0.05</v>
      </c>
      <c r="Q210" s="40">
        <f>'cieki 2023'!BS209</f>
        <v>0.05</v>
      </c>
      <c r="R210" s="40">
        <f>'cieki 2023'!BT209</f>
        <v>0.05</v>
      </c>
      <c r="S210" s="40">
        <f>'cieki 2023'!BU209</f>
        <v>0.1</v>
      </c>
      <c r="T210" s="40">
        <f>'cieki 2023'!BZ209</f>
        <v>0.15</v>
      </c>
      <c r="U210" s="40">
        <f>'cieki 2023'!CB209</f>
        <v>0</v>
      </c>
      <c r="V210" s="40">
        <f>'cieki 2023'!CD209</f>
        <v>0</v>
      </c>
      <c r="W210" s="40">
        <f>'cieki 2023'!CL209</f>
        <v>0</v>
      </c>
      <c r="X210" s="40">
        <f>'cieki 2023'!CQ209</f>
        <v>0</v>
      </c>
      <c r="Y210" s="40">
        <f>'cieki 2023'!CR209</f>
        <v>0</v>
      </c>
      <c r="Z210" s="40">
        <f>'cieki 2023'!CS209</f>
        <v>0</v>
      </c>
      <c r="AA210" s="40">
        <f>'cieki 2023'!CT209</f>
        <v>0</v>
      </c>
      <c r="AB210" s="40">
        <f>'cieki 2023'!CU209</f>
        <v>0</v>
      </c>
      <c r="AC210" s="40">
        <f>'cieki 2023'!CX209</f>
        <v>0</v>
      </c>
      <c r="AD210" s="40">
        <f>'cieki 2023'!CZ209</f>
        <v>0</v>
      </c>
      <c r="AE210" s="40">
        <f>'cieki 2023'!DB209</f>
        <v>0</v>
      </c>
      <c r="AF210" s="40">
        <f>'cieki 2023'!DC209</f>
        <v>0</v>
      </c>
      <c r="AG210" s="40">
        <f>'cieki 2023'!DD209</f>
        <v>0</v>
      </c>
      <c r="AH210" s="40">
        <f>'cieki 2023'!DE209</f>
        <v>0.05</v>
      </c>
      <c r="AI210" s="40">
        <f>'cieki 2023'!DF209</f>
        <v>0.05</v>
      </c>
      <c r="AJ210" s="40">
        <f>'cieki 2023'!DH209</f>
        <v>0</v>
      </c>
      <c r="AK210" s="40">
        <f>'cieki 2023'!DI209</f>
        <v>0</v>
      </c>
      <c r="AL210" s="40">
        <f>'cieki 2023'!DJ209</f>
        <v>0</v>
      </c>
      <c r="AM210" s="40">
        <f>'cieki 2023'!DK209</f>
        <v>0</v>
      </c>
      <c r="AN210" s="40">
        <f>'cieki 2023'!DL209</f>
        <v>0</v>
      </c>
      <c r="AO210" s="80" t="s">
        <v>167</v>
      </c>
    </row>
    <row r="211" spans="1:41" ht="18" x14ac:dyDescent="0.2">
      <c r="A211" s="39">
        <f>'cieki 2023'!B210</f>
        <v>387</v>
      </c>
      <c r="B211" s="79" t="str">
        <f>'cieki 2023'!D210</f>
        <v>Więziec - ujście do Kamienicy (m Pasiecznik)</v>
      </c>
      <c r="C211" s="40">
        <f>'cieki 2023'!I210</f>
        <v>0.05</v>
      </c>
      <c r="D211" s="40">
        <f>'cieki 2023'!J210</f>
        <v>1.5</v>
      </c>
      <c r="E211" s="40">
        <f>'cieki 2023'!L210</f>
        <v>2.5000000000000001E-2</v>
      </c>
      <c r="F211" s="40">
        <f>'cieki 2023'!N210</f>
        <v>9.06</v>
      </c>
      <c r="G211" s="40">
        <f>'cieki 2023'!O210</f>
        <v>10.8</v>
      </c>
      <c r="H211" s="40">
        <f>'cieki 2023'!S210</f>
        <v>8.84</v>
      </c>
      <c r="I211" s="40">
        <f>'cieki 2023'!T210</f>
        <v>4.05</v>
      </c>
      <c r="J211" s="40">
        <f>'cieki 2023'!X210</f>
        <v>52.8</v>
      </c>
      <c r="K211" s="40">
        <f>'cieki 2023'!AH210</f>
        <v>140</v>
      </c>
      <c r="L211" s="40">
        <f>'cieki 2023'!AJ210</f>
        <v>263</v>
      </c>
      <c r="M211" s="40">
        <f>'cieki 2023'!BA210</f>
        <v>19263</v>
      </c>
      <c r="N211" s="40">
        <f>'cieki 2023'!BI210</f>
        <v>0.5</v>
      </c>
      <c r="O211" s="40">
        <f>'cieki 2023'!BJ210</f>
        <v>5.0000000000000001E-3</v>
      </c>
      <c r="P211" s="40">
        <f>'cieki 2023'!BP210</f>
        <v>0.05</v>
      </c>
      <c r="Q211" s="40">
        <f>'cieki 2023'!BS210</f>
        <v>0.05</v>
      </c>
      <c r="R211" s="40">
        <f>'cieki 2023'!BT210</f>
        <v>0.05</v>
      </c>
      <c r="S211" s="40">
        <f>'cieki 2023'!BU210</f>
        <v>0.1</v>
      </c>
      <c r="T211" s="40">
        <f>'cieki 2023'!BZ210</f>
        <v>0.15</v>
      </c>
      <c r="U211" s="40">
        <f>'cieki 2023'!CB210</f>
        <v>0</v>
      </c>
      <c r="V211" s="40">
        <f>'cieki 2023'!CD210</f>
        <v>0</v>
      </c>
      <c r="W211" s="40">
        <f>'cieki 2023'!CL210</f>
        <v>0</v>
      </c>
      <c r="X211" s="40">
        <f>'cieki 2023'!CQ210</f>
        <v>0</v>
      </c>
      <c r="Y211" s="40">
        <f>'cieki 2023'!CR210</f>
        <v>0</v>
      </c>
      <c r="Z211" s="40">
        <f>'cieki 2023'!CS210</f>
        <v>0</v>
      </c>
      <c r="AA211" s="40">
        <f>'cieki 2023'!CT210</f>
        <v>0</v>
      </c>
      <c r="AB211" s="40">
        <f>'cieki 2023'!CU210</f>
        <v>0</v>
      </c>
      <c r="AC211" s="40">
        <f>'cieki 2023'!CX210</f>
        <v>0</v>
      </c>
      <c r="AD211" s="40">
        <f>'cieki 2023'!CZ210</f>
        <v>0</v>
      </c>
      <c r="AE211" s="40">
        <f>'cieki 2023'!DB210</f>
        <v>0</v>
      </c>
      <c r="AF211" s="40">
        <f>'cieki 2023'!DC210</f>
        <v>0</v>
      </c>
      <c r="AG211" s="40">
        <f>'cieki 2023'!DD210</f>
        <v>0</v>
      </c>
      <c r="AH211" s="40">
        <f>'cieki 2023'!DE210</f>
        <v>0.05</v>
      </c>
      <c r="AI211" s="40">
        <f>'cieki 2023'!DF210</f>
        <v>0.05</v>
      </c>
      <c r="AJ211" s="40">
        <f>'cieki 2023'!DH210</f>
        <v>0</v>
      </c>
      <c r="AK211" s="40">
        <f>'cieki 2023'!DI210</f>
        <v>0</v>
      </c>
      <c r="AL211" s="40">
        <f>'cieki 2023'!DJ210</f>
        <v>0</v>
      </c>
      <c r="AM211" s="40">
        <f>'cieki 2023'!DK210</f>
        <v>0</v>
      </c>
      <c r="AN211" s="40">
        <f>'cieki 2023'!DL210</f>
        <v>0</v>
      </c>
      <c r="AO211" s="81" t="s">
        <v>166</v>
      </c>
    </row>
    <row r="212" spans="1:41" x14ac:dyDescent="0.2">
      <c r="A212" s="39">
        <f>'cieki 2023'!B211</f>
        <v>388</v>
      </c>
      <c r="B212" s="79" t="str">
        <f>'cieki 2023'!D211</f>
        <v>Wilga - Kraków</v>
      </c>
      <c r="C212" s="40">
        <f>'cieki 2023'!I211</f>
        <v>0.05</v>
      </c>
      <c r="D212" s="40">
        <f>'cieki 2023'!J211</f>
        <v>3.87</v>
      </c>
      <c r="E212" s="40">
        <f>'cieki 2023'!L211</f>
        <v>0.58799999999999997</v>
      </c>
      <c r="F212" s="40">
        <f>'cieki 2023'!N211</f>
        <v>21.2</v>
      </c>
      <c r="G212" s="40">
        <f>'cieki 2023'!O211</f>
        <v>31.7</v>
      </c>
      <c r="H212" s="40">
        <f>'cieki 2023'!S211</f>
        <v>17.5</v>
      </c>
      <c r="I212" s="40">
        <f>'cieki 2023'!T211</f>
        <v>19.7</v>
      </c>
      <c r="J212" s="40">
        <f>'cieki 2023'!X211</f>
        <v>120</v>
      </c>
      <c r="K212" s="40">
        <f>'cieki 2023'!AH211</f>
        <v>170</v>
      </c>
      <c r="L212" s="40">
        <f>'cieki 2023'!AJ211</f>
        <v>8</v>
      </c>
      <c r="M212" s="40">
        <f>'cieki 2023'!BA211</f>
        <v>398.5</v>
      </c>
      <c r="N212" s="40">
        <f>'cieki 2023'!BI211</f>
        <v>0.5</v>
      </c>
      <c r="O212" s="40">
        <f>'cieki 2023'!BJ211</f>
        <v>5.0000000000000001E-3</v>
      </c>
      <c r="P212" s="40">
        <f>'cieki 2023'!BP211</f>
        <v>0.05</v>
      </c>
      <c r="Q212" s="40">
        <f>'cieki 2023'!BS211</f>
        <v>0.05</v>
      </c>
      <c r="R212" s="40">
        <f>'cieki 2023'!BT211</f>
        <v>0.05</v>
      </c>
      <c r="S212" s="40">
        <f>'cieki 2023'!BU211</f>
        <v>0.1</v>
      </c>
      <c r="T212" s="40">
        <f>'cieki 2023'!BZ211</f>
        <v>0.15</v>
      </c>
      <c r="U212" s="40">
        <f>'cieki 2023'!CB211</f>
        <v>0</v>
      </c>
      <c r="V212" s="40">
        <f>'cieki 2023'!CD211</f>
        <v>0</v>
      </c>
      <c r="W212" s="40">
        <f>'cieki 2023'!CL211</f>
        <v>0</v>
      </c>
      <c r="X212" s="40">
        <f>'cieki 2023'!CQ211</f>
        <v>0</v>
      </c>
      <c r="Y212" s="40">
        <f>'cieki 2023'!CR211</f>
        <v>0</v>
      </c>
      <c r="Z212" s="40">
        <f>'cieki 2023'!CS211</f>
        <v>0</v>
      </c>
      <c r="AA212" s="40">
        <f>'cieki 2023'!CT211</f>
        <v>0</v>
      </c>
      <c r="AB212" s="40">
        <f>'cieki 2023'!CU211</f>
        <v>0</v>
      </c>
      <c r="AC212" s="40">
        <f>'cieki 2023'!CX211</f>
        <v>0</v>
      </c>
      <c r="AD212" s="40">
        <f>'cieki 2023'!CZ211</f>
        <v>0</v>
      </c>
      <c r="AE212" s="40">
        <f>'cieki 2023'!DB211</f>
        <v>0</v>
      </c>
      <c r="AF212" s="40">
        <f>'cieki 2023'!DC211</f>
        <v>0</v>
      </c>
      <c r="AG212" s="40">
        <f>'cieki 2023'!DD211</f>
        <v>0</v>
      </c>
      <c r="AH212" s="40">
        <f>'cieki 2023'!DE211</f>
        <v>0.05</v>
      </c>
      <c r="AI212" s="40">
        <f>'cieki 2023'!DF211</f>
        <v>0.05</v>
      </c>
      <c r="AJ212" s="40">
        <f>'cieki 2023'!DH211</f>
        <v>0</v>
      </c>
      <c r="AK212" s="40">
        <f>'cieki 2023'!DI211</f>
        <v>0</v>
      </c>
      <c r="AL212" s="40">
        <f>'cieki 2023'!DJ211</f>
        <v>0</v>
      </c>
      <c r="AM212" s="40">
        <f>'cieki 2023'!DK211</f>
        <v>0</v>
      </c>
      <c r="AN212" s="40">
        <f>'cieki 2023'!DL211</f>
        <v>0</v>
      </c>
      <c r="AO212" s="81" t="s">
        <v>166</v>
      </c>
    </row>
    <row r="213" spans="1:41" x14ac:dyDescent="0.2">
      <c r="A213" s="39">
        <f>'cieki 2023'!B212</f>
        <v>389</v>
      </c>
      <c r="B213" s="79" t="str">
        <f>'cieki 2023'!D212</f>
        <v>Wisła - Sandomierz</v>
      </c>
      <c r="C213" s="40">
        <f>'cieki 2023'!I212</f>
        <v>0.05</v>
      </c>
      <c r="D213" s="40">
        <f>'cieki 2023'!J212</f>
        <v>1.5</v>
      </c>
      <c r="E213" s="40">
        <f>'cieki 2023'!L212</f>
        <v>2.5000000000000001E-2</v>
      </c>
      <c r="F213" s="40">
        <f>'cieki 2023'!N212</f>
        <v>1.36</v>
      </c>
      <c r="G213" s="40">
        <f>'cieki 2023'!O212</f>
        <v>3.94</v>
      </c>
      <c r="H213" s="40">
        <f>'cieki 2023'!S212</f>
        <v>2.23</v>
      </c>
      <c r="I213" s="40">
        <f>'cieki 2023'!T212</f>
        <v>4.08</v>
      </c>
      <c r="J213" s="40">
        <f>'cieki 2023'!X212</f>
        <v>19.399999999999999</v>
      </c>
      <c r="K213" s="40">
        <f>'cieki 2023'!AH212</f>
        <v>2.5</v>
      </c>
      <c r="L213" s="40">
        <f>'cieki 2023'!AJ212</f>
        <v>2.5</v>
      </c>
      <c r="M213" s="40">
        <f>'cieki 2023'!BA212</f>
        <v>31.5</v>
      </c>
      <c r="N213" s="40">
        <f>'cieki 2023'!BI212</f>
        <v>0.5</v>
      </c>
      <c r="O213" s="40">
        <f>'cieki 2023'!BJ212</f>
        <v>5.0000000000000001E-3</v>
      </c>
      <c r="P213" s="40">
        <f>'cieki 2023'!BP212</f>
        <v>0.05</v>
      </c>
      <c r="Q213" s="40">
        <f>'cieki 2023'!BS212</f>
        <v>0.05</v>
      </c>
      <c r="R213" s="40">
        <f>'cieki 2023'!BT212</f>
        <v>0.05</v>
      </c>
      <c r="S213" s="40">
        <f>'cieki 2023'!BU212</f>
        <v>0.1</v>
      </c>
      <c r="T213" s="40">
        <f>'cieki 2023'!BZ212</f>
        <v>0.15</v>
      </c>
      <c r="U213" s="40">
        <f>'cieki 2023'!CB212</f>
        <v>50</v>
      </c>
      <c r="V213" s="40">
        <f>'cieki 2023'!CD212</f>
        <v>0.01</v>
      </c>
      <c r="W213" s="40">
        <f>'cieki 2023'!CL212</f>
        <v>5.0000000000000001E-3</v>
      </c>
      <c r="X213" s="40">
        <f>'cieki 2023'!CQ212</f>
        <v>1.5</v>
      </c>
      <c r="Y213" s="40">
        <f>'cieki 2023'!CR212</f>
        <v>0.3</v>
      </c>
      <c r="Z213" s="40">
        <f>'cieki 2023'!CS212</f>
        <v>5</v>
      </c>
      <c r="AA213" s="40">
        <f>'cieki 2023'!CT212</f>
        <v>0.5</v>
      </c>
      <c r="AB213" s="40">
        <f>'cieki 2023'!CU212</f>
        <v>0.5</v>
      </c>
      <c r="AC213" s="40">
        <f>'cieki 2023'!CX212</f>
        <v>0.05</v>
      </c>
      <c r="AD213" s="40">
        <f>'cieki 2023'!CZ212</f>
        <v>0.05</v>
      </c>
      <c r="AE213" s="40">
        <f>'cieki 2023'!DB212</f>
        <v>0.05</v>
      </c>
      <c r="AF213" s="40">
        <f>'cieki 2023'!DC212</f>
        <v>0.05</v>
      </c>
      <c r="AG213" s="40">
        <f>'cieki 2023'!DD212</f>
        <v>0.05</v>
      </c>
      <c r="AH213" s="40">
        <f>'cieki 2023'!DE212</f>
        <v>0.05</v>
      </c>
      <c r="AI213" s="40">
        <f>'cieki 2023'!DF212</f>
        <v>0.05</v>
      </c>
      <c r="AJ213" s="40">
        <f>'cieki 2023'!DH212</f>
        <v>0.5</v>
      </c>
      <c r="AK213" s="40">
        <f>'cieki 2023'!DI212</f>
        <v>0.05</v>
      </c>
      <c r="AL213" s="40">
        <f>'cieki 2023'!DJ212</f>
        <v>0.25</v>
      </c>
      <c r="AM213" s="40">
        <f>'cieki 2023'!DK212</f>
        <v>0.25</v>
      </c>
      <c r="AN213" s="40">
        <f>'cieki 2023'!DL212</f>
        <v>0.05</v>
      </c>
      <c r="AO213" s="80" t="s">
        <v>167</v>
      </c>
    </row>
    <row r="214" spans="1:41" x14ac:dyDescent="0.2">
      <c r="A214" s="39">
        <f>'cieki 2023'!B213</f>
        <v>390</v>
      </c>
      <c r="B214" s="79" t="str">
        <f>'cieki 2023'!D213</f>
        <v>Wisła - Grabie</v>
      </c>
      <c r="C214" s="40">
        <f>'cieki 2023'!I213</f>
        <v>0.05</v>
      </c>
      <c r="D214" s="40">
        <f>'cieki 2023'!J213</f>
        <v>1.5</v>
      </c>
      <c r="E214" s="40">
        <f>'cieki 2023'!L213</f>
        <v>0.58199999999999996</v>
      </c>
      <c r="F214" s="40">
        <f>'cieki 2023'!N213</f>
        <v>4.22</v>
      </c>
      <c r="G214" s="40">
        <f>'cieki 2023'!O213</f>
        <v>5.4</v>
      </c>
      <c r="H214" s="40">
        <f>'cieki 2023'!S213</f>
        <v>2.62</v>
      </c>
      <c r="I214" s="40">
        <f>'cieki 2023'!T213</f>
        <v>18.8</v>
      </c>
      <c r="J214" s="40">
        <f>'cieki 2023'!X213</f>
        <v>49.5</v>
      </c>
      <c r="K214" s="40">
        <f>'cieki 2023'!AH213</f>
        <v>7</v>
      </c>
      <c r="L214" s="40">
        <f>'cieki 2023'!AJ213</f>
        <v>2.5</v>
      </c>
      <c r="M214" s="40">
        <f>'cieki 2023'!BA213</f>
        <v>52.5</v>
      </c>
      <c r="N214" s="40">
        <f>'cieki 2023'!BI213</f>
        <v>0.5</v>
      </c>
      <c r="O214" s="40">
        <f>'cieki 2023'!BJ213</f>
        <v>5.0000000000000001E-3</v>
      </c>
      <c r="P214" s="40">
        <f>'cieki 2023'!BP213</f>
        <v>0.05</v>
      </c>
      <c r="Q214" s="40">
        <f>'cieki 2023'!BS213</f>
        <v>0.05</v>
      </c>
      <c r="R214" s="40">
        <f>'cieki 2023'!BT213</f>
        <v>0.05</v>
      </c>
      <c r="S214" s="40">
        <f>'cieki 2023'!BU213</f>
        <v>0.1</v>
      </c>
      <c r="T214" s="40">
        <f>'cieki 2023'!BZ213</f>
        <v>0.15</v>
      </c>
      <c r="U214" s="40">
        <f>'cieki 2023'!CB213</f>
        <v>50</v>
      </c>
      <c r="V214" s="40">
        <f>'cieki 2023'!CD213</f>
        <v>0.01</v>
      </c>
      <c r="W214" s="40">
        <f>'cieki 2023'!CL213</f>
        <v>5.0000000000000001E-3</v>
      </c>
      <c r="X214" s="40">
        <f>'cieki 2023'!CQ213</f>
        <v>1.5</v>
      </c>
      <c r="Y214" s="40">
        <f>'cieki 2023'!CR213</f>
        <v>0.3</v>
      </c>
      <c r="Z214" s="40">
        <f>'cieki 2023'!CS213</f>
        <v>5</v>
      </c>
      <c r="AA214" s="40">
        <f>'cieki 2023'!CT213</f>
        <v>0.5</v>
      </c>
      <c r="AB214" s="40">
        <f>'cieki 2023'!CU213</f>
        <v>0.5</v>
      </c>
      <c r="AC214" s="40">
        <f>'cieki 2023'!CX213</f>
        <v>0.05</v>
      </c>
      <c r="AD214" s="40">
        <f>'cieki 2023'!CZ213</f>
        <v>0.05</v>
      </c>
      <c r="AE214" s="40">
        <f>'cieki 2023'!DB213</f>
        <v>0.05</v>
      </c>
      <c r="AF214" s="40">
        <f>'cieki 2023'!DC213</f>
        <v>0.05</v>
      </c>
      <c r="AG214" s="40">
        <f>'cieki 2023'!DD213</f>
        <v>0.05</v>
      </c>
      <c r="AH214" s="40">
        <f>'cieki 2023'!DE213</f>
        <v>0.05</v>
      </c>
      <c r="AI214" s="40">
        <f>'cieki 2023'!DF213</f>
        <v>0.05</v>
      </c>
      <c r="AJ214" s="40">
        <f>'cieki 2023'!DH213</f>
        <v>0.5</v>
      </c>
      <c r="AK214" s="40">
        <f>'cieki 2023'!DI213</f>
        <v>0.05</v>
      </c>
      <c r="AL214" s="40">
        <f>'cieki 2023'!DJ213</f>
        <v>0.25</v>
      </c>
      <c r="AM214" s="40">
        <f>'cieki 2023'!DK213</f>
        <v>0.25</v>
      </c>
      <c r="AN214" s="40">
        <f>'cieki 2023'!DL213</f>
        <v>0.05</v>
      </c>
      <c r="AO214" s="80" t="s">
        <v>167</v>
      </c>
    </row>
    <row r="215" spans="1:41" x14ac:dyDescent="0.2">
      <c r="A215" s="39">
        <f>'cieki 2023'!B214</f>
        <v>391</v>
      </c>
      <c r="B215" s="79" t="str">
        <f>'cieki 2023'!D214</f>
        <v>Wisła - w Jawiszowicach</v>
      </c>
      <c r="C215" s="40">
        <f>'cieki 2023'!I214</f>
        <v>0.05</v>
      </c>
      <c r="D215" s="40">
        <f>'cieki 2023'!J214</f>
        <v>1.5</v>
      </c>
      <c r="E215" s="40">
        <f>'cieki 2023'!L214</f>
        <v>0.215</v>
      </c>
      <c r="F215" s="40">
        <f>'cieki 2023'!N214</f>
        <v>5.33</v>
      </c>
      <c r="G215" s="40">
        <f>'cieki 2023'!O214</f>
        <v>6.4</v>
      </c>
      <c r="H215" s="40">
        <f>'cieki 2023'!S214</f>
        <v>3.58</v>
      </c>
      <c r="I215" s="40">
        <f>'cieki 2023'!T214</f>
        <v>3.67</v>
      </c>
      <c r="J215" s="40">
        <f>'cieki 2023'!X214</f>
        <v>42.8</v>
      </c>
      <c r="K215" s="40">
        <f>'cieki 2023'!AH214</f>
        <v>33</v>
      </c>
      <c r="L215" s="40">
        <f>'cieki 2023'!AJ214</f>
        <v>2.5</v>
      </c>
      <c r="M215" s="40">
        <f>'cieki 2023'!BA214</f>
        <v>173</v>
      </c>
      <c r="N215" s="40">
        <f>'cieki 2023'!BI214</f>
        <v>0.5</v>
      </c>
      <c r="O215" s="40">
        <f>'cieki 2023'!BJ214</f>
        <v>5.0000000000000001E-3</v>
      </c>
      <c r="P215" s="40">
        <f>'cieki 2023'!BP214</f>
        <v>0.05</v>
      </c>
      <c r="Q215" s="40">
        <f>'cieki 2023'!BS214</f>
        <v>0.05</v>
      </c>
      <c r="R215" s="40">
        <f>'cieki 2023'!BT214</f>
        <v>0.05</v>
      </c>
      <c r="S215" s="40">
        <f>'cieki 2023'!BU214</f>
        <v>0.1</v>
      </c>
      <c r="T215" s="40">
        <f>'cieki 2023'!BZ214</f>
        <v>0.15</v>
      </c>
      <c r="U215" s="40">
        <f>'cieki 2023'!CB214</f>
        <v>50</v>
      </c>
      <c r="V215" s="40">
        <f>'cieki 2023'!CD214</f>
        <v>0.01</v>
      </c>
      <c r="W215" s="40">
        <f>'cieki 2023'!CL214</f>
        <v>5.0000000000000001E-3</v>
      </c>
      <c r="X215" s="40">
        <f>'cieki 2023'!CQ214</f>
        <v>1.5</v>
      </c>
      <c r="Y215" s="40">
        <f>'cieki 2023'!CR214</f>
        <v>0.3</v>
      </c>
      <c r="Z215" s="40">
        <f>'cieki 2023'!CS214</f>
        <v>5</v>
      </c>
      <c r="AA215" s="40">
        <f>'cieki 2023'!CT214</f>
        <v>0.5</v>
      </c>
      <c r="AB215" s="40">
        <f>'cieki 2023'!CU214</f>
        <v>0.5</v>
      </c>
      <c r="AC215" s="40">
        <f>'cieki 2023'!CX214</f>
        <v>0.05</v>
      </c>
      <c r="AD215" s="40">
        <f>'cieki 2023'!CZ214</f>
        <v>0.05</v>
      </c>
      <c r="AE215" s="40">
        <f>'cieki 2023'!DB214</f>
        <v>0.05</v>
      </c>
      <c r="AF215" s="40">
        <f>'cieki 2023'!DC214</f>
        <v>0.05</v>
      </c>
      <c r="AG215" s="40">
        <f>'cieki 2023'!DD214</f>
        <v>0.05</v>
      </c>
      <c r="AH215" s="40">
        <f>'cieki 2023'!DE214</f>
        <v>0.05</v>
      </c>
      <c r="AI215" s="40">
        <f>'cieki 2023'!DF214</f>
        <v>0.05</v>
      </c>
      <c r="AJ215" s="40">
        <f>'cieki 2023'!DH214</f>
        <v>0.5</v>
      </c>
      <c r="AK215" s="40">
        <f>'cieki 2023'!DI214</f>
        <v>0.05</v>
      </c>
      <c r="AL215" s="40">
        <f>'cieki 2023'!DJ214</f>
        <v>0.25</v>
      </c>
      <c r="AM215" s="40">
        <f>'cieki 2023'!DK214</f>
        <v>0.25</v>
      </c>
      <c r="AN215" s="40">
        <f>'cieki 2023'!DL214</f>
        <v>0.05</v>
      </c>
      <c r="AO215" s="80" t="s">
        <v>167</v>
      </c>
    </row>
    <row r="216" spans="1:41" x14ac:dyDescent="0.2">
      <c r="A216" s="39">
        <f>'cieki 2023'!B215</f>
        <v>392</v>
      </c>
      <c r="B216" s="79" t="str">
        <f>'cieki 2023'!D215</f>
        <v>Wisłok - Tryńcza</v>
      </c>
      <c r="C216" s="40">
        <f>'cieki 2023'!I215</f>
        <v>0.05</v>
      </c>
      <c r="D216" s="40">
        <f>'cieki 2023'!J215</f>
        <v>1.5</v>
      </c>
      <c r="E216" s="40">
        <f>'cieki 2023'!L215</f>
        <v>5.5E-2</v>
      </c>
      <c r="F216" s="40">
        <f>'cieki 2023'!N215</f>
        <v>16</v>
      </c>
      <c r="G216" s="40">
        <f>'cieki 2023'!O215</f>
        <v>19.399999999999999</v>
      </c>
      <c r="H216" s="40">
        <f>'cieki 2023'!S215</f>
        <v>13.7</v>
      </c>
      <c r="I216" s="40">
        <f>'cieki 2023'!T215</f>
        <v>41.1</v>
      </c>
      <c r="J216" s="40">
        <f>'cieki 2023'!X215</f>
        <v>66.5</v>
      </c>
      <c r="K216" s="40">
        <f>'cieki 2023'!AH215</f>
        <v>88</v>
      </c>
      <c r="L216" s="40">
        <f>'cieki 2023'!AJ215</f>
        <v>2.5</v>
      </c>
      <c r="M216" s="40">
        <f>'cieki 2023'!BA215</f>
        <v>409</v>
      </c>
      <c r="N216" s="40">
        <f>'cieki 2023'!BI215</f>
        <v>0.5</v>
      </c>
      <c r="O216" s="40">
        <f>'cieki 2023'!BJ215</f>
        <v>5.0000000000000001E-3</v>
      </c>
      <c r="P216" s="40">
        <f>'cieki 2023'!BP215</f>
        <v>0.05</v>
      </c>
      <c r="Q216" s="40">
        <f>'cieki 2023'!BS215</f>
        <v>0.05</v>
      </c>
      <c r="R216" s="40">
        <f>'cieki 2023'!BT215</f>
        <v>0.05</v>
      </c>
      <c r="S216" s="40">
        <f>'cieki 2023'!BU215</f>
        <v>0.1</v>
      </c>
      <c r="T216" s="40">
        <f>'cieki 2023'!BZ215</f>
        <v>0.15</v>
      </c>
      <c r="U216" s="40">
        <f>'cieki 2023'!CB215</f>
        <v>0</v>
      </c>
      <c r="V216" s="40">
        <f>'cieki 2023'!CD215</f>
        <v>0</v>
      </c>
      <c r="W216" s="40">
        <f>'cieki 2023'!CL215</f>
        <v>0</v>
      </c>
      <c r="X216" s="40">
        <f>'cieki 2023'!CQ215</f>
        <v>0</v>
      </c>
      <c r="Y216" s="40">
        <f>'cieki 2023'!CR215</f>
        <v>0</v>
      </c>
      <c r="Z216" s="40">
        <f>'cieki 2023'!CS215</f>
        <v>0</v>
      </c>
      <c r="AA216" s="40">
        <f>'cieki 2023'!CT215</f>
        <v>0</v>
      </c>
      <c r="AB216" s="40">
        <f>'cieki 2023'!CU215</f>
        <v>0</v>
      </c>
      <c r="AC216" s="40">
        <f>'cieki 2023'!CX215</f>
        <v>0</v>
      </c>
      <c r="AD216" s="40">
        <f>'cieki 2023'!CZ215</f>
        <v>0</v>
      </c>
      <c r="AE216" s="40">
        <f>'cieki 2023'!DB215</f>
        <v>0</v>
      </c>
      <c r="AF216" s="40">
        <f>'cieki 2023'!DC215</f>
        <v>0</v>
      </c>
      <c r="AG216" s="40">
        <f>'cieki 2023'!DD215</f>
        <v>0</v>
      </c>
      <c r="AH216" s="40">
        <f>'cieki 2023'!DE215</f>
        <v>0.05</v>
      </c>
      <c r="AI216" s="40">
        <f>'cieki 2023'!DF215</f>
        <v>0.05</v>
      </c>
      <c r="AJ216" s="40">
        <f>'cieki 2023'!DH215</f>
        <v>0</v>
      </c>
      <c r="AK216" s="40">
        <f>'cieki 2023'!DI215</f>
        <v>0</v>
      </c>
      <c r="AL216" s="40">
        <f>'cieki 2023'!DJ215</f>
        <v>0</v>
      </c>
      <c r="AM216" s="40">
        <f>'cieki 2023'!DK215</f>
        <v>0</v>
      </c>
      <c r="AN216" s="40">
        <f>'cieki 2023'!DL215</f>
        <v>0</v>
      </c>
      <c r="AO216" s="81" t="s">
        <v>166</v>
      </c>
    </row>
    <row r="217" spans="1:41" x14ac:dyDescent="0.2">
      <c r="A217" s="39">
        <f>'cieki 2023'!B216</f>
        <v>393</v>
      </c>
      <c r="B217" s="79" t="str">
        <f>'cieki 2023'!D216</f>
        <v>Wisłoka - Gawłuszowice</v>
      </c>
      <c r="C217" s="40">
        <f>'cieki 2023'!I216</f>
        <v>2.96</v>
      </c>
      <c r="D217" s="40">
        <f>'cieki 2023'!J216</f>
        <v>4.59</v>
      </c>
      <c r="E217" s="40">
        <f>'cieki 2023'!L216</f>
        <v>0.10100000000000001</v>
      </c>
      <c r="F217" s="40">
        <f>'cieki 2023'!N216</f>
        <v>20</v>
      </c>
      <c r="G217" s="40">
        <f>'cieki 2023'!O216</f>
        <v>18.600000000000001</v>
      </c>
      <c r="H217" s="40">
        <f>'cieki 2023'!S216</f>
        <v>20.3</v>
      </c>
      <c r="I217" s="40">
        <f>'cieki 2023'!T216</f>
        <v>7.09</v>
      </c>
      <c r="J217" s="40">
        <f>'cieki 2023'!X216</f>
        <v>67.3</v>
      </c>
      <c r="K217" s="40">
        <f>'cieki 2023'!AH216</f>
        <v>60</v>
      </c>
      <c r="L217" s="40">
        <f>'cieki 2023'!AJ216</f>
        <v>2.5</v>
      </c>
      <c r="M217" s="40">
        <f>'cieki 2023'!BA216</f>
        <v>320</v>
      </c>
      <c r="N217" s="40">
        <f>'cieki 2023'!BI216</f>
        <v>0.5</v>
      </c>
      <c r="O217" s="40">
        <f>'cieki 2023'!BJ216</f>
        <v>5.0000000000000001E-3</v>
      </c>
      <c r="P217" s="40">
        <f>'cieki 2023'!BP216</f>
        <v>0.05</v>
      </c>
      <c r="Q217" s="40">
        <f>'cieki 2023'!BS216</f>
        <v>0.05</v>
      </c>
      <c r="R217" s="40">
        <f>'cieki 2023'!BT216</f>
        <v>0.05</v>
      </c>
      <c r="S217" s="40">
        <f>'cieki 2023'!BU216</f>
        <v>0.1</v>
      </c>
      <c r="T217" s="40">
        <f>'cieki 2023'!BZ216</f>
        <v>0.15</v>
      </c>
      <c r="U217" s="40">
        <f>'cieki 2023'!CB216</f>
        <v>0</v>
      </c>
      <c r="V217" s="40">
        <f>'cieki 2023'!CD216</f>
        <v>0</v>
      </c>
      <c r="W217" s="40">
        <f>'cieki 2023'!CL216</f>
        <v>0</v>
      </c>
      <c r="X217" s="40">
        <f>'cieki 2023'!CQ216</f>
        <v>0</v>
      </c>
      <c r="Y217" s="40">
        <f>'cieki 2023'!CR216</f>
        <v>0</v>
      </c>
      <c r="Z217" s="40">
        <f>'cieki 2023'!CS216</f>
        <v>0</v>
      </c>
      <c r="AA217" s="40">
        <f>'cieki 2023'!CT216</f>
        <v>0</v>
      </c>
      <c r="AB217" s="40">
        <f>'cieki 2023'!CU216</f>
        <v>0</v>
      </c>
      <c r="AC217" s="40">
        <f>'cieki 2023'!CX216</f>
        <v>0</v>
      </c>
      <c r="AD217" s="40">
        <f>'cieki 2023'!CZ216</f>
        <v>0</v>
      </c>
      <c r="AE217" s="40">
        <f>'cieki 2023'!DB216</f>
        <v>0</v>
      </c>
      <c r="AF217" s="40">
        <f>'cieki 2023'!DC216</f>
        <v>0</v>
      </c>
      <c r="AG217" s="40">
        <f>'cieki 2023'!DD216</f>
        <v>0</v>
      </c>
      <c r="AH217" s="40">
        <f>'cieki 2023'!DE216</f>
        <v>0.05</v>
      </c>
      <c r="AI217" s="40">
        <f>'cieki 2023'!DF216</f>
        <v>0.05</v>
      </c>
      <c r="AJ217" s="40">
        <f>'cieki 2023'!DH216</f>
        <v>0</v>
      </c>
      <c r="AK217" s="40">
        <f>'cieki 2023'!DI216</f>
        <v>0</v>
      </c>
      <c r="AL217" s="40">
        <f>'cieki 2023'!DJ216</f>
        <v>0</v>
      </c>
      <c r="AM217" s="40">
        <f>'cieki 2023'!DK216</f>
        <v>0</v>
      </c>
      <c r="AN217" s="40">
        <f>'cieki 2023'!DL216</f>
        <v>0</v>
      </c>
      <c r="AO217" s="81" t="s">
        <v>166</v>
      </c>
    </row>
    <row r="218" spans="1:41" x14ac:dyDescent="0.2">
      <c r="A218" s="39">
        <f>'cieki 2023'!B217</f>
        <v>394</v>
      </c>
      <c r="B218" s="79" t="str">
        <f>'cieki 2023'!D217</f>
        <v>Wisłoka - Kozłów</v>
      </c>
      <c r="C218" s="40">
        <f>'cieki 2023'!I217</f>
        <v>0.05</v>
      </c>
      <c r="D218" s="40">
        <f>'cieki 2023'!J217</f>
        <v>1.5</v>
      </c>
      <c r="E218" s="40">
        <f>'cieki 2023'!L217</f>
        <v>2.5000000000000001E-2</v>
      </c>
      <c r="F218" s="40">
        <f>'cieki 2023'!N217</f>
        <v>3.85</v>
      </c>
      <c r="G218" s="40">
        <f>'cieki 2023'!O217</f>
        <v>4.49</v>
      </c>
      <c r="H218" s="40">
        <f>'cieki 2023'!S217</f>
        <v>5.75</v>
      </c>
      <c r="I218" s="40">
        <f>'cieki 2023'!T217</f>
        <v>5.47</v>
      </c>
      <c r="J218" s="40">
        <f>'cieki 2023'!X217</f>
        <v>14.1</v>
      </c>
      <c r="K218" s="40">
        <f>'cieki 2023'!AH217</f>
        <v>18</v>
      </c>
      <c r="L218" s="40">
        <f>'cieki 2023'!AJ217</f>
        <v>2.5</v>
      </c>
      <c r="M218" s="40">
        <f>'cieki 2023'!BA217</f>
        <v>280</v>
      </c>
      <c r="N218" s="40">
        <f>'cieki 2023'!BI217</f>
        <v>0.5</v>
      </c>
      <c r="O218" s="40">
        <f>'cieki 2023'!BJ217</f>
        <v>5.0000000000000001E-3</v>
      </c>
      <c r="P218" s="40">
        <f>'cieki 2023'!BP217</f>
        <v>0.05</v>
      </c>
      <c r="Q218" s="40">
        <f>'cieki 2023'!BS217</f>
        <v>0.05</v>
      </c>
      <c r="R218" s="40">
        <f>'cieki 2023'!BT217</f>
        <v>0.05</v>
      </c>
      <c r="S218" s="40">
        <f>'cieki 2023'!BU217</f>
        <v>0.1</v>
      </c>
      <c r="T218" s="40">
        <f>'cieki 2023'!BZ217</f>
        <v>0.15</v>
      </c>
      <c r="U218" s="40">
        <f>'cieki 2023'!CB217</f>
        <v>0</v>
      </c>
      <c r="V218" s="40">
        <f>'cieki 2023'!CD217</f>
        <v>0</v>
      </c>
      <c r="W218" s="40">
        <f>'cieki 2023'!CL217</f>
        <v>0</v>
      </c>
      <c r="X218" s="40">
        <f>'cieki 2023'!CQ217</f>
        <v>0</v>
      </c>
      <c r="Y218" s="40">
        <f>'cieki 2023'!CR217</f>
        <v>0</v>
      </c>
      <c r="Z218" s="40">
        <f>'cieki 2023'!CS217</f>
        <v>0</v>
      </c>
      <c r="AA218" s="40">
        <f>'cieki 2023'!CT217</f>
        <v>0</v>
      </c>
      <c r="AB218" s="40">
        <f>'cieki 2023'!CU217</f>
        <v>0</v>
      </c>
      <c r="AC218" s="40">
        <f>'cieki 2023'!CX217</f>
        <v>0</v>
      </c>
      <c r="AD218" s="40">
        <f>'cieki 2023'!CZ217</f>
        <v>0</v>
      </c>
      <c r="AE218" s="40">
        <f>'cieki 2023'!DB217</f>
        <v>0</v>
      </c>
      <c r="AF218" s="40">
        <f>'cieki 2023'!DC217</f>
        <v>0</v>
      </c>
      <c r="AG218" s="40">
        <f>'cieki 2023'!DD217</f>
        <v>0</v>
      </c>
      <c r="AH218" s="40">
        <f>'cieki 2023'!DE217</f>
        <v>0.05</v>
      </c>
      <c r="AI218" s="40">
        <f>'cieki 2023'!DF217</f>
        <v>0.05</v>
      </c>
      <c r="AJ218" s="40">
        <f>'cieki 2023'!DH217</f>
        <v>0</v>
      </c>
      <c r="AK218" s="40">
        <f>'cieki 2023'!DI217</f>
        <v>0</v>
      </c>
      <c r="AL218" s="40">
        <f>'cieki 2023'!DJ217</f>
        <v>0</v>
      </c>
      <c r="AM218" s="40">
        <f>'cieki 2023'!DK217</f>
        <v>0</v>
      </c>
      <c r="AN218" s="40">
        <f>'cieki 2023'!DL217</f>
        <v>0</v>
      </c>
      <c r="AO218" s="80" t="s">
        <v>167</v>
      </c>
    </row>
    <row r="219" spans="1:41" x14ac:dyDescent="0.2">
      <c r="A219" s="39">
        <f>'cieki 2023'!B218</f>
        <v>395</v>
      </c>
      <c r="B219" s="79" t="str">
        <f>'cieki 2023'!D218</f>
        <v>Wisłoka - Pilzno</v>
      </c>
      <c r="C219" s="40">
        <f>'cieki 2023'!I218</f>
        <v>0.05</v>
      </c>
      <c r="D219" s="40">
        <f>'cieki 2023'!J218</f>
        <v>4.93</v>
      </c>
      <c r="E219" s="40">
        <f>'cieki 2023'!L218</f>
        <v>0.27100000000000002</v>
      </c>
      <c r="F219" s="40">
        <f>'cieki 2023'!N218</f>
        <v>19.2</v>
      </c>
      <c r="G219" s="40">
        <f>'cieki 2023'!O218</f>
        <v>19.5</v>
      </c>
      <c r="H219" s="40">
        <f>'cieki 2023'!S218</f>
        <v>17.600000000000001</v>
      </c>
      <c r="I219" s="40">
        <f>'cieki 2023'!T218</f>
        <v>10.6</v>
      </c>
      <c r="J219" s="40">
        <f>'cieki 2023'!X218</f>
        <v>49.6</v>
      </c>
      <c r="K219" s="40">
        <f>'cieki 2023'!AH218</f>
        <v>38</v>
      </c>
      <c r="L219" s="40">
        <f>'cieki 2023'!AJ218</f>
        <v>2.5</v>
      </c>
      <c r="M219" s="40">
        <f>'cieki 2023'!BA218</f>
        <v>300</v>
      </c>
      <c r="N219" s="40">
        <f>'cieki 2023'!BI218</f>
        <v>0.5</v>
      </c>
      <c r="O219" s="40">
        <f>'cieki 2023'!BJ218</f>
        <v>5.0000000000000001E-3</v>
      </c>
      <c r="P219" s="40">
        <f>'cieki 2023'!BP218</f>
        <v>0.05</v>
      </c>
      <c r="Q219" s="40">
        <f>'cieki 2023'!BS218</f>
        <v>0.05</v>
      </c>
      <c r="R219" s="40">
        <f>'cieki 2023'!BT218</f>
        <v>0.05</v>
      </c>
      <c r="S219" s="40">
        <f>'cieki 2023'!BU218</f>
        <v>0.1</v>
      </c>
      <c r="T219" s="40">
        <f>'cieki 2023'!BZ218</f>
        <v>0.15</v>
      </c>
      <c r="U219" s="40">
        <f>'cieki 2023'!CB218</f>
        <v>0</v>
      </c>
      <c r="V219" s="40">
        <f>'cieki 2023'!CD218</f>
        <v>0</v>
      </c>
      <c r="W219" s="40">
        <f>'cieki 2023'!CL218</f>
        <v>0</v>
      </c>
      <c r="X219" s="40">
        <f>'cieki 2023'!CQ218</f>
        <v>0</v>
      </c>
      <c r="Y219" s="40">
        <f>'cieki 2023'!CR218</f>
        <v>0</v>
      </c>
      <c r="Z219" s="40">
        <f>'cieki 2023'!CS218</f>
        <v>0</v>
      </c>
      <c r="AA219" s="40">
        <f>'cieki 2023'!CT218</f>
        <v>0</v>
      </c>
      <c r="AB219" s="40">
        <f>'cieki 2023'!CU218</f>
        <v>0</v>
      </c>
      <c r="AC219" s="40">
        <f>'cieki 2023'!CX218</f>
        <v>0</v>
      </c>
      <c r="AD219" s="40">
        <f>'cieki 2023'!CZ218</f>
        <v>0</v>
      </c>
      <c r="AE219" s="40">
        <f>'cieki 2023'!DB218</f>
        <v>0</v>
      </c>
      <c r="AF219" s="40">
        <f>'cieki 2023'!DC218</f>
        <v>0</v>
      </c>
      <c r="AG219" s="40">
        <f>'cieki 2023'!DD218</f>
        <v>0</v>
      </c>
      <c r="AH219" s="40">
        <f>'cieki 2023'!DE218</f>
        <v>0.05</v>
      </c>
      <c r="AI219" s="40">
        <f>'cieki 2023'!DF218</f>
        <v>0.05</v>
      </c>
      <c r="AJ219" s="40">
        <f>'cieki 2023'!DH218</f>
        <v>0</v>
      </c>
      <c r="AK219" s="40">
        <f>'cieki 2023'!DI218</f>
        <v>0</v>
      </c>
      <c r="AL219" s="40">
        <f>'cieki 2023'!DJ218</f>
        <v>0</v>
      </c>
      <c r="AM219" s="40">
        <f>'cieki 2023'!DK218</f>
        <v>0</v>
      </c>
      <c r="AN219" s="40">
        <f>'cieki 2023'!DL218</f>
        <v>0</v>
      </c>
      <c r="AO219" s="80" t="s">
        <v>167</v>
      </c>
    </row>
    <row r="220" spans="1:41" x14ac:dyDescent="0.2">
      <c r="A220" s="39">
        <f>'cieki 2023'!B219</f>
        <v>396</v>
      </c>
      <c r="B220" s="79" t="str">
        <f>'cieki 2023'!D219</f>
        <v>Wissa - Czachy</v>
      </c>
      <c r="C220" s="40">
        <f>'cieki 2023'!I219</f>
        <v>0.05</v>
      </c>
      <c r="D220" s="40">
        <f>'cieki 2023'!J219</f>
        <v>1.5</v>
      </c>
      <c r="E220" s="40">
        <f>'cieki 2023'!L219</f>
        <v>2.5000000000000001E-2</v>
      </c>
      <c r="F220" s="40">
        <f>'cieki 2023'!N219</f>
        <v>5.04</v>
      </c>
      <c r="G220" s="40">
        <f>'cieki 2023'!O219</f>
        <v>5.28</v>
      </c>
      <c r="H220" s="40">
        <f>'cieki 2023'!S219</f>
        <v>2.75</v>
      </c>
      <c r="I220" s="40">
        <f>'cieki 2023'!T219</f>
        <v>0.5</v>
      </c>
      <c r="J220" s="40">
        <f>'cieki 2023'!X219</f>
        <v>9.3800000000000008</v>
      </c>
      <c r="K220" s="40">
        <f>'cieki 2023'!AH219</f>
        <v>5</v>
      </c>
      <c r="L220" s="40">
        <f>'cieki 2023'!AJ219</f>
        <v>2.5</v>
      </c>
      <c r="M220" s="40">
        <f>'cieki 2023'!BA219</f>
        <v>185</v>
      </c>
      <c r="N220" s="40">
        <f>'cieki 2023'!BI219</f>
        <v>0.5</v>
      </c>
      <c r="O220" s="40">
        <f>'cieki 2023'!BJ219</f>
        <v>5.0000000000000001E-3</v>
      </c>
      <c r="P220" s="40">
        <f>'cieki 2023'!BP219</f>
        <v>0.05</v>
      </c>
      <c r="Q220" s="40">
        <f>'cieki 2023'!BS219</f>
        <v>0.05</v>
      </c>
      <c r="R220" s="40">
        <f>'cieki 2023'!BT219</f>
        <v>0.05</v>
      </c>
      <c r="S220" s="40">
        <f>'cieki 2023'!BU219</f>
        <v>0.1</v>
      </c>
      <c r="T220" s="40">
        <f>'cieki 2023'!BZ219</f>
        <v>0.15</v>
      </c>
      <c r="U220" s="40">
        <f>'cieki 2023'!CB219</f>
        <v>0</v>
      </c>
      <c r="V220" s="40">
        <f>'cieki 2023'!CD219</f>
        <v>0</v>
      </c>
      <c r="W220" s="40">
        <f>'cieki 2023'!CL219</f>
        <v>0</v>
      </c>
      <c r="X220" s="40">
        <f>'cieki 2023'!CQ219</f>
        <v>0</v>
      </c>
      <c r="Y220" s="40">
        <f>'cieki 2023'!CR219</f>
        <v>0</v>
      </c>
      <c r="Z220" s="40">
        <f>'cieki 2023'!CS219</f>
        <v>0</v>
      </c>
      <c r="AA220" s="40">
        <f>'cieki 2023'!CT219</f>
        <v>0</v>
      </c>
      <c r="AB220" s="40">
        <f>'cieki 2023'!CU219</f>
        <v>0</v>
      </c>
      <c r="AC220" s="40">
        <f>'cieki 2023'!CX219</f>
        <v>0</v>
      </c>
      <c r="AD220" s="40">
        <f>'cieki 2023'!CZ219</f>
        <v>0</v>
      </c>
      <c r="AE220" s="40">
        <f>'cieki 2023'!DB219</f>
        <v>0</v>
      </c>
      <c r="AF220" s="40">
        <f>'cieki 2023'!DC219</f>
        <v>0</v>
      </c>
      <c r="AG220" s="40">
        <f>'cieki 2023'!DD219</f>
        <v>0</v>
      </c>
      <c r="AH220" s="40">
        <f>'cieki 2023'!DE219</f>
        <v>0.05</v>
      </c>
      <c r="AI220" s="40">
        <f>'cieki 2023'!DF219</f>
        <v>0.05</v>
      </c>
      <c r="AJ220" s="40">
        <f>'cieki 2023'!DH219</f>
        <v>0</v>
      </c>
      <c r="AK220" s="40">
        <f>'cieki 2023'!DI219</f>
        <v>0</v>
      </c>
      <c r="AL220" s="40">
        <f>'cieki 2023'!DJ219</f>
        <v>0</v>
      </c>
      <c r="AM220" s="40">
        <f>'cieki 2023'!DK219</f>
        <v>0</v>
      </c>
      <c r="AN220" s="40">
        <f>'cieki 2023'!DL219</f>
        <v>0</v>
      </c>
      <c r="AO220" s="80" t="s">
        <v>167</v>
      </c>
    </row>
    <row r="221" spans="1:41" x14ac:dyDescent="0.2">
      <c r="A221" s="39">
        <f>'cieki 2023'!B220</f>
        <v>397</v>
      </c>
      <c r="B221" s="79" t="str">
        <f>'cieki 2023'!D220</f>
        <v>Wkra - Joniec, most</v>
      </c>
      <c r="C221" s="40">
        <f>'cieki 2023'!I220</f>
        <v>0.05</v>
      </c>
      <c r="D221" s="40">
        <f>'cieki 2023'!J220</f>
        <v>1.5</v>
      </c>
      <c r="E221" s="40">
        <f>'cieki 2023'!L220</f>
        <v>0.188</v>
      </c>
      <c r="F221" s="40">
        <f>'cieki 2023'!N220</f>
        <v>19</v>
      </c>
      <c r="G221" s="40">
        <f>'cieki 2023'!O220</f>
        <v>10</v>
      </c>
      <c r="H221" s="40">
        <f>'cieki 2023'!S220</f>
        <v>12.5</v>
      </c>
      <c r="I221" s="40">
        <f>'cieki 2023'!T220</f>
        <v>6.81</v>
      </c>
      <c r="J221" s="40">
        <f>'cieki 2023'!X220</f>
        <v>96.8</v>
      </c>
      <c r="K221" s="40">
        <f>'cieki 2023'!AH220</f>
        <v>20</v>
      </c>
      <c r="L221" s="40">
        <f>'cieki 2023'!AJ220</f>
        <v>5</v>
      </c>
      <c r="M221" s="40">
        <f>'cieki 2023'!BA220</f>
        <v>249</v>
      </c>
      <c r="N221" s="40">
        <f>'cieki 2023'!BI220</f>
        <v>0.5</v>
      </c>
      <c r="O221" s="40">
        <f>'cieki 2023'!BJ220</f>
        <v>5.0000000000000001E-3</v>
      </c>
      <c r="P221" s="40">
        <f>'cieki 2023'!BP220</f>
        <v>0.05</v>
      </c>
      <c r="Q221" s="40">
        <f>'cieki 2023'!BS220</f>
        <v>0.05</v>
      </c>
      <c r="R221" s="40">
        <f>'cieki 2023'!BT220</f>
        <v>0.05</v>
      </c>
      <c r="S221" s="40">
        <f>'cieki 2023'!BU220</f>
        <v>0.1</v>
      </c>
      <c r="T221" s="40">
        <f>'cieki 2023'!BZ220</f>
        <v>0.15</v>
      </c>
      <c r="U221" s="40">
        <f>'cieki 2023'!CB220</f>
        <v>0</v>
      </c>
      <c r="V221" s="40">
        <f>'cieki 2023'!CD220</f>
        <v>0</v>
      </c>
      <c r="W221" s="40">
        <f>'cieki 2023'!CL220</f>
        <v>0</v>
      </c>
      <c r="X221" s="40">
        <f>'cieki 2023'!CQ220</f>
        <v>0</v>
      </c>
      <c r="Y221" s="40">
        <f>'cieki 2023'!CR220</f>
        <v>0</v>
      </c>
      <c r="Z221" s="40">
        <f>'cieki 2023'!CS220</f>
        <v>0</v>
      </c>
      <c r="AA221" s="40">
        <f>'cieki 2023'!CT220</f>
        <v>0</v>
      </c>
      <c r="AB221" s="40">
        <f>'cieki 2023'!CU220</f>
        <v>0</v>
      </c>
      <c r="AC221" s="40">
        <f>'cieki 2023'!CX220</f>
        <v>0</v>
      </c>
      <c r="AD221" s="40">
        <f>'cieki 2023'!CZ220</f>
        <v>0</v>
      </c>
      <c r="AE221" s="40">
        <f>'cieki 2023'!DB220</f>
        <v>0</v>
      </c>
      <c r="AF221" s="40">
        <f>'cieki 2023'!DC220</f>
        <v>0</v>
      </c>
      <c r="AG221" s="40">
        <f>'cieki 2023'!DD220</f>
        <v>0</v>
      </c>
      <c r="AH221" s="40">
        <f>'cieki 2023'!DE220</f>
        <v>0.05</v>
      </c>
      <c r="AI221" s="40">
        <f>'cieki 2023'!DF220</f>
        <v>0.05</v>
      </c>
      <c r="AJ221" s="40">
        <f>'cieki 2023'!DH220</f>
        <v>0</v>
      </c>
      <c r="AK221" s="40">
        <f>'cieki 2023'!DI220</f>
        <v>0</v>
      </c>
      <c r="AL221" s="40">
        <f>'cieki 2023'!DJ220</f>
        <v>0</v>
      </c>
      <c r="AM221" s="40">
        <f>'cieki 2023'!DK220</f>
        <v>0</v>
      </c>
      <c r="AN221" s="40">
        <f>'cieki 2023'!DL220</f>
        <v>0</v>
      </c>
      <c r="AO221" s="80" t="s">
        <v>167</v>
      </c>
    </row>
    <row r="222" spans="1:41" s="86" customFormat="1" x14ac:dyDescent="0.2">
      <c r="A222" s="39">
        <f>'cieki 2023'!B221</f>
        <v>398</v>
      </c>
      <c r="B222" s="79" t="str">
        <f>'cieki 2023'!D221</f>
        <v>Wkra - Pomiechówek, most</v>
      </c>
      <c r="C222" s="40">
        <f>'cieki 2023'!I221</f>
        <v>0.05</v>
      </c>
      <c r="D222" s="40">
        <f>'cieki 2023'!J221</f>
        <v>1.5</v>
      </c>
      <c r="E222" s="40">
        <f>'cieki 2023'!L221</f>
        <v>2.5000000000000001E-2</v>
      </c>
      <c r="F222" s="40">
        <f>'cieki 2023'!N221</f>
        <v>2.2000000000000002</v>
      </c>
      <c r="G222" s="40">
        <f>'cieki 2023'!O221</f>
        <v>3.63</v>
      </c>
      <c r="H222" s="40">
        <f>'cieki 2023'!S221</f>
        <v>1.02</v>
      </c>
      <c r="I222" s="40">
        <f>'cieki 2023'!T221</f>
        <v>2.2599999999999998</v>
      </c>
      <c r="J222" s="40">
        <f>'cieki 2023'!X221</f>
        <v>9.68</v>
      </c>
      <c r="K222" s="40">
        <f>'cieki 2023'!AH221</f>
        <v>2.5</v>
      </c>
      <c r="L222" s="40">
        <f>'cieki 2023'!AJ221</f>
        <v>2.5</v>
      </c>
      <c r="M222" s="40">
        <f>'cieki 2023'!BA221</f>
        <v>41</v>
      </c>
      <c r="N222" s="40">
        <f>'cieki 2023'!BI221</f>
        <v>0.5</v>
      </c>
      <c r="O222" s="40">
        <f>'cieki 2023'!BJ221</f>
        <v>5.0000000000000001E-3</v>
      </c>
      <c r="P222" s="40">
        <f>'cieki 2023'!BP221</f>
        <v>0.05</v>
      </c>
      <c r="Q222" s="40">
        <f>'cieki 2023'!BS221</f>
        <v>0.05</v>
      </c>
      <c r="R222" s="40">
        <f>'cieki 2023'!BT221</f>
        <v>0.05</v>
      </c>
      <c r="S222" s="40">
        <f>'cieki 2023'!BU221</f>
        <v>0.1</v>
      </c>
      <c r="T222" s="40">
        <f>'cieki 2023'!BZ221</f>
        <v>0.15</v>
      </c>
      <c r="U222" s="40">
        <f>'cieki 2023'!CB221</f>
        <v>0</v>
      </c>
      <c r="V222" s="40">
        <f>'cieki 2023'!CD221</f>
        <v>0</v>
      </c>
      <c r="W222" s="40">
        <f>'cieki 2023'!CL221</f>
        <v>0</v>
      </c>
      <c r="X222" s="40">
        <f>'cieki 2023'!CQ221</f>
        <v>0</v>
      </c>
      <c r="Y222" s="40">
        <f>'cieki 2023'!CR221</f>
        <v>0</v>
      </c>
      <c r="Z222" s="40">
        <f>'cieki 2023'!CS221</f>
        <v>0</v>
      </c>
      <c r="AA222" s="40">
        <f>'cieki 2023'!CT221</f>
        <v>0</v>
      </c>
      <c r="AB222" s="40">
        <f>'cieki 2023'!CU221</f>
        <v>0</v>
      </c>
      <c r="AC222" s="40">
        <f>'cieki 2023'!CX221</f>
        <v>0</v>
      </c>
      <c r="AD222" s="40">
        <f>'cieki 2023'!CZ221</f>
        <v>0</v>
      </c>
      <c r="AE222" s="40">
        <f>'cieki 2023'!DB221</f>
        <v>0</v>
      </c>
      <c r="AF222" s="40">
        <f>'cieki 2023'!DC221</f>
        <v>0</v>
      </c>
      <c r="AG222" s="40">
        <f>'cieki 2023'!DD221</f>
        <v>0</v>
      </c>
      <c r="AH222" s="40">
        <f>'cieki 2023'!DE221</f>
        <v>0.05</v>
      </c>
      <c r="AI222" s="40">
        <f>'cieki 2023'!DF221</f>
        <v>0.05</v>
      </c>
      <c r="AJ222" s="40">
        <f>'cieki 2023'!DH221</f>
        <v>0</v>
      </c>
      <c r="AK222" s="40">
        <f>'cieki 2023'!DI221</f>
        <v>0</v>
      </c>
      <c r="AL222" s="40">
        <f>'cieki 2023'!DJ221</f>
        <v>0</v>
      </c>
      <c r="AM222" s="40">
        <f>'cieki 2023'!DK221</f>
        <v>0</v>
      </c>
      <c r="AN222" s="40">
        <f>'cieki 2023'!DL221</f>
        <v>0</v>
      </c>
      <c r="AO222" s="80" t="s">
        <v>167</v>
      </c>
    </row>
    <row r="223" spans="1:41" s="86" customFormat="1" x14ac:dyDescent="0.2">
      <c r="A223" s="39">
        <f>'cieki 2023'!B222</f>
        <v>399</v>
      </c>
      <c r="B223" s="79" t="str">
        <f>'cieki 2023'!D222</f>
        <v>Zagożdżonka  - Świerże Górne</v>
      </c>
      <c r="C223" s="40">
        <f>'cieki 2023'!I222</f>
        <v>13.2</v>
      </c>
      <c r="D223" s="40">
        <f>'cieki 2023'!J222</f>
        <v>1.5</v>
      </c>
      <c r="E223" s="40">
        <f>'cieki 2023'!L222</f>
        <v>2.5000000000000001E-2</v>
      </c>
      <c r="F223" s="40">
        <f>'cieki 2023'!N222</f>
        <v>4.3099999999999996</v>
      </c>
      <c r="G223" s="40">
        <f>'cieki 2023'!O222</f>
        <v>4.6100000000000003</v>
      </c>
      <c r="H223" s="40">
        <f>'cieki 2023'!S222</f>
        <v>1.63</v>
      </c>
      <c r="I223" s="40">
        <f>'cieki 2023'!T222</f>
        <v>0.5</v>
      </c>
      <c r="J223" s="40">
        <f>'cieki 2023'!X222</f>
        <v>10.5</v>
      </c>
      <c r="K223" s="40">
        <f>'cieki 2023'!AH222</f>
        <v>2.5</v>
      </c>
      <c r="L223" s="40">
        <f>'cieki 2023'!AJ222</f>
        <v>2.5</v>
      </c>
      <c r="M223" s="40">
        <f>'cieki 2023'!BA222</f>
        <v>31.5</v>
      </c>
      <c r="N223" s="40">
        <f>'cieki 2023'!BI222</f>
        <v>0.5</v>
      </c>
      <c r="O223" s="40">
        <f>'cieki 2023'!BJ222</f>
        <v>5.0000000000000001E-3</v>
      </c>
      <c r="P223" s="40">
        <f>'cieki 2023'!BP222</f>
        <v>0.05</v>
      </c>
      <c r="Q223" s="40">
        <f>'cieki 2023'!BS222</f>
        <v>0.05</v>
      </c>
      <c r="R223" s="40">
        <f>'cieki 2023'!BT222</f>
        <v>0.05</v>
      </c>
      <c r="S223" s="40">
        <f>'cieki 2023'!BU222</f>
        <v>0.1</v>
      </c>
      <c r="T223" s="40">
        <f>'cieki 2023'!BZ222</f>
        <v>0.15</v>
      </c>
      <c r="U223" s="40">
        <f>'cieki 2023'!CB222</f>
        <v>50</v>
      </c>
      <c r="V223" s="40">
        <f>'cieki 2023'!CD222</f>
        <v>0.01</v>
      </c>
      <c r="W223" s="40">
        <f>'cieki 2023'!CL222</f>
        <v>5.0000000000000001E-3</v>
      </c>
      <c r="X223" s="40">
        <f>'cieki 2023'!CQ222</f>
        <v>1.5</v>
      </c>
      <c r="Y223" s="40">
        <f>'cieki 2023'!CR222</f>
        <v>0.3</v>
      </c>
      <c r="Z223" s="40">
        <f>'cieki 2023'!CS222</f>
        <v>5</v>
      </c>
      <c r="AA223" s="40">
        <f>'cieki 2023'!CT222</f>
        <v>0.5</v>
      </c>
      <c r="AB223" s="40">
        <f>'cieki 2023'!CU222</f>
        <v>0.5</v>
      </c>
      <c r="AC223" s="40">
        <f>'cieki 2023'!CX222</f>
        <v>0.05</v>
      </c>
      <c r="AD223" s="40">
        <f>'cieki 2023'!CZ222</f>
        <v>0.05</v>
      </c>
      <c r="AE223" s="40">
        <f>'cieki 2023'!DB222</f>
        <v>0.05</v>
      </c>
      <c r="AF223" s="40">
        <f>'cieki 2023'!DC222</f>
        <v>0.05</v>
      </c>
      <c r="AG223" s="40">
        <f>'cieki 2023'!DD222</f>
        <v>0.05</v>
      </c>
      <c r="AH223" s="40">
        <f>'cieki 2023'!DE222</f>
        <v>0.05</v>
      </c>
      <c r="AI223" s="40">
        <f>'cieki 2023'!DF222</f>
        <v>0.05</v>
      </c>
      <c r="AJ223" s="40">
        <f>'cieki 2023'!DH222</f>
        <v>0.5</v>
      </c>
      <c r="AK223" s="40">
        <f>'cieki 2023'!DI222</f>
        <v>0.05</v>
      </c>
      <c r="AL223" s="40">
        <f>'cieki 2023'!DJ222</f>
        <v>0.25</v>
      </c>
      <c r="AM223" s="40">
        <f>'cieki 2023'!DK222</f>
        <v>0.25</v>
      </c>
      <c r="AN223" s="40">
        <f>'cieki 2023'!DL222</f>
        <v>0.05</v>
      </c>
      <c r="AO223" s="81" t="s">
        <v>166</v>
      </c>
    </row>
    <row r="224" spans="1:41" s="86" customFormat="1" x14ac:dyDescent="0.2">
      <c r="A224" s="39">
        <f>'cieki 2023'!B223</f>
        <v>400</v>
      </c>
      <c r="B224" s="79" t="str">
        <f>'cieki 2023'!D223</f>
        <v>Zbiornik Czorsztyn - powyżej zapory</v>
      </c>
      <c r="C224" s="40">
        <f>'cieki 2023'!I223</f>
        <v>0.05</v>
      </c>
      <c r="D224" s="40">
        <f>'cieki 2023'!J223</f>
        <v>1.5</v>
      </c>
      <c r="E224" s="40">
        <f>'cieki 2023'!L223</f>
        <v>0.56799999999999995</v>
      </c>
      <c r="F224" s="40">
        <f>'cieki 2023'!N223</f>
        <v>4.5199999999999996</v>
      </c>
      <c r="G224" s="40">
        <f>'cieki 2023'!O223</f>
        <v>5.48</v>
      </c>
      <c r="H224" s="40">
        <f>'cieki 2023'!S223</f>
        <v>5.78</v>
      </c>
      <c r="I224" s="40">
        <f>'cieki 2023'!T223</f>
        <v>3.18</v>
      </c>
      <c r="J224" s="40">
        <f>'cieki 2023'!X223</f>
        <v>22.6</v>
      </c>
      <c r="K224" s="40">
        <f>'cieki 2023'!AH223</f>
        <v>2.5</v>
      </c>
      <c r="L224" s="40">
        <f>'cieki 2023'!AJ223</f>
        <v>2.5</v>
      </c>
      <c r="M224" s="40">
        <f>'cieki 2023'!BA223</f>
        <v>31.5</v>
      </c>
      <c r="N224" s="40">
        <f>'cieki 2023'!BI223</f>
        <v>0.5</v>
      </c>
      <c r="O224" s="40">
        <f>'cieki 2023'!BJ223</f>
        <v>5.0000000000000001E-3</v>
      </c>
      <c r="P224" s="40">
        <f>'cieki 2023'!BP223</f>
        <v>0.05</v>
      </c>
      <c r="Q224" s="40">
        <f>'cieki 2023'!BS223</f>
        <v>0.05</v>
      </c>
      <c r="R224" s="40">
        <f>'cieki 2023'!BT223</f>
        <v>0.05</v>
      </c>
      <c r="S224" s="40">
        <f>'cieki 2023'!BU223</f>
        <v>0.1</v>
      </c>
      <c r="T224" s="40">
        <f>'cieki 2023'!BZ223</f>
        <v>0.15</v>
      </c>
      <c r="U224" s="40">
        <f>'cieki 2023'!CB223</f>
        <v>50</v>
      </c>
      <c r="V224" s="40">
        <f>'cieki 2023'!CD223</f>
        <v>0.01</v>
      </c>
      <c r="W224" s="40">
        <f>'cieki 2023'!CL223</f>
        <v>5.0000000000000001E-3</v>
      </c>
      <c r="X224" s="40">
        <f>'cieki 2023'!CQ223</f>
        <v>1.5</v>
      </c>
      <c r="Y224" s="40">
        <f>'cieki 2023'!CR223</f>
        <v>0.3</v>
      </c>
      <c r="Z224" s="40">
        <f>'cieki 2023'!CS223</f>
        <v>5</v>
      </c>
      <c r="AA224" s="40">
        <f>'cieki 2023'!CT223</f>
        <v>0.5</v>
      </c>
      <c r="AB224" s="40">
        <f>'cieki 2023'!CU223</f>
        <v>0.5</v>
      </c>
      <c r="AC224" s="40">
        <f>'cieki 2023'!CX223</f>
        <v>0.05</v>
      </c>
      <c r="AD224" s="40">
        <f>'cieki 2023'!CZ223</f>
        <v>0.05</v>
      </c>
      <c r="AE224" s="40">
        <f>'cieki 2023'!DB223</f>
        <v>0.05</v>
      </c>
      <c r="AF224" s="40">
        <f>'cieki 2023'!DC223</f>
        <v>0.05</v>
      </c>
      <c r="AG224" s="40">
        <f>'cieki 2023'!DD223</f>
        <v>0.05</v>
      </c>
      <c r="AH224" s="40">
        <f>'cieki 2023'!DE223</f>
        <v>0.05</v>
      </c>
      <c r="AI224" s="40">
        <f>'cieki 2023'!DF223</f>
        <v>0.05</v>
      </c>
      <c r="AJ224" s="40">
        <f>'cieki 2023'!DH223</f>
        <v>0.5</v>
      </c>
      <c r="AK224" s="40">
        <f>'cieki 2023'!DI223</f>
        <v>0.05</v>
      </c>
      <c r="AL224" s="40">
        <f>'cieki 2023'!DJ223</f>
        <v>0.25</v>
      </c>
      <c r="AM224" s="40">
        <f>'cieki 2023'!DK223</f>
        <v>0.25</v>
      </c>
      <c r="AN224" s="40">
        <f>'cieki 2023'!DL223</f>
        <v>0.05</v>
      </c>
      <c r="AO224" s="80" t="s">
        <v>167</v>
      </c>
    </row>
    <row r="225" spans="1:41" s="86" customFormat="1" x14ac:dyDescent="0.2">
      <c r="A225" s="39">
        <f>'cieki 2023'!B224</f>
        <v>401</v>
      </c>
      <c r="B225" s="79" t="str">
        <f>'cieki 2023'!D224</f>
        <v>Zb. Dębe - Dębe, zapora</v>
      </c>
      <c r="C225" s="40">
        <f>'cieki 2023'!I224</f>
        <v>0.05</v>
      </c>
      <c r="D225" s="40">
        <f>'cieki 2023'!J224</f>
        <v>1.5</v>
      </c>
      <c r="E225" s="40">
        <f>'cieki 2023'!L224</f>
        <v>2.5000000000000001E-2</v>
      </c>
      <c r="F225" s="40">
        <f>'cieki 2023'!N224</f>
        <v>3.47</v>
      </c>
      <c r="G225" s="40">
        <f>'cieki 2023'!O224</f>
        <v>4.6399999999999997</v>
      </c>
      <c r="H225" s="40">
        <f>'cieki 2023'!S224</f>
        <v>1.39</v>
      </c>
      <c r="I225" s="40">
        <f>'cieki 2023'!T224</f>
        <v>0.5</v>
      </c>
      <c r="J225" s="40">
        <f>'cieki 2023'!X224</f>
        <v>7.81</v>
      </c>
      <c r="K225" s="40">
        <f>'cieki 2023'!AH224</f>
        <v>26</v>
      </c>
      <c r="L225" s="40">
        <f>'cieki 2023'!AJ224</f>
        <v>2.5</v>
      </c>
      <c r="M225" s="40">
        <f>'cieki 2023'!BA224</f>
        <v>91.5</v>
      </c>
      <c r="N225" s="40">
        <f>'cieki 2023'!BI224</f>
        <v>0.5</v>
      </c>
      <c r="O225" s="40">
        <f>'cieki 2023'!BJ224</f>
        <v>5.0000000000000001E-3</v>
      </c>
      <c r="P225" s="40">
        <f>'cieki 2023'!BP224</f>
        <v>0.05</v>
      </c>
      <c r="Q225" s="40">
        <f>'cieki 2023'!BS224</f>
        <v>0.05</v>
      </c>
      <c r="R225" s="40">
        <f>'cieki 2023'!BT224</f>
        <v>0.05</v>
      </c>
      <c r="S225" s="40">
        <f>'cieki 2023'!BU224</f>
        <v>0.1</v>
      </c>
      <c r="T225" s="40">
        <f>'cieki 2023'!BZ224</f>
        <v>0.15</v>
      </c>
      <c r="U225" s="40">
        <f>'cieki 2023'!CB224</f>
        <v>50</v>
      </c>
      <c r="V225" s="40">
        <f>'cieki 2023'!CD224</f>
        <v>0.01</v>
      </c>
      <c r="W225" s="40">
        <f>'cieki 2023'!CL224</f>
        <v>5.0000000000000001E-3</v>
      </c>
      <c r="X225" s="40">
        <f>'cieki 2023'!CQ224</f>
        <v>1.5</v>
      </c>
      <c r="Y225" s="40">
        <f>'cieki 2023'!CR224</f>
        <v>0.3</v>
      </c>
      <c r="Z225" s="40">
        <f>'cieki 2023'!CS224</f>
        <v>5</v>
      </c>
      <c r="AA225" s="40">
        <f>'cieki 2023'!CT224</f>
        <v>0.5</v>
      </c>
      <c r="AB225" s="40">
        <f>'cieki 2023'!CU224</f>
        <v>0.5</v>
      </c>
      <c r="AC225" s="40">
        <f>'cieki 2023'!CX224</f>
        <v>0.05</v>
      </c>
      <c r="AD225" s="40">
        <f>'cieki 2023'!CZ224</f>
        <v>0.05</v>
      </c>
      <c r="AE225" s="40">
        <f>'cieki 2023'!DB224</f>
        <v>0.05</v>
      </c>
      <c r="AF225" s="40">
        <f>'cieki 2023'!DC224</f>
        <v>0.05</v>
      </c>
      <c r="AG225" s="40">
        <f>'cieki 2023'!DD224</f>
        <v>0.05</v>
      </c>
      <c r="AH225" s="40">
        <f>'cieki 2023'!DE224</f>
        <v>0.05</v>
      </c>
      <c r="AI225" s="40">
        <f>'cieki 2023'!DF224</f>
        <v>0.05</v>
      </c>
      <c r="AJ225" s="40">
        <f>'cieki 2023'!DH224</f>
        <v>0.5</v>
      </c>
      <c r="AK225" s="40">
        <f>'cieki 2023'!DI224</f>
        <v>0.05</v>
      </c>
      <c r="AL225" s="40">
        <f>'cieki 2023'!DJ224</f>
        <v>0.25</v>
      </c>
      <c r="AM225" s="40">
        <f>'cieki 2023'!DK224</f>
        <v>0.25</v>
      </c>
      <c r="AN225" s="40">
        <f>'cieki 2023'!DL224</f>
        <v>0.05</v>
      </c>
      <c r="AO225" s="80" t="s">
        <v>167</v>
      </c>
    </row>
    <row r="226" spans="1:41" s="86" customFormat="1" x14ac:dyDescent="0.2">
      <c r="A226" s="39">
        <f>'cieki 2023'!B225</f>
        <v>402</v>
      </c>
      <c r="B226" s="79" t="str">
        <f>'cieki 2023'!D225</f>
        <v>Zb. Jeziorsko - Powyżej zapory</v>
      </c>
      <c r="C226" s="40">
        <f>'cieki 2023'!I225</f>
        <v>0.05</v>
      </c>
      <c r="D226" s="40">
        <f>'cieki 2023'!J225</f>
        <v>1.5</v>
      </c>
      <c r="E226" s="40">
        <f>'cieki 2023'!L225</f>
        <v>2.5000000000000001E-2</v>
      </c>
      <c r="F226" s="40">
        <f>'cieki 2023'!N225</f>
        <v>1.39</v>
      </c>
      <c r="G226" s="40">
        <f>'cieki 2023'!O225</f>
        <v>2.92</v>
      </c>
      <c r="H226" s="40">
        <f>'cieki 2023'!S225</f>
        <v>1.02</v>
      </c>
      <c r="I226" s="40">
        <f>'cieki 2023'!T225</f>
        <v>1.02</v>
      </c>
      <c r="J226" s="40">
        <f>'cieki 2023'!X225</f>
        <v>3.33</v>
      </c>
      <c r="K226" s="40">
        <f>'cieki 2023'!AH225</f>
        <v>17</v>
      </c>
      <c r="L226" s="40">
        <f>'cieki 2023'!AJ225</f>
        <v>2.5</v>
      </c>
      <c r="M226" s="40">
        <f>'cieki 2023'!BA225</f>
        <v>46</v>
      </c>
      <c r="N226" s="40">
        <f>'cieki 2023'!BI225</f>
        <v>0.5</v>
      </c>
      <c r="O226" s="40">
        <f>'cieki 2023'!BJ225</f>
        <v>5.0000000000000001E-3</v>
      </c>
      <c r="P226" s="40">
        <f>'cieki 2023'!BP225</f>
        <v>0.05</v>
      </c>
      <c r="Q226" s="40">
        <f>'cieki 2023'!BS225</f>
        <v>0.05</v>
      </c>
      <c r="R226" s="40">
        <f>'cieki 2023'!BT225</f>
        <v>0.05</v>
      </c>
      <c r="S226" s="40">
        <f>'cieki 2023'!BU225</f>
        <v>0.1</v>
      </c>
      <c r="T226" s="40">
        <f>'cieki 2023'!BZ225</f>
        <v>0.15</v>
      </c>
      <c r="U226" s="40">
        <f>'cieki 2023'!CB225</f>
        <v>0</v>
      </c>
      <c r="V226" s="40">
        <f>'cieki 2023'!CD225</f>
        <v>0</v>
      </c>
      <c r="W226" s="40">
        <f>'cieki 2023'!CL225</f>
        <v>0</v>
      </c>
      <c r="X226" s="40">
        <f>'cieki 2023'!CQ225</f>
        <v>0</v>
      </c>
      <c r="Y226" s="40">
        <f>'cieki 2023'!CR225</f>
        <v>0</v>
      </c>
      <c r="Z226" s="40">
        <f>'cieki 2023'!CS225</f>
        <v>0</v>
      </c>
      <c r="AA226" s="40">
        <f>'cieki 2023'!CT225</f>
        <v>0</v>
      </c>
      <c r="AB226" s="40">
        <f>'cieki 2023'!CU225</f>
        <v>0</v>
      </c>
      <c r="AC226" s="40">
        <f>'cieki 2023'!CX225</f>
        <v>0</v>
      </c>
      <c r="AD226" s="40">
        <f>'cieki 2023'!CZ225</f>
        <v>0</v>
      </c>
      <c r="AE226" s="40">
        <f>'cieki 2023'!DB225</f>
        <v>0</v>
      </c>
      <c r="AF226" s="40">
        <f>'cieki 2023'!DC225</f>
        <v>0</v>
      </c>
      <c r="AG226" s="40">
        <f>'cieki 2023'!DD225</f>
        <v>0</v>
      </c>
      <c r="AH226" s="40">
        <f>'cieki 2023'!DE225</f>
        <v>0.05</v>
      </c>
      <c r="AI226" s="40">
        <f>'cieki 2023'!DF225</f>
        <v>0.05</v>
      </c>
      <c r="AJ226" s="40">
        <f>'cieki 2023'!DH225</f>
        <v>0</v>
      </c>
      <c r="AK226" s="40">
        <f>'cieki 2023'!DI225</f>
        <v>0</v>
      </c>
      <c r="AL226" s="40">
        <f>'cieki 2023'!DJ225</f>
        <v>0</v>
      </c>
      <c r="AM226" s="40">
        <f>'cieki 2023'!DK225</f>
        <v>0</v>
      </c>
      <c r="AN226" s="40">
        <f>'cieki 2023'!DL225</f>
        <v>0</v>
      </c>
      <c r="AO226" s="80" t="s">
        <v>167</v>
      </c>
    </row>
    <row r="227" spans="1:41" s="86" customFormat="1" x14ac:dyDescent="0.2">
      <c r="A227" s="39">
        <f>'cieki 2023'!B226</f>
        <v>403</v>
      </c>
      <c r="B227" s="79" t="str">
        <f>'cieki 2023'!D226</f>
        <v>Zbiornik Klimkówka - powyżej zapory</v>
      </c>
      <c r="C227" s="40">
        <f>'cieki 2023'!I226</f>
        <v>0.19500000000000001</v>
      </c>
      <c r="D227" s="40">
        <f>'cieki 2023'!J226</f>
        <v>5.13</v>
      </c>
      <c r="E227" s="40">
        <f>'cieki 2023'!L226</f>
        <v>0.127</v>
      </c>
      <c r="F227" s="40">
        <f>'cieki 2023'!N226</f>
        <v>28.6</v>
      </c>
      <c r="G227" s="40">
        <f>'cieki 2023'!O226</f>
        <v>13.9</v>
      </c>
      <c r="H227" s="40">
        <f>'cieki 2023'!S226</f>
        <v>23.4</v>
      </c>
      <c r="I227" s="40">
        <f>'cieki 2023'!T226</f>
        <v>7.97</v>
      </c>
      <c r="J227" s="40">
        <f>'cieki 2023'!X226</f>
        <v>34</v>
      </c>
      <c r="K227" s="40">
        <f>'cieki 2023'!AH226</f>
        <v>2.5</v>
      </c>
      <c r="L227" s="40">
        <f>'cieki 2023'!AJ226</f>
        <v>2.5</v>
      </c>
      <c r="M227" s="40">
        <f>'cieki 2023'!BA226</f>
        <v>31.5</v>
      </c>
      <c r="N227" s="40">
        <f>'cieki 2023'!BI226</f>
        <v>0.5</v>
      </c>
      <c r="O227" s="40">
        <f>'cieki 2023'!BJ226</f>
        <v>5.0000000000000001E-3</v>
      </c>
      <c r="P227" s="40">
        <f>'cieki 2023'!BP226</f>
        <v>0.05</v>
      </c>
      <c r="Q227" s="40">
        <f>'cieki 2023'!BS226</f>
        <v>0.05</v>
      </c>
      <c r="R227" s="40">
        <f>'cieki 2023'!BT226</f>
        <v>0.05</v>
      </c>
      <c r="S227" s="40">
        <f>'cieki 2023'!BU226</f>
        <v>0.1</v>
      </c>
      <c r="T227" s="40">
        <f>'cieki 2023'!BZ226</f>
        <v>0.15</v>
      </c>
      <c r="U227" s="40">
        <f>'cieki 2023'!CB226</f>
        <v>0</v>
      </c>
      <c r="V227" s="40">
        <f>'cieki 2023'!CD226</f>
        <v>0</v>
      </c>
      <c r="W227" s="40">
        <f>'cieki 2023'!CL226</f>
        <v>0</v>
      </c>
      <c r="X227" s="40">
        <f>'cieki 2023'!CQ226</f>
        <v>0</v>
      </c>
      <c r="Y227" s="40">
        <f>'cieki 2023'!CR226</f>
        <v>0</v>
      </c>
      <c r="Z227" s="40">
        <f>'cieki 2023'!CS226</f>
        <v>0</v>
      </c>
      <c r="AA227" s="40">
        <f>'cieki 2023'!CT226</f>
        <v>0</v>
      </c>
      <c r="AB227" s="40">
        <f>'cieki 2023'!CU226</f>
        <v>0</v>
      </c>
      <c r="AC227" s="40">
        <f>'cieki 2023'!CX226</f>
        <v>0</v>
      </c>
      <c r="AD227" s="40">
        <f>'cieki 2023'!CZ226</f>
        <v>0</v>
      </c>
      <c r="AE227" s="40">
        <f>'cieki 2023'!DB226</f>
        <v>0</v>
      </c>
      <c r="AF227" s="40">
        <f>'cieki 2023'!DC226</f>
        <v>0</v>
      </c>
      <c r="AG227" s="40">
        <f>'cieki 2023'!DD226</f>
        <v>0</v>
      </c>
      <c r="AH227" s="40">
        <f>'cieki 2023'!DE226</f>
        <v>0.05</v>
      </c>
      <c r="AI227" s="40">
        <f>'cieki 2023'!DF226</f>
        <v>0.05</v>
      </c>
      <c r="AJ227" s="40">
        <f>'cieki 2023'!DH226</f>
        <v>0</v>
      </c>
      <c r="AK227" s="40">
        <f>'cieki 2023'!DI226</f>
        <v>0</v>
      </c>
      <c r="AL227" s="40">
        <f>'cieki 2023'!DJ226</f>
        <v>0</v>
      </c>
      <c r="AM227" s="40">
        <f>'cieki 2023'!DK226</f>
        <v>0</v>
      </c>
      <c r="AN227" s="40">
        <f>'cieki 2023'!DL226</f>
        <v>0</v>
      </c>
      <c r="AO227" s="80" t="s">
        <v>167</v>
      </c>
    </row>
    <row r="228" spans="1:41" s="86" customFormat="1" x14ac:dyDescent="0.2">
      <c r="A228" s="39">
        <f>'cieki 2023'!B227</f>
        <v>404</v>
      </c>
      <c r="B228" s="79" t="str">
        <f>'cieki 2023'!D227</f>
        <v>Nysa Kłodzka - Zbiornik Nysa</v>
      </c>
      <c r="C228" s="40">
        <f>'cieki 2023'!I227</f>
        <v>0.05</v>
      </c>
      <c r="D228" s="40">
        <f>'cieki 2023'!J227</f>
        <v>1.5</v>
      </c>
      <c r="E228" s="40">
        <f>'cieki 2023'!L227</f>
        <v>2.5000000000000001E-2</v>
      </c>
      <c r="F228" s="40">
        <f>'cieki 2023'!N227</f>
        <v>2.09</v>
      </c>
      <c r="G228" s="40">
        <f>'cieki 2023'!O227</f>
        <v>4.66</v>
      </c>
      <c r="H228" s="40">
        <f>'cieki 2023'!S227</f>
        <v>1.99</v>
      </c>
      <c r="I228" s="40">
        <f>'cieki 2023'!T227</f>
        <v>1.1000000000000001</v>
      </c>
      <c r="J228" s="40">
        <f>'cieki 2023'!X227</f>
        <v>8.48</v>
      </c>
      <c r="K228" s="40">
        <f>'cieki 2023'!AH227</f>
        <v>2.5</v>
      </c>
      <c r="L228" s="40">
        <f>'cieki 2023'!AJ227</f>
        <v>2.5</v>
      </c>
      <c r="M228" s="40">
        <f>'cieki 2023'!BA227</f>
        <v>31.5</v>
      </c>
      <c r="N228" s="40">
        <f>'cieki 2023'!BI227</f>
        <v>0.5</v>
      </c>
      <c r="O228" s="40">
        <f>'cieki 2023'!BJ227</f>
        <v>5.0000000000000001E-3</v>
      </c>
      <c r="P228" s="40">
        <f>'cieki 2023'!BP227</f>
        <v>0.05</v>
      </c>
      <c r="Q228" s="40">
        <f>'cieki 2023'!BS227</f>
        <v>0.05</v>
      </c>
      <c r="R228" s="40">
        <f>'cieki 2023'!BT227</f>
        <v>0.05</v>
      </c>
      <c r="S228" s="40">
        <f>'cieki 2023'!BU227</f>
        <v>0.1</v>
      </c>
      <c r="T228" s="40">
        <f>'cieki 2023'!BZ227</f>
        <v>0.15</v>
      </c>
      <c r="U228" s="40">
        <f>'cieki 2023'!CB227</f>
        <v>50</v>
      </c>
      <c r="V228" s="40">
        <f>'cieki 2023'!CD227</f>
        <v>0.01</v>
      </c>
      <c r="W228" s="40">
        <f>'cieki 2023'!CL227</f>
        <v>5.0000000000000001E-3</v>
      </c>
      <c r="X228" s="40">
        <f>'cieki 2023'!CQ227</f>
        <v>1.5</v>
      </c>
      <c r="Y228" s="40">
        <f>'cieki 2023'!CR227</f>
        <v>0.3</v>
      </c>
      <c r="Z228" s="40">
        <f>'cieki 2023'!CS227</f>
        <v>5</v>
      </c>
      <c r="AA228" s="40">
        <f>'cieki 2023'!CT227</f>
        <v>0.5</v>
      </c>
      <c r="AB228" s="40">
        <f>'cieki 2023'!CU227</f>
        <v>0.5</v>
      </c>
      <c r="AC228" s="40">
        <f>'cieki 2023'!CX227</f>
        <v>0.05</v>
      </c>
      <c r="AD228" s="40">
        <f>'cieki 2023'!CZ227</f>
        <v>0.05</v>
      </c>
      <c r="AE228" s="40">
        <f>'cieki 2023'!DB227</f>
        <v>0.05</v>
      </c>
      <c r="AF228" s="40">
        <f>'cieki 2023'!DC227</f>
        <v>0.05</v>
      </c>
      <c r="AG228" s="40">
        <f>'cieki 2023'!DD227</f>
        <v>0.05</v>
      </c>
      <c r="AH228" s="40">
        <f>'cieki 2023'!DE227</f>
        <v>0.05</v>
      </c>
      <c r="AI228" s="40">
        <f>'cieki 2023'!DF227</f>
        <v>0.05</v>
      </c>
      <c r="AJ228" s="40">
        <f>'cieki 2023'!DH227</f>
        <v>0.5</v>
      </c>
      <c r="AK228" s="40">
        <f>'cieki 2023'!DI227</f>
        <v>0.05</v>
      </c>
      <c r="AL228" s="40">
        <f>'cieki 2023'!DJ227</f>
        <v>0.25</v>
      </c>
      <c r="AM228" s="40">
        <f>'cieki 2023'!DK227</f>
        <v>0.25</v>
      </c>
      <c r="AN228" s="40">
        <f>'cieki 2023'!DL227</f>
        <v>0.05</v>
      </c>
      <c r="AO228" s="80" t="s">
        <v>167</v>
      </c>
    </row>
    <row r="229" spans="1:41" s="86" customFormat="1" x14ac:dyDescent="0.2">
      <c r="A229" s="39">
        <f>'cieki 2023'!B228</f>
        <v>405</v>
      </c>
      <c r="B229" s="79" t="str">
        <f>'cieki 2023'!D228</f>
        <v>Zbiornik Włocławek - stanowisko 03</v>
      </c>
      <c r="C229" s="40">
        <f>'cieki 2023'!I228</f>
        <v>0.05</v>
      </c>
      <c r="D229" s="40">
        <f>'cieki 2023'!J228</f>
        <v>1.5</v>
      </c>
      <c r="E229" s="40">
        <f>'cieki 2023'!L228</f>
        <v>2.5000000000000001E-2</v>
      </c>
      <c r="F229" s="40">
        <f>'cieki 2023'!N228</f>
        <v>1.49</v>
      </c>
      <c r="G229" s="40">
        <f>'cieki 2023'!O228</f>
        <v>3.02</v>
      </c>
      <c r="H229" s="40">
        <f>'cieki 2023'!S228</f>
        <v>0.68899999999999995</v>
      </c>
      <c r="I229" s="40">
        <f>'cieki 2023'!T228</f>
        <v>0.5</v>
      </c>
      <c r="J229" s="40">
        <f>'cieki 2023'!X228</f>
        <v>7.96</v>
      </c>
      <c r="K229" s="40">
        <f>'cieki 2023'!AH228</f>
        <v>17</v>
      </c>
      <c r="L229" s="40">
        <f>'cieki 2023'!AJ228</f>
        <v>2.5</v>
      </c>
      <c r="M229" s="40">
        <f>'cieki 2023'!BA228</f>
        <v>46</v>
      </c>
      <c r="N229" s="40">
        <f>'cieki 2023'!BI228</f>
        <v>0.5</v>
      </c>
      <c r="O229" s="40">
        <f>'cieki 2023'!BJ228</f>
        <v>5.0000000000000001E-3</v>
      </c>
      <c r="P229" s="40">
        <f>'cieki 2023'!BP228</f>
        <v>0.05</v>
      </c>
      <c r="Q229" s="40">
        <f>'cieki 2023'!BS228</f>
        <v>0.05</v>
      </c>
      <c r="R229" s="40">
        <f>'cieki 2023'!BT228</f>
        <v>0.05</v>
      </c>
      <c r="S229" s="40">
        <f>'cieki 2023'!BU228</f>
        <v>0.1</v>
      </c>
      <c r="T229" s="40">
        <f>'cieki 2023'!BZ228</f>
        <v>0.15</v>
      </c>
      <c r="U229" s="40">
        <f>'cieki 2023'!CB228</f>
        <v>0</v>
      </c>
      <c r="V229" s="40">
        <f>'cieki 2023'!CD228</f>
        <v>0</v>
      </c>
      <c r="W229" s="40">
        <f>'cieki 2023'!CL228</f>
        <v>0</v>
      </c>
      <c r="X229" s="40">
        <f>'cieki 2023'!CQ228</f>
        <v>0</v>
      </c>
      <c r="Y229" s="40">
        <f>'cieki 2023'!CR228</f>
        <v>0</v>
      </c>
      <c r="Z229" s="40">
        <f>'cieki 2023'!CS228</f>
        <v>0</v>
      </c>
      <c r="AA229" s="40">
        <f>'cieki 2023'!CT228</f>
        <v>0</v>
      </c>
      <c r="AB229" s="40">
        <f>'cieki 2023'!CU228</f>
        <v>0</v>
      </c>
      <c r="AC229" s="40">
        <f>'cieki 2023'!CX228</f>
        <v>0</v>
      </c>
      <c r="AD229" s="40">
        <f>'cieki 2023'!CZ228</f>
        <v>0</v>
      </c>
      <c r="AE229" s="40">
        <f>'cieki 2023'!DB228</f>
        <v>0</v>
      </c>
      <c r="AF229" s="40">
        <f>'cieki 2023'!DC228</f>
        <v>0</v>
      </c>
      <c r="AG229" s="40">
        <f>'cieki 2023'!DD228</f>
        <v>0</v>
      </c>
      <c r="AH229" s="40">
        <f>'cieki 2023'!DE228</f>
        <v>0.05</v>
      </c>
      <c r="AI229" s="40">
        <f>'cieki 2023'!DF228</f>
        <v>0.05</v>
      </c>
      <c r="AJ229" s="40">
        <f>'cieki 2023'!DH228</f>
        <v>0</v>
      </c>
      <c r="AK229" s="40">
        <f>'cieki 2023'!DI228</f>
        <v>0</v>
      </c>
      <c r="AL229" s="40">
        <f>'cieki 2023'!DJ228</f>
        <v>0</v>
      </c>
      <c r="AM229" s="40">
        <f>'cieki 2023'!DK228</f>
        <v>0</v>
      </c>
      <c r="AN229" s="40">
        <f>'cieki 2023'!DL228</f>
        <v>0</v>
      </c>
      <c r="AO229" s="80" t="s">
        <v>167</v>
      </c>
    </row>
    <row r="230" spans="1:41" s="86" customFormat="1" x14ac:dyDescent="0.2">
      <c r="A230" s="39">
        <f>'cieki 2023'!B229</f>
        <v>406</v>
      </c>
      <c r="B230" s="79" t="str">
        <f>'cieki 2023'!D229</f>
        <v>Zgłowiączka - Józefowo</v>
      </c>
      <c r="C230" s="40">
        <f>'cieki 2023'!I229</f>
        <v>0.05</v>
      </c>
      <c r="D230" s="40">
        <f>'cieki 2023'!J229</f>
        <v>1.5</v>
      </c>
      <c r="E230" s="40">
        <f>'cieki 2023'!L229</f>
        <v>0.32700000000000001</v>
      </c>
      <c r="F230" s="40">
        <f>'cieki 2023'!N229</f>
        <v>1.1000000000000001</v>
      </c>
      <c r="G230" s="40">
        <f>'cieki 2023'!O229</f>
        <v>3.71</v>
      </c>
      <c r="H230" s="40">
        <f>'cieki 2023'!S229</f>
        <v>1.51</v>
      </c>
      <c r="I230" s="40">
        <f>'cieki 2023'!T229</f>
        <v>2.92</v>
      </c>
      <c r="J230" s="40">
        <f>'cieki 2023'!X229</f>
        <v>3.33</v>
      </c>
      <c r="K230" s="40">
        <f>'cieki 2023'!AH229</f>
        <v>2.5</v>
      </c>
      <c r="L230" s="40">
        <f>'cieki 2023'!AJ229</f>
        <v>2.5</v>
      </c>
      <c r="M230" s="40">
        <f>'cieki 2023'!BA229</f>
        <v>31.5</v>
      </c>
      <c r="N230" s="40">
        <f>'cieki 2023'!BI229</f>
        <v>0.5</v>
      </c>
      <c r="O230" s="40">
        <f>'cieki 2023'!BJ229</f>
        <v>5.0000000000000001E-3</v>
      </c>
      <c r="P230" s="40">
        <f>'cieki 2023'!BP229</f>
        <v>0.05</v>
      </c>
      <c r="Q230" s="40">
        <f>'cieki 2023'!BS229</f>
        <v>0.05</v>
      </c>
      <c r="R230" s="40">
        <f>'cieki 2023'!BT229</f>
        <v>0.05</v>
      </c>
      <c r="S230" s="40">
        <f>'cieki 2023'!BU229</f>
        <v>0.1</v>
      </c>
      <c r="T230" s="40">
        <f>'cieki 2023'!BZ229</f>
        <v>0.15</v>
      </c>
      <c r="U230" s="40">
        <f>'cieki 2023'!CB229</f>
        <v>0</v>
      </c>
      <c r="V230" s="40">
        <f>'cieki 2023'!CD229</f>
        <v>0</v>
      </c>
      <c r="W230" s="40">
        <f>'cieki 2023'!CL229</f>
        <v>0</v>
      </c>
      <c r="X230" s="40">
        <f>'cieki 2023'!CQ229</f>
        <v>0</v>
      </c>
      <c r="Y230" s="40">
        <f>'cieki 2023'!CR229</f>
        <v>0</v>
      </c>
      <c r="Z230" s="40">
        <f>'cieki 2023'!CS229</f>
        <v>0</v>
      </c>
      <c r="AA230" s="40">
        <f>'cieki 2023'!CT229</f>
        <v>0</v>
      </c>
      <c r="AB230" s="40">
        <f>'cieki 2023'!CU229</f>
        <v>0</v>
      </c>
      <c r="AC230" s="40">
        <f>'cieki 2023'!CX229</f>
        <v>0</v>
      </c>
      <c r="AD230" s="40">
        <f>'cieki 2023'!CZ229</f>
        <v>0</v>
      </c>
      <c r="AE230" s="40">
        <f>'cieki 2023'!DB229</f>
        <v>0</v>
      </c>
      <c r="AF230" s="40">
        <f>'cieki 2023'!DC229</f>
        <v>0</v>
      </c>
      <c r="AG230" s="40">
        <f>'cieki 2023'!DD229</f>
        <v>0</v>
      </c>
      <c r="AH230" s="40">
        <f>'cieki 2023'!DE229</f>
        <v>0.05</v>
      </c>
      <c r="AI230" s="40">
        <f>'cieki 2023'!DF229</f>
        <v>0.05</v>
      </c>
      <c r="AJ230" s="40">
        <f>'cieki 2023'!DH229</f>
        <v>0</v>
      </c>
      <c r="AK230" s="40">
        <f>'cieki 2023'!DI229</f>
        <v>0</v>
      </c>
      <c r="AL230" s="40">
        <f>'cieki 2023'!DJ229</f>
        <v>0</v>
      </c>
      <c r="AM230" s="40">
        <f>'cieki 2023'!DK229</f>
        <v>0</v>
      </c>
      <c r="AN230" s="40">
        <f>'cieki 2023'!DL229</f>
        <v>0</v>
      </c>
      <c r="AO230" s="80" t="s">
        <v>167</v>
      </c>
    </row>
    <row r="231" spans="1:41" s="86" customFormat="1" x14ac:dyDescent="0.2">
      <c r="A231" s="39">
        <f>'cieki 2023'!B230</f>
        <v>407</v>
      </c>
      <c r="B231" s="79" t="str">
        <f>'cieki 2023'!D230</f>
        <v>Złoty Potok - powyżej granicy RP</v>
      </c>
      <c r="C231" s="40">
        <f>'cieki 2023'!I230</f>
        <v>0.60299999999999998</v>
      </c>
      <c r="D231" s="40">
        <f>'cieki 2023'!J230</f>
        <v>13.4</v>
      </c>
      <c r="E231" s="40">
        <f>'cieki 2023'!L230</f>
        <v>4.26</v>
      </c>
      <c r="F231" s="40">
        <f>'cieki 2023'!N230</f>
        <v>63.2</v>
      </c>
      <c r="G231" s="40">
        <f>'cieki 2023'!O230</f>
        <v>322</v>
      </c>
      <c r="H231" s="40">
        <f>'cieki 2023'!S230</f>
        <v>60.2</v>
      </c>
      <c r="I231" s="40">
        <f>'cieki 2023'!T230</f>
        <v>78.8</v>
      </c>
      <c r="J231" s="40">
        <f>'cieki 2023'!X230</f>
        <v>740</v>
      </c>
      <c r="K231" s="40">
        <f>'cieki 2023'!AH230</f>
        <v>490</v>
      </c>
      <c r="L231" s="40">
        <f>'cieki 2023'!AJ230</f>
        <v>246</v>
      </c>
      <c r="M231" s="40">
        <f>'cieki 2023'!BA230</f>
        <v>27439</v>
      </c>
      <c r="N231" s="40">
        <f>'cieki 2023'!BI230</f>
        <v>0.5</v>
      </c>
      <c r="O231" s="40">
        <f>'cieki 2023'!BJ230</f>
        <v>5.0000000000000001E-3</v>
      </c>
      <c r="P231" s="40">
        <f>'cieki 2023'!BP230</f>
        <v>0.05</v>
      </c>
      <c r="Q231" s="40">
        <f>'cieki 2023'!BS230</f>
        <v>0.05</v>
      </c>
      <c r="R231" s="40">
        <f>'cieki 2023'!BT230</f>
        <v>0.05</v>
      </c>
      <c r="S231" s="40">
        <f>'cieki 2023'!BU230</f>
        <v>0.1</v>
      </c>
      <c r="T231" s="40">
        <f>'cieki 2023'!BZ230</f>
        <v>0.15</v>
      </c>
      <c r="U231" s="40">
        <f>'cieki 2023'!CB230</f>
        <v>50</v>
      </c>
      <c r="V231" s="40">
        <f>'cieki 2023'!CD230</f>
        <v>0.01</v>
      </c>
      <c r="W231" s="40">
        <f>'cieki 2023'!CL230</f>
        <v>5.0000000000000001E-3</v>
      </c>
      <c r="X231" s="40">
        <f>'cieki 2023'!CQ230</f>
        <v>1.5</v>
      </c>
      <c r="Y231" s="40">
        <f>'cieki 2023'!CR230</f>
        <v>0.3</v>
      </c>
      <c r="Z231" s="40">
        <f>'cieki 2023'!CS230</f>
        <v>5</v>
      </c>
      <c r="AA231" s="40">
        <f>'cieki 2023'!CT230</f>
        <v>0.5</v>
      </c>
      <c r="AB231" s="40">
        <f>'cieki 2023'!CU230</f>
        <v>0.5</v>
      </c>
      <c r="AC231" s="40">
        <f>'cieki 2023'!CX230</f>
        <v>0.05</v>
      </c>
      <c r="AD231" s="40">
        <f>'cieki 2023'!CZ230</f>
        <v>0.05</v>
      </c>
      <c r="AE231" s="40">
        <f>'cieki 2023'!DB230</f>
        <v>0.05</v>
      </c>
      <c r="AF231" s="40">
        <f>'cieki 2023'!DC230</f>
        <v>0.05</v>
      </c>
      <c r="AG231" s="40">
        <f>'cieki 2023'!DD230</f>
        <v>0.05</v>
      </c>
      <c r="AH231" s="40">
        <f>'cieki 2023'!DE230</f>
        <v>0.05</v>
      </c>
      <c r="AI231" s="40">
        <f>'cieki 2023'!DF230</f>
        <v>0.05</v>
      </c>
      <c r="AJ231" s="40">
        <f>'cieki 2023'!DH230</f>
        <v>0.5</v>
      </c>
      <c r="AK231" s="40">
        <f>'cieki 2023'!DI230</f>
        <v>0.05</v>
      </c>
      <c r="AL231" s="40">
        <f>'cieki 2023'!DJ230</f>
        <v>0.25</v>
      </c>
      <c r="AM231" s="40">
        <f>'cieki 2023'!DK230</f>
        <v>0.25</v>
      </c>
      <c r="AN231" s="40">
        <f>'cieki 2023'!DL230</f>
        <v>0.05</v>
      </c>
      <c r="AO231" s="81" t="s">
        <v>166</v>
      </c>
    </row>
    <row r="232" spans="1:41" s="86" customFormat="1" ht="18" x14ac:dyDescent="0.2">
      <c r="A232" s="39">
        <f>'cieki 2023'!B231</f>
        <v>408</v>
      </c>
      <c r="B232" s="79" t="str">
        <f>'cieki 2023'!D231</f>
        <v>Złoty Stok - ujście do Kwisy (m. Nawojów Łużycki)</v>
      </c>
      <c r="C232" s="40">
        <f>'cieki 2023'!I231</f>
        <v>0.05</v>
      </c>
      <c r="D232" s="40">
        <f>'cieki 2023'!J231</f>
        <v>1.5</v>
      </c>
      <c r="E232" s="40">
        <f>'cieki 2023'!L231</f>
        <v>0.35599999999999998</v>
      </c>
      <c r="F232" s="40">
        <f>'cieki 2023'!N231</f>
        <v>1.86</v>
      </c>
      <c r="G232" s="40">
        <f>'cieki 2023'!O231</f>
        <v>4.3899999999999997</v>
      </c>
      <c r="H232" s="40">
        <f>'cieki 2023'!S231</f>
        <v>2.95</v>
      </c>
      <c r="I232" s="40">
        <f>'cieki 2023'!T231</f>
        <v>4.1399999999999997</v>
      </c>
      <c r="J232" s="40">
        <f>'cieki 2023'!X231</f>
        <v>8.69</v>
      </c>
      <c r="K232" s="40">
        <f>'cieki 2023'!AH231</f>
        <v>16</v>
      </c>
      <c r="L232" s="40">
        <f>'cieki 2023'!AJ231</f>
        <v>2.5</v>
      </c>
      <c r="M232" s="40">
        <f>'cieki 2023'!BA231</f>
        <v>124.5</v>
      </c>
      <c r="N232" s="40">
        <f>'cieki 2023'!BI231</f>
        <v>0.5</v>
      </c>
      <c r="O232" s="40">
        <f>'cieki 2023'!BJ231</f>
        <v>5.0000000000000001E-3</v>
      </c>
      <c r="P232" s="40">
        <f>'cieki 2023'!BP231</f>
        <v>0.05</v>
      </c>
      <c r="Q232" s="40">
        <f>'cieki 2023'!BS231</f>
        <v>0.05</v>
      </c>
      <c r="R232" s="40">
        <f>'cieki 2023'!BT231</f>
        <v>0.05</v>
      </c>
      <c r="S232" s="40">
        <f>'cieki 2023'!BU231</f>
        <v>0.1</v>
      </c>
      <c r="T232" s="40">
        <f>'cieki 2023'!BZ231</f>
        <v>0.15</v>
      </c>
      <c r="U232" s="40">
        <f>'cieki 2023'!CB231</f>
        <v>0</v>
      </c>
      <c r="V232" s="40">
        <f>'cieki 2023'!CD231</f>
        <v>0</v>
      </c>
      <c r="W232" s="40">
        <f>'cieki 2023'!CL231</f>
        <v>0</v>
      </c>
      <c r="X232" s="40">
        <f>'cieki 2023'!CQ231</f>
        <v>0</v>
      </c>
      <c r="Y232" s="40">
        <f>'cieki 2023'!CR231</f>
        <v>0</v>
      </c>
      <c r="Z232" s="40">
        <f>'cieki 2023'!CS231</f>
        <v>0</v>
      </c>
      <c r="AA232" s="40">
        <f>'cieki 2023'!CT231</f>
        <v>0</v>
      </c>
      <c r="AB232" s="40">
        <f>'cieki 2023'!CU231</f>
        <v>0</v>
      </c>
      <c r="AC232" s="40">
        <f>'cieki 2023'!CX231</f>
        <v>0</v>
      </c>
      <c r="AD232" s="40">
        <f>'cieki 2023'!CZ231</f>
        <v>0</v>
      </c>
      <c r="AE232" s="40">
        <f>'cieki 2023'!DB231</f>
        <v>0</v>
      </c>
      <c r="AF232" s="40">
        <f>'cieki 2023'!DC231</f>
        <v>0</v>
      </c>
      <c r="AG232" s="40">
        <f>'cieki 2023'!DD231</f>
        <v>0</v>
      </c>
      <c r="AH232" s="40">
        <f>'cieki 2023'!DE231</f>
        <v>0.05</v>
      </c>
      <c r="AI232" s="40">
        <f>'cieki 2023'!DF231</f>
        <v>0.05</v>
      </c>
      <c r="AJ232" s="40">
        <f>'cieki 2023'!DH231</f>
        <v>0</v>
      </c>
      <c r="AK232" s="40">
        <f>'cieki 2023'!DI231</f>
        <v>0</v>
      </c>
      <c r="AL232" s="40">
        <f>'cieki 2023'!DJ231</f>
        <v>0</v>
      </c>
      <c r="AM232" s="40">
        <f>'cieki 2023'!DK231</f>
        <v>0</v>
      </c>
      <c r="AN232" s="40">
        <f>'cieki 2023'!DL231</f>
        <v>0</v>
      </c>
      <c r="AO232" s="80" t="s">
        <v>167</v>
      </c>
    </row>
    <row r="233" spans="1:41" s="86" customFormat="1" ht="18" x14ac:dyDescent="0.2">
      <c r="A233" s="39">
        <f>'cieki 2023'!B232</f>
        <v>409</v>
      </c>
      <c r="B233" s="79" t="str">
        <f>'cieki 2023'!D232</f>
        <v>Żeliszowski Potok - ujście do Bobru (m. Włodzice Wielkie)</v>
      </c>
      <c r="C233" s="40">
        <f>'cieki 2023'!I232</f>
        <v>0.05</v>
      </c>
      <c r="D233" s="40">
        <f>'cieki 2023'!J232</f>
        <v>1.5</v>
      </c>
      <c r="E233" s="40">
        <f>'cieki 2023'!L232</f>
        <v>2.5000000000000001E-2</v>
      </c>
      <c r="F233" s="40">
        <f>'cieki 2023'!N232</f>
        <v>5.96</v>
      </c>
      <c r="G233" s="40">
        <f>'cieki 2023'!O232</f>
        <v>5.74</v>
      </c>
      <c r="H233" s="40">
        <f>'cieki 2023'!S232</f>
        <v>5.48</v>
      </c>
      <c r="I233" s="40">
        <f>'cieki 2023'!T232</f>
        <v>3.94</v>
      </c>
      <c r="J233" s="40">
        <f>'cieki 2023'!X232</f>
        <v>21.5</v>
      </c>
      <c r="K233" s="40">
        <f>'cieki 2023'!AH232</f>
        <v>52</v>
      </c>
      <c r="L233" s="40">
        <f>'cieki 2023'!AJ232</f>
        <v>90</v>
      </c>
      <c r="M233" s="40">
        <f>'cieki 2023'!BA232</f>
        <v>3591.5</v>
      </c>
      <c r="N233" s="40">
        <f>'cieki 2023'!BI232</f>
        <v>0.5</v>
      </c>
      <c r="O233" s="40">
        <f>'cieki 2023'!BJ232</f>
        <v>5.0000000000000001E-3</v>
      </c>
      <c r="P233" s="40">
        <f>'cieki 2023'!BP232</f>
        <v>0.05</v>
      </c>
      <c r="Q233" s="40">
        <f>'cieki 2023'!BS232</f>
        <v>0.05</v>
      </c>
      <c r="R233" s="40">
        <f>'cieki 2023'!BT232</f>
        <v>0.05</v>
      </c>
      <c r="S233" s="40">
        <f>'cieki 2023'!BU232</f>
        <v>0.1</v>
      </c>
      <c r="T233" s="40">
        <f>'cieki 2023'!BZ232</f>
        <v>0.15</v>
      </c>
      <c r="U233" s="40">
        <f>'cieki 2023'!CB232</f>
        <v>0</v>
      </c>
      <c r="V233" s="40">
        <f>'cieki 2023'!CD232</f>
        <v>0</v>
      </c>
      <c r="W233" s="40">
        <f>'cieki 2023'!CL232</f>
        <v>0</v>
      </c>
      <c r="X233" s="40">
        <f>'cieki 2023'!CQ232</f>
        <v>0</v>
      </c>
      <c r="Y233" s="40">
        <f>'cieki 2023'!CR232</f>
        <v>0</v>
      </c>
      <c r="Z233" s="40">
        <f>'cieki 2023'!CS232</f>
        <v>0</v>
      </c>
      <c r="AA233" s="40">
        <f>'cieki 2023'!CT232</f>
        <v>0</v>
      </c>
      <c r="AB233" s="40">
        <f>'cieki 2023'!CU232</f>
        <v>0</v>
      </c>
      <c r="AC233" s="40">
        <f>'cieki 2023'!CX232</f>
        <v>0</v>
      </c>
      <c r="AD233" s="40">
        <f>'cieki 2023'!CZ232</f>
        <v>0</v>
      </c>
      <c r="AE233" s="40">
        <f>'cieki 2023'!DB232</f>
        <v>0</v>
      </c>
      <c r="AF233" s="40">
        <f>'cieki 2023'!DC232</f>
        <v>0</v>
      </c>
      <c r="AG233" s="40">
        <f>'cieki 2023'!DD232</f>
        <v>0</v>
      </c>
      <c r="AH233" s="40">
        <f>'cieki 2023'!DE232</f>
        <v>0.05</v>
      </c>
      <c r="AI233" s="40">
        <f>'cieki 2023'!DF232</f>
        <v>0.05</v>
      </c>
      <c r="AJ233" s="40">
        <f>'cieki 2023'!DH232</f>
        <v>0</v>
      </c>
      <c r="AK233" s="40">
        <f>'cieki 2023'!DI232</f>
        <v>0</v>
      </c>
      <c r="AL233" s="40">
        <f>'cieki 2023'!DJ232</f>
        <v>0</v>
      </c>
      <c r="AM233" s="40">
        <f>'cieki 2023'!DK232</f>
        <v>0</v>
      </c>
      <c r="AN233" s="40">
        <f>'cieki 2023'!DL232</f>
        <v>0</v>
      </c>
      <c r="AO233" s="81" t="s">
        <v>166</v>
      </c>
    </row>
    <row r="234" spans="1:41" s="86" customFormat="1" x14ac:dyDescent="0.2">
      <c r="A234" s="39">
        <f>'cieki 2023'!B233</f>
        <v>410</v>
      </c>
      <c r="B234" s="79" t="str">
        <f>'cieki 2023'!D233</f>
        <v>Żelkowa Woda - Żelkówko</v>
      </c>
      <c r="C234" s="40">
        <f>'cieki 2023'!I233</f>
        <v>0.28299999999999997</v>
      </c>
      <c r="D234" s="40">
        <f>'cieki 2023'!J233</f>
        <v>1.5</v>
      </c>
      <c r="E234" s="40">
        <f>'cieki 2023'!L233</f>
        <v>2.5000000000000001E-2</v>
      </c>
      <c r="F234" s="40">
        <f>'cieki 2023'!N233</f>
        <v>2.61</v>
      </c>
      <c r="G234" s="40">
        <f>'cieki 2023'!O233</f>
        <v>4.49</v>
      </c>
      <c r="H234" s="40">
        <f>'cieki 2023'!S233</f>
        <v>1.2</v>
      </c>
      <c r="I234" s="40">
        <f>'cieki 2023'!T233</f>
        <v>1.94</v>
      </c>
      <c r="J234" s="40">
        <f>'cieki 2023'!X233</f>
        <v>9.48</v>
      </c>
      <c r="K234" s="40">
        <f>'cieki 2023'!AH233</f>
        <v>8</v>
      </c>
      <c r="L234" s="40">
        <f>'cieki 2023'!AJ233</f>
        <v>2.5</v>
      </c>
      <c r="M234" s="40">
        <f>'cieki 2023'!BA233</f>
        <v>84</v>
      </c>
      <c r="N234" s="40">
        <f>'cieki 2023'!BI233</f>
        <v>0.5</v>
      </c>
      <c r="O234" s="40">
        <f>'cieki 2023'!BJ233</f>
        <v>5.0000000000000001E-3</v>
      </c>
      <c r="P234" s="40">
        <f>'cieki 2023'!BP233</f>
        <v>0.05</v>
      </c>
      <c r="Q234" s="40">
        <f>'cieki 2023'!BS233</f>
        <v>0.05</v>
      </c>
      <c r="R234" s="40">
        <f>'cieki 2023'!BT233</f>
        <v>0.05</v>
      </c>
      <c r="S234" s="40">
        <f>'cieki 2023'!BU233</f>
        <v>0.1</v>
      </c>
      <c r="T234" s="40">
        <f>'cieki 2023'!BZ233</f>
        <v>0.15</v>
      </c>
      <c r="U234" s="40">
        <f>'cieki 2023'!CB233</f>
        <v>0</v>
      </c>
      <c r="V234" s="40">
        <f>'cieki 2023'!CD233</f>
        <v>0</v>
      </c>
      <c r="W234" s="40">
        <f>'cieki 2023'!CL233</f>
        <v>0</v>
      </c>
      <c r="X234" s="40">
        <f>'cieki 2023'!CQ233</f>
        <v>0</v>
      </c>
      <c r="Y234" s="40">
        <f>'cieki 2023'!CR233</f>
        <v>0</v>
      </c>
      <c r="Z234" s="40">
        <f>'cieki 2023'!CS233</f>
        <v>0</v>
      </c>
      <c r="AA234" s="40">
        <f>'cieki 2023'!CT233</f>
        <v>0</v>
      </c>
      <c r="AB234" s="40">
        <f>'cieki 2023'!CU233</f>
        <v>0</v>
      </c>
      <c r="AC234" s="40">
        <f>'cieki 2023'!CX233</f>
        <v>0</v>
      </c>
      <c r="AD234" s="40">
        <f>'cieki 2023'!CZ233</f>
        <v>0</v>
      </c>
      <c r="AE234" s="40">
        <f>'cieki 2023'!DB233</f>
        <v>0</v>
      </c>
      <c r="AF234" s="40">
        <f>'cieki 2023'!DC233</f>
        <v>0</v>
      </c>
      <c r="AG234" s="40">
        <f>'cieki 2023'!DD233</f>
        <v>0</v>
      </c>
      <c r="AH234" s="40">
        <f>'cieki 2023'!DE233</f>
        <v>0.05</v>
      </c>
      <c r="AI234" s="40">
        <f>'cieki 2023'!DF233</f>
        <v>0.05</v>
      </c>
      <c r="AJ234" s="40">
        <f>'cieki 2023'!DH233</f>
        <v>0</v>
      </c>
      <c r="AK234" s="40">
        <f>'cieki 2023'!DI233</f>
        <v>0</v>
      </c>
      <c r="AL234" s="40">
        <f>'cieki 2023'!DJ233</f>
        <v>0</v>
      </c>
      <c r="AM234" s="40">
        <f>'cieki 2023'!DK233</f>
        <v>0</v>
      </c>
      <c r="AN234" s="40">
        <f>'cieki 2023'!DL233</f>
        <v>0</v>
      </c>
      <c r="AO234" s="80" t="s">
        <v>167</v>
      </c>
    </row>
  </sheetData>
  <sheetProtection formatColumns="0" formatRows="0" sort="0" autoFilter="0" pivotTables="0"/>
  <customSheetViews>
    <customSheetView guid="{FB1470F3-388A-4235-BFB8-43234B719E27}">
      <pane xSplit="2" ySplit="4" topLeftCell="C5" activePane="bottomRight" state="frozen"/>
      <selection pane="bottomRight" activeCell="C5" sqref="C5"/>
      <pageMargins left="0.7" right="0.7" top="0.75" bottom="0.75" header="0.3" footer="0.3"/>
      <pageSetup paperSize="9" orientation="portrait" verticalDpi="300" r:id="rId1"/>
    </customSheetView>
  </customSheetViews>
  <mergeCells count="3">
    <mergeCell ref="AO4:AO6"/>
    <mergeCell ref="A4:A6"/>
    <mergeCell ref="B4:B5"/>
  </mergeCells>
  <conditionalFormatting sqref="C7:C234">
    <cfRule type="cellIs" dxfId="213" priority="413" operator="lessThan">
      <formula>1</formula>
    </cfRule>
    <cfRule type="cellIs" dxfId="212" priority="417" operator="greaterThanOrEqual">
      <formula>1</formula>
    </cfRule>
  </conditionalFormatting>
  <conditionalFormatting sqref="D7:D234">
    <cfRule type="cellIs" dxfId="211" priority="409" operator="lessThan">
      <formula>9.8</formula>
    </cfRule>
    <cfRule type="cellIs" dxfId="210" priority="410" operator="greaterThanOrEqual">
      <formula>9.8</formula>
    </cfRule>
  </conditionalFormatting>
  <conditionalFormatting sqref="E7:E234">
    <cfRule type="cellIs" dxfId="209" priority="405" operator="lessThan">
      <formula>$E$6</formula>
    </cfRule>
    <cfRule type="cellIs" dxfId="208" priority="406" operator="greaterThanOrEqual">
      <formula>$E$6</formula>
    </cfRule>
  </conditionalFormatting>
  <conditionalFormatting sqref="F7:F234">
    <cfRule type="cellIs" dxfId="207" priority="401" operator="lessThan">
      <formula>F$6</formula>
    </cfRule>
    <cfRule type="cellIs" dxfId="206" priority="402" operator="greaterThanOrEqual">
      <formula>F$6</formula>
    </cfRule>
  </conditionalFormatting>
  <conditionalFormatting sqref="G7:G234">
    <cfRule type="cellIs" dxfId="205" priority="397" operator="lessThan">
      <formula>$G$6</formula>
    </cfRule>
    <cfRule type="cellIs" dxfId="204" priority="398" operator="greaterThanOrEqual">
      <formula>$G$6</formula>
    </cfRule>
  </conditionalFormatting>
  <conditionalFormatting sqref="H7:H234">
    <cfRule type="cellIs" dxfId="203" priority="393" operator="lessThan">
      <formula>$H$6</formula>
    </cfRule>
    <cfRule type="cellIs" dxfId="202" priority="394" operator="greaterThanOrEqual">
      <formula>$H$6</formula>
    </cfRule>
  </conditionalFormatting>
  <conditionalFormatting sqref="I7:I234">
    <cfRule type="cellIs" dxfId="201" priority="389" operator="lessThan">
      <formula>$I$6</formula>
    </cfRule>
    <cfRule type="cellIs" dxfId="200" priority="390" operator="greaterThanOrEqual">
      <formula>$I$6</formula>
    </cfRule>
  </conditionalFormatting>
  <conditionalFormatting sqref="J7:J234">
    <cfRule type="cellIs" dxfId="199" priority="385" operator="lessThan">
      <formula>$J$6</formula>
    </cfRule>
    <cfRule type="cellIs" dxfId="198" priority="386" operator="greaterThanOrEqual">
      <formula>$J$6</formula>
    </cfRule>
  </conditionalFormatting>
  <conditionalFormatting sqref="K7:K234">
    <cfRule type="cellIs" dxfId="197" priority="381" operator="lessThan">
      <formula>$K$6</formula>
    </cfRule>
    <cfRule type="cellIs" dxfId="196" priority="382" operator="greaterThanOrEqual">
      <formula>$K$6</formula>
    </cfRule>
  </conditionalFormatting>
  <conditionalFormatting sqref="L7:L234">
    <cfRule type="cellIs" dxfId="195" priority="377" operator="lessThan">
      <formula>$L$6</formula>
    </cfRule>
    <cfRule type="cellIs" dxfId="194" priority="378" operator="greaterThanOrEqual">
      <formula>$L$6</formula>
    </cfRule>
  </conditionalFormatting>
  <conditionalFormatting sqref="M7:M234">
    <cfRule type="cellIs" dxfId="193" priority="373" operator="lessThan">
      <formula>$M$6</formula>
    </cfRule>
    <cfRule type="cellIs" dxfId="192" priority="374" operator="greaterThanOrEqual">
      <formula>$M$6</formula>
    </cfRule>
  </conditionalFormatting>
  <conditionalFormatting sqref="N7:AN234">
    <cfRule type="cellIs" dxfId="191" priority="2" operator="lessThan">
      <formula>N$6</formula>
    </cfRule>
    <cfRule type="cellIs" dxfId="190" priority="3" operator="greaterThanOrEqual">
      <formula>N$6</formula>
    </cfRule>
  </conditionalFormatting>
  <conditionalFormatting sqref="U7:AN234">
    <cfRule type="cellIs" dxfId="189" priority="1" operator="equal">
      <formula>0</formula>
    </cfRule>
  </conditionalFormatting>
  <pageMargins left="7.874015748031496E-2" right="7.874015748031496E-2" top="0.47244094488188981" bottom="0.47244094488188981" header="0.31496062992125984" footer="0.31496062992125984"/>
  <pageSetup paperSize="8" scale="50" fitToHeight="0" orientation="landscape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C6F6-3D92-4B07-9373-874E1E488198}">
  <sheetPr>
    <tabColor theme="7" tint="0.79998168889431442"/>
  </sheetPr>
  <dimension ref="A1:BC232"/>
  <sheetViews>
    <sheetView tabSelected="1" zoomScale="130" zoomScaleNormal="130" workbookViewId="0">
      <pane xSplit="2" ySplit="4" topLeftCell="C102" activePane="bottomRight" state="frozen"/>
      <selection pane="topRight" activeCell="C1" sqref="C1"/>
      <selection pane="bottomLeft" activeCell="A5" sqref="A5"/>
      <selection pane="bottomRight" activeCell="AJ8" sqref="AJ8"/>
    </sheetView>
  </sheetViews>
  <sheetFormatPr defaultColWidth="9.1796875" defaultRowHeight="9" x14ac:dyDescent="0.25"/>
  <cols>
    <col min="1" max="1" width="5.54296875" style="108" bestFit="1" customWidth="1"/>
    <col min="2" max="2" width="24.26953125" style="107" customWidth="1"/>
    <col min="3" max="3" width="8.1796875" style="105" customWidth="1"/>
    <col min="4" max="4" width="8.26953125" style="105" customWidth="1"/>
    <col min="5" max="5" width="6.7265625" style="105" bestFit="1" customWidth="1"/>
    <col min="6" max="6" width="8.54296875" style="105" bestFit="1" customWidth="1"/>
    <col min="7" max="7" width="7.54296875" style="105" customWidth="1"/>
    <col min="8" max="8" width="9.26953125" style="105" customWidth="1"/>
    <col min="9" max="9" width="7" style="105" customWidth="1"/>
    <col min="10" max="10" width="7.54296875" style="105" customWidth="1"/>
    <col min="11" max="11" width="8.81640625" style="105" customWidth="1"/>
    <col min="12" max="12" width="12.54296875" style="105" customWidth="1"/>
    <col min="13" max="13" width="9.453125" style="105" customWidth="1"/>
    <col min="14" max="14" width="8.81640625" style="105" customWidth="1"/>
    <col min="15" max="15" width="9.453125" style="105" customWidth="1"/>
    <col min="16" max="16" width="9.1796875" style="105" customWidth="1"/>
    <col min="17" max="17" width="10.1796875" style="105" customWidth="1"/>
    <col min="18" max="20" width="9.453125" style="105" customWidth="1"/>
    <col min="21" max="21" width="10.1796875" style="105" customWidth="1"/>
    <col min="22" max="22" width="8" style="105" customWidth="1"/>
    <col min="23" max="23" width="7.26953125" style="105" customWidth="1"/>
    <col min="24" max="24" width="9.1796875" style="105" customWidth="1"/>
    <col min="25" max="25" width="9.453125" style="105" customWidth="1"/>
    <col min="26" max="27" width="10.7265625" style="105" customWidth="1"/>
    <col min="28" max="28" width="9.453125" style="105" customWidth="1"/>
    <col min="29" max="29" width="10.1796875" style="105" customWidth="1"/>
    <col min="30" max="30" width="7.54296875" style="105" customWidth="1"/>
    <col min="31" max="31" width="12" style="105" customWidth="1"/>
    <col min="32" max="32" width="14.7265625" style="105" customWidth="1"/>
    <col min="33" max="33" width="12" style="105" customWidth="1"/>
    <col min="34" max="34" width="7" style="105" customWidth="1"/>
    <col min="35" max="35" width="7.54296875" style="105" customWidth="1"/>
    <col min="36" max="36" width="7" style="105" customWidth="1"/>
    <col min="37" max="37" width="7.81640625" style="105" customWidth="1"/>
    <col min="38" max="38" width="7.26953125" style="105" customWidth="1"/>
    <col min="39" max="39" width="14.26953125" style="105" customWidth="1"/>
    <col min="40" max="40" width="7.26953125" style="105" customWidth="1"/>
    <col min="41" max="41" width="8.26953125" style="105" customWidth="1"/>
    <col min="42" max="42" width="9.54296875" style="105" customWidth="1"/>
    <col min="43" max="43" width="11.26953125" style="105" customWidth="1"/>
    <col min="44" max="44" width="12.54296875" style="105" customWidth="1"/>
    <col min="45" max="45" width="12" style="105" customWidth="1"/>
    <col min="46" max="46" width="10.54296875" style="105" customWidth="1"/>
    <col min="47" max="47" width="11.26953125" style="105" customWidth="1"/>
    <col min="48" max="48" width="6.1796875" style="105" customWidth="1"/>
    <col min="49" max="49" width="9.54296875" style="105" customWidth="1"/>
    <col min="50" max="50" width="6.26953125" style="105" customWidth="1"/>
    <col min="51" max="51" width="8" style="108" customWidth="1"/>
    <col min="52" max="52" width="5.7265625" style="105" customWidth="1"/>
    <col min="53" max="53" width="9.1796875" style="105" customWidth="1"/>
    <col min="54" max="54" width="9.1796875" style="114" customWidth="1"/>
    <col min="55" max="55" width="9.1796875" style="105" customWidth="1"/>
    <col min="56" max="16384" width="9.1796875" style="105"/>
  </cols>
  <sheetData>
    <row r="1" spans="1:55" s="91" customFormat="1" x14ac:dyDescent="0.25">
      <c r="A1" s="88"/>
      <c r="B1" s="89" t="s">
        <v>150</v>
      </c>
      <c r="C1" s="88">
        <v>3</v>
      </c>
      <c r="D1" s="88">
        <v>4</v>
      </c>
      <c r="E1" s="88">
        <v>6</v>
      </c>
      <c r="F1" s="88">
        <v>8</v>
      </c>
      <c r="G1" s="88">
        <v>9</v>
      </c>
      <c r="H1" s="88">
        <v>10</v>
      </c>
      <c r="I1" s="88">
        <v>13</v>
      </c>
      <c r="J1" s="88">
        <v>14</v>
      </c>
      <c r="K1" s="88">
        <v>18</v>
      </c>
      <c r="L1" s="88">
        <v>21</v>
      </c>
      <c r="M1" s="88">
        <v>22</v>
      </c>
      <c r="N1" s="88">
        <v>28</v>
      </c>
      <c r="O1" s="88">
        <v>29</v>
      </c>
      <c r="P1" s="88">
        <v>30</v>
      </c>
      <c r="Q1" s="88">
        <v>31</v>
      </c>
      <c r="R1" s="88">
        <v>32</v>
      </c>
      <c r="S1" s="88">
        <v>33</v>
      </c>
      <c r="T1" s="88">
        <v>34</v>
      </c>
      <c r="U1" s="88">
        <v>36</v>
      </c>
      <c r="V1" s="88">
        <v>37</v>
      </c>
      <c r="W1" s="88">
        <v>38</v>
      </c>
      <c r="X1" s="88">
        <v>39</v>
      </c>
      <c r="Y1" s="88">
        <v>40</v>
      </c>
      <c r="Z1" s="88">
        <v>41</v>
      </c>
      <c r="AA1" s="88">
        <v>42</v>
      </c>
      <c r="AB1" s="88">
        <v>43</v>
      </c>
      <c r="AC1" s="88">
        <v>44</v>
      </c>
      <c r="AD1" s="88">
        <v>45</v>
      </c>
      <c r="AE1" s="88"/>
      <c r="AF1" s="90">
        <v>47</v>
      </c>
      <c r="AG1" s="88">
        <v>49</v>
      </c>
      <c r="AH1" s="88">
        <v>50</v>
      </c>
      <c r="AI1" s="88">
        <v>51</v>
      </c>
      <c r="AJ1" s="88">
        <v>52</v>
      </c>
      <c r="AK1" s="88">
        <v>54</v>
      </c>
      <c r="AL1" s="88">
        <v>55</v>
      </c>
      <c r="AM1" s="88">
        <v>57</v>
      </c>
      <c r="AN1" s="88">
        <v>58</v>
      </c>
      <c r="AO1" s="88">
        <v>59</v>
      </c>
      <c r="AP1" s="88"/>
      <c r="AQ1" s="88">
        <v>61</v>
      </c>
      <c r="AR1" s="88">
        <v>66</v>
      </c>
      <c r="AS1" s="88">
        <v>69</v>
      </c>
      <c r="AT1" s="88">
        <v>73</v>
      </c>
      <c r="AU1" s="88">
        <v>78</v>
      </c>
      <c r="AV1" s="88">
        <v>83</v>
      </c>
      <c r="AW1" s="88">
        <v>84</v>
      </c>
      <c r="AX1" s="88">
        <v>85</v>
      </c>
      <c r="AY1" s="88"/>
      <c r="BA1" s="92" t="s">
        <v>161</v>
      </c>
      <c r="BB1" s="113">
        <f>COUNTIF(AY5:AY232,"Level 1")</f>
        <v>107</v>
      </c>
      <c r="BC1" s="93"/>
    </row>
    <row r="2" spans="1:55" s="91" customFormat="1" ht="42.75" customHeight="1" x14ac:dyDescent="0.25">
      <c r="A2" s="120" t="s">
        <v>174</v>
      </c>
      <c r="B2" s="120" t="s">
        <v>0</v>
      </c>
      <c r="C2" s="88" t="s">
        <v>4</v>
      </c>
      <c r="D2" s="88" t="s">
        <v>5</v>
      </c>
      <c r="E2" s="88" t="s">
        <v>7</v>
      </c>
      <c r="F2" s="88" t="s">
        <v>9</v>
      </c>
      <c r="G2" s="88" t="s">
        <v>10</v>
      </c>
      <c r="H2" s="88" t="s">
        <v>11</v>
      </c>
      <c r="I2" s="88" t="s">
        <v>14</v>
      </c>
      <c r="J2" s="88" t="s">
        <v>15</v>
      </c>
      <c r="K2" s="88" t="s">
        <v>19</v>
      </c>
      <c r="L2" s="88" t="s">
        <v>22</v>
      </c>
      <c r="M2" s="88" t="s">
        <v>23</v>
      </c>
      <c r="N2" s="88" t="s">
        <v>29</v>
      </c>
      <c r="O2" s="88" t="s">
        <v>30</v>
      </c>
      <c r="P2" s="88" t="s">
        <v>31</v>
      </c>
      <c r="Q2" s="88" t="s">
        <v>32</v>
      </c>
      <c r="R2" s="88" t="s">
        <v>33</v>
      </c>
      <c r="S2" s="88" t="s">
        <v>34</v>
      </c>
      <c r="T2" s="88" t="s">
        <v>35</v>
      </c>
      <c r="U2" s="88" t="s">
        <v>37</v>
      </c>
      <c r="V2" s="88" t="s">
        <v>38</v>
      </c>
      <c r="W2" s="88" t="s">
        <v>39</v>
      </c>
      <c r="X2" s="88" t="s">
        <v>40</v>
      </c>
      <c r="Y2" s="88" t="s">
        <v>41</v>
      </c>
      <c r="Z2" s="88" t="s">
        <v>42</v>
      </c>
      <c r="AA2" s="88" t="s">
        <v>43</v>
      </c>
      <c r="AB2" s="88" t="s">
        <v>44</v>
      </c>
      <c r="AC2" s="88" t="s">
        <v>45</v>
      </c>
      <c r="AD2" s="88" t="s">
        <v>46</v>
      </c>
      <c r="AE2" s="88" t="s">
        <v>155</v>
      </c>
      <c r="AF2" s="88" t="s">
        <v>105</v>
      </c>
      <c r="AG2" s="88" t="s">
        <v>49</v>
      </c>
      <c r="AH2" s="88" t="s">
        <v>50</v>
      </c>
      <c r="AI2" s="88" t="s">
        <v>51</v>
      </c>
      <c r="AJ2" s="88" t="s">
        <v>52</v>
      </c>
      <c r="AK2" s="88" t="s">
        <v>54</v>
      </c>
      <c r="AL2" s="88" t="s">
        <v>55</v>
      </c>
      <c r="AM2" s="88" t="s">
        <v>57</v>
      </c>
      <c r="AN2" s="88" t="s">
        <v>58</v>
      </c>
      <c r="AO2" s="88" t="s">
        <v>59</v>
      </c>
      <c r="AP2" s="88" t="s">
        <v>159</v>
      </c>
      <c r="AQ2" s="88" t="s">
        <v>61</v>
      </c>
      <c r="AR2" s="88" t="s">
        <v>66</v>
      </c>
      <c r="AS2" s="88" t="s">
        <v>69</v>
      </c>
      <c r="AT2" s="88" t="s">
        <v>73</v>
      </c>
      <c r="AU2" s="88" t="s">
        <v>78</v>
      </c>
      <c r="AV2" s="88" t="s">
        <v>83</v>
      </c>
      <c r="AW2" s="88" t="s">
        <v>84</v>
      </c>
      <c r="AX2" s="88" t="s">
        <v>85</v>
      </c>
      <c r="AY2" s="120" t="s">
        <v>152</v>
      </c>
      <c r="BA2" s="94" t="s">
        <v>162</v>
      </c>
      <c r="BB2" s="113">
        <f>COUNTIF(AY5:AY232,"Level 2")</f>
        <v>60</v>
      </c>
      <c r="BC2" s="93"/>
    </row>
    <row r="3" spans="1:55" s="91" customFormat="1" x14ac:dyDescent="0.25">
      <c r="A3" s="121"/>
      <c r="B3" s="122"/>
      <c r="C3" s="95" t="s">
        <v>117</v>
      </c>
      <c r="D3" s="95" t="s">
        <v>117</v>
      </c>
      <c r="E3" s="95" t="s">
        <v>117</v>
      </c>
      <c r="F3" s="95" t="s">
        <v>117</v>
      </c>
      <c r="G3" s="95" t="s">
        <v>117</v>
      </c>
      <c r="H3" s="95" t="s">
        <v>117</v>
      </c>
      <c r="I3" s="95" t="s">
        <v>117</v>
      </c>
      <c r="J3" s="95" t="s">
        <v>117</v>
      </c>
      <c r="K3" s="95" t="s">
        <v>117</v>
      </c>
      <c r="L3" s="95" t="s">
        <v>117</v>
      </c>
      <c r="M3" s="95" t="s">
        <v>117</v>
      </c>
      <c r="N3" s="95" t="s">
        <v>265</v>
      </c>
      <c r="O3" s="95" t="s">
        <v>265</v>
      </c>
      <c r="P3" s="95" t="s">
        <v>265</v>
      </c>
      <c r="Q3" s="95" t="s">
        <v>265</v>
      </c>
      <c r="R3" s="95" t="s">
        <v>265</v>
      </c>
      <c r="S3" s="95" t="s">
        <v>265</v>
      </c>
      <c r="T3" s="95" t="s">
        <v>265</v>
      </c>
      <c r="U3" s="95" t="s">
        <v>265</v>
      </c>
      <c r="V3" s="95" t="s">
        <v>265</v>
      </c>
      <c r="W3" s="95" t="s">
        <v>265</v>
      </c>
      <c r="X3" s="95" t="s">
        <v>265</v>
      </c>
      <c r="Y3" s="95" t="s">
        <v>265</v>
      </c>
      <c r="Z3" s="95" t="s">
        <v>265</v>
      </c>
      <c r="AA3" s="95" t="s">
        <v>265</v>
      </c>
      <c r="AB3" s="95" t="s">
        <v>265</v>
      </c>
      <c r="AC3" s="95" t="s">
        <v>265</v>
      </c>
      <c r="AD3" s="95" t="s">
        <v>265</v>
      </c>
      <c r="AE3" s="95" t="s">
        <v>265</v>
      </c>
      <c r="AF3" s="95" t="s">
        <v>265</v>
      </c>
      <c r="AG3" s="95" t="s">
        <v>265</v>
      </c>
      <c r="AH3" s="95" t="s">
        <v>265</v>
      </c>
      <c r="AI3" s="95" t="s">
        <v>265</v>
      </c>
      <c r="AJ3" s="95" t="s">
        <v>265</v>
      </c>
      <c r="AK3" s="95" t="s">
        <v>265</v>
      </c>
      <c r="AL3" s="95" t="s">
        <v>265</v>
      </c>
      <c r="AM3" s="95" t="s">
        <v>265</v>
      </c>
      <c r="AN3" s="95" t="s">
        <v>265</v>
      </c>
      <c r="AO3" s="95" t="s">
        <v>265</v>
      </c>
      <c r="AP3" s="95" t="s">
        <v>265</v>
      </c>
      <c r="AQ3" s="95" t="s">
        <v>265</v>
      </c>
      <c r="AR3" s="95" t="s">
        <v>265</v>
      </c>
      <c r="AS3" s="95" t="s">
        <v>265</v>
      </c>
      <c r="AT3" s="95" t="s">
        <v>265</v>
      </c>
      <c r="AU3" s="95" t="s">
        <v>265</v>
      </c>
      <c r="AV3" s="95" t="s">
        <v>265</v>
      </c>
      <c r="AW3" s="95" t="s">
        <v>265</v>
      </c>
      <c r="AX3" s="95" t="s">
        <v>265</v>
      </c>
      <c r="AY3" s="121"/>
      <c r="BA3" s="96" t="s">
        <v>163</v>
      </c>
      <c r="BB3" s="113">
        <f>COUNTIF(AY5:AY232,"Level 3")</f>
        <v>15</v>
      </c>
      <c r="BC3" s="93"/>
    </row>
    <row r="4" spans="1:55" s="100" customFormat="1" x14ac:dyDescent="0.25">
      <c r="A4" s="122"/>
      <c r="B4" s="97" t="s">
        <v>165</v>
      </c>
      <c r="C4" s="98" t="s">
        <v>115</v>
      </c>
      <c r="D4" s="98" t="s">
        <v>106</v>
      </c>
      <c r="E4" s="98" t="s">
        <v>108</v>
      </c>
      <c r="F4" s="98" t="s">
        <v>109</v>
      </c>
      <c r="G4" s="98" t="s">
        <v>110</v>
      </c>
      <c r="H4" s="98" t="s">
        <v>114</v>
      </c>
      <c r="I4" s="98" t="s">
        <v>107</v>
      </c>
      <c r="J4" s="98" t="s">
        <v>112</v>
      </c>
      <c r="K4" s="98" t="s">
        <v>116</v>
      </c>
      <c r="L4" s="98" t="s">
        <v>111</v>
      </c>
      <c r="M4" s="98" t="s">
        <v>113</v>
      </c>
      <c r="N4" s="98" t="s">
        <v>122</v>
      </c>
      <c r="O4" s="98" t="s">
        <v>123</v>
      </c>
      <c r="P4" s="98" t="s">
        <v>120</v>
      </c>
      <c r="Q4" s="98" t="s">
        <v>130</v>
      </c>
      <c r="R4" s="98" t="s">
        <v>128</v>
      </c>
      <c r="S4" s="98" t="s">
        <v>124</v>
      </c>
      <c r="T4" s="98" t="s">
        <v>125</v>
      </c>
      <c r="U4" s="98" t="s">
        <v>127</v>
      </c>
      <c r="V4" s="98" t="s">
        <v>119</v>
      </c>
      <c r="W4" s="98" t="s">
        <v>118</v>
      </c>
      <c r="X4" s="98" t="s">
        <v>121</v>
      </c>
      <c r="Y4" s="98" t="s">
        <v>132</v>
      </c>
      <c r="Z4" s="98" t="s">
        <v>126</v>
      </c>
      <c r="AA4" s="98" t="s">
        <v>126</v>
      </c>
      <c r="AB4" s="98" t="s">
        <v>125</v>
      </c>
      <c r="AC4" s="98" t="s">
        <v>131</v>
      </c>
      <c r="AD4" s="98" t="s">
        <v>129</v>
      </c>
      <c r="AE4" s="98" t="s">
        <v>156</v>
      </c>
      <c r="AF4" s="98" t="s">
        <v>133</v>
      </c>
      <c r="AG4" s="98" t="s">
        <v>157</v>
      </c>
      <c r="AH4" s="98" t="s">
        <v>140</v>
      </c>
      <c r="AI4" s="98" t="s">
        <v>141</v>
      </c>
      <c r="AJ4" s="98" t="s">
        <v>142</v>
      </c>
      <c r="AK4" s="98" t="s">
        <v>146</v>
      </c>
      <c r="AL4" s="98" t="s">
        <v>135</v>
      </c>
      <c r="AM4" s="98" t="s">
        <v>145</v>
      </c>
      <c r="AN4" s="98" t="s">
        <v>144</v>
      </c>
      <c r="AO4" s="98" t="s">
        <v>143</v>
      </c>
      <c r="AP4" s="98" t="s">
        <v>158</v>
      </c>
      <c r="AQ4" s="98" t="s">
        <v>149</v>
      </c>
      <c r="AR4" s="98" t="s">
        <v>148</v>
      </c>
      <c r="AS4" s="98" t="s">
        <v>139</v>
      </c>
      <c r="AT4" s="98" t="s">
        <v>138</v>
      </c>
      <c r="AU4" s="98" t="s">
        <v>147</v>
      </c>
      <c r="AV4" s="98" t="s">
        <v>137</v>
      </c>
      <c r="AW4" s="98" t="s">
        <v>136</v>
      </c>
      <c r="AX4" s="98" t="s">
        <v>134</v>
      </c>
      <c r="AY4" s="122"/>
      <c r="AZ4" s="93"/>
      <c r="BA4" s="99" t="s">
        <v>164</v>
      </c>
      <c r="BB4" s="113">
        <f>COUNTIF(AY5:AY232,"Level 4")</f>
        <v>46</v>
      </c>
      <c r="BC4" s="93"/>
    </row>
    <row r="5" spans="1:55" x14ac:dyDescent="0.25">
      <c r="A5" s="101">
        <f>'cieki 2023'!B6</f>
        <v>1</v>
      </c>
      <c r="B5" s="102" t="str">
        <f>'cieki 2023'!D6</f>
        <v>Babulówka - Suchorzów</v>
      </c>
      <c r="C5" s="103">
        <f>'cieki 2023'!I6</f>
        <v>0.05</v>
      </c>
      <c r="D5" s="103">
        <f>'cieki 2023'!J6</f>
        <v>1.5</v>
      </c>
      <c r="E5" s="103">
        <f>'cieki 2023'!L6</f>
        <v>0.65</v>
      </c>
      <c r="F5" s="103">
        <f>'cieki 2023'!N6</f>
        <v>14.3</v>
      </c>
      <c r="G5" s="103">
        <f>'cieki 2023'!O6</f>
        <v>7.32</v>
      </c>
      <c r="H5" s="115">
        <f>'cieki 2023'!P6</f>
        <v>5.0000000000000001E-3</v>
      </c>
      <c r="I5" s="103">
        <f>'cieki 2023'!S6</f>
        <v>10.1</v>
      </c>
      <c r="J5" s="103">
        <f>'cieki 2023'!T6</f>
        <v>4.7</v>
      </c>
      <c r="K5" s="104">
        <f>'cieki 2023'!X6</f>
        <v>29.6</v>
      </c>
      <c r="L5" s="104">
        <f>'cieki 2023'!AA6</f>
        <v>5180</v>
      </c>
      <c r="M5" s="104">
        <f>'cieki 2023'!AB6</f>
        <v>51.2</v>
      </c>
      <c r="N5" s="104">
        <f>'cieki 2023'!AH6</f>
        <v>2.5</v>
      </c>
      <c r="O5" s="104">
        <f>'cieki 2023'!AI6</f>
        <v>2.5</v>
      </c>
      <c r="P5" s="104">
        <f>'cieki 2023'!AJ6</f>
        <v>2.5</v>
      </c>
      <c r="Q5" s="104">
        <f>'cieki 2023'!AK6</f>
        <v>2.5</v>
      </c>
      <c r="R5" s="104">
        <f>'cieki 2023'!AL6</f>
        <v>2.5</v>
      </c>
      <c r="S5" s="104">
        <f>'cieki 2023'!AM6</f>
        <v>2.5</v>
      </c>
      <c r="T5" s="104">
        <f>'cieki 2023'!AN6</f>
        <v>2.5</v>
      </c>
      <c r="U5" s="104">
        <f>'cieki 2023'!AP6</f>
        <v>2.5</v>
      </c>
      <c r="V5" s="104">
        <f>'cieki 2023'!AQ6</f>
        <v>1.5</v>
      </c>
      <c r="W5" s="104">
        <f>'cieki 2023'!AR6</f>
        <v>2.5</v>
      </c>
      <c r="X5" s="104">
        <f>'cieki 2023'!AS6</f>
        <v>2.5</v>
      </c>
      <c r="Y5" s="104">
        <f>'cieki 2023'!AT6</f>
        <v>2.5</v>
      </c>
      <c r="Z5" s="104">
        <f>'cieki 2023'!AU6</f>
        <v>2.5</v>
      </c>
      <c r="AA5" s="104">
        <f>'cieki 2023'!AV6</f>
        <v>2.5</v>
      </c>
      <c r="AB5" s="104">
        <f>'cieki 2023'!AW6</f>
        <v>2.5</v>
      </c>
      <c r="AC5" s="104">
        <f>'cieki 2023'!AX6</f>
        <v>6</v>
      </c>
      <c r="AD5" s="104">
        <f>'cieki 2023'!AY6</f>
        <v>2.5</v>
      </c>
      <c r="AE5" s="104">
        <f>'cieki 2023'!BA6</f>
        <v>31.5</v>
      </c>
      <c r="AF5" s="104">
        <f>'cieki 2023'!BI6</f>
        <v>0.5</v>
      </c>
      <c r="AG5" s="104">
        <f>'cieki 2023'!BK6</f>
        <v>0.5</v>
      </c>
      <c r="AH5" s="104">
        <f>'cieki 2023'!BL6</f>
        <v>0.05</v>
      </c>
      <c r="AI5" s="104">
        <f>'cieki 2023'!BM6</f>
        <v>0.05</v>
      </c>
      <c r="AJ5" s="104">
        <f>'cieki 2023'!BN6</f>
        <v>0.05</v>
      </c>
      <c r="AK5" s="104">
        <f>'cieki 2023'!BQ6</f>
        <v>0.4</v>
      </c>
      <c r="AL5" s="103">
        <f>'cieki 2023'!BS6</f>
        <v>0.05</v>
      </c>
      <c r="AM5" s="104">
        <f>'cieki 2023'!BU6</f>
        <v>0.1</v>
      </c>
      <c r="AN5" s="104">
        <f>'cieki 2023'!BW6</f>
        <v>0.05</v>
      </c>
      <c r="AO5" s="104">
        <f>'cieki 2023'!BX6</f>
        <v>0.05</v>
      </c>
      <c r="AP5" s="104">
        <f>'cieki 2023'!BY6</f>
        <v>0.15000000000000002</v>
      </c>
      <c r="AQ5" s="104">
        <f>'cieki 2023'!CA6</f>
        <v>25</v>
      </c>
      <c r="AR5" s="103">
        <f>'cieki 2023'!CL6</f>
        <v>5.0000000000000001E-3</v>
      </c>
      <c r="AS5" s="104">
        <f>'cieki 2023'!CO6</f>
        <v>0.5</v>
      </c>
      <c r="AT5" s="104">
        <f>'cieki 2023'!CT6</f>
        <v>0.5</v>
      </c>
      <c r="AU5" s="115">
        <f>'cieki 2023'!CY6</f>
        <v>8.7500000000000002E-4</v>
      </c>
      <c r="AV5" s="104">
        <f>'cieki 2023'!DD6</f>
        <v>0.05</v>
      </c>
      <c r="AW5" s="104">
        <f>'cieki 2023'!DE6</f>
        <v>0.05</v>
      </c>
      <c r="AX5" s="104">
        <f>'cieki 2023'!DF6</f>
        <v>0.05</v>
      </c>
      <c r="AY5" s="92" t="s">
        <v>161</v>
      </c>
    </row>
    <row r="6" spans="1:55" x14ac:dyDescent="0.25">
      <c r="A6" s="101">
        <f>'cieki 2023'!B7</f>
        <v>2</v>
      </c>
      <c r="B6" s="102" t="str">
        <f>'cieki 2023'!D7</f>
        <v>Barycz - ujście do Odry</v>
      </c>
      <c r="C6" s="103">
        <f>'cieki 2023'!I7</f>
        <v>0.05</v>
      </c>
      <c r="D6" s="103">
        <f>'cieki 2023'!J7</f>
        <v>4.6100000000000003</v>
      </c>
      <c r="E6" s="103">
        <f>'cieki 2023'!L7</f>
        <v>0.38</v>
      </c>
      <c r="F6" s="103">
        <f>'cieki 2023'!N7</f>
        <v>12.6</v>
      </c>
      <c r="G6" s="103">
        <f>'cieki 2023'!O7</f>
        <v>67.3</v>
      </c>
      <c r="H6" s="115">
        <f>'cieki 2023'!P7</f>
        <v>6.3E-3</v>
      </c>
      <c r="I6" s="103">
        <f>'cieki 2023'!S7</f>
        <v>3.21</v>
      </c>
      <c r="J6" s="103">
        <f>'cieki 2023'!T7</f>
        <v>137</v>
      </c>
      <c r="K6" s="104">
        <f>'cieki 2023'!X7</f>
        <v>76</v>
      </c>
      <c r="L6" s="104">
        <f>'cieki 2023'!AA7</f>
        <v>3810</v>
      </c>
      <c r="M6" s="104">
        <f>'cieki 2023'!AB7</f>
        <v>136</v>
      </c>
      <c r="N6" s="104">
        <f>'cieki 2023'!AH7</f>
        <v>13</v>
      </c>
      <c r="O6" s="104">
        <f>'cieki 2023'!AI7</f>
        <v>92</v>
      </c>
      <c r="P6" s="104">
        <f>'cieki 2023'!AJ7</f>
        <v>30</v>
      </c>
      <c r="Q6" s="104">
        <f>'cieki 2023'!AK7</f>
        <v>236</v>
      </c>
      <c r="R6" s="104">
        <f>'cieki 2023'!AL7</f>
        <v>110</v>
      </c>
      <c r="S6" s="104">
        <f>'cieki 2023'!AM7</f>
        <v>134</v>
      </c>
      <c r="T6" s="104">
        <f>'cieki 2023'!AN7</f>
        <v>137</v>
      </c>
      <c r="U6" s="104">
        <f>'cieki 2023'!AP7</f>
        <v>78</v>
      </c>
      <c r="V6" s="104">
        <f>'cieki 2023'!AQ7</f>
        <v>1.5</v>
      </c>
      <c r="W6" s="104">
        <f>'cieki 2023'!AR7</f>
        <v>7</v>
      </c>
      <c r="X6" s="104">
        <f>'cieki 2023'!AS7</f>
        <v>6</v>
      </c>
      <c r="Y6" s="104">
        <f>'cieki 2023'!AT7</f>
        <v>173</v>
      </c>
      <c r="Z6" s="104">
        <f>'cieki 2023'!AU7</f>
        <v>133</v>
      </c>
      <c r="AA6" s="104">
        <f>'cieki 2023'!AV7</f>
        <v>74</v>
      </c>
      <c r="AB6" s="104">
        <f>'cieki 2023'!AW7</f>
        <v>33</v>
      </c>
      <c r="AC6" s="104">
        <f>'cieki 2023'!AX7</f>
        <v>93</v>
      </c>
      <c r="AD6" s="104">
        <f>'cieki 2023'!AY7</f>
        <v>19</v>
      </c>
      <c r="AE6" s="104">
        <f>'cieki 2023'!BA7</f>
        <v>1146.5</v>
      </c>
      <c r="AF6" s="104">
        <f>'cieki 2023'!BI7</f>
        <v>0.5</v>
      </c>
      <c r="AG6" s="104">
        <f>'cieki 2023'!BK7</f>
        <v>0.5</v>
      </c>
      <c r="AH6" s="104">
        <f>'cieki 2023'!BL7</f>
        <v>0.05</v>
      </c>
      <c r="AI6" s="104">
        <f>'cieki 2023'!BM7</f>
        <v>0.05</v>
      </c>
      <c r="AJ6" s="104">
        <f>'cieki 2023'!BN7</f>
        <v>0.05</v>
      </c>
      <c r="AK6" s="104">
        <f>'cieki 2023'!BQ7</f>
        <v>0.4</v>
      </c>
      <c r="AL6" s="103">
        <f>'cieki 2023'!BS7</f>
        <v>0.05</v>
      </c>
      <c r="AM6" s="104">
        <f>'cieki 2023'!BU7</f>
        <v>0.1</v>
      </c>
      <c r="AN6" s="104">
        <f>'cieki 2023'!BW7</f>
        <v>0.05</v>
      </c>
      <c r="AO6" s="104">
        <f>'cieki 2023'!BX7</f>
        <v>0.05</v>
      </c>
      <c r="AP6" s="104">
        <f>'cieki 2023'!BY7</f>
        <v>0.15000000000000002</v>
      </c>
      <c r="AQ6" s="104">
        <f>'cieki 2023'!CA7</f>
        <v>25</v>
      </c>
      <c r="AR6" s="103">
        <f>'cieki 2023'!CL7</f>
        <v>5.0000000000000001E-3</v>
      </c>
      <c r="AS6" s="104">
        <f>'cieki 2023'!CO7</f>
        <v>0.5</v>
      </c>
      <c r="AT6" s="104">
        <f>'cieki 2023'!CT7</f>
        <v>0.5</v>
      </c>
      <c r="AU6" s="115">
        <f>'cieki 2023'!CY7</f>
        <v>8.3900000000000001E-4</v>
      </c>
      <c r="AV6" s="104">
        <f>'cieki 2023'!DD7</f>
        <v>0.05</v>
      </c>
      <c r="AW6" s="104">
        <f>'cieki 2023'!DE7</f>
        <v>0.05</v>
      </c>
      <c r="AX6" s="104">
        <f>'cieki 2023'!DF7</f>
        <v>0.05</v>
      </c>
      <c r="AY6" s="99" t="s">
        <v>164</v>
      </c>
    </row>
    <row r="7" spans="1:55" x14ac:dyDescent="0.25">
      <c r="A7" s="101">
        <f>'cieki 2023'!B8</f>
        <v>3</v>
      </c>
      <c r="B7" s="102" t="str">
        <f>'cieki 2023'!D8</f>
        <v>Biała - ujście do Małej Wisły</v>
      </c>
      <c r="C7" s="103">
        <f>'cieki 2023'!I8</f>
        <v>0.05</v>
      </c>
      <c r="D7" s="103">
        <f>'cieki 2023'!J8</f>
        <v>3.16</v>
      </c>
      <c r="E7" s="103">
        <f>'cieki 2023'!L8</f>
        <v>1.61</v>
      </c>
      <c r="F7" s="103">
        <f>'cieki 2023'!N8</f>
        <v>39</v>
      </c>
      <c r="G7" s="103">
        <f>'cieki 2023'!O8</f>
        <v>66.3</v>
      </c>
      <c r="H7" s="115">
        <f>'cieki 2023'!P8</f>
        <v>0.19500000000000001</v>
      </c>
      <c r="I7" s="103">
        <f>'cieki 2023'!S8</f>
        <v>23.9</v>
      </c>
      <c r="J7" s="103">
        <f>'cieki 2023'!T8</f>
        <v>46.4</v>
      </c>
      <c r="K7" s="104">
        <f>'cieki 2023'!X8</f>
        <v>429</v>
      </c>
      <c r="L7" s="104">
        <f>'cieki 2023'!AA8</f>
        <v>23737.7</v>
      </c>
      <c r="M7" s="104">
        <f>'cieki 2023'!AB8</f>
        <v>356</v>
      </c>
      <c r="N7" s="104">
        <f>'cieki 2023'!AH8</f>
        <v>1210</v>
      </c>
      <c r="O7" s="104">
        <f>'cieki 2023'!AI8</f>
        <v>597</v>
      </c>
      <c r="P7" s="104">
        <f>'cieki 2023'!AJ8</f>
        <v>104</v>
      </c>
      <c r="Q7" s="104">
        <f>'cieki 2023'!AK8</f>
        <v>870</v>
      </c>
      <c r="R7" s="104">
        <f>'cieki 2023'!AL8</f>
        <v>280</v>
      </c>
      <c r="S7" s="104">
        <f>'cieki 2023'!AM8</f>
        <v>224</v>
      </c>
      <c r="T7" s="104">
        <f>'cieki 2023'!AN8</f>
        <v>124</v>
      </c>
      <c r="U7" s="104">
        <f>'cieki 2023'!AP8</f>
        <v>93</v>
      </c>
      <c r="V7" s="104">
        <f>'cieki 2023'!AQ8</f>
        <v>1.5</v>
      </c>
      <c r="W7" s="104">
        <f>'cieki 2023'!AR8</f>
        <v>70</v>
      </c>
      <c r="X7" s="104">
        <f>'cieki 2023'!AS8</f>
        <v>91</v>
      </c>
      <c r="Y7" s="104">
        <f>'cieki 2023'!AT8</f>
        <v>698</v>
      </c>
      <c r="Z7" s="104">
        <f>'cieki 2023'!AU8</f>
        <v>237</v>
      </c>
      <c r="AA7" s="104">
        <f>'cieki 2023'!AV8</f>
        <v>76</v>
      </c>
      <c r="AB7" s="104">
        <f>'cieki 2023'!AW8</f>
        <v>174</v>
      </c>
      <c r="AC7" s="104">
        <f>'cieki 2023'!AX8</f>
        <v>57</v>
      </c>
      <c r="AD7" s="104">
        <f>'cieki 2023'!AY8</f>
        <v>19</v>
      </c>
      <c r="AE7" s="104">
        <f>'cieki 2023'!BA8</f>
        <v>4582.5</v>
      </c>
      <c r="AF7" s="104">
        <f>'cieki 2023'!BI8</f>
        <v>0.5</v>
      </c>
      <c r="AG7" s="104">
        <f>'cieki 2023'!BK8</f>
        <v>0.5</v>
      </c>
      <c r="AH7" s="104">
        <f>'cieki 2023'!BL8</f>
        <v>0.05</v>
      </c>
      <c r="AI7" s="104">
        <f>'cieki 2023'!BM8</f>
        <v>0.05</v>
      </c>
      <c r="AJ7" s="104">
        <f>'cieki 2023'!BN8</f>
        <v>0.05</v>
      </c>
      <c r="AK7" s="104">
        <f>'cieki 2023'!BQ8</f>
        <v>0.4</v>
      </c>
      <c r="AL7" s="103">
        <f>'cieki 2023'!BS8</f>
        <v>0.05</v>
      </c>
      <c r="AM7" s="104">
        <f>'cieki 2023'!BU8</f>
        <v>0.1</v>
      </c>
      <c r="AN7" s="104">
        <f>'cieki 2023'!BW8</f>
        <v>0.05</v>
      </c>
      <c r="AO7" s="104">
        <f>'cieki 2023'!BX8</f>
        <v>0.05</v>
      </c>
      <c r="AP7" s="104">
        <f>'cieki 2023'!BY8</f>
        <v>0.15000000000000002</v>
      </c>
      <c r="AQ7" s="104">
        <f>'cieki 2023'!CA8</f>
        <v>750</v>
      </c>
      <c r="AR7" s="103">
        <f>'cieki 2023'!CL8</f>
        <v>5.0000000000000001E-3</v>
      </c>
      <c r="AS7" s="104">
        <f>'cieki 2023'!CO8</f>
        <v>0.5</v>
      </c>
      <c r="AT7" s="104">
        <f>'cieki 2023'!CT8</f>
        <v>0.5</v>
      </c>
      <c r="AU7" s="115">
        <f>'cieki 2023'!CY8</f>
        <v>1.5E-3</v>
      </c>
      <c r="AV7" s="104">
        <f>'cieki 2023'!DD8</f>
        <v>0.05</v>
      </c>
      <c r="AW7" s="104">
        <f>'cieki 2023'!DE8</f>
        <v>0.05</v>
      </c>
      <c r="AX7" s="104">
        <f>'cieki 2023'!DF8</f>
        <v>0.05</v>
      </c>
      <c r="AY7" s="99" t="s">
        <v>164</v>
      </c>
    </row>
    <row r="8" spans="1:55" x14ac:dyDescent="0.25">
      <c r="A8" s="101">
        <f>'cieki 2023'!B9</f>
        <v>4</v>
      </c>
      <c r="B8" s="102" t="str">
        <f>'cieki 2023'!D9</f>
        <v>Biała - Tarnów</v>
      </c>
      <c r="C8" s="103">
        <f>'cieki 2023'!I9</f>
        <v>14.1</v>
      </c>
      <c r="D8" s="103">
        <f>'cieki 2023'!J9</f>
        <v>4.57</v>
      </c>
      <c r="E8" s="103">
        <f>'cieki 2023'!L9</f>
        <v>0.376</v>
      </c>
      <c r="F8" s="103">
        <f>'cieki 2023'!N9</f>
        <v>19.399999999999999</v>
      </c>
      <c r="G8" s="103">
        <f>'cieki 2023'!O9</f>
        <v>20.8</v>
      </c>
      <c r="H8" s="115">
        <f>'cieki 2023'!P9</f>
        <v>3.1E-2</v>
      </c>
      <c r="I8" s="103">
        <f>'cieki 2023'!S9</f>
        <v>19.3</v>
      </c>
      <c r="J8" s="103">
        <f>'cieki 2023'!T9</f>
        <v>10.9</v>
      </c>
      <c r="K8" s="104">
        <f>'cieki 2023'!X9</f>
        <v>61.1</v>
      </c>
      <c r="L8" s="104">
        <f>'cieki 2023'!AA9</f>
        <v>15208.4</v>
      </c>
      <c r="M8" s="104">
        <f>'cieki 2023'!AB9</f>
        <v>366</v>
      </c>
      <c r="N8" s="104">
        <f>'cieki 2023'!AH9</f>
        <v>130</v>
      </c>
      <c r="O8" s="104">
        <f>'cieki 2023'!AI9</f>
        <v>25</v>
      </c>
      <c r="P8" s="104">
        <f>'cieki 2023'!AJ9</f>
        <v>2.5</v>
      </c>
      <c r="Q8" s="104">
        <f>'cieki 2023'!AK9</f>
        <v>52</v>
      </c>
      <c r="R8" s="104">
        <f>'cieki 2023'!AL9</f>
        <v>13</v>
      </c>
      <c r="S8" s="104">
        <f>'cieki 2023'!AM9</f>
        <v>14</v>
      </c>
      <c r="T8" s="104">
        <f>'cieki 2023'!AN9</f>
        <v>20</v>
      </c>
      <c r="U8" s="104">
        <f>'cieki 2023'!AP9</f>
        <v>11</v>
      </c>
      <c r="V8" s="104">
        <f>'cieki 2023'!AQ9</f>
        <v>1.5</v>
      </c>
      <c r="W8" s="104">
        <f>'cieki 2023'!AR9</f>
        <v>2.5</v>
      </c>
      <c r="X8" s="104">
        <f>'cieki 2023'!AS9</f>
        <v>2.5</v>
      </c>
      <c r="Y8" s="104">
        <f>'cieki 2023'!AT9</f>
        <v>44</v>
      </c>
      <c r="Z8" s="104">
        <f>'cieki 2023'!AU9</f>
        <v>31</v>
      </c>
      <c r="AA8" s="104">
        <f>'cieki 2023'!AV9</f>
        <v>11</v>
      </c>
      <c r="AB8" s="104">
        <f>'cieki 2023'!AW9</f>
        <v>20</v>
      </c>
      <c r="AC8" s="104">
        <f>'cieki 2023'!AX9</f>
        <v>20</v>
      </c>
      <c r="AD8" s="104">
        <f>'cieki 2023'!AY9</f>
        <v>2.5</v>
      </c>
      <c r="AE8" s="104">
        <f>'cieki 2023'!BA9</f>
        <v>349</v>
      </c>
      <c r="AF8" s="104">
        <f>'cieki 2023'!BI9</f>
        <v>0.5</v>
      </c>
      <c r="AG8" s="104">
        <f>'cieki 2023'!BK9</f>
        <v>0.5</v>
      </c>
      <c r="AH8" s="104">
        <f>'cieki 2023'!BL9</f>
        <v>0.05</v>
      </c>
      <c r="AI8" s="104">
        <f>'cieki 2023'!BM9</f>
        <v>0.05</v>
      </c>
      <c r="AJ8" s="104">
        <f>'cieki 2023'!BN9</f>
        <v>0.05</v>
      </c>
      <c r="AK8" s="104">
        <f>'cieki 2023'!BQ9</f>
        <v>0.4</v>
      </c>
      <c r="AL8" s="103">
        <f>'cieki 2023'!BS9</f>
        <v>0.05</v>
      </c>
      <c r="AM8" s="104">
        <f>'cieki 2023'!BU9</f>
        <v>0.1</v>
      </c>
      <c r="AN8" s="104">
        <f>'cieki 2023'!BW9</f>
        <v>0.05</v>
      </c>
      <c r="AO8" s="104">
        <f>'cieki 2023'!BX9</f>
        <v>0.05</v>
      </c>
      <c r="AP8" s="104">
        <f>'cieki 2023'!BY9</f>
        <v>0.15000000000000002</v>
      </c>
      <c r="AQ8" s="104">
        <f>'cieki 2023'!CA9</f>
        <v>0</v>
      </c>
      <c r="AR8" s="103">
        <f>'cieki 2023'!CL9</f>
        <v>0</v>
      </c>
      <c r="AS8" s="104">
        <f>'cieki 2023'!CO9</f>
        <v>0</v>
      </c>
      <c r="AT8" s="104">
        <f>'cieki 2023'!CT9</f>
        <v>0</v>
      </c>
      <c r="AU8" s="115">
        <f>'cieki 2023'!CY9</f>
        <v>0</v>
      </c>
      <c r="AV8" s="104">
        <f>'cieki 2023'!DD9</f>
        <v>0</v>
      </c>
      <c r="AW8" s="104">
        <f>'cieki 2023'!DE9</f>
        <v>0.05</v>
      </c>
      <c r="AX8" s="104">
        <f>'cieki 2023'!DF9</f>
        <v>0.05</v>
      </c>
      <c r="AY8" s="99" t="s">
        <v>164</v>
      </c>
    </row>
    <row r="9" spans="1:55" x14ac:dyDescent="0.25">
      <c r="A9" s="101">
        <f>'cieki 2023'!B10</f>
        <v>5</v>
      </c>
      <c r="B9" s="102" t="str">
        <f>'cieki 2023'!D10</f>
        <v>Biała Przemsza - Klucze</v>
      </c>
      <c r="C9" s="103">
        <f>'cieki 2023'!I10</f>
        <v>0.05</v>
      </c>
      <c r="D9" s="103">
        <f>'cieki 2023'!J10</f>
        <v>1.5</v>
      </c>
      <c r="E9" s="103">
        <f>'cieki 2023'!L10</f>
        <v>1.29</v>
      </c>
      <c r="F9" s="103">
        <f>'cieki 2023'!N10</f>
        <v>9.9700000000000006</v>
      </c>
      <c r="G9" s="103">
        <f>'cieki 2023'!O10</f>
        <v>4.1900000000000004</v>
      </c>
      <c r="H9" s="115">
        <f>'cieki 2023'!P10</f>
        <v>1.0200000000000001E-2</v>
      </c>
      <c r="I9" s="103">
        <f>'cieki 2023'!S10</f>
        <v>1.66</v>
      </c>
      <c r="J9" s="103">
        <f>'cieki 2023'!T10</f>
        <v>39.5</v>
      </c>
      <c r="K9" s="104">
        <f>'cieki 2023'!X10</f>
        <v>50.3</v>
      </c>
      <c r="L9" s="104">
        <f>'cieki 2023'!AA10</f>
        <v>1880</v>
      </c>
      <c r="M9" s="104">
        <f>'cieki 2023'!AB10</f>
        <v>61.6</v>
      </c>
      <c r="N9" s="104">
        <f>'cieki 2023'!AH10</f>
        <v>22</v>
      </c>
      <c r="O9" s="104">
        <f>'cieki 2023'!AI10</f>
        <v>12</v>
      </c>
      <c r="P9" s="104">
        <f>'cieki 2023'!AJ10</f>
        <v>2.5</v>
      </c>
      <c r="Q9" s="104">
        <f>'cieki 2023'!AK10</f>
        <v>17</v>
      </c>
      <c r="R9" s="104">
        <f>'cieki 2023'!AL10</f>
        <v>6</v>
      </c>
      <c r="S9" s="104">
        <f>'cieki 2023'!AM10</f>
        <v>2.5</v>
      </c>
      <c r="T9" s="104">
        <f>'cieki 2023'!AN10</f>
        <v>6</v>
      </c>
      <c r="U9" s="104">
        <f>'cieki 2023'!AP10</f>
        <v>2.5</v>
      </c>
      <c r="V9" s="104">
        <f>'cieki 2023'!AQ10</f>
        <v>1.5</v>
      </c>
      <c r="W9" s="104">
        <f>'cieki 2023'!AR10</f>
        <v>2.5</v>
      </c>
      <c r="X9" s="104">
        <f>'cieki 2023'!AS10</f>
        <v>2.5</v>
      </c>
      <c r="Y9" s="104">
        <f>'cieki 2023'!AT10</f>
        <v>19</v>
      </c>
      <c r="Z9" s="104">
        <f>'cieki 2023'!AU10</f>
        <v>13</v>
      </c>
      <c r="AA9" s="104">
        <f>'cieki 2023'!AV10</f>
        <v>6</v>
      </c>
      <c r="AB9" s="104">
        <f>'cieki 2023'!AW10</f>
        <v>8</v>
      </c>
      <c r="AC9" s="104">
        <f>'cieki 2023'!AX10</f>
        <v>8</v>
      </c>
      <c r="AD9" s="104">
        <f>'cieki 2023'!AY10</f>
        <v>2.5</v>
      </c>
      <c r="AE9" s="104">
        <f>'cieki 2023'!BA10</f>
        <v>112.5</v>
      </c>
      <c r="AF9" s="104">
        <f>'cieki 2023'!BI10</f>
        <v>0.5</v>
      </c>
      <c r="AG9" s="104">
        <f>'cieki 2023'!BK10</f>
        <v>0.5</v>
      </c>
      <c r="AH9" s="104">
        <f>'cieki 2023'!BL10</f>
        <v>0.05</v>
      </c>
      <c r="AI9" s="104">
        <f>'cieki 2023'!BM10</f>
        <v>0.05</v>
      </c>
      <c r="AJ9" s="104">
        <f>'cieki 2023'!BN10</f>
        <v>0.05</v>
      </c>
      <c r="AK9" s="104">
        <f>'cieki 2023'!BQ10</f>
        <v>0.4</v>
      </c>
      <c r="AL9" s="103">
        <f>'cieki 2023'!BS10</f>
        <v>0.05</v>
      </c>
      <c r="AM9" s="104">
        <f>'cieki 2023'!BU10</f>
        <v>0.1</v>
      </c>
      <c r="AN9" s="104">
        <f>'cieki 2023'!BW10</f>
        <v>0.05</v>
      </c>
      <c r="AO9" s="104">
        <f>'cieki 2023'!BX10</f>
        <v>0.05</v>
      </c>
      <c r="AP9" s="104">
        <f>'cieki 2023'!BY10</f>
        <v>0.15000000000000002</v>
      </c>
      <c r="AQ9" s="104">
        <f>'cieki 2023'!CA10</f>
        <v>25</v>
      </c>
      <c r="AR9" s="103">
        <f>'cieki 2023'!CL10</f>
        <v>5.0000000000000001E-3</v>
      </c>
      <c r="AS9" s="104">
        <f>'cieki 2023'!CO10</f>
        <v>0.5</v>
      </c>
      <c r="AT9" s="104">
        <f>'cieki 2023'!CT10</f>
        <v>0.5</v>
      </c>
      <c r="AU9" s="115">
        <f>'cieki 2023'!CY10</f>
        <v>3.3E-3</v>
      </c>
      <c r="AV9" s="104">
        <f>'cieki 2023'!DD10</f>
        <v>0.05</v>
      </c>
      <c r="AW9" s="104">
        <f>'cieki 2023'!DE10</f>
        <v>0.05</v>
      </c>
      <c r="AX9" s="104">
        <f>'cieki 2023'!DF10</f>
        <v>0.05</v>
      </c>
      <c r="AY9" s="94" t="s">
        <v>162</v>
      </c>
    </row>
    <row r="10" spans="1:55" x14ac:dyDescent="0.25">
      <c r="A10" s="101">
        <f>'cieki 2023'!B11</f>
        <v>6</v>
      </c>
      <c r="B10" s="102" t="str">
        <f>'cieki 2023'!D11</f>
        <v>Biała Przemsza - ujście do Przemszy</v>
      </c>
      <c r="C10" s="103">
        <f>'cieki 2023'!I11</f>
        <v>0.05</v>
      </c>
      <c r="D10" s="103">
        <f>'cieki 2023'!J11</f>
        <v>1.5</v>
      </c>
      <c r="E10" s="103">
        <f>'cieki 2023'!L11</f>
        <v>0.157</v>
      </c>
      <c r="F10" s="103">
        <f>'cieki 2023'!N11</f>
        <v>10.9</v>
      </c>
      <c r="G10" s="103">
        <f>'cieki 2023'!O11</f>
        <v>8.1</v>
      </c>
      <c r="H10" s="115">
        <f>'cieki 2023'!P11</f>
        <v>8.3000000000000001E-3</v>
      </c>
      <c r="I10" s="103">
        <f>'cieki 2023'!S11</f>
        <v>14.1</v>
      </c>
      <c r="J10" s="103">
        <f>'cieki 2023'!T11</f>
        <v>6.81</v>
      </c>
      <c r="K10" s="104">
        <f>'cieki 2023'!X11</f>
        <v>39.6</v>
      </c>
      <c r="L10" s="104">
        <f>'cieki 2023'!AA11</f>
        <v>9390</v>
      </c>
      <c r="M10" s="104">
        <f>'cieki 2023'!AB11</f>
        <v>130</v>
      </c>
      <c r="N10" s="104">
        <f>'cieki 2023'!AH11</f>
        <v>18</v>
      </c>
      <c r="O10" s="104">
        <f>'cieki 2023'!AI11</f>
        <v>27</v>
      </c>
      <c r="P10" s="104">
        <f>'cieki 2023'!AJ11</f>
        <v>2.5</v>
      </c>
      <c r="Q10" s="104">
        <f>'cieki 2023'!AK11</f>
        <v>45</v>
      </c>
      <c r="R10" s="104">
        <f>'cieki 2023'!AL11</f>
        <v>11</v>
      </c>
      <c r="S10" s="104">
        <f>'cieki 2023'!AM11</f>
        <v>10</v>
      </c>
      <c r="T10" s="104">
        <f>'cieki 2023'!AN11</f>
        <v>11</v>
      </c>
      <c r="U10" s="104">
        <f>'cieki 2023'!AP11</f>
        <v>2.5</v>
      </c>
      <c r="V10" s="104">
        <f>'cieki 2023'!AQ11</f>
        <v>1.5</v>
      </c>
      <c r="W10" s="104">
        <f>'cieki 2023'!AR11</f>
        <v>2.5</v>
      </c>
      <c r="X10" s="104">
        <f>'cieki 2023'!AS11</f>
        <v>2.5</v>
      </c>
      <c r="Y10" s="104">
        <f>'cieki 2023'!AT11</f>
        <v>37</v>
      </c>
      <c r="Z10" s="104">
        <f>'cieki 2023'!AU11</f>
        <v>18</v>
      </c>
      <c r="AA10" s="104">
        <f>'cieki 2023'!AV11</f>
        <v>7</v>
      </c>
      <c r="AB10" s="104">
        <f>'cieki 2023'!AW11</f>
        <v>10</v>
      </c>
      <c r="AC10" s="104">
        <f>'cieki 2023'!AX11</f>
        <v>13</v>
      </c>
      <c r="AD10" s="104">
        <f>'cieki 2023'!AY11</f>
        <v>2.5</v>
      </c>
      <c r="AE10" s="104">
        <f>'cieki 2023'!BA11</f>
        <v>193</v>
      </c>
      <c r="AF10" s="104">
        <f>'cieki 2023'!BI11</f>
        <v>0.5</v>
      </c>
      <c r="AG10" s="104">
        <f>'cieki 2023'!BK11</f>
        <v>0.5</v>
      </c>
      <c r="AH10" s="104">
        <f>'cieki 2023'!BL11</f>
        <v>0.05</v>
      </c>
      <c r="AI10" s="104">
        <f>'cieki 2023'!BM11</f>
        <v>0.05</v>
      </c>
      <c r="AJ10" s="104">
        <f>'cieki 2023'!BN11</f>
        <v>0.05</v>
      </c>
      <c r="AK10" s="104">
        <f>'cieki 2023'!BQ11</f>
        <v>0.4</v>
      </c>
      <c r="AL10" s="103">
        <f>'cieki 2023'!BS11</f>
        <v>0.05</v>
      </c>
      <c r="AM10" s="104">
        <f>'cieki 2023'!BU11</f>
        <v>0.1</v>
      </c>
      <c r="AN10" s="104">
        <f>'cieki 2023'!BW11</f>
        <v>0.05</v>
      </c>
      <c r="AO10" s="104">
        <f>'cieki 2023'!BX11</f>
        <v>0.05</v>
      </c>
      <c r="AP10" s="104">
        <f>'cieki 2023'!BY11</f>
        <v>0.15000000000000002</v>
      </c>
      <c r="AQ10" s="104">
        <f>'cieki 2023'!CA11</f>
        <v>25</v>
      </c>
      <c r="AR10" s="103">
        <f>'cieki 2023'!CL11</f>
        <v>5.0000000000000001E-3</v>
      </c>
      <c r="AS10" s="104">
        <f>'cieki 2023'!CO11</f>
        <v>0.5</v>
      </c>
      <c r="AT10" s="104">
        <f>'cieki 2023'!CT11</f>
        <v>0.5</v>
      </c>
      <c r="AU10" s="115">
        <f>'cieki 2023'!CY11</f>
        <v>2.8E-3</v>
      </c>
      <c r="AV10" s="104">
        <f>'cieki 2023'!DD11</f>
        <v>0.05</v>
      </c>
      <c r="AW10" s="104">
        <f>'cieki 2023'!DE11</f>
        <v>0.05</v>
      </c>
      <c r="AX10" s="104">
        <f>'cieki 2023'!DF11</f>
        <v>0.05</v>
      </c>
      <c r="AY10" s="92" t="s">
        <v>161</v>
      </c>
    </row>
    <row r="11" spans="1:55" x14ac:dyDescent="0.25">
      <c r="A11" s="101">
        <f>'cieki 2023'!B12</f>
        <v>9</v>
      </c>
      <c r="B11" s="102" t="str">
        <f>'cieki 2023'!D12</f>
        <v>Biebrza - Osowiec</v>
      </c>
      <c r="C11" s="103">
        <f>'cieki 2023'!I12</f>
        <v>0.05</v>
      </c>
      <c r="D11" s="103">
        <f>'cieki 2023'!J12</f>
        <v>1.5</v>
      </c>
      <c r="E11" s="103">
        <f>'cieki 2023'!L12</f>
        <v>0.10299999999999999</v>
      </c>
      <c r="F11" s="103">
        <f>'cieki 2023'!N12</f>
        <v>4.79</v>
      </c>
      <c r="G11" s="103">
        <f>'cieki 2023'!O12</f>
        <v>5.67</v>
      </c>
      <c r="H11" s="115">
        <f>'cieki 2023'!P12</f>
        <v>3.5999999999999999E-3</v>
      </c>
      <c r="I11" s="103">
        <f>'cieki 2023'!S12</f>
        <v>2.44</v>
      </c>
      <c r="J11" s="103">
        <f>'cieki 2023'!T12</f>
        <v>56.6</v>
      </c>
      <c r="K11" s="104">
        <f>'cieki 2023'!X12</f>
        <v>82.6</v>
      </c>
      <c r="L11" s="104">
        <f>'cieki 2023'!AA12</f>
        <v>6430</v>
      </c>
      <c r="M11" s="104">
        <f>'cieki 2023'!AB12</f>
        <v>146</v>
      </c>
      <c r="N11" s="104">
        <f>'cieki 2023'!AH12</f>
        <v>9</v>
      </c>
      <c r="O11" s="104">
        <f>'cieki 2023'!AI12</f>
        <v>8</v>
      </c>
      <c r="P11" s="104">
        <f>'cieki 2023'!AJ12</f>
        <v>2.5</v>
      </c>
      <c r="Q11" s="104">
        <f>'cieki 2023'!AK12</f>
        <v>36</v>
      </c>
      <c r="R11" s="104">
        <f>'cieki 2023'!AL12</f>
        <v>12</v>
      </c>
      <c r="S11" s="104">
        <f>'cieki 2023'!AM12</f>
        <v>8</v>
      </c>
      <c r="T11" s="104">
        <f>'cieki 2023'!AN12</f>
        <v>13</v>
      </c>
      <c r="U11" s="104">
        <f>'cieki 2023'!AP12</f>
        <v>8</v>
      </c>
      <c r="V11" s="104">
        <f>'cieki 2023'!AQ12</f>
        <v>1.5</v>
      </c>
      <c r="W11" s="104">
        <f>'cieki 2023'!AR12</f>
        <v>8</v>
      </c>
      <c r="X11" s="104">
        <f>'cieki 2023'!AS12</f>
        <v>2.5</v>
      </c>
      <c r="Y11" s="104">
        <f>'cieki 2023'!AT12</f>
        <v>310</v>
      </c>
      <c r="Z11" s="104">
        <f>'cieki 2023'!AU12</f>
        <v>17</v>
      </c>
      <c r="AA11" s="104">
        <f>'cieki 2023'!AV12</f>
        <v>6</v>
      </c>
      <c r="AB11" s="104">
        <f>'cieki 2023'!AW12</f>
        <v>10</v>
      </c>
      <c r="AC11" s="104">
        <f>'cieki 2023'!AX12</f>
        <v>13</v>
      </c>
      <c r="AD11" s="104">
        <f>'cieki 2023'!AY12</f>
        <v>2.5</v>
      </c>
      <c r="AE11" s="104">
        <f>'cieki 2023'!BA12</f>
        <v>433.5</v>
      </c>
      <c r="AF11" s="104">
        <f>'cieki 2023'!BI12</f>
        <v>0.5</v>
      </c>
      <c r="AG11" s="104">
        <f>'cieki 2023'!BK12</f>
        <v>0.5</v>
      </c>
      <c r="AH11" s="104">
        <f>'cieki 2023'!BL12</f>
        <v>0.05</v>
      </c>
      <c r="AI11" s="104">
        <f>'cieki 2023'!BM12</f>
        <v>0.05</v>
      </c>
      <c r="AJ11" s="104">
        <f>'cieki 2023'!BN12</f>
        <v>0.05</v>
      </c>
      <c r="AK11" s="104">
        <f>'cieki 2023'!BQ12</f>
        <v>0.4</v>
      </c>
      <c r="AL11" s="103">
        <f>'cieki 2023'!BS12</f>
        <v>0.05</v>
      </c>
      <c r="AM11" s="104">
        <f>'cieki 2023'!BU12</f>
        <v>0.1</v>
      </c>
      <c r="AN11" s="104">
        <f>'cieki 2023'!BW12</f>
        <v>0.05</v>
      </c>
      <c r="AO11" s="104">
        <f>'cieki 2023'!BX12</f>
        <v>0.05</v>
      </c>
      <c r="AP11" s="104">
        <f>'cieki 2023'!BY12</f>
        <v>0.15000000000000002</v>
      </c>
      <c r="AQ11" s="104">
        <f>'cieki 2023'!CA12</f>
        <v>0</v>
      </c>
      <c r="AR11" s="103">
        <f>'cieki 2023'!CL12</f>
        <v>0</v>
      </c>
      <c r="AS11" s="104">
        <f>'cieki 2023'!CO12</f>
        <v>0</v>
      </c>
      <c r="AT11" s="104">
        <f>'cieki 2023'!CT12</f>
        <v>0</v>
      </c>
      <c r="AU11" s="115">
        <f>'cieki 2023'!CY12</f>
        <v>0</v>
      </c>
      <c r="AV11" s="104">
        <f>'cieki 2023'!DD12</f>
        <v>0</v>
      </c>
      <c r="AW11" s="104">
        <f>'cieki 2023'!DE12</f>
        <v>0.05</v>
      </c>
      <c r="AX11" s="104">
        <f>'cieki 2023'!DF12</f>
        <v>0.05</v>
      </c>
      <c r="AY11" s="94" t="s">
        <v>162</v>
      </c>
    </row>
    <row r="12" spans="1:55" x14ac:dyDescent="0.25">
      <c r="A12" s="101">
        <f>'cieki 2023'!B13</f>
        <v>10</v>
      </c>
      <c r="B12" s="102" t="str">
        <f>'cieki 2023'!D13</f>
        <v>Biebrza - Stary Rogożyn</v>
      </c>
      <c r="C12" s="103">
        <f>'cieki 2023'!I13</f>
        <v>0.05</v>
      </c>
      <c r="D12" s="103">
        <f>'cieki 2023'!J13</f>
        <v>1.5</v>
      </c>
      <c r="E12" s="103">
        <f>'cieki 2023'!L13</f>
        <v>2.5000000000000001E-2</v>
      </c>
      <c r="F12" s="103">
        <f>'cieki 2023'!N13</f>
        <v>4</v>
      </c>
      <c r="G12" s="103">
        <f>'cieki 2023'!O13</f>
        <v>6.35</v>
      </c>
      <c r="H12" s="115">
        <f>'cieki 2023'!P13</f>
        <v>2.3999999999999998E-3</v>
      </c>
      <c r="I12" s="103">
        <f>'cieki 2023'!S13</f>
        <v>2.13</v>
      </c>
      <c r="J12" s="103">
        <f>'cieki 2023'!T13</f>
        <v>2.2200000000000002</v>
      </c>
      <c r="K12" s="104">
        <f>'cieki 2023'!X13</f>
        <v>12.1</v>
      </c>
      <c r="L12" s="104">
        <f>'cieki 2023'!AA13</f>
        <v>7260</v>
      </c>
      <c r="M12" s="104">
        <f>'cieki 2023'!AB13</f>
        <v>267</v>
      </c>
      <c r="N12" s="104">
        <f>'cieki 2023'!AH13</f>
        <v>11</v>
      </c>
      <c r="O12" s="104">
        <f>'cieki 2023'!AI13</f>
        <v>149</v>
      </c>
      <c r="P12" s="104">
        <f>'cieki 2023'!AJ13</f>
        <v>50</v>
      </c>
      <c r="Q12" s="104">
        <f>'cieki 2023'!AK13</f>
        <v>204</v>
      </c>
      <c r="R12" s="104">
        <f>'cieki 2023'!AL13</f>
        <v>61</v>
      </c>
      <c r="S12" s="104">
        <f>'cieki 2023'!AM13</f>
        <v>25</v>
      </c>
      <c r="T12" s="104">
        <f>'cieki 2023'!AN13</f>
        <v>18</v>
      </c>
      <c r="U12" s="104">
        <f>'cieki 2023'!AP13</f>
        <v>11</v>
      </c>
      <c r="V12" s="104">
        <f>'cieki 2023'!AQ13</f>
        <v>1.5</v>
      </c>
      <c r="W12" s="104">
        <f>'cieki 2023'!AR13</f>
        <v>64</v>
      </c>
      <c r="X12" s="104">
        <f>'cieki 2023'!AS13</f>
        <v>50</v>
      </c>
      <c r="Y12" s="104">
        <f>'cieki 2023'!AT13</f>
        <v>166</v>
      </c>
      <c r="Z12" s="104">
        <f>'cieki 2023'!AU13</f>
        <v>44</v>
      </c>
      <c r="AA12" s="104">
        <f>'cieki 2023'!AV13</f>
        <v>15</v>
      </c>
      <c r="AB12" s="104">
        <f>'cieki 2023'!AW13</f>
        <v>25</v>
      </c>
      <c r="AC12" s="104">
        <f>'cieki 2023'!AX13</f>
        <v>25</v>
      </c>
      <c r="AD12" s="104">
        <f>'cieki 2023'!AY13</f>
        <v>2.5</v>
      </c>
      <c r="AE12" s="104">
        <f>'cieki 2023'!BA13</f>
        <v>858.5</v>
      </c>
      <c r="AF12" s="104">
        <f>'cieki 2023'!BI13</f>
        <v>0.5</v>
      </c>
      <c r="AG12" s="104">
        <f>'cieki 2023'!BK13</f>
        <v>0.5</v>
      </c>
      <c r="AH12" s="104">
        <f>'cieki 2023'!BL13</f>
        <v>0.05</v>
      </c>
      <c r="AI12" s="104">
        <f>'cieki 2023'!BM13</f>
        <v>0.05</v>
      </c>
      <c r="AJ12" s="104">
        <f>'cieki 2023'!BN13</f>
        <v>0.05</v>
      </c>
      <c r="AK12" s="104">
        <f>'cieki 2023'!BQ13</f>
        <v>0.4</v>
      </c>
      <c r="AL12" s="103">
        <f>'cieki 2023'!BS13</f>
        <v>0.05</v>
      </c>
      <c r="AM12" s="104">
        <f>'cieki 2023'!BU13</f>
        <v>0.1</v>
      </c>
      <c r="AN12" s="104">
        <f>'cieki 2023'!BW13</f>
        <v>0.05</v>
      </c>
      <c r="AO12" s="104">
        <f>'cieki 2023'!BX13</f>
        <v>0.05</v>
      </c>
      <c r="AP12" s="104">
        <f>'cieki 2023'!BY13</f>
        <v>0.15000000000000002</v>
      </c>
      <c r="AQ12" s="104">
        <f>'cieki 2023'!CA13</f>
        <v>0</v>
      </c>
      <c r="AR12" s="103">
        <f>'cieki 2023'!CL13</f>
        <v>0</v>
      </c>
      <c r="AS12" s="104">
        <f>'cieki 2023'!CO13</f>
        <v>0</v>
      </c>
      <c r="AT12" s="104">
        <f>'cieki 2023'!CT13</f>
        <v>0</v>
      </c>
      <c r="AU12" s="115">
        <f>'cieki 2023'!CY13</f>
        <v>0</v>
      </c>
      <c r="AV12" s="104">
        <f>'cieki 2023'!DD13</f>
        <v>0</v>
      </c>
      <c r="AW12" s="104">
        <f>'cieki 2023'!DE13</f>
        <v>0.05</v>
      </c>
      <c r="AX12" s="104">
        <f>'cieki 2023'!DF13</f>
        <v>0.05</v>
      </c>
      <c r="AY12" s="96" t="s">
        <v>163</v>
      </c>
    </row>
    <row r="13" spans="1:55" s="93" customFormat="1" x14ac:dyDescent="0.25">
      <c r="A13" s="101">
        <f>'cieki 2023'!B14</f>
        <v>11</v>
      </c>
      <c r="B13" s="102" t="str">
        <f>'cieki 2023'!D14</f>
        <v>Biebrza - Burzyn-Rutkowskie</v>
      </c>
      <c r="C13" s="103">
        <f>'cieki 2023'!I14</f>
        <v>0.05</v>
      </c>
      <c r="D13" s="103">
        <f>'cieki 2023'!J14</f>
        <v>1.5</v>
      </c>
      <c r="E13" s="103">
        <f>'cieki 2023'!L14</f>
        <v>2.5000000000000001E-2</v>
      </c>
      <c r="F13" s="103">
        <f>'cieki 2023'!N14</f>
        <v>2.81</v>
      </c>
      <c r="G13" s="103">
        <f>'cieki 2023'!O14</f>
        <v>4.05</v>
      </c>
      <c r="H13" s="115">
        <f>'cieki 2023'!P14</f>
        <v>3.3E-3</v>
      </c>
      <c r="I13" s="103">
        <f>'cieki 2023'!S14</f>
        <v>0.999</v>
      </c>
      <c r="J13" s="103">
        <f>'cieki 2023'!T14</f>
        <v>0.5</v>
      </c>
      <c r="K13" s="104">
        <f>'cieki 2023'!X14</f>
        <v>12.2</v>
      </c>
      <c r="L13" s="104">
        <f>'cieki 2023'!AA14</f>
        <v>4080</v>
      </c>
      <c r="M13" s="104">
        <f>'cieki 2023'!AB14</f>
        <v>262</v>
      </c>
      <c r="N13" s="104">
        <f>'cieki 2023'!AH14</f>
        <v>10</v>
      </c>
      <c r="O13" s="104">
        <f>'cieki 2023'!AI14</f>
        <v>2.5</v>
      </c>
      <c r="P13" s="104">
        <f>'cieki 2023'!AJ14</f>
        <v>2.5</v>
      </c>
      <c r="Q13" s="104">
        <f>'cieki 2023'!AK14</f>
        <v>2.5</v>
      </c>
      <c r="R13" s="104">
        <f>'cieki 2023'!AL14</f>
        <v>2.5</v>
      </c>
      <c r="S13" s="104">
        <f>'cieki 2023'!AM14</f>
        <v>2.5</v>
      </c>
      <c r="T13" s="104">
        <f>'cieki 2023'!AN14</f>
        <v>2.5</v>
      </c>
      <c r="U13" s="104">
        <f>'cieki 2023'!AP14</f>
        <v>2.5</v>
      </c>
      <c r="V13" s="104">
        <f>'cieki 2023'!AQ14</f>
        <v>1.5</v>
      </c>
      <c r="W13" s="104">
        <f>'cieki 2023'!AR14</f>
        <v>2.5</v>
      </c>
      <c r="X13" s="104">
        <f>'cieki 2023'!AS14</f>
        <v>2.5</v>
      </c>
      <c r="Y13" s="104">
        <f>'cieki 2023'!AT14</f>
        <v>2.5</v>
      </c>
      <c r="Z13" s="104">
        <f>'cieki 2023'!AU14</f>
        <v>2.5</v>
      </c>
      <c r="AA13" s="104">
        <f>'cieki 2023'!AV14</f>
        <v>2.5</v>
      </c>
      <c r="AB13" s="104">
        <f>'cieki 2023'!AW14</f>
        <v>2.5</v>
      </c>
      <c r="AC13" s="104">
        <f>'cieki 2023'!AX14</f>
        <v>9</v>
      </c>
      <c r="AD13" s="104">
        <f>'cieki 2023'!AY14</f>
        <v>2.5</v>
      </c>
      <c r="AE13" s="104">
        <f>'cieki 2023'!BA14</f>
        <v>39</v>
      </c>
      <c r="AF13" s="104">
        <f>'cieki 2023'!BI14</f>
        <v>0.5</v>
      </c>
      <c r="AG13" s="104">
        <f>'cieki 2023'!BK14</f>
        <v>0.5</v>
      </c>
      <c r="AH13" s="104">
        <f>'cieki 2023'!BL14</f>
        <v>0.05</v>
      </c>
      <c r="AI13" s="104">
        <f>'cieki 2023'!BM14</f>
        <v>0.05</v>
      </c>
      <c r="AJ13" s="104">
        <f>'cieki 2023'!BN14</f>
        <v>0.05</v>
      </c>
      <c r="AK13" s="104">
        <f>'cieki 2023'!BQ14</f>
        <v>0.4</v>
      </c>
      <c r="AL13" s="103">
        <f>'cieki 2023'!BS14</f>
        <v>0.05</v>
      </c>
      <c r="AM13" s="104">
        <f>'cieki 2023'!BU14</f>
        <v>0.1</v>
      </c>
      <c r="AN13" s="104">
        <f>'cieki 2023'!BW14</f>
        <v>0.05</v>
      </c>
      <c r="AO13" s="104">
        <f>'cieki 2023'!BX14</f>
        <v>0.05</v>
      </c>
      <c r="AP13" s="104">
        <f>'cieki 2023'!BY14</f>
        <v>0.15000000000000002</v>
      </c>
      <c r="AQ13" s="104">
        <f>'cieki 2023'!CA14</f>
        <v>0</v>
      </c>
      <c r="AR13" s="103">
        <f>'cieki 2023'!CL14</f>
        <v>0</v>
      </c>
      <c r="AS13" s="104">
        <f>'cieki 2023'!CO14</f>
        <v>0</v>
      </c>
      <c r="AT13" s="104">
        <f>'cieki 2023'!CT14</f>
        <v>0</v>
      </c>
      <c r="AU13" s="115">
        <f>'cieki 2023'!CY14</f>
        <v>0</v>
      </c>
      <c r="AV13" s="104">
        <f>'cieki 2023'!DD14</f>
        <v>0</v>
      </c>
      <c r="AW13" s="104">
        <f>'cieki 2023'!DE14</f>
        <v>0.05</v>
      </c>
      <c r="AX13" s="104">
        <f>'cieki 2023'!DF14</f>
        <v>0.05</v>
      </c>
      <c r="AY13" s="92" t="s">
        <v>161</v>
      </c>
      <c r="AZ13" s="105"/>
      <c r="BB13" s="114"/>
    </row>
    <row r="14" spans="1:55" s="93" customFormat="1" x14ac:dyDescent="0.25">
      <c r="A14" s="101">
        <f>'cieki 2023'!B15</f>
        <v>12</v>
      </c>
      <c r="B14" s="102" t="str">
        <f>'cieki 2023'!D15</f>
        <v>Bierawka - ujście do Odry</v>
      </c>
      <c r="C14" s="103">
        <f>'cieki 2023'!I15</f>
        <v>0.05</v>
      </c>
      <c r="D14" s="103">
        <f>'cieki 2023'!J15</f>
        <v>1.5</v>
      </c>
      <c r="E14" s="103">
        <f>'cieki 2023'!L15</f>
        <v>9.6000000000000002E-2</v>
      </c>
      <c r="F14" s="103">
        <f>'cieki 2023'!N15</f>
        <v>1.71</v>
      </c>
      <c r="G14" s="103">
        <f>'cieki 2023'!O15</f>
        <v>3.49</v>
      </c>
      <c r="H14" s="115">
        <f>'cieki 2023'!P15</f>
        <v>5.8999999999999999E-3</v>
      </c>
      <c r="I14" s="103">
        <f>'cieki 2023'!S15</f>
        <v>6.05</v>
      </c>
      <c r="J14" s="103">
        <f>'cieki 2023'!T15</f>
        <v>2.3199999999999998</v>
      </c>
      <c r="K14" s="104">
        <f>'cieki 2023'!X15</f>
        <v>40.799999999999997</v>
      </c>
      <c r="L14" s="104">
        <f>'cieki 2023'!AA15</f>
        <v>1680</v>
      </c>
      <c r="M14" s="104">
        <f>'cieki 2023'!AB15</f>
        <v>1135.8399999999999</v>
      </c>
      <c r="N14" s="104">
        <f>'cieki 2023'!AH15</f>
        <v>79</v>
      </c>
      <c r="O14" s="104">
        <f>'cieki 2023'!AI15</f>
        <v>73</v>
      </c>
      <c r="P14" s="104">
        <f>'cieki 2023'!AJ15</f>
        <v>12</v>
      </c>
      <c r="Q14" s="104">
        <f>'cieki 2023'!AK15</f>
        <v>73</v>
      </c>
      <c r="R14" s="104">
        <f>'cieki 2023'!AL15</f>
        <v>26</v>
      </c>
      <c r="S14" s="104">
        <f>'cieki 2023'!AM15</f>
        <v>25</v>
      </c>
      <c r="T14" s="104">
        <f>'cieki 2023'!AN15</f>
        <v>21</v>
      </c>
      <c r="U14" s="104">
        <f>'cieki 2023'!AP15</f>
        <v>12</v>
      </c>
      <c r="V14" s="104">
        <f>'cieki 2023'!AQ15</f>
        <v>1.5</v>
      </c>
      <c r="W14" s="104">
        <f>'cieki 2023'!AR15</f>
        <v>49</v>
      </c>
      <c r="X14" s="104">
        <f>'cieki 2023'!AS15</f>
        <v>18</v>
      </c>
      <c r="Y14" s="104">
        <f>'cieki 2023'!AT15</f>
        <v>56</v>
      </c>
      <c r="Z14" s="104">
        <f>'cieki 2023'!AU15</f>
        <v>30</v>
      </c>
      <c r="AA14" s="104">
        <f>'cieki 2023'!AV15</f>
        <v>12</v>
      </c>
      <c r="AB14" s="104">
        <f>'cieki 2023'!AW15</f>
        <v>15</v>
      </c>
      <c r="AC14" s="104">
        <f>'cieki 2023'!AX15</f>
        <v>19</v>
      </c>
      <c r="AD14" s="104">
        <f>'cieki 2023'!AY15</f>
        <v>2.5</v>
      </c>
      <c r="AE14" s="104">
        <f>'cieki 2023'!BA15</f>
        <v>475.5</v>
      </c>
      <c r="AF14" s="104">
        <f>'cieki 2023'!BI15</f>
        <v>0.5</v>
      </c>
      <c r="AG14" s="104">
        <f>'cieki 2023'!BK15</f>
        <v>0.5</v>
      </c>
      <c r="AH14" s="104">
        <f>'cieki 2023'!BL15</f>
        <v>0.05</v>
      </c>
      <c r="AI14" s="104">
        <f>'cieki 2023'!BM15</f>
        <v>0.05</v>
      </c>
      <c r="AJ14" s="104">
        <f>'cieki 2023'!BN15</f>
        <v>0.05</v>
      </c>
      <c r="AK14" s="104">
        <f>'cieki 2023'!BQ15</f>
        <v>0.4</v>
      </c>
      <c r="AL14" s="103">
        <f>'cieki 2023'!BS15</f>
        <v>0.05</v>
      </c>
      <c r="AM14" s="104">
        <f>'cieki 2023'!BU15</f>
        <v>0.1</v>
      </c>
      <c r="AN14" s="104">
        <f>'cieki 2023'!BW15</f>
        <v>0.05</v>
      </c>
      <c r="AO14" s="104">
        <f>'cieki 2023'!BX15</f>
        <v>0.05</v>
      </c>
      <c r="AP14" s="104">
        <f>'cieki 2023'!BY15</f>
        <v>0.15000000000000002</v>
      </c>
      <c r="AQ14" s="104">
        <f>'cieki 2023'!CA15</f>
        <v>25</v>
      </c>
      <c r="AR14" s="103">
        <f>'cieki 2023'!CL15</f>
        <v>5.0000000000000001E-3</v>
      </c>
      <c r="AS14" s="104">
        <f>'cieki 2023'!CO15</f>
        <v>0.5</v>
      </c>
      <c r="AT14" s="104">
        <f>'cieki 2023'!CT15</f>
        <v>0.5</v>
      </c>
      <c r="AU14" s="115">
        <f>'cieki 2023'!CY15</f>
        <v>1.1000000000000001E-3</v>
      </c>
      <c r="AV14" s="104">
        <f>'cieki 2023'!DD15</f>
        <v>0.05</v>
      </c>
      <c r="AW14" s="104">
        <f>'cieki 2023'!DE15</f>
        <v>0.05</v>
      </c>
      <c r="AX14" s="104">
        <f>'cieki 2023'!DF15</f>
        <v>0.05</v>
      </c>
      <c r="AY14" s="99" t="s">
        <v>164</v>
      </c>
      <c r="AZ14" s="105"/>
      <c r="BB14" s="114"/>
    </row>
    <row r="15" spans="1:55" s="93" customFormat="1" x14ac:dyDescent="0.25">
      <c r="A15" s="101">
        <f>'cieki 2023'!B16</f>
        <v>13</v>
      </c>
      <c r="B15" s="102" t="str">
        <f>'cieki 2023'!D16</f>
        <v>Błotna - ujście do Szprotawy (m. Strogoborzyce)</v>
      </c>
      <c r="C15" s="103">
        <f>'cieki 2023'!I16</f>
        <v>0.05</v>
      </c>
      <c r="D15" s="103">
        <f>'cieki 2023'!J16</f>
        <v>1.5</v>
      </c>
      <c r="E15" s="103">
        <f>'cieki 2023'!L16</f>
        <v>2.5000000000000001E-2</v>
      </c>
      <c r="F15" s="103">
        <f>'cieki 2023'!N16</f>
        <v>24.1</v>
      </c>
      <c r="G15" s="103">
        <f>'cieki 2023'!O16</f>
        <v>13.6</v>
      </c>
      <c r="H15" s="115">
        <f>'cieki 2023'!P16</f>
        <v>7.8200000000000006E-2</v>
      </c>
      <c r="I15" s="103">
        <f>'cieki 2023'!S16</f>
        <v>8.15</v>
      </c>
      <c r="J15" s="103">
        <f>'cieki 2023'!T16</f>
        <v>23.4</v>
      </c>
      <c r="K15" s="104">
        <f>'cieki 2023'!X16</f>
        <v>29.4</v>
      </c>
      <c r="L15" s="104">
        <f>'cieki 2023'!AA16</f>
        <v>3140</v>
      </c>
      <c r="M15" s="104">
        <f>'cieki 2023'!AB16</f>
        <v>210</v>
      </c>
      <c r="N15" s="104">
        <f>'cieki 2023'!AH16</f>
        <v>6</v>
      </c>
      <c r="O15" s="104">
        <f>'cieki 2023'!AI16</f>
        <v>7</v>
      </c>
      <c r="P15" s="104">
        <f>'cieki 2023'!AJ16</f>
        <v>2.5</v>
      </c>
      <c r="Q15" s="104">
        <f>'cieki 2023'!AK16</f>
        <v>62</v>
      </c>
      <c r="R15" s="104">
        <f>'cieki 2023'!AL16</f>
        <v>45</v>
      </c>
      <c r="S15" s="104">
        <f>'cieki 2023'!AM16</f>
        <v>43</v>
      </c>
      <c r="T15" s="104">
        <f>'cieki 2023'!AN16</f>
        <v>45</v>
      </c>
      <c r="U15" s="104">
        <f>'cieki 2023'!AP16</f>
        <v>21</v>
      </c>
      <c r="V15" s="104">
        <f>'cieki 2023'!AQ16</f>
        <v>1.5</v>
      </c>
      <c r="W15" s="104">
        <f>'cieki 2023'!AR16</f>
        <v>2.5</v>
      </c>
      <c r="X15" s="104">
        <f>'cieki 2023'!AS16</f>
        <v>2.5</v>
      </c>
      <c r="Y15" s="104">
        <f>'cieki 2023'!AT16</f>
        <v>71</v>
      </c>
      <c r="Z15" s="104">
        <f>'cieki 2023'!AU16</f>
        <v>60</v>
      </c>
      <c r="AA15" s="104">
        <f>'cieki 2023'!AV16</f>
        <v>29</v>
      </c>
      <c r="AB15" s="104">
        <f>'cieki 2023'!AW16</f>
        <v>24</v>
      </c>
      <c r="AC15" s="104">
        <f>'cieki 2023'!AX16</f>
        <v>32</v>
      </c>
      <c r="AD15" s="104">
        <f>'cieki 2023'!AY16</f>
        <v>6</v>
      </c>
      <c r="AE15" s="104">
        <f>'cieki 2023'!BA16</f>
        <v>377</v>
      </c>
      <c r="AF15" s="104">
        <f>'cieki 2023'!BI16</f>
        <v>0.5</v>
      </c>
      <c r="AG15" s="104">
        <f>'cieki 2023'!BK16</f>
        <v>0.5</v>
      </c>
      <c r="AH15" s="104">
        <f>'cieki 2023'!BL16</f>
        <v>0.05</v>
      </c>
      <c r="AI15" s="104">
        <f>'cieki 2023'!BM16</f>
        <v>0.05</v>
      </c>
      <c r="AJ15" s="104">
        <f>'cieki 2023'!BN16</f>
        <v>0.05</v>
      </c>
      <c r="AK15" s="104">
        <f>'cieki 2023'!BQ16</f>
        <v>0.4</v>
      </c>
      <c r="AL15" s="103">
        <f>'cieki 2023'!BS16</f>
        <v>0.05</v>
      </c>
      <c r="AM15" s="104">
        <f>'cieki 2023'!BU16</f>
        <v>0.1</v>
      </c>
      <c r="AN15" s="104">
        <f>'cieki 2023'!BW16</f>
        <v>0.05</v>
      </c>
      <c r="AO15" s="104">
        <f>'cieki 2023'!BX16</f>
        <v>0.05</v>
      </c>
      <c r="AP15" s="104">
        <f>'cieki 2023'!BY16</f>
        <v>0.15000000000000002</v>
      </c>
      <c r="AQ15" s="104">
        <f>'cieki 2023'!CA16</f>
        <v>0</v>
      </c>
      <c r="AR15" s="103">
        <f>'cieki 2023'!CL16</f>
        <v>0</v>
      </c>
      <c r="AS15" s="104">
        <f>'cieki 2023'!CO16</f>
        <v>0</v>
      </c>
      <c r="AT15" s="104">
        <f>'cieki 2023'!CT16</f>
        <v>0</v>
      </c>
      <c r="AU15" s="115">
        <f>'cieki 2023'!CY16</f>
        <v>0</v>
      </c>
      <c r="AV15" s="104">
        <f>'cieki 2023'!DD16</f>
        <v>0</v>
      </c>
      <c r="AW15" s="104">
        <f>'cieki 2023'!DE16</f>
        <v>0.05</v>
      </c>
      <c r="AX15" s="104">
        <f>'cieki 2023'!DF16</f>
        <v>0.05</v>
      </c>
      <c r="AY15" s="92" t="s">
        <v>161</v>
      </c>
      <c r="AZ15" s="105"/>
      <c r="BB15" s="114"/>
    </row>
    <row r="16" spans="1:55" s="93" customFormat="1" x14ac:dyDescent="0.25">
      <c r="A16" s="101">
        <f>'cieki 2023'!B17</f>
        <v>14</v>
      </c>
      <c r="B16" s="102" t="str">
        <f>'cieki 2023'!D17</f>
        <v>Bóbr - ujście do Odry (m. Stary Raduszec)</v>
      </c>
      <c r="C16" s="103">
        <f>'cieki 2023'!I17</f>
        <v>0.05</v>
      </c>
      <c r="D16" s="103">
        <f>'cieki 2023'!J17</f>
        <v>1.5</v>
      </c>
      <c r="E16" s="103">
        <f>'cieki 2023'!L17</f>
        <v>2.5000000000000001E-2</v>
      </c>
      <c r="F16" s="103">
        <f>'cieki 2023'!N17</f>
        <v>2.34</v>
      </c>
      <c r="G16" s="103">
        <f>'cieki 2023'!O17</f>
        <v>8.41</v>
      </c>
      <c r="H16" s="115">
        <f>'cieki 2023'!P17</f>
        <v>6.7999999999999996E-3</v>
      </c>
      <c r="I16" s="103">
        <f>'cieki 2023'!S17</f>
        <v>1.46</v>
      </c>
      <c r="J16" s="103">
        <f>'cieki 2023'!T17</f>
        <v>4.96</v>
      </c>
      <c r="K16" s="104">
        <f>'cieki 2023'!X17</f>
        <v>21.6</v>
      </c>
      <c r="L16" s="104">
        <f>'cieki 2023'!AA17</f>
        <v>3580</v>
      </c>
      <c r="M16" s="104">
        <f>'cieki 2023'!AB17</f>
        <v>54.8</v>
      </c>
      <c r="N16" s="104">
        <f>'cieki 2023'!AH17</f>
        <v>2.5</v>
      </c>
      <c r="O16" s="104">
        <f>'cieki 2023'!AI17</f>
        <v>9</v>
      </c>
      <c r="P16" s="104">
        <f>'cieki 2023'!AJ17</f>
        <v>2.5</v>
      </c>
      <c r="Q16" s="104">
        <f>'cieki 2023'!AK17</f>
        <v>35</v>
      </c>
      <c r="R16" s="104">
        <f>'cieki 2023'!AL17</f>
        <v>17</v>
      </c>
      <c r="S16" s="104">
        <f>'cieki 2023'!AM17</f>
        <v>18</v>
      </c>
      <c r="T16" s="104">
        <f>'cieki 2023'!AN17</f>
        <v>18</v>
      </c>
      <c r="U16" s="104">
        <f>'cieki 2023'!AP17</f>
        <v>12</v>
      </c>
      <c r="V16" s="104">
        <f>'cieki 2023'!AQ17</f>
        <v>1.5</v>
      </c>
      <c r="W16" s="104">
        <f>'cieki 2023'!AR17</f>
        <v>2.5</v>
      </c>
      <c r="X16" s="104">
        <f>'cieki 2023'!AS17</f>
        <v>2.5</v>
      </c>
      <c r="Y16" s="104">
        <f>'cieki 2023'!AT17</f>
        <v>24</v>
      </c>
      <c r="Z16" s="104">
        <f>'cieki 2023'!AU17</f>
        <v>25</v>
      </c>
      <c r="AA16" s="104">
        <f>'cieki 2023'!AV17</f>
        <v>12</v>
      </c>
      <c r="AB16" s="104">
        <f>'cieki 2023'!AW17</f>
        <v>12</v>
      </c>
      <c r="AC16" s="104">
        <f>'cieki 2023'!AX17</f>
        <v>15</v>
      </c>
      <c r="AD16" s="104">
        <f>'cieki 2023'!AY17</f>
        <v>2.5</v>
      </c>
      <c r="AE16" s="104">
        <f>'cieki 2023'!BA17</f>
        <v>169.5</v>
      </c>
      <c r="AF16" s="104">
        <f>'cieki 2023'!BI17</f>
        <v>0.5</v>
      </c>
      <c r="AG16" s="104">
        <f>'cieki 2023'!BK17</f>
        <v>0.5</v>
      </c>
      <c r="AH16" s="104">
        <f>'cieki 2023'!BL17</f>
        <v>0.05</v>
      </c>
      <c r="AI16" s="104">
        <f>'cieki 2023'!BM17</f>
        <v>0.05</v>
      </c>
      <c r="AJ16" s="104">
        <f>'cieki 2023'!BN17</f>
        <v>0.05</v>
      </c>
      <c r="AK16" s="104">
        <f>'cieki 2023'!BQ17</f>
        <v>0.4</v>
      </c>
      <c r="AL16" s="103">
        <f>'cieki 2023'!BS17</f>
        <v>0.05</v>
      </c>
      <c r="AM16" s="104">
        <f>'cieki 2023'!BU17</f>
        <v>0.1</v>
      </c>
      <c r="AN16" s="104">
        <f>'cieki 2023'!BW17</f>
        <v>0.05</v>
      </c>
      <c r="AO16" s="104">
        <f>'cieki 2023'!BX17</f>
        <v>0.05</v>
      </c>
      <c r="AP16" s="104">
        <f>'cieki 2023'!BY17</f>
        <v>0.15000000000000002</v>
      </c>
      <c r="AQ16" s="104">
        <f>'cieki 2023'!CA17</f>
        <v>0</v>
      </c>
      <c r="AR16" s="103">
        <f>'cieki 2023'!CL17</f>
        <v>0</v>
      </c>
      <c r="AS16" s="104">
        <f>'cieki 2023'!CO17</f>
        <v>0</v>
      </c>
      <c r="AT16" s="104">
        <f>'cieki 2023'!CT17</f>
        <v>0</v>
      </c>
      <c r="AU16" s="115">
        <f>'cieki 2023'!CY17</f>
        <v>0</v>
      </c>
      <c r="AV16" s="104">
        <f>'cieki 2023'!DD17</f>
        <v>0</v>
      </c>
      <c r="AW16" s="104">
        <f>'cieki 2023'!DE17</f>
        <v>0.05</v>
      </c>
      <c r="AX16" s="104">
        <f>'cieki 2023'!DF17</f>
        <v>0.05</v>
      </c>
      <c r="AY16" s="92" t="s">
        <v>161</v>
      </c>
      <c r="AZ16" s="105"/>
      <c r="BB16" s="114"/>
    </row>
    <row r="17" spans="1:54" s="93" customFormat="1" x14ac:dyDescent="0.25">
      <c r="A17" s="101">
        <f>'cieki 2023'!B18</f>
        <v>15</v>
      </c>
      <c r="B17" s="102" t="str">
        <f>'cieki 2023'!D18</f>
        <v>Brda - Jaz Czersko Polskie, Bydgoszcz</v>
      </c>
      <c r="C17" s="103">
        <f>'cieki 2023'!I18</f>
        <v>0.05</v>
      </c>
      <c r="D17" s="103">
        <f>'cieki 2023'!J18</f>
        <v>1.5</v>
      </c>
      <c r="E17" s="103">
        <f>'cieki 2023'!L18</f>
        <v>0.105</v>
      </c>
      <c r="F17" s="103">
        <f>'cieki 2023'!N18</f>
        <v>2.85</v>
      </c>
      <c r="G17" s="103">
        <f>'cieki 2023'!O18</f>
        <v>8.3699999999999992</v>
      </c>
      <c r="H17" s="115">
        <f>'cieki 2023'!P18</f>
        <v>1.4E-3</v>
      </c>
      <c r="I17" s="103">
        <f>'cieki 2023'!S18</f>
        <v>2.75</v>
      </c>
      <c r="J17" s="103">
        <f>'cieki 2023'!T18</f>
        <v>8.65</v>
      </c>
      <c r="K17" s="104">
        <f>'cieki 2023'!X18</f>
        <v>15.2</v>
      </c>
      <c r="L17" s="104">
        <f>'cieki 2023'!AA18</f>
        <v>2430</v>
      </c>
      <c r="M17" s="104">
        <f>'cieki 2023'!AB18</f>
        <v>88</v>
      </c>
      <c r="N17" s="104">
        <f>'cieki 2023'!AH18</f>
        <v>2.5</v>
      </c>
      <c r="O17" s="104">
        <f>'cieki 2023'!AI18</f>
        <v>12</v>
      </c>
      <c r="P17" s="104">
        <f>'cieki 2023'!AJ18</f>
        <v>2.5</v>
      </c>
      <c r="Q17" s="104">
        <f>'cieki 2023'!AK18</f>
        <v>31</v>
      </c>
      <c r="R17" s="104">
        <f>'cieki 2023'!AL18</f>
        <v>14</v>
      </c>
      <c r="S17" s="104">
        <f>'cieki 2023'!AM18</f>
        <v>17</v>
      </c>
      <c r="T17" s="104">
        <f>'cieki 2023'!AN18</f>
        <v>27</v>
      </c>
      <c r="U17" s="104">
        <f>'cieki 2023'!AP18</f>
        <v>16</v>
      </c>
      <c r="V17" s="104">
        <f>'cieki 2023'!AQ18</f>
        <v>1.5</v>
      </c>
      <c r="W17" s="104">
        <f>'cieki 2023'!AR18</f>
        <v>2.5</v>
      </c>
      <c r="X17" s="104">
        <f>'cieki 2023'!AS18</f>
        <v>2.5</v>
      </c>
      <c r="Y17" s="104">
        <f>'cieki 2023'!AT18</f>
        <v>31</v>
      </c>
      <c r="Z17" s="104">
        <f>'cieki 2023'!AU18</f>
        <v>30</v>
      </c>
      <c r="AA17" s="104">
        <f>'cieki 2023'!AV18</f>
        <v>12</v>
      </c>
      <c r="AB17" s="104">
        <f>'cieki 2023'!AW18</f>
        <v>21</v>
      </c>
      <c r="AC17" s="104">
        <f>'cieki 2023'!AX18</f>
        <v>21</v>
      </c>
      <c r="AD17" s="104">
        <f>'cieki 2023'!AY18</f>
        <v>5</v>
      </c>
      <c r="AE17" s="104">
        <f>'cieki 2023'!BA18</f>
        <v>185.5</v>
      </c>
      <c r="AF17" s="104">
        <f>'cieki 2023'!BI18</f>
        <v>0.5</v>
      </c>
      <c r="AG17" s="104">
        <f>'cieki 2023'!BK18</f>
        <v>0.5</v>
      </c>
      <c r="AH17" s="104">
        <f>'cieki 2023'!BL18</f>
        <v>0.05</v>
      </c>
      <c r="AI17" s="104">
        <f>'cieki 2023'!BM18</f>
        <v>0.05</v>
      </c>
      <c r="AJ17" s="104">
        <f>'cieki 2023'!BN18</f>
        <v>0.05</v>
      </c>
      <c r="AK17" s="104">
        <f>'cieki 2023'!BQ18</f>
        <v>0.4</v>
      </c>
      <c r="AL17" s="103">
        <f>'cieki 2023'!BS18</f>
        <v>0.05</v>
      </c>
      <c r="AM17" s="104">
        <f>'cieki 2023'!BU18</f>
        <v>0.1</v>
      </c>
      <c r="AN17" s="104">
        <f>'cieki 2023'!BW18</f>
        <v>0.05</v>
      </c>
      <c r="AO17" s="104">
        <f>'cieki 2023'!BX18</f>
        <v>0.05</v>
      </c>
      <c r="AP17" s="104">
        <f>'cieki 2023'!BY18</f>
        <v>0.15000000000000002</v>
      </c>
      <c r="AQ17" s="104">
        <f>'cieki 2023'!CA18</f>
        <v>0</v>
      </c>
      <c r="AR17" s="103">
        <f>'cieki 2023'!CL18</f>
        <v>0</v>
      </c>
      <c r="AS17" s="104">
        <f>'cieki 2023'!CO18</f>
        <v>0</v>
      </c>
      <c r="AT17" s="104">
        <f>'cieki 2023'!CT18</f>
        <v>0</v>
      </c>
      <c r="AU17" s="115">
        <f>'cieki 2023'!CY18</f>
        <v>0</v>
      </c>
      <c r="AV17" s="104">
        <f>'cieki 2023'!DD18</f>
        <v>0</v>
      </c>
      <c r="AW17" s="104">
        <f>'cieki 2023'!DE18</f>
        <v>0.05</v>
      </c>
      <c r="AX17" s="104">
        <f>'cieki 2023'!DF18</f>
        <v>0.05</v>
      </c>
      <c r="AY17" s="92" t="s">
        <v>161</v>
      </c>
      <c r="AZ17" s="105"/>
      <c r="BB17" s="114"/>
    </row>
    <row r="18" spans="1:54" s="93" customFormat="1" x14ac:dyDescent="0.25">
      <c r="A18" s="101">
        <f>'cieki 2023'!B19</f>
        <v>16</v>
      </c>
      <c r="B18" s="102" t="str">
        <f>'cieki 2023'!D19</f>
        <v>Brda - Kopernica</v>
      </c>
      <c r="C18" s="103">
        <f>'cieki 2023'!I19</f>
        <v>0.05</v>
      </c>
      <c r="D18" s="103">
        <f>'cieki 2023'!J19</f>
        <v>1.5</v>
      </c>
      <c r="E18" s="103">
        <f>'cieki 2023'!L19</f>
        <v>2.5000000000000001E-2</v>
      </c>
      <c r="F18" s="103">
        <f>'cieki 2023'!N19</f>
        <v>1.85</v>
      </c>
      <c r="G18" s="103">
        <f>'cieki 2023'!O19</f>
        <v>2.75</v>
      </c>
      <c r="H18" s="115">
        <f>'cieki 2023'!P19</f>
        <v>1.4E-3</v>
      </c>
      <c r="I18" s="103">
        <f>'cieki 2023'!S19</f>
        <v>1.1100000000000001</v>
      </c>
      <c r="J18" s="103">
        <f>'cieki 2023'!T19</f>
        <v>0.5</v>
      </c>
      <c r="K18" s="104">
        <f>'cieki 2023'!X19</f>
        <v>2.97</v>
      </c>
      <c r="L18" s="104">
        <f>'cieki 2023'!AA19</f>
        <v>1020</v>
      </c>
      <c r="M18" s="104">
        <f>'cieki 2023'!AB19</f>
        <v>35.799999999999997</v>
      </c>
      <c r="N18" s="104">
        <f>'cieki 2023'!AH19</f>
        <v>8</v>
      </c>
      <c r="O18" s="104">
        <f>'cieki 2023'!AI19</f>
        <v>2.5</v>
      </c>
      <c r="P18" s="104">
        <f>'cieki 2023'!AJ19</f>
        <v>2.5</v>
      </c>
      <c r="Q18" s="104">
        <f>'cieki 2023'!AK19</f>
        <v>2.5</v>
      </c>
      <c r="R18" s="104">
        <f>'cieki 2023'!AL19</f>
        <v>2.5</v>
      </c>
      <c r="S18" s="104">
        <f>'cieki 2023'!AM19</f>
        <v>2.5</v>
      </c>
      <c r="T18" s="104">
        <f>'cieki 2023'!AN19</f>
        <v>2.5</v>
      </c>
      <c r="U18" s="104">
        <f>'cieki 2023'!AP19</f>
        <v>2.5</v>
      </c>
      <c r="V18" s="104">
        <f>'cieki 2023'!AQ19</f>
        <v>1.5</v>
      </c>
      <c r="W18" s="104">
        <f>'cieki 2023'!AR19</f>
        <v>2.5</v>
      </c>
      <c r="X18" s="104">
        <f>'cieki 2023'!AS19</f>
        <v>2.5</v>
      </c>
      <c r="Y18" s="104">
        <f>'cieki 2023'!AT19</f>
        <v>2.5</v>
      </c>
      <c r="Z18" s="104">
        <f>'cieki 2023'!AU19</f>
        <v>2.5</v>
      </c>
      <c r="AA18" s="104">
        <f>'cieki 2023'!AV19</f>
        <v>2.5</v>
      </c>
      <c r="AB18" s="104">
        <f>'cieki 2023'!AW19</f>
        <v>2.5</v>
      </c>
      <c r="AC18" s="104">
        <f>'cieki 2023'!AX19</f>
        <v>10</v>
      </c>
      <c r="AD18" s="104">
        <f>'cieki 2023'!AY19</f>
        <v>2.5</v>
      </c>
      <c r="AE18" s="104">
        <f>'cieki 2023'!BA19</f>
        <v>37</v>
      </c>
      <c r="AF18" s="104">
        <f>'cieki 2023'!BI19</f>
        <v>0.5</v>
      </c>
      <c r="AG18" s="104">
        <f>'cieki 2023'!BK19</f>
        <v>0.5</v>
      </c>
      <c r="AH18" s="104">
        <f>'cieki 2023'!BL19</f>
        <v>0.05</v>
      </c>
      <c r="AI18" s="104">
        <f>'cieki 2023'!BM19</f>
        <v>0.05</v>
      </c>
      <c r="AJ18" s="104">
        <f>'cieki 2023'!BN19</f>
        <v>0.05</v>
      </c>
      <c r="AK18" s="104">
        <f>'cieki 2023'!BQ19</f>
        <v>0.4</v>
      </c>
      <c r="AL18" s="103">
        <f>'cieki 2023'!BS19</f>
        <v>0.05</v>
      </c>
      <c r="AM18" s="104">
        <f>'cieki 2023'!BU19</f>
        <v>0.1</v>
      </c>
      <c r="AN18" s="104">
        <f>'cieki 2023'!BW19</f>
        <v>0.05</v>
      </c>
      <c r="AO18" s="104">
        <f>'cieki 2023'!BX19</f>
        <v>0.05</v>
      </c>
      <c r="AP18" s="104">
        <f>'cieki 2023'!BY19</f>
        <v>0.15000000000000002</v>
      </c>
      <c r="AQ18" s="104">
        <f>'cieki 2023'!CA19</f>
        <v>0</v>
      </c>
      <c r="AR18" s="103">
        <f>'cieki 2023'!CL19</f>
        <v>0</v>
      </c>
      <c r="AS18" s="104">
        <f>'cieki 2023'!CO19</f>
        <v>0</v>
      </c>
      <c r="AT18" s="104">
        <f>'cieki 2023'!CT19</f>
        <v>0</v>
      </c>
      <c r="AU18" s="115">
        <f>'cieki 2023'!CY19</f>
        <v>0</v>
      </c>
      <c r="AV18" s="104">
        <f>'cieki 2023'!DD19</f>
        <v>0</v>
      </c>
      <c r="AW18" s="104">
        <f>'cieki 2023'!DE19</f>
        <v>0.05</v>
      </c>
      <c r="AX18" s="104">
        <f>'cieki 2023'!DF19</f>
        <v>0.05</v>
      </c>
      <c r="AY18" s="92" t="s">
        <v>161</v>
      </c>
      <c r="AZ18" s="105"/>
      <c r="BB18" s="114"/>
    </row>
    <row r="19" spans="1:54" s="93" customFormat="1" x14ac:dyDescent="0.25">
      <c r="A19" s="101">
        <f>'cieki 2023'!B20</f>
        <v>17</v>
      </c>
      <c r="B19" s="102" t="str">
        <f>'cieki 2023'!D20</f>
        <v>Brda - Piła Młyn</v>
      </c>
      <c r="C19" s="103">
        <f>'cieki 2023'!I20</f>
        <v>4.74</v>
      </c>
      <c r="D19" s="103">
        <f>'cieki 2023'!J20</f>
        <v>1.5</v>
      </c>
      <c r="E19" s="103">
        <f>'cieki 2023'!L20</f>
        <v>2.5000000000000001E-2</v>
      </c>
      <c r="F19" s="103">
        <f>'cieki 2023'!N20</f>
        <v>6.65</v>
      </c>
      <c r="G19" s="103">
        <f>'cieki 2023'!O20</f>
        <v>4.04</v>
      </c>
      <c r="H19" s="115">
        <f>'cieki 2023'!P20</f>
        <v>4.7000000000000002E-3</v>
      </c>
      <c r="I19" s="103">
        <f>'cieki 2023'!S20</f>
        <v>2.36</v>
      </c>
      <c r="J19" s="103">
        <f>'cieki 2023'!T20</f>
        <v>2.0499999999999998</v>
      </c>
      <c r="K19" s="104">
        <f>'cieki 2023'!X20</f>
        <v>24.7</v>
      </c>
      <c r="L19" s="104">
        <f>'cieki 2023'!AA20</f>
        <v>2900</v>
      </c>
      <c r="M19" s="104">
        <f>'cieki 2023'!AB20</f>
        <v>83</v>
      </c>
      <c r="N19" s="104">
        <f>'cieki 2023'!AH20</f>
        <v>13</v>
      </c>
      <c r="O19" s="104">
        <f>'cieki 2023'!AI20</f>
        <v>8</v>
      </c>
      <c r="P19" s="104">
        <f>'cieki 2023'!AJ20</f>
        <v>2.5</v>
      </c>
      <c r="Q19" s="104">
        <f>'cieki 2023'!AK20</f>
        <v>20</v>
      </c>
      <c r="R19" s="104">
        <f>'cieki 2023'!AL20</f>
        <v>7</v>
      </c>
      <c r="S19" s="104">
        <f>'cieki 2023'!AM20</f>
        <v>2.5</v>
      </c>
      <c r="T19" s="104">
        <f>'cieki 2023'!AN20</f>
        <v>9</v>
      </c>
      <c r="U19" s="104">
        <f>'cieki 2023'!AP20</f>
        <v>7</v>
      </c>
      <c r="V19" s="104">
        <f>'cieki 2023'!AQ20</f>
        <v>1.5</v>
      </c>
      <c r="W19" s="104">
        <f>'cieki 2023'!AR20</f>
        <v>2.5</v>
      </c>
      <c r="X19" s="104">
        <f>'cieki 2023'!AS20</f>
        <v>2.5</v>
      </c>
      <c r="Y19" s="104">
        <f>'cieki 2023'!AT20</f>
        <v>19</v>
      </c>
      <c r="Z19" s="104">
        <f>'cieki 2023'!AU20</f>
        <v>13</v>
      </c>
      <c r="AA19" s="104">
        <f>'cieki 2023'!AV20</f>
        <v>2.5</v>
      </c>
      <c r="AB19" s="104">
        <f>'cieki 2023'!AW20</f>
        <v>7</v>
      </c>
      <c r="AC19" s="104">
        <f>'cieki 2023'!AX20</f>
        <v>19</v>
      </c>
      <c r="AD19" s="104">
        <f>'cieki 2023'!AY20</f>
        <v>2.5</v>
      </c>
      <c r="AE19" s="104">
        <f>'cieki 2023'!BA20</f>
        <v>103</v>
      </c>
      <c r="AF19" s="104">
        <f>'cieki 2023'!BI20</f>
        <v>0.5</v>
      </c>
      <c r="AG19" s="104">
        <f>'cieki 2023'!BK20</f>
        <v>0.5</v>
      </c>
      <c r="AH19" s="104">
        <f>'cieki 2023'!BL20</f>
        <v>0.05</v>
      </c>
      <c r="AI19" s="104">
        <f>'cieki 2023'!BM20</f>
        <v>0.05</v>
      </c>
      <c r="AJ19" s="104">
        <f>'cieki 2023'!BN20</f>
        <v>0.05</v>
      </c>
      <c r="AK19" s="104">
        <f>'cieki 2023'!BQ20</f>
        <v>0.4</v>
      </c>
      <c r="AL19" s="103">
        <f>'cieki 2023'!BS20</f>
        <v>0.05</v>
      </c>
      <c r="AM19" s="104">
        <f>'cieki 2023'!BU20</f>
        <v>0.1</v>
      </c>
      <c r="AN19" s="104">
        <f>'cieki 2023'!BW20</f>
        <v>0.05</v>
      </c>
      <c r="AO19" s="104">
        <f>'cieki 2023'!BX20</f>
        <v>0.05</v>
      </c>
      <c r="AP19" s="104">
        <f>'cieki 2023'!BY20</f>
        <v>0.15000000000000002</v>
      </c>
      <c r="AQ19" s="104">
        <f>'cieki 2023'!CA20</f>
        <v>0</v>
      </c>
      <c r="AR19" s="103">
        <f>'cieki 2023'!CL20</f>
        <v>0</v>
      </c>
      <c r="AS19" s="104">
        <f>'cieki 2023'!CO20</f>
        <v>0</v>
      </c>
      <c r="AT19" s="104">
        <f>'cieki 2023'!CT20</f>
        <v>0</v>
      </c>
      <c r="AU19" s="115">
        <f>'cieki 2023'!CY20</f>
        <v>0</v>
      </c>
      <c r="AV19" s="104">
        <f>'cieki 2023'!DD20</f>
        <v>0</v>
      </c>
      <c r="AW19" s="104">
        <f>'cieki 2023'!DE20</f>
        <v>0.05</v>
      </c>
      <c r="AX19" s="104">
        <f>'cieki 2023'!DF20</f>
        <v>0.05</v>
      </c>
      <c r="AY19" s="99" t="s">
        <v>164</v>
      </c>
      <c r="AZ19" s="105"/>
      <c r="BB19" s="114"/>
    </row>
    <row r="20" spans="1:54" s="93" customFormat="1" x14ac:dyDescent="0.25">
      <c r="A20" s="101">
        <f>'cieki 2023'!B21</f>
        <v>18</v>
      </c>
      <c r="B20" s="102" t="str">
        <f>'cieki 2023'!D21</f>
        <v>Breń - Słupiec</v>
      </c>
      <c r="C20" s="103">
        <f>'cieki 2023'!I21</f>
        <v>0.439</v>
      </c>
      <c r="D20" s="103">
        <f>'cieki 2023'!J21</f>
        <v>1.5</v>
      </c>
      <c r="E20" s="103">
        <f>'cieki 2023'!L21</f>
        <v>0.23599999999999999</v>
      </c>
      <c r="F20" s="103">
        <f>'cieki 2023'!N21</f>
        <v>1.83</v>
      </c>
      <c r="G20" s="103">
        <f>'cieki 2023'!O21</f>
        <v>5.0599999999999996</v>
      </c>
      <c r="H20" s="115">
        <f>'cieki 2023'!P21</f>
        <v>2.3999999999999998E-3</v>
      </c>
      <c r="I20" s="103">
        <f>'cieki 2023'!S21</f>
        <v>5.07</v>
      </c>
      <c r="J20" s="103">
        <f>'cieki 2023'!T21</f>
        <v>2.39</v>
      </c>
      <c r="K20" s="104">
        <f>'cieki 2023'!X21</f>
        <v>11</v>
      </c>
      <c r="L20" s="104">
        <f>'cieki 2023'!AA21</f>
        <v>1770</v>
      </c>
      <c r="M20" s="104">
        <f>'cieki 2023'!AB21</f>
        <v>50.2</v>
      </c>
      <c r="N20" s="104">
        <f>'cieki 2023'!AH21</f>
        <v>2.5</v>
      </c>
      <c r="O20" s="104">
        <f>'cieki 2023'!AI21</f>
        <v>2.5</v>
      </c>
      <c r="P20" s="104">
        <f>'cieki 2023'!AJ21</f>
        <v>2.5</v>
      </c>
      <c r="Q20" s="104">
        <f>'cieki 2023'!AK21</f>
        <v>2.5</v>
      </c>
      <c r="R20" s="104">
        <f>'cieki 2023'!AL21</f>
        <v>2.5</v>
      </c>
      <c r="S20" s="104">
        <f>'cieki 2023'!AM21</f>
        <v>2.5</v>
      </c>
      <c r="T20" s="104">
        <f>'cieki 2023'!AN21</f>
        <v>2.5</v>
      </c>
      <c r="U20" s="104">
        <f>'cieki 2023'!AP21</f>
        <v>2.5</v>
      </c>
      <c r="V20" s="104">
        <f>'cieki 2023'!AQ21</f>
        <v>1.5</v>
      </c>
      <c r="W20" s="104">
        <f>'cieki 2023'!AR21</f>
        <v>2.5</v>
      </c>
      <c r="X20" s="104">
        <f>'cieki 2023'!AS21</f>
        <v>2.5</v>
      </c>
      <c r="Y20" s="104">
        <f>'cieki 2023'!AT21</f>
        <v>2.5</v>
      </c>
      <c r="Z20" s="104">
        <f>'cieki 2023'!AU21</f>
        <v>2.5</v>
      </c>
      <c r="AA20" s="104">
        <f>'cieki 2023'!AV21</f>
        <v>2.5</v>
      </c>
      <c r="AB20" s="104">
        <f>'cieki 2023'!AW21</f>
        <v>2.5</v>
      </c>
      <c r="AC20" s="104">
        <f>'cieki 2023'!AX21</f>
        <v>11</v>
      </c>
      <c r="AD20" s="104">
        <f>'cieki 2023'!AY21</f>
        <v>2.5</v>
      </c>
      <c r="AE20" s="104">
        <f>'cieki 2023'!BA21</f>
        <v>31.5</v>
      </c>
      <c r="AF20" s="104">
        <f>'cieki 2023'!BI21</f>
        <v>0.5</v>
      </c>
      <c r="AG20" s="104">
        <f>'cieki 2023'!BK21</f>
        <v>0.5</v>
      </c>
      <c r="AH20" s="104">
        <f>'cieki 2023'!BL21</f>
        <v>0.05</v>
      </c>
      <c r="AI20" s="104">
        <f>'cieki 2023'!BM21</f>
        <v>0.05</v>
      </c>
      <c r="AJ20" s="104">
        <f>'cieki 2023'!BN21</f>
        <v>0.05</v>
      </c>
      <c r="AK20" s="104">
        <f>'cieki 2023'!BQ21</f>
        <v>0.4</v>
      </c>
      <c r="AL20" s="103">
        <f>'cieki 2023'!BS21</f>
        <v>0.05</v>
      </c>
      <c r="AM20" s="104">
        <f>'cieki 2023'!BU21</f>
        <v>0.1</v>
      </c>
      <c r="AN20" s="104">
        <f>'cieki 2023'!BW21</f>
        <v>0.05</v>
      </c>
      <c r="AO20" s="104">
        <f>'cieki 2023'!BX21</f>
        <v>0.05</v>
      </c>
      <c r="AP20" s="104">
        <f>'cieki 2023'!BY21</f>
        <v>0.15000000000000002</v>
      </c>
      <c r="AQ20" s="104">
        <f>'cieki 2023'!CA21</f>
        <v>0</v>
      </c>
      <c r="AR20" s="103">
        <f>'cieki 2023'!CL21</f>
        <v>0</v>
      </c>
      <c r="AS20" s="104">
        <f>'cieki 2023'!CO21</f>
        <v>0</v>
      </c>
      <c r="AT20" s="104">
        <f>'cieki 2023'!CT21</f>
        <v>0</v>
      </c>
      <c r="AU20" s="115">
        <f>'cieki 2023'!CY21</f>
        <v>0</v>
      </c>
      <c r="AV20" s="104">
        <f>'cieki 2023'!DD21</f>
        <v>0</v>
      </c>
      <c r="AW20" s="104">
        <f>'cieki 2023'!DE21</f>
        <v>0.05</v>
      </c>
      <c r="AX20" s="104">
        <f>'cieki 2023'!DF21</f>
        <v>0.05</v>
      </c>
      <c r="AY20" s="92" t="s">
        <v>161</v>
      </c>
      <c r="AZ20" s="105"/>
      <c r="BB20" s="114"/>
    </row>
    <row r="21" spans="1:54" s="93" customFormat="1" x14ac:dyDescent="0.25">
      <c r="A21" s="101">
        <f>'cieki 2023'!B22</f>
        <v>19</v>
      </c>
      <c r="B21" s="102" t="str">
        <f>'cieki 2023'!D22</f>
        <v>Bruśnik - ujście do Kwisy (m. Leśna)</v>
      </c>
      <c r="C21" s="103">
        <f>'cieki 2023'!I22</f>
        <v>1.42</v>
      </c>
      <c r="D21" s="103">
        <f>'cieki 2023'!J22</f>
        <v>1.5</v>
      </c>
      <c r="E21" s="103">
        <f>'cieki 2023'!L22</f>
        <v>2.5000000000000001E-2</v>
      </c>
      <c r="F21" s="103">
        <f>'cieki 2023'!N22</f>
        <v>44.7</v>
      </c>
      <c r="G21" s="103">
        <f>'cieki 2023'!O22</f>
        <v>19.5</v>
      </c>
      <c r="H21" s="115">
        <f>'cieki 2023'!P22</f>
        <v>9.2999999999999992E-3</v>
      </c>
      <c r="I21" s="103">
        <f>'cieki 2023'!S22</f>
        <v>46.6</v>
      </c>
      <c r="J21" s="103">
        <f>'cieki 2023'!T22</f>
        <v>1.33</v>
      </c>
      <c r="K21" s="104">
        <f>'cieki 2023'!X22</f>
        <v>142</v>
      </c>
      <c r="L21" s="104">
        <f>'cieki 2023'!AA22</f>
        <v>18758.400000000001</v>
      </c>
      <c r="M21" s="104">
        <f>'cieki 2023'!AB22</f>
        <v>304</v>
      </c>
      <c r="N21" s="104">
        <f>'cieki 2023'!AH22</f>
        <v>230</v>
      </c>
      <c r="O21" s="104">
        <f>'cieki 2023'!AI22</f>
        <v>595</v>
      </c>
      <c r="P21" s="104">
        <f>'cieki 2023'!AJ22</f>
        <v>198</v>
      </c>
      <c r="Q21" s="104">
        <f>'cieki 2023'!AK22</f>
        <v>2100</v>
      </c>
      <c r="R21" s="104">
        <f>'cieki 2023'!AL22</f>
        <v>1280</v>
      </c>
      <c r="S21" s="104">
        <f>'cieki 2023'!AM22</f>
        <v>1180</v>
      </c>
      <c r="T21" s="104">
        <f>'cieki 2023'!AN22</f>
        <v>1380</v>
      </c>
      <c r="U21" s="104">
        <f>'cieki 2023'!AP22</f>
        <v>732</v>
      </c>
      <c r="V21" s="104">
        <f>'cieki 2023'!AQ22</f>
        <v>5</v>
      </c>
      <c r="W21" s="104">
        <f>'cieki 2023'!AR22</f>
        <v>99</v>
      </c>
      <c r="X21" s="104">
        <f>'cieki 2023'!AS22</f>
        <v>159</v>
      </c>
      <c r="Y21" s="104">
        <f>'cieki 2023'!AT22</f>
        <v>2020</v>
      </c>
      <c r="Z21" s="104">
        <f>'cieki 2023'!AU22</f>
        <v>1270</v>
      </c>
      <c r="AA21" s="104">
        <f>'cieki 2023'!AV22</f>
        <v>568</v>
      </c>
      <c r="AB21" s="104">
        <f>'cieki 2023'!AW22</f>
        <v>754</v>
      </c>
      <c r="AC21" s="104">
        <f>'cieki 2023'!AX22</f>
        <v>1050</v>
      </c>
      <c r="AD21" s="104">
        <f>'cieki 2023'!AY22</f>
        <v>228</v>
      </c>
      <c r="AE21" s="104">
        <f>'cieki 2023'!BA22</f>
        <v>11084</v>
      </c>
      <c r="AF21" s="104">
        <f>'cieki 2023'!BI22</f>
        <v>0.5</v>
      </c>
      <c r="AG21" s="104">
        <f>'cieki 2023'!BK22</f>
        <v>0.5</v>
      </c>
      <c r="AH21" s="104">
        <f>'cieki 2023'!BL22</f>
        <v>0.05</v>
      </c>
      <c r="AI21" s="104">
        <f>'cieki 2023'!BM22</f>
        <v>0.05</v>
      </c>
      <c r="AJ21" s="104">
        <f>'cieki 2023'!BN22</f>
        <v>0.05</v>
      </c>
      <c r="AK21" s="104">
        <f>'cieki 2023'!BQ22</f>
        <v>0.4</v>
      </c>
      <c r="AL21" s="103">
        <f>'cieki 2023'!BS22</f>
        <v>0.05</v>
      </c>
      <c r="AM21" s="104">
        <f>'cieki 2023'!BU22</f>
        <v>0.1</v>
      </c>
      <c r="AN21" s="104">
        <f>'cieki 2023'!BW22</f>
        <v>0.05</v>
      </c>
      <c r="AO21" s="104">
        <f>'cieki 2023'!BX22</f>
        <v>0.05</v>
      </c>
      <c r="AP21" s="104">
        <f>'cieki 2023'!BY22</f>
        <v>0.15000000000000002</v>
      </c>
      <c r="AQ21" s="104">
        <f>'cieki 2023'!CA22</f>
        <v>0</v>
      </c>
      <c r="AR21" s="103">
        <f>'cieki 2023'!CL22</f>
        <v>0</v>
      </c>
      <c r="AS21" s="104">
        <f>'cieki 2023'!CO22</f>
        <v>0</v>
      </c>
      <c r="AT21" s="104">
        <f>'cieki 2023'!CT22</f>
        <v>0</v>
      </c>
      <c r="AU21" s="115">
        <f>'cieki 2023'!CY22</f>
        <v>0</v>
      </c>
      <c r="AV21" s="104">
        <f>'cieki 2023'!DD22</f>
        <v>0</v>
      </c>
      <c r="AW21" s="104">
        <f>'cieki 2023'!DE22</f>
        <v>0.05</v>
      </c>
      <c r="AX21" s="104">
        <f>'cieki 2023'!DF22</f>
        <v>0.05</v>
      </c>
      <c r="AY21" s="99" t="s">
        <v>164</v>
      </c>
      <c r="AZ21" s="105"/>
      <c r="BB21" s="114"/>
    </row>
    <row r="22" spans="1:54" s="93" customFormat="1" x14ac:dyDescent="0.25">
      <c r="A22" s="101">
        <f>'cieki 2023'!B23</f>
        <v>20</v>
      </c>
      <c r="B22" s="102" t="str">
        <f>'cieki 2023'!D23</f>
        <v>Nysa Łużycka - Gubin</v>
      </c>
      <c r="C22" s="103">
        <f>'cieki 2023'!I23</f>
        <v>0.05</v>
      </c>
      <c r="D22" s="103">
        <f>'cieki 2023'!J23</f>
        <v>1.5</v>
      </c>
      <c r="E22" s="103">
        <f>'cieki 2023'!L23</f>
        <v>0.373</v>
      </c>
      <c r="F22" s="103">
        <f>'cieki 2023'!N23</f>
        <v>22.4</v>
      </c>
      <c r="G22" s="103">
        <f>'cieki 2023'!O23</f>
        <v>18.3</v>
      </c>
      <c r="H22" s="115">
        <f>'cieki 2023'!P23</f>
        <v>0.11600000000000001</v>
      </c>
      <c r="I22" s="103">
        <f>'cieki 2023'!S23</f>
        <v>7.2</v>
      </c>
      <c r="J22" s="103">
        <f>'cieki 2023'!T23</f>
        <v>12.8</v>
      </c>
      <c r="K22" s="104">
        <f>'cieki 2023'!X23</f>
        <v>71.2</v>
      </c>
      <c r="L22" s="104">
        <f>'cieki 2023'!AA23</f>
        <v>4320</v>
      </c>
      <c r="M22" s="104">
        <f>'cieki 2023'!AB23</f>
        <v>74.2</v>
      </c>
      <c r="N22" s="104">
        <f>'cieki 2023'!AH23</f>
        <v>31</v>
      </c>
      <c r="O22" s="104">
        <f>'cieki 2023'!AI23</f>
        <v>102</v>
      </c>
      <c r="P22" s="104">
        <f>'cieki 2023'!AJ23</f>
        <v>6</v>
      </c>
      <c r="Q22" s="104">
        <f>'cieki 2023'!AK23</f>
        <v>102</v>
      </c>
      <c r="R22" s="104">
        <f>'cieki 2023'!AL23</f>
        <v>13</v>
      </c>
      <c r="S22" s="104">
        <f>'cieki 2023'!AM23</f>
        <v>11</v>
      </c>
      <c r="T22" s="104">
        <f>'cieki 2023'!AN23</f>
        <v>19</v>
      </c>
      <c r="U22" s="104">
        <f>'cieki 2023'!AP23</f>
        <v>12</v>
      </c>
      <c r="V22" s="104">
        <f>'cieki 2023'!AQ23</f>
        <v>1.5</v>
      </c>
      <c r="W22" s="104">
        <f>'cieki 2023'!AR23</f>
        <v>2.5</v>
      </c>
      <c r="X22" s="104">
        <f>'cieki 2023'!AS23</f>
        <v>2.5</v>
      </c>
      <c r="Y22" s="104">
        <f>'cieki 2023'!AT23</f>
        <v>102</v>
      </c>
      <c r="Z22" s="104">
        <f>'cieki 2023'!AU23</f>
        <v>33</v>
      </c>
      <c r="AA22" s="104">
        <f>'cieki 2023'!AV23</f>
        <v>18</v>
      </c>
      <c r="AB22" s="104">
        <f>'cieki 2023'!AW23</f>
        <v>35</v>
      </c>
      <c r="AC22" s="104">
        <f>'cieki 2023'!AX23</f>
        <v>11</v>
      </c>
      <c r="AD22" s="104">
        <f>'cieki 2023'!AY23</f>
        <v>2.5</v>
      </c>
      <c r="AE22" s="104">
        <f>'cieki 2023'!BA23</f>
        <v>443.5</v>
      </c>
      <c r="AF22" s="104">
        <f>'cieki 2023'!BI23</f>
        <v>0.5</v>
      </c>
      <c r="AG22" s="104">
        <f>'cieki 2023'!BK23</f>
        <v>0.5</v>
      </c>
      <c r="AH22" s="104">
        <f>'cieki 2023'!BL23</f>
        <v>0.05</v>
      </c>
      <c r="AI22" s="104">
        <f>'cieki 2023'!BM23</f>
        <v>0.05</v>
      </c>
      <c r="AJ22" s="104">
        <f>'cieki 2023'!BN23</f>
        <v>0.05</v>
      </c>
      <c r="AK22" s="104">
        <f>'cieki 2023'!BQ23</f>
        <v>0.4</v>
      </c>
      <c r="AL22" s="103">
        <f>'cieki 2023'!BS23</f>
        <v>0.05</v>
      </c>
      <c r="AM22" s="104">
        <f>'cieki 2023'!BU23</f>
        <v>0.1</v>
      </c>
      <c r="AN22" s="104">
        <f>'cieki 2023'!BW23</f>
        <v>0.05</v>
      </c>
      <c r="AO22" s="104">
        <f>'cieki 2023'!BX23</f>
        <v>0.05</v>
      </c>
      <c r="AP22" s="104">
        <f>'cieki 2023'!BY23</f>
        <v>0.15000000000000002</v>
      </c>
      <c r="AQ22" s="104">
        <f>'cieki 2023'!CA23</f>
        <v>960</v>
      </c>
      <c r="AR22" s="103">
        <f>'cieki 2023'!CL23</f>
        <v>3.6</v>
      </c>
      <c r="AS22" s="104">
        <f>'cieki 2023'!CO23</f>
        <v>0.5</v>
      </c>
      <c r="AT22" s="104">
        <f>'cieki 2023'!CT23</f>
        <v>0.5</v>
      </c>
      <c r="AU22" s="115">
        <f>'cieki 2023'!CY23</f>
        <v>4.1600000000000005E-3</v>
      </c>
      <c r="AV22" s="104">
        <f>'cieki 2023'!DD23</f>
        <v>0.05</v>
      </c>
      <c r="AW22" s="104">
        <f>'cieki 2023'!DE23</f>
        <v>0.05</v>
      </c>
      <c r="AX22" s="104">
        <f>'cieki 2023'!DF23</f>
        <v>0.05</v>
      </c>
      <c r="AY22" s="99" t="s">
        <v>164</v>
      </c>
      <c r="AZ22" s="105"/>
      <c r="BB22" s="114"/>
    </row>
    <row r="23" spans="1:54" s="93" customFormat="1" x14ac:dyDescent="0.25">
      <c r="A23" s="101">
        <f>'cieki 2023'!B24</f>
        <v>21</v>
      </c>
      <c r="B23" s="102" t="str">
        <f>'cieki 2023'!D24</f>
        <v>Bug - Glina Nadbużna , brzeg</v>
      </c>
      <c r="C23" s="103">
        <f>'cieki 2023'!I24</f>
        <v>0.05</v>
      </c>
      <c r="D23" s="103">
        <f>'cieki 2023'!J24</f>
        <v>1.5</v>
      </c>
      <c r="E23" s="103">
        <f>'cieki 2023'!L24</f>
        <v>2.5000000000000001E-2</v>
      </c>
      <c r="F23" s="103">
        <f>'cieki 2023'!N24</f>
        <v>4.6100000000000003</v>
      </c>
      <c r="G23" s="103">
        <f>'cieki 2023'!O24</f>
        <v>4.87</v>
      </c>
      <c r="H23" s="115">
        <f>'cieki 2023'!P24</f>
        <v>8.8000000000000005E-3</v>
      </c>
      <c r="I23" s="103">
        <f>'cieki 2023'!S24</f>
        <v>1.94</v>
      </c>
      <c r="J23" s="103">
        <f>'cieki 2023'!T24</f>
        <v>0.5</v>
      </c>
      <c r="K23" s="104">
        <f>'cieki 2023'!X24</f>
        <v>13.7</v>
      </c>
      <c r="L23" s="104">
        <f>'cieki 2023'!AA24</f>
        <v>5990</v>
      </c>
      <c r="M23" s="104">
        <f>'cieki 2023'!AB24</f>
        <v>141</v>
      </c>
      <c r="N23" s="104">
        <f>'cieki 2023'!AH24</f>
        <v>2.5</v>
      </c>
      <c r="O23" s="104">
        <f>'cieki 2023'!AI24</f>
        <v>2.5</v>
      </c>
      <c r="P23" s="104">
        <f>'cieki 2023'!AJ24</f>
        <v>2.5</v>
      </c>
      <c r="Q23" s="104">
        <f>'cieki 2023'!AK24</f>
        <v>2.5</v>
      </c>
      <c r="R23" s="104">
        <f>'cieki 2023'!AL24</f>
        <v>2.5</v>
      </c>
      <c r="S23" s="104">
        <f>'cieki 2023'!AM24</f>
        <v>2.5</v>
      </c>
      <c r="T23" s="104">
        <f>'cieki 2023'!AN24</f>
        <v>2.5</v>
      </c>
      <c r="U23" s="104">
        <f>'cieki 2023'!AP24</f>
        <v>2.5</v>
      </c>
      <c r="V23" s="104">
        <f>'cieki 2023'!AQ24</f>
        <v>1.5</v>
      </c>
      <c r="W23" s="104">
        <f>'cieki 2023'!AR24</f>
        <v>2.5</v>
      </c>
      <c r="X23" s="104">
        <f>'cieki 2023'!AS24</f>
        <v>2.5</v>
      </c>
      <c r="Y23" s="104">
        <f>'cieki 2023'!AT24</f>
        <v>2.5</v>
      </c>
      <c r="Z23" s="104">
        <f>'cieki 2023'!AU24</f>
        <v>2.5</v>
      </c>
      <c r="AA23" s="104">
        <f>'cieki 2023'!AV24</f>
        <v>2.5</v>
      </c>
      <c r="AB23" s="104">
        <f>'cieki 2023'!AW24</f>
        <v>2.5</v>
      </c>
      <c r="AC23" s="104">
        <f>'cieki 2023'!AX24</f>
        <v>5</v>
      </c>
      <c r="AD23" s="104">
        <f>'cieki 2023'!AY24</f>
        <v>2.5</v>
      </c>
      <c r="AE23" s="104">
        <f>'cieki 2023'!BA24</f>
        <v>31.5</v>
      </c>
      <c r="AF23" s="104">
        <f>'cieki 2023'!BI24</f>
        <v>0.5</v>
      </c>
      <c r="AG23" s="104">
        <f>'cieki 2023'!BK24</f>
        <v>0.5</v>
      </c>
      <c r="AH23" s="104">
        <f>'cieki 2023'!BL24</f>
        <v>0.05</v>
      </c>
      <c r="AI23" s="104">
        <f>'cieki 2023'!BM24</f>
        <v>0.05</v>
      </c>
      <c r="AJ23" s="104">
        <f>'cieki 2023'!BN24</f>
        <v>0.05</v>
      </c>
      <c r="AK23" s="104">
        <f>'cieki 2023'!BQ24</f>
        <v>0.4</v>
      </c>
      <c r="AL23" s="103">
        <f>'cieki 2023'!BS24</f>
        <v>0.05</v>
      </c>
      <c r="AM23" s="104">
        <f>'cieki 2023'!BU24</f>
        <v>0.1</v>
      </c>
      <c r="AN23" s="104">
        <f>'cieki 2023'!BW24</f>
        <v>0.05</v>
      </c>
      <c r="AO23" s="104">
        <f>'cieki 2023'!BX24</f>
        <v>0.05</v>
      </c>
      <c r="AP23" s="104">
        <f>'cieki 2023'!BY24</f>
        <v>0.15000000000000002</v>
      </c>
      <c r="AQ23" s="104">
        <f>'cieki 2023'!CA24</f>
        <v>0</v>
      </c>
      <c r="AR23" s="103">
        <f>'cieki 2023'!CL24</f>
        <v>0</v>
      </c>
      <c r="AS23" s="104">
        <f>'cieki 2023'!CO24</f>
        <v>0</v>
      </c>
      <c r="AT23" s="104">
        <f>'cieki 2023'!CT24</f>
        <v>0</v>
      </c>
      <c r="AU23" s="115">
        <f>'cieki 2023'!CY24</f>
        <v>0</v>
      </c>
      <c r="AV23" s="104">
        <f>'cieki 2023'!DD24</f>
        <v>0</v>
      </c>
      <c r="AW23" s="104">
        <f>'cieki 2023'!DE24</f>
        <v>0.05</v>
      </c>
      <c r="AX23" s="104">
        <f>'cieki 2023'!DF24</f>
        <v>0.05</v>
      </c>
      <c r="AY23" s="92" t="s">
        <v>161</v>
      </c>
      <c r="AZ23" s="105"/>
      <c r="BB23" s="114"/>
    </row>
    <row r="24" spans="1:54" s="93" customFormat="1" x14ac:dyDescent="0.25">
      <c r="A24" s="101">
        <f>'cieki 2023'!B25</f>
        <v>22</v>
      </c>
      <c r="B24" s="102" t="str">
        <f>'cieki 2023'!D25</f>
        <v>Bug - Wyszków</v>
      </c>
      <c r="C24" s="103">
        <f>'cieki 2023'!I25</f>
        <v>0.05</v>
      </c>
      <c r="D24" s="103">
        <f>'cieki 2023'!J25</f>
        <v>1.5</v>
      </c>
      <c r="E24" s="103">
        <f>'cieki 2023'!L25</f>
        <v>2.5000000000000001E-2</v>
      </c>
      <c r="F24" s="103">
        <f>'cieki 2023'!N25</f>
        <v>2.57</v>
      </c>
      <c r="G24" s="103">
        <f>'cieki 2023'!O25</f>
        <v>2.35</v>
      </c>
      <c r="H24" s="115">
        <f>'cieki 2023'!P25</f>
        <v>1.6400000000000001E-2</v>
      </c>
      <c r="I24" s="103">
        <f>'cieki 2023'!S25</f>
        <v>1.68</v>
      </c>
      <c r="J24" s="103">
        <f>'cieki 2023'!T25</f>
        <v>0.5</v>
      </c>
      <c r="K24" s="104">
        <f>'cieki 2023'!X25</f>
        <v>11.3</v>
      </c>
      <c r="L24" s="104">
        <f>'cieki 2023'!AA25</f>
        <v>3120</v>
      </c>
      <c r="M24" s="104">
        <f>'cieki 2023'!AB25</f>
        <v>298</v>
      </c>
      <c r="N24" s="104">
        <f>'cieki 2023'!AH25</f>
        <v>18</v>
      </c>
      <c r="O24" s="104">
        <f>'cieki 2023'!AI25</f>
        <v>60</v>
      </c>
      <c r="P24" s="104">
        <f>'cieki 2023'!AJ25</f>
        <v>2.5</v>
      </c>
      <c r="Q24" s="104">
        <f>'cieki 2023'!AK25</f>
        <v>14</v>
      </c>
      <c r="R24" s="104">
        <f>'cieki 2023'!AL25</f>
        <v>2.5</v>
      </c>
      <c r="S24" s="104">
        <f>'cieki 2023'!AM25</f>
        <v>2.5</v>
      </c>
      <c r="T24" s="104">
        <f>'cieki 2023'!AN25</f>
        <v>2.5</v>
      </c>
      <c r="U24" s="104">
        <f>'cieki 2023'!AP25</f>
        <v>2.5</v>
      </c>
      <c r="V24" s="104">
        <f>'cieki 2023'!AQ25</f>
        <v>1.5</v>
      </c>
      <c r="W24" s="104">
        <f>'cieki 2023'!AR25</f>
        <v>34</v>
      </c>
      <c r="X24" s="104">
        <f>'cieki 2023'!AS25</f>
        <v>11</v>
      </c>
      <c r="Y24" s="104">
        <f>'cieki 2023'!AT25</f>
        <v>7</v>
      </c>
      <c r="Z24" s="104">
        <f>'cieki 2023'!AU25</f>
        <v>6</v>
      </c>
      <c r="AA24" s="104">
        <f>'cieki 2023'!AV25</f>
        <v>2.5</v>
      </c>
      <c r="AB24" s="104">
        <f>'cieki 2023'!AW25</f>
        <v>2.5</v>
      </c>
      <c r="AC24" s="104">
        <f>'cieki 2023'!AX25</f>
        <v>8</v>
      </c>
      <c r="AD24" s="104">
        <f>'cieki 2023'!AY25</f>
        <v>2.5</v>
      </c>
      <c r="AE24" s="104">
        <f>'cieki 2023'!BA25</f>
        <v>164</v>
      </c>
      <c r="AF24" s="104">
        <f>'cieki 2023'!BI25</f>
        <v>0.5</v>
      </c>
      <c r="AG24" s="104">
        <f>'cieki 2023'!BK25</f>
        <v>0.5</v>
      </c>
      <c r="AH24" s="104">
        <f>'cieki 2023'!BL25</f>
        <v>0.05</v>
      </c>
      <c r="AI24" s="104">
        <f>'cieki 2023'!BM25</f>
        <v>0.05</v>
      </c>
      <c r="AJ24" s="104">
        <f>'cieki 2023'!BN25</f>
        <v>0.05</v>
      </c>
      <c r="AK24" s="104">
        <f>'cieki 2023'!BQ25</f>
        <v>0.4</v>
      </c>
      <c r="AL24" s="103">
        <f>'cieki 2023'!BS25</f>
        <v>0.05</v>
      </c>
      <c r="AM24" s="104">
        <f>'cieki 2023'!BU25</f>
        <v>0.1</v>
      </c>
      <c r="AN24" s="104">
        <f>'cieki 2023'!BW25</f>
        <v>0.05</v>
      </c>
      <c r="AO24" s="104">
        <f>'cieki 2023'!BX25</f>
        <v>0.05</v>
      </c>
      <c r="AP24" s="104">
        <f>'cieki 2023'!BY25</f>
        <v>0.15000000000000002</v>
      </c>
      <c r="AQ24" s="104">
        <f>'cieki 2023'!CA25</f>
        <v>0</v>
      </c>
      <c r="AR24" s="103">
        <f>'cieki 2023'!CL25</f>
        <v>0</v>
      </c>
      <c r="AS24" s="104">
        <f>'cieki 2023'!CO25</f>
        <v>0</v>
      </c>
      <c r="AT24" s="104">
        <f>'cieki 2023'!CT25</f>
        <v>0</v>
      </c>
      <c r="AU24" s="115">
        <f>'cieki 2023'!CY25</f>
        <v>0</v>
      </c>
      <c r="AV24" s="104">
        <f>'cieki 2023'!DD25</f>
        <v>0</v>
      </c>
      <c r="AW24" s="104">
        <f>'cieki 2023'!DE25</f>
        <v>0.05</v>
      </c>
      <c r="AX24" s="104">
        <f>'cieki 2023'!DF25</f>
        <v>0.05</v>
      </c>
      <c r="AY24" s="94" t="s">
        <v>162</v>
      </c>
      <c r="AZ24" s="105"/>
      <c r="BB24" s="114"/>
    </row>
    <row r="25" spans="1:54" s="93" customFormat="1" x14ac:dyDescent="0.25">
      <c r="A25" s="101">
        <f>'cieki 2023'!B26</f>
        <v>23</v>
      </c>
      <c r="B25" s="102" t="str">
        <f>'cieki 2023'!D26</f>
        <v>Bystrzyca - ujście do Odry</v>
      </c>
      <c r="C25" s="103">
        <f>'cieki 2023'!I26</f>
        <v>0.05</v>
      </c>
      <c r="D25" s="103">
        <f>'cieki 2023'!J26</f>
        <v>1.5</v>
      </c>
      <c r="E25" s="103">
        <f>'cieki 2023'!L26</f>
        <v>1.31</v>
      </c>
      <c r="F25" s="103">
        <f>'cieki 2023'!N26</f>
        <v>95.4</v>
      </c>
      <c r="G25" s="103">
        <f>'cieki 2023'!O26</f>
        <v>71.5</v>
      </c>
      <c r="H25" s="115">
        <f>'cieki 2023'!P26</f>
        <v>0.35499999999999998</v>
      </c>
      <c r="I25" s="103">
        <f>'cieki 2023'!S26</f>
        <v>32.5</v>
      </c>
      <c r="J25" s="103">
        <f>'cieki 2023'!T26</f>
        <v>38.4</v>
      </c>
      <c r="K25" s="104">
        <f>'cieki 2023'!X26</f>
        <v>324</v>
      </c>
      <c r="L25" s="104">
        <f>'cieki 2023'!AA26</f>
        <v>29571.5</v>
      </c>
      <c r="M25" s="104">
        <f>'cieki 2023'!AB26</f>
        <v>1194.79</v>
      </c>
      <c r="N25" s="104">
        <f>'cieki 2023'!AH26</f>
        <v>1020</v>
      </c>
      <c r="O25" s="104">
        <f>'cieki 2023'!AI26</f>
        <v>1100</v>
      </c>
      <c r="P25" s="104">
        <f>'cieki 2023'!AJ26</f>
        <v>232</v>
      </c>
      <c r="Q25" s="104">
        <f>'cieki 2023'!AK26</f>
        <v>1860</v>
      </c>
      <c r="R25" s="104">
        <f>'cieki 2023'!AL26</f>
        <v>620</v>
      </c>
      <c r="S25" s="104">
        <f>'cieki 2023'!AM26</f>
        <v>676</v>
      </c>
      <c r="T25" s="104">
        <f>'cieki 2023'!AN26</f>
        <v>464</v>
      </c>
      <c r="U25" s="104">
        <f>'cieki 2023'!AP26</f>
        <v>262</v>
      </c>
      <c r="V25" s="104">
        <f>'cieki 2023'!AQ26</f>
        <v>67</v>
      </c>
      <c r="W25" s="104">
        <f>'cieki 2023'!AR26</f>
        <v>362</v>
      </c>
      <c r="X25" s="104">
        <f>'cieki 2023'!AS26</f>
        <v>163</v>
      </c>
      <c r="Y25" s="104">
        <f>'cieki 2023'!AT26</f>
        <v>1420</v>
      </c>
      <c r="Z25" s="104">
        <f>'cieki 2023'!AU26</f>
        <v>643</v>
      </c>
      <c r="AA25" s="104">
        <f>'cieki 2023'!AV26</f>
        <v>283</v>
      </c>
      <c r="AB25" s="104">
        <f>'cieki 2023'!AW26</f>
        <v>256</v>
      </c>
      <c r="AC25" s="104">
        <f>'cieki 2023'!AX26</f>
        <v>241</v>
      </c>
      <c r="AD25" s="104">
        <f>'cieki 2023'!AY26</f>
        <v>47</v>
      </c>
      <c r="AE25" s="104">
        <f>'cieki 2023'!BA26</f>
        <v>8910</v>
      </c>
      <c r="AF25" s="104">
        <f>'cieki 2023'!BI26</f>
        <v>0.5</v>
      </c>
      <c r="AG25" s="104">
        <f>'cieki 2023'!BK26</f>
        <v>0.5</v>
      </c>
      <c r="AH25" s="104">
        <f>'cieki 2023'!BL26</f>
        <v>0.05</v>
      </c>
      <c r="AI25" s="104">
        <f>'cieki 2023'!BM26</f>
        <v>0.05</v>
      </c>
      <c r="AJ25" s="104">
        <f>'cieki 2023'!BN26</f>
        <v>0.05</v>
      </c>
      <c r="AK25" s="104">
        <f>'cieki 2023'!BQ26</f>
        <v>0.4</v>
      </c>
      <c r="AL25" s="103">
        <f>'cieki 2023'!BS26</f>
        <v>0.05</v>
      </c>
      <c r="AM25" s="104">
        <f>'cieki 2023'!BU26</f>
        <v>0.1</v>
      </c>
      <c r="AN25" s="104">
        <f>'cieki 2023'!BW26</f>
        <v>0.05</v>
      </c>
      <c r="AO25" s="104">
        <f>'cieki 2023'!BX26</f>
        <v>0.05</v>
      </c>
      <c r="AP25" s="104">
        <f>'cieki 2023'!BY26</f>
        <v>0.15000000000000002</v>
      </c>
      <c r="AQ25" s="104">
        <f>'cieki 2023'!CA26</f>
        <v>1130</v>
      </c>
      <c r="AR25" s="103">
        <f>'cieki 2023'!CL26</f>
        <v>5.0000000000000001E-3</v>
      </c>
      <c r="AS25" s="104">
        <f>'cieki 2023'!CO26</f>
        <v>0.5</v>
      </c>
      <c r="AT25" s="104">
        <f>'cieki 2023'!CT26</f>
        <v>0.5</v>
      </c>
      <c r="AU25" s="115">
        <f>'cieki 2023'!CY26</f>
        <v>7.1999999999999998E-3</v>
      </c>
      <c r="AV25" s="104">
        <f>'cieki 2023'!DD26</f>
        <v>0.05</v>
      </c>
      <c r="AW25" s="104">
        <f>'cieki 2023'!DE26</f>
        <v>0.05</v>
      </c>
      <c r="AX25" s="104">
        <f>'cieki 2023'!DF26</f>
        <v>0.05</v>
      </c>
      <c r="AY25" s="99" t="s">
        <v>164</v>
      </c>
      <c r="AZ25" s="105"/>
      <c r="BB25" s="114"/>
    </row>
    <row r="26" spans="1:54" s="93" customFormat="1" x14ac:dyDescent="0.25">
      <c r="A26" s="101">
        <f>'cieki 2023'!B27</f>
        <v>24</v>
      </c>
      <c r="B26" s="102" t="str">
        <f>'cieki 2023'!D27</f>
        <v>Bzura - Patoki</v>
      </c>
      <c r="C26" s="103">
        <f>'cieki 2023'!I27</f>
        <v>0.05</v>
      </c>
      <c r="D26" s="103">
        <f>'cieki 2023'!J27</f>
        <v>1.5</v>
      </c>
      <c r="E26" s="103">
        <f>'cieki 2023'!L27</f>
        <v>0.34</v>
      </c>
      <c r="F26" s="103">
        <f>'cieki 2023'!N27</f>
        <v>1.72</v>
      </c>
      <c r="G26" s="103">
        <f>'cieki 2023'!O27</f>
        <v>2.58</v>
      </c>
      <c r="H26" s="115">
        <f>'cieki 2023'!P27</f>
        <v>2.2700000000000001E-2</v>
      </c>
      <c r="I26" s="103">
        <f>'cieki 2023'!S27</f>
        <v>0.46300000000000002</v>
      </c>
      <c r="J26" s="103">
        <f>'cieki 2023'!T27</f>
        <v>0.5</v>
      </c>
      <c r="K26" s="104">
        <f>'cieki 2023'!X27</f>
        <v>53.7</v>
      </c>
      <c r="L26" s="104">
        <f>'cieki 2023'!AA27</f>
        <v>1930</v>
      </c>
      <c r="M26" s="104">
        <f>'cieki 2023'!AB27</f>
        <v>193</v>
      </c>
      <c r="N26" s="104">
        <f>'cieki 2023'!AH27</f>
        <v>2.5</v>
      </c>
      <c r="O26" s="104">
        <f>'cieki 2023'!AI27</f>
        <v>2.5</v>
      </c>
      <c r="P26" s="104">
        <f>'cieki 2023'!AJ27</f>
        <v>2.5</v>
      </c>
      <c r="Q26" s="104">
        <f>'cieki 2023'!AK27</f>
        <v>2.5</v>
      </c>
      <c r="R26" s="104">
        <f>'cieki 2023'!AL27</f>
        <v>2.5</v>
      </c>
      <c r="S26" s="104">
        <f>'cieki 2023'!AM27</f>
        <v>2.5</v>
      </c>
      <c r="T26" s="104">
        <f>'cieki 2023'!AN27</f>
        <v>2.5</v>
      </c>
      <c r="U26" s="104">
        <f>'cieki 2023'!AP27</f>
        <v>2.5</v>
      </c>
      <c r="V26" s="104">
        <f>'cieki 2023'!AQ27</f>
        <v>1.5</v>
      </c>
      <c r="W26" s="104">
        <f>'cieki 2023'!AR27</f>
        <v>2.5</v>
      </c>
      <c r="X26" s="104">
        <f>'cieki 2023'!AS27</f>
        <v>2.5</v>
      </c>
      <c r="Y26" s="104">
        <f>'cieki 2023'!AT27</f>
        <v>2.5</v>
      </c>
      <c r="Z26" s="104">
        <f>'cieki 2023'!AU27</f>
        <v>2.5</v>
      </c>
      <c r="AA26" s="104">
        <f>'cieki 2023'!AV27</f>
        <v>2.5</v>
      </c>
      <c r="AB26" s="104">
        <f>'cieki 2023'!AW27</f>
        <v>2.5</v>
      </c>
      <c r="AC26" s="104">
        <f>'cieki 2023'!AX27</f>
        <v>9</v>
      </c>
      <c r="AD26" s="104">
        <f>'cieki 2023'!AY27</f>
        <v>2.5</v>
      </c>
      <c r="AE26" s="104">
        <f>'cieki 2023'!BA27</f>
        <v>31.5</v>
      </c>
      <c r="AF26" s="104">
        <f>'cieki 2023'!BI27</f>
        <v>0.5</v>
      </c>
      <c r="AG26" s="104">
        <f>'cieki 2023'!BK27</f>
        <v>0.5</v>
      </c>
      <c r="AH26" s="104">
        <f>'cieki 2023'!BL27</f>
        <v>0.05</v>
      </c>
      <c r="AI26" s="104">
        <f>'cieki 2023'!BM27</f>
        <v>0.05</v>
      </c>
      <c r="AJ26" s="104">
        <f>'cieki 2023'!BN27</f>
        <v>0.05</v>
      </c>
      <c r="AK26" s="104">
        <f>'cieki 2023'!BQ27</f>
        <v>0.4</v>
      </c>
      <c r="AL26" s="103">
        <f>'cieki 2023'!BS27</f>
        <v>0.05</v>
      </c>
      <c r="AM26" s="104">
        <f>'cieki 2023'!BU27</f>
        <v>0.1</v>
      </c>
      <c r="AN26" s="104">
        <f>'cieki 2023'!BW27</f>
        <v>0.05</v>
      </c>
      <c r="AO26" s="104">
        <f>'cieki 2023'!BX27</f>
        <v>0.05</v>
      </c>
      <c r="AP26" s="104">
        <f>'cieki 2023'!BY27</f>
        <v>0.15000000000000002</v>
      </c>
      <c r="AQ26" s="104">
        <f>'cieki 2023'!CA27</f>
        <v>0</v>
      </c>
      <c r="AR26" s="103">
        <f>'cieki 2023'!CL27</f>
        <v>0</v>
      </c>
      <c r="AS26" s="104">
        <f>'cieki 2023'!CO27</f>
        <v>0</v>
      </c>
      <c r="AT26" s="104">
        <f>'cieki 2023'!CT27</f>
        <v>0</v>
      </c>
      <c r="AU26" s="115">
        <f>'cieki 2023'!CY27</f>
        <v>0</v>
      </c>
      <c r="AV26" s="104">
        <f>'cieki 2023'!DD27</f>
        <v>0</v>
      </c>
      <c r="AW26" s="104">
        <f>'cieki 2023'!DE27</f>
        <v>0.05</v>
      </c>
      <c r="AX26" s="104">
        <f>'cieki 2023'!DF27</f>
        <v>0.05</v>
      </c>
      <c r="AY26" s="92" t="s">
        <v>161</v>
      </c>
      <c r="AZ26" s="105"/>
      <c r="BB26" s="114"/>
    </row>
    <row r="27" spans="1:54" s="93" customFormat="1" x14ac:dyDescent="0.25">
      <c r="A27" s="101">
        <f>'cieki 2023'!B28</f>
        <v>25</v>
      </c>
      <c r="B27" s="102" t="str">
        <f>'cieki 2023'!D28</f>
        <v>Bzura - Wyszogród, przy moście</v>
      </c>
      <c r="C27" s="103">
        <f>'cieki 2023'!I28</f>
        <v>0.05</v>
      </c>
      <c r="D27" s="103">
        <f>'cieki 2023'!J28</f>
        <v>1.5</v>
      </c>
      <c r="E27" s="103">
        <f>'cieki 2023'!L28</f>
        <v>0.22800000000000001</v>
      </c>
      <c r="F27" s="103">
        <f>'cieki 2023'!N28</f>
        <v>4</v>
      </c>
      <c r="G27" s="103">
        <f>'cieki 2023'!O28</f>
        <v>4.4400000000000004</v>
      </c>
      <c r="H27" s="115">
        <f>'cieki 2023'!P28</f>
        <v>2.4E-2</v>
      </c>
      <c r="I27" s="103">
        <f>'cieki 2023'!S28</f>
        <v>1.43</v>
      </c>
      <c r="J27" s="103">
        <f>'cieki 2023'!T28</f>
        <v>3.35</v>
      </c>
      <c r="K27" s="104">
        <f>'cieki 2023'!X28</f>
        <v>42.7</v>
      </c>
      <c r="L27" s="104">
        <f>'cieki 2023'!AA28</f>
        <v>2570</v>
      </c>
      <c r="M27" s="104">
        <f>'cieki 2023'!AB28</f>
        <v>103</v>
      </c>
      <c r="N27" s="104">
        <f>'cieki 2023'!AH28</f>
        <v>2.5</v>
      </c>
      <c r="O27" s="104">
        <f>'cieki 2023'!AI28</f>
        <v>7</v>
      </c>
      <c r="P27" s="104">
        <f>'cieki 2023'!AJ28</f>
        <v>2.5</v>
      </c>
      <c r="Q27" s="104">
        <f>'cieki 2023'!AK28</f>
        <v>20</v>
      </c>
      <c r="R27" s="104">
        <f>'cieki 2023'!AL28</f>
        <v>6</v>
      </c>
      <c r="S27" s="104">
        <f>'cieki 2023'!AM28</f>
        <v>5</v>
      </c>
      <c r="T27" s="104">
        <f>'cieki 2023'!AN28</f>
        <v>12</v>
      </c>
      <c r="U27" s="104">
        <f>'cieki 2023'!AP28</f>
        <v>9</v>
      </c>
      <c r="V27" s="104">
        <f>'cieki 2023'!AQ28</f>
        <v>1.5</v>
      </c>
      <c r="W27" s="104">
        <f>'cieki 2023'!AR28</f>
        <v>2.5</v>
      </c>
      <c r="X27" s="104">
        <f>'cieki 2023'!AS28</f>
        <v>2.5</v>
      </c>
      <c r="Y27" s="104">
        <f>'cieki 2023'!AT28</f>
        <v>19</v>
      </c>
      <c r="Z27" s="104">
        <f>'cieki 2023'!AU28</f>
        <v>14</v>
      </c>
      <c r="AA27" s="104">
        <f>'cieki 2023'!AV28</f>
        <v>5</v>
      </c>
      <c r="AB27" s="104">
        <f>'cieki 2023'!AW28</f>
        <v>8</v>
      </c>
      <c r="AC27" s="104">
        <f>'cieki 2023'!AX28</f>
        <v>13</v>
      </c>
      <c r="AD27" s="104">
        <f>'cieki 2023'!AY28</f>
        <v>2.5</v>
      </c>
      <c r="AE27" s="104">
        <f>'cieki 2023'!BA28</f>
        <v>99.5</v>
      </c>
      <c r="AF27" s="104">
        <f>'cieki 2023'!BI28</f>
        <v>0.5</v>
      </c>
      <c r="AG27" s="104">
        <f>'cieki 2023'!BK28</f>
        <v>0.5</v>
      </c>
      <c r="AH27" s="104">
        <f>'cieki 2023'!BL28</f>
        <v>0.05</v>
      </c>
      <c r="AI27" s="104">
        <f>'cieki 2023'!BM28</f>
        <v>0.05</v>
      </c>
      <c r="AJ27" s="104">
        <f>'cieki 2023'!BN28</f>
        <v>0.05</v>
      </c>
      <c r="AK27" s="104">
        <f>'cieki 2023'!BQ28</f>
        <v>0.4</v>
      </c>
      <c r="AL27" s="103">
        <f>'cieki 2023'!BS28</f>
        <v>0.05</v>
      </c>
      <c r="AM27" s="104">
        <f>'cieki 2023'!BU28</f>
        <v>0.1</v>
      </c>
      <c r="AN27" s="104">
        <f>'cieki 2023'!BW28</f>
        <v>0.05</v>
      </c>
      <c r="AO27" s="104">
        <f>'cieki 2023'!BX28</f>
        <v>0.05</v>
      </c>
      <c r="AP27" s="104">
        <f>'cieki 2023'!BY28</f>
        <v>0.15000000000000002</v>
      </c>
      <c r="AQ27" s="104">
        <f>'cieki 2023'!CA28</f>
        <v>25</v>
      </c>
      <c r="AR27" s="103">
        <f>'cieki 2023'!CL28</f>
        <v>5.0000000000000001E-3</v>
      </c>
      <c r="AS27" s="104">
        <f>'cieki 2023'!CO28</f>
        <v>0.5</v>
      </c>
      <c r="AT27" s="104">
        <f>'cieki 2023'!CT28</f>
        <v>0.5</v>
      </c>
      <c r="AU27" s="115">
        <f>'cieki 2023'!CY28</f>
        <v>1E-3</v>
      </c>
      <c r="AV27" s="104">
        <f>'cieki 2023'!DD28</f>
        <v>0.05</v>
      </c>
      <c r="AW27" s="104">
        <f>'cieki 2023'!DE28</f>
        <v>0.05</v>
      </c>
      <c r="AX27" s="104">
        <f>'cieki 2023'!DF28</f>
        <v>0.05</v>
      </c>
      <c r="AY27" s="92" t="s">
        <v>161</v>
      </c>
      <c r="AZ27" s="105"/>
      <c r="BB27" s="114"/>
    </row>
    <row r="28" spans="1:54" s="93" customFormat="1" x14ac:dyDescent="0.25">
      <c r="A28" s="101">
        <f>'cieki 2023'!B29</f>
        <v>26</v>
      </c>
      <c r="B28" s="102" t="str">
        <f>'cieki 2023'!D29</f>
        <v>Bzura - Łowicz</v>
      </c>
      <c r="C28" s="103">
        <f>'cieki 2023'!I29</f>
        <v>0.05</v>
      </c>
      <c r="D28" s="103">
        <f>'cieki 2023'!J29</f>
        <v>3.31</v>
      </c>
      <c r="E28" s="103">
        <f>'cieki 2023'!L29</f>
        <v>0.28199999999999997</v>
      </c>
      <c r="F28" s="103">
        <f>'cieki 2023'!N29</f>
        <v>7.24</v>
      </c>
      <c r="G28" s="103">
        <f>'cieki 2023'!O29</f>
        <v>4.66</v>
      </c>
      <c r="H28" s="115">
        <f>'cieki 2023'!P29</f>
        <v>1.6799999999999999E-2</v>
      </c>
      <c r="I28" s="103">
        <f>'cieki 2023'!S29</f>
        <v>3.3</v>
      </c>
      <c r="J28" s="103">
        <f>'cieki 2023'!T29</f>
        <v>1.36</v>
      </c>
      <c r="K28" s="104">
        <f>'cieki 2023'!X29</f>
        <v>21</v>
      </c>
      <c r="L28" s="104">
        <f>'cieki 2023'!AA29</f>
        <v>8380</v>
      </c>
      <c r="M28" s="104">
        <f>'cieki 2023'!AB29</f>
        <v>232</v>
      </c>
      <c r="N28" s="104">
        <f>'cieki 2023'!AH29</f>
        <v>2.5</v>
      </c>
      <c r="O28" s="104">
        <f>'cieki 2023'!AI29</f>
        <v>2.5</v>
      </c>
      <c r="P28" s="104">
        <f>'cieki 2023'!AJ29</f>
        <v>2.5</v>
      </c>
      <c r="Q28" s="104">
        <f>'cieki 2023'!AK29</f>
        <v>2.5</v>
      </c>
      <c r="R28" s="104">
        <f>'cieki 2023'!AL29</f>
        <v>2.5</v>
      </c>
      <c r="S28" s="104">
        <f>'cieki 2023'!AM29</f>
        <v>2.5</v>
      </c>
      <c r="T28" s="104">
        <f>'cieki 2023'!AN29</f>
        <v>2.5</v>
      </c>
      <c r="U28" s="104">
        <f>'cieki 2023'!AP29</f>
        <v>2.5</v>
      </c>
      <c r="V28" s="104">
        <f>'cieki 2023'!AQ29</f>
        <v>1.5</v>
      </c>
      <c r="W28" s="104">
        <f>'cieki 2023'!AR29</f>
        <v>2.5</v>
      </c>
      <c r="X28" s="104">
        <f>'cieki 2023'!AS29</f>
        <v>2.5</v>
      </c>
      <c r="Y28" s="104">
        <f>'cieki 2023'!AT29</f>
        <v>2.5</v>
      </c>
      <c r="Z28" s="104">
        <f>'cieki 2023'!AU29</f>
        <v>2.5</v>
      </c>
      <c r="AA28" s="104">
        <f>'cieki 2023'!AV29</f>
        <v>2.5</v>
      </c>
      <c r="AB28" s="104">
        <f>'cieki 2023'!AW29</f>
        <v>2.5</v>
      </c>
      <c r="AC28" s="104">
        <f>'cieki 2023'!AX29</f>
        <v>5</v>
      </c>
      <c r="AD28" s="104">
        <f>'cieki 2023'!AY29</f>
        <v>2.5</v>
      </c>
      <c r="AE28" s="104">
        <f>'cieki 2023'!BA29</f>
        <v>31.5</v>
      </c>
      <c r="AF28" s="104">
        <f>'cieki 2023'!BI29</f>
        <v>0.5</v>
      </c>
      <c r="AG28" s="104">
        <f>'cieki 2023'!BK29</f>
        <v>0.5</v>
      </c>
      <c r="AH28" s="104">
        <f>'cieki 2023'!BL29</f>
        <v>0.05</v>
      </c>
      <c r="AI28" s="104">
        <f>'cieki 2023'!BM29</f>
        <v>0.05</v>
      </c>
      <c r="AJ28" s="104">
        <f>'cieki 2023'!BN29</f>
        <v>0.05</v>
      </c>
      <c r="AK28" s="104">
        <f>'cieki 2023'!BQ29</f>
        <v>0.4</v>
      </c>
      <c r="AL28" s="103">
        <f>'cieki 2023'!BS29</f>
        <v>0.05</v>
      </c>
      <c r="AM28" s="104">
        <f>'cieki 2023'!BU29</f>
        <v>0.1</v>
      </c>
      <c r="AN28" s="104">
        <f>'cieki 2023'!BW29</f>
        <v>0.05</v>
      </c>
      <c r="AO28" s="104">
        <f>'cieki 2023'!BX29</f>
        <v>0.05</v>
      </c>
      <c r="AP28" s="104">
        <f>'cieki 2023'!BY29</f>
        <v>0.15000000000000002</v>
      </c>
      <c r="AQ28" s="104">
        <f>'cieki 2023'!CA29</f>
        <v>25</v>
      </c>
      <c r="AR28" s="103">
        <f>'cieki 2023'!CL29</f>
        <v>5.0000000000000001E-3</v>
      </c>
      <c r="AS28" s="104">
        <f>'cieki 2023'!CO29</f>
        <v>0.5</v>
      </c>
      <c r="AT28" s="104">
        <f>'cieki 2023'!CT29</f>
        <v>0.5</v>
      </c>
      <c r="AU28" s="115">
        <f>'cieki 2023'!CY29</f>
        <v>8.8000000000000003E-4</v>
      </c>
      <c r="AV28" s="104">
        <f>'cieki 2023'!DD29</f>
        <v>0.05</v>
      </c>
      <c r="AW28" s="104">
        <f>'cieki 2023'!DE29</f>
        <v>0.05</v>
      </c>
      <c r="AX28" s="104">
        <f>'cieki 2023'!DF29</f>
        <v>0.05</v>
      </c>
      <c r="AY28" s="92" t="s">
        <v>161</v>
      </c>
      <c r="AZ28" s="105"/>
      <c r="BB28" s="114"/>
    </row>
    <row r="29" spans="1:54" s="93" customFormat="1" x14ac:dyDescent="0.25">
      <c r="A29" s="101">
        <f>'cieki 2023'!B30</f>
        <v>27</v>
      </c>
      <c r="B29" s="102" t="str">
        <f>'cieki 2023'!D30</f>
        <v>Chechło - Mętków</v>
      </c>
      <c r="C29" s="103">
        <f>'cieki 2023'!I30</f>
        <v>0.05</v>
      </c>
      <c r="D29" s="103">
        <f>'cieki 2023'!J30</f>
        <v>1.5</v>
      </c>
      <c r="E29" s="103">
        <f>'cieki 2023'!L30</f>
        <v>5.12</v>
      </c>
      <c r="F29" s="103">
        <f>'cieki 2023'!N30</f>
        <v>2.29</v>
      </c>
      <c r="G29" s="103">
        <f>'cieki 2023'!O30</f>
        <v>10.9</v>
      </c>
      <c r="H29" s="115">
        <f>'cieki 2023'!P30</f>
        <v>5.8999999999999999E-3</v>
      </c>
      <c r="I29" s="103">
        <f>'cieki 2023'!S30</f>
        <v>1.21</v>
      </c>
      <c r="J29" s="103">
        <f>'cieki 2023'!T30</f>
        <v>34.299999999999997</v>
      </c>
      <c r="K29" s="104">
        <f>'cieki 2023'!X30</f>
        <v>221</v>
      </c>
      <c r="L29" s="104">
        <f>'cieki 2023'!AA30</f>
        <v>1040</v>
      </c>
      <c r="M29" s="104">
        <f>'cieki 2023'!AB30</f>
        <v>22.2</v>
      </c>
      <c r="N29" s="104">
        <f>'cieki 2023'!AH30</f>
        <v>8</v>
      </c>
      <c r="O29" s="104">
        <f>'cieki 2023'!AI30</f>
        <v>2.5</v>
      </c>
      <c r="P29" s="104">
        <f>'cieki 2023'!AJ30</f>
        <v>2.5</v>
      </c>
      <c r="Q29" s="104">
        <f>'cieki 2023'!AK30</f>
        <v>12</v>
      </c>
      <c r="R29" s="104">
        <f>'cieki 2023'!AL30</f>
        <v>6</v>
      </c>
      <c r="S29" s="104">
        <f>'cieki 2023'!AM30</f>
        <v>2.5</v>
      </c>
      <c r="T29" s="104">
        <f>'cieki 2023'!AN30</f>
        <v>2.5</v>
      </c>
      <c r="U29" s="104">
        <f>'cieki 2023'!AP30</f>
        <v>2.5</v>
      </c>
      <c r="V29" s="104">
        <f>'cieki 2023'!AQ30</f>
        <v>1.5</v>
      </c>
      <c r="W29" s="104">
        <f>'cieki 2023'!AR30</f>
        <v>2.5</v>
      </c>
      <c r="X29" s="104">
        <f>'cieki 2023'!AS30</f>
        <v>2.5</v>
      </c>
      <c r="Y29" s="104">
        <f>'cieki 2023'!AT30</f>
        <v>2.5</v>
      </c>
      <c r="Z29" s="104">
        <f>'cieki 2023'!AU30</f>
        <v>13</v>
      </c>
      <c r="AA29" s="104">
        <f>'cieki 2023'!AV30</f>
        <v>2.5</v>
      </c>
      <c r="AB29" s="104">
        <f>'cieki 2023'!AW30</f>
        <v>22</v>
      </c>
      <c r="AC29" s="104">
        <f>'cieki 2023'!AX30</f>
        <v>9</v>
      </c>
      <c r="AD29" s="104">
        <f>'cieki 2023'!AY30</f>
        <v>2.5</v>
      </c>
      <c r="AE29" s="104">
        <f>'cieki 2023'!BA30</f>
        <v>60.5</v>
      </c>
      <c r="AF29" s="104">
        <f>'cieki 2023'!BI30</f>
        <v>0.5</v>
      </c>
      <c r="AG29" s="104">
        <f>'cieki 2023'!BK30</f>
        <v>0.5</v>
      </c>
      <c r="AH29" s="104">
        <f>'cieki 2023'!BL30</f>
        <v>0.05</v>
      </c>
      <c r="AI29" s="104">
        <f>'cieki 2023'!BM30</f>
        <v>0.05</v>
      </c>
      <c r="AJ29" s="104">
        <f>'cieki 2023'!BN30</f>
        <v>0.05</v>
      </c>
      <c r="AK29" s="104">
        <f>'cieki 2023'!BQ30</f>
        <v>0.4</v>
      </c>
      <c r="AL29" s="103">
        <f>'cieki 2023'!BS30</f>
        <v>0.05</v>
      </c>
      <c r="AM29" s="104">
        <f>'cieki 2023'!BU30</f>
        <v>0.1</v>
      </c>
      <c r="AN29" s="104">
        <f>'cieki 2023'!BW30</f>
        <v>0.05</v>
      </c>
      <c r="AO29" s="104">
        <f>'cieki 2023'!BX30</f>
        <v>0.05</v>
      </c>
      <c r="AP29" s="104">
        <f>'cieki 2023'!BY30</f>
        <v>0.15000000000000002</v>
      </c>
      <c r="AQ29" s="104">
        <f>'cieki 2023'!CA30</f>
        <v>0</v>
      </c>
      <c r="AR29" s="103">
        <f>'cieki 2023'!CL30</f>
        <v>0</v>
      </c>
      <c r="AS29" s="104">
        <f>'cieki 2023'!CO30</f>
        <v>0</v>
      </c>
      <c r="AT29" s="104">
        <f>'cieki 2023'!CT30</f>
        <v>0</v>
      </c>
      <c r="AU29" s="115">
        <f>'cieki 2023'!CY30</f>
        <v>0</v>
      </c>
      <c r="AV29" s="104">
        <f>'cieki 2023'!DD30</f>
        <v>0</v>
      </c>
      <c r="AW29" s="104">
        <f>'cieki 2023'!DE30</f>
        <v>0.05</v>
      </c>
      <c r="AX29" s="104">
        <f>'cieki 2023'!DF30</f>
        <v>0.05</v>
      </c>
      <c r="AY29" s="99" t="s">
        <v>164</v>
      </c>
      <c r="AZ29" s="105"/>
      <c r="BB29" s="114"/>
    </row>
    <row r="30" spans="1:54" s="93" customFormat="1" x14ac:dyDescent="0.25">
      <c r="A30" s="101">
        <f>'cieki 2023'!B31</f>
        <v>28</v>
      </c>
      <c r="B30" s="102" t="str">
        <f>'cieki 2023'!D31</f>
        <v>Chodelka - Podgórz</v>
      </c>
      <c r="C30" s="103">
        <f>'cieki 2023'!I31</f>
        <v>0.05</v>
      </c>
      <c r="D30" s="103">
        <f>'cieki 2023'!J31</f>
        <v>1.5</v>
      </c>
      <c r="E30" s="103">
        <f>'cieki 2023'!L31</f>
        <v>2.5000000000000001E-2</v>
      </c>
      <c r="F30" s="103">
        <f>'cieki 2023'!N31</f>
        <v>1.74</v>
      </c>
      <c r="G30" s="103">
        <f>'cieki 2023'!O31</f>
        <v>3.28</v>
      </c>
      <c r="H30" s="115">
        <f>'cieki 2023'!P31</f>
        <v>2.3999999999999998E-3</v>
      </c>
      <c r="I30" s="103">
        <f>'cieki 2023'!S31</f>
        <v>0.98299999999999998</v>
      </c>
      <c r="J30" s="103">
        <f>'cieki 2023'!T31</f>
        <v>1.22</v>
      </c>
      <c r="K30" s="104">
        <f>'cieki 2023'!X31</f>
        <v>10.6</v>
      </c>
      <c r="L30" s="104">
        <f>'cieki 2023'!AA31</f>
        <v>2040</v>
      </c>
      <c r="M30" s="104">
        <f>'cieki 2023'!AB31</f>
        <v>68.2</v>
      </c>
      <c r="N30" s="104">
        <f>'cieki 2023'!AH31</f>
        <v>2.5</v>
      </c>
      <c r="O30" s="104">
        <f>'cieki 2023'!AI31</f>
        <v>7</v>
      </c>
      <c r="P30" s="104">
        <f>'cieki 2023'!AJ31</f>
        <v>2.5</v>
      </c>
      <c r="Q30" s="104">
        <f>'cieki 2023'!AK31</f>
        <v>35</v>
      </c>
      <c r="R30" s="104">
        <f>'cieki 2023'!AL31</f>
        <v>31</v>
      </c>
      <c r="S30" s="104">
        <f>'cieki 2023'!AM31</f>
        <v>23</v>
      </c>
      <c r="T30" s="104">
        <f>'cieki 2023'!AN31</f>
        <v>46</v>
      </c>
      <c r="U30" s="104">
        <f>'cieki 2023'!AP31</f>
        <v>25</v>
      </c>
      <c r="V30" s="104">
        <f>'cieki 2023'!AQ31</f>
        <v>1.5</v>
      </c>
      <c r="W30" s="104">
        <f>'cieki 2023'!AR31</f>
        <v>2.5</v>
      </c>
      <c r="X30" s="104">
        <f>'cieki 2023'!AS31</f>
        <v>2.5</v>
      </c>
      <c r="Y30" s="104">
        <f>'cieki 2023'!AT31</f>
        <v>59</v>
      </c>
      <c r="Z30" s="104">
        <f>'cieki 2023'!AU31</f>
        <v>49</v>
      </c>
      <c r="AA30" s="104">
        <f>'cieki 2023'!AV31</f>
        <v>19</v>
      </c>
      <c r="AB30" s="104">
        <f>'cieki 2023'!AW31</f>
        <v>28</v>
      </c>
      <c r="AC30" s="104">
        <f>'cieki 2023'!AX31</f>
        <v>28</v>
      </c>
      <c r="AD30" s="104">
        <f>'cieki 2023'!AY31</f>
        <v>8</v>
      </c>
      <c r="AE30" s="104">
        <f>'cieki 2023'!BA31</f>
        <v>280.5</v>
      </c>
      <c r="AF30" s="104">
        <f>'cieki 2023'!BI31</f>
        <v>0.5</v>
      </c>
      <c r="AG30" s="104">
        <f>'cieki 2023'!BK31</f>
        <v>0.5</v>
      </c>
      <c r="AH30" s="104">
        <f>'cieki 2023'!BL31</f>
        <v>0.05</v>
      </c>
      <c r="AI30" s="104">
        <f>'cieki 2023'!BM31</f>
        <v>0.05</v>
      </c>
      <c r="AJ30" s="104">
        <f>'cieki 2023'!BN31</f>
        <v>0.05</v>
      </c>
      <c r="AK30" s="104">
        <f>'cieki 2023'!BQ31</f>
        <v>0.4</v>
      </c>
      <c r="AL30" s="103">
        <f>'cieki 2023'!BS31</f>
        <v>0.05</v>
      </c>
      <c r="AM30" s="104">
        <f>'cieki 2023'!BU31</f>
        <v>0.1</v>
      </c>
      <c r="AN30" s="104">
        <f>'cieki 2023'!BW31</f>
        <v>0.05</v>
      </c>
      <c r="AO30" s="104">
        <f>'cieki 2023'!BX31</f>
        <v>0.05</v>
      </c>
      <c r="AP30" s="104">
        <f>'cieki 2023'!BY31</f>
        <v>0.15000000000000002</v>
      </c>
      <c r="AQ30" s="104">
        <f>'cieki 2023'!CA31</f>
        <v>0</v>
      </c>
      <c r="AR30" s="103">
        <f>'cieki 2023'!CL31</f>
        <v>0</v>
      </c>
      <c r="AS30" s="104">
        <f>'cieki 2023'!CO31</f>
        <v>0</v>
      </c>
      <c r="AT30" s="104">
        <f>'cieki 2023'!CT31</f>
        <v>0</v>
      </c>
      <c r="AU30" s="115">
        <f>'cieki 2023'!CY31</f>
        <v>0</v>
      </c>
      <c r="AV30" s="104">
        <f>'cieki 2023'!DD31</f>
        <v>0</v>
      </c>
      <c r="AW30" s="104">
        <f>'cieki 2023'!DE31</f>
        <v>0.05</v>
      </c>
      <c r="AX30" s="104">
        <f>'cieki 2023'!DF31</f>
        <v>0.05</v>
      </c>
      <c r="AY30" s="92" t="s">
        <v>161</v>
      </c>
      <c r="AZ30" s="105"/>
      <c r="BB30" s="114"/>
    </row>
    <row r="31" spans="1:54" s="93" customFormat="1" x14ac:dyDescent="0.25">
      <c r="A31" s="101">
        <f>'cieki 2023'!B32</f>
        <v>29</v>
      </c>
      <c r="B31" s="102" t="str">
        <f>'cieki 2023'!D32</f>
        <v>Cienia - ujście do Strzegomki (m. Piotrowice Świdnickie)</v>
      </c>
      <c r="C31" s="103">
        <f>'cieki 2023'!I32</f>
        <v>0.67800000000000005</v>
      </c>
      <c r="D31" s="103">
        <f>'cieki 2023'!J32</f>
        <v>4.75</v>
      </c>
      <c r="E31" s="103">
        <f>'cieki 2023'!L32</f>
        <v>0.26300000000000001</v>
      </c>
      <c r="F31" s="103">
        <f>'cieki 2023'!N32</f>
        <v>24.3</v>
      </c>
      <c r="G31" s="103">
        <f>'cieki 2023'!O32</f>
        <v>44.8</v>
      </c>
      <c r="H31" s="115">
        <f>'cieki 2023'!P32</f>
        <v>4.1000000000000003E-3</v>
      </c>
      <c r="I31" s="103">
        <f>'cieki 2023'!S32</f>
        <v>16.7</v>
      </c>
      <c r="J31" s="103">
        <f>'cieki 2023'!T32</f>
        <v>21.2</v>
      </c>
      <c r="K31" s="104">
        <f>'cieki 2023'!X32</f>
        <v>169</v>
      </c>
      <c r="L31" s="104">
        <f>'cieki 2023'!AA32</f>
        <v>15174.2</v>
      </c>
      <c r="M31" s="104">
        <f>'cieki 2023'!AB32</f>
        <v>490</v>
      </c>
      <c r="N31" s="104">
        <f>'cieki 2023'!AH32</f>
        <v>150</v>
      </c>
      <c r="O31" s="104">
        <f>'cieki 2023'!AI32</f>
        <v>103</v>
      </c>
      <c r="P31" s="104">
        <f>'cieki 2023'!AJ32</f>
        <v>21</v>
      </c>
      <c r="Q31" s="104">
        <f>'cieki 2023'!AK32</f>
        <v>358</v>
      </c>
      <c r="R31" s="104">
        <f>'cieki 2023'!AL32</f>
        <v>210</v>
      </c>
      <c r="S31" s="104">
        <f>'cieki 2023'!AM32</f>
        <v>225</v>
      </c>
      <c r="T31" s="104">
        <f>'cieki 2023'!AN32</f>
        <v>309</v>
      </c>
      <c r="U31" s="104">
        <f>'cieki 2023'!AP32</f>
        <v>249</v>
      </c>
      <c r="V31" s="104">
        <f>'cieki 2023'!AQ32</f>
        <v>19</v>
      </c>
      <c r="W31" s="104">
        <f>'cieki 2023'!AR32</f>
        <v>16</v>
      </c>
      <c r="X31" s="104">
        <f>'cieki 2023'!AS32</f>
        <v>13</v>
      </c>
      <c r="Y31" s="104">
        <f>'cieki 2023'!AT32</f>
        <v>311</v>
      </c>
      <c r="Z31" s="104">
        <f>'cieki 2023'!AU32</f>
        <v>481</v>
      </c>
      <c r="AA31" s="104">
        <f>'cieki 2023'!AV32</f>
        <v>209</v>
      </c>
      <c r="AB31" s="104">
        <f>'cieki 2023'!AW32</f>
        <v>190</v>
      </c>
      <c r="AC31" s="104">
        <f>'cieki 2023'!AX32</f>
        <v>338</v>
      </c>
      <c r="AD31" s="104">
        <f>'cieki 2023'!AY32</f>
        <v>45</v>
      </c>
      <c r="AE31" s="104">
        <f>'cieki 2023'!BA32</f>
        <v>2425</v>
      </c>
      <c r="AF31" s="104">
        <f>'cieki 2023'!BI32</f>
        <v>0.5</v>
      </c>
      <c r="AG31" s="104">
        <f>'cieki 2023'!BK32</f>
        <v>0.5</v>
      </c>
      <c r="AH31" s="104">
        <f>'cieki 2023'!BL32</f>
        <v>0.05</v>
      </c>
      <c r="AI31" s="104">
        <f>'cieki 2023'!BM32</f>
        <v>0.05</v>
      </c>
      <c r="AJ31" s="104">
        <f>'cieki 2023'!BN32</f>
        <v>0.05</v>
      </c>
      <c r="AK31" s="104">
        <f>'cieki 2023'!BQ32</f>
        <v>0.4</v>
      </c>
      <c r="AL31" s="103">
        <f>'cieki 2023'!BS32</f>
        <v>0.05</v>
      </c>
      <c r="AM31" s="104">
        <f>'cieki 2023'!BU32</f>
        <v>0.1</v>
      </c>
      <c r="AN31" s="104">
        <f>'cieki 2023'!BW32</f>
        <v>0.05</v>
      </c>
      <c r="AO31" s="104">
        <f>'cieki 2023'!BX32</f>
        <v>0.05</v>
      </c>
      <c r="AP31" s="104">
        <f>'cieki 2023'!BY32</f>
        <v>0.15000000000000002</v>
      </c>
      <c r="AQ31" s="104">
        <f>'cieki 2023'!CA32</f>
        <v>0</v>
      </c>
      <c r="AR31" s="103">
        <f>'cieki 2023'!CL32</f>
        <v>0</v>
      </c>
      <c r="AS31" s="104">
        <f>'cieki 2023'!CO32</f>
        <v>0</v>
      </c>
      <c r="AT31" s="104">
        <f>'cieki 2023'!CT32</f>
        <v>0</v>
      </c>
      <c r="AU31" s="115">
        <f>'cieki 2023'!CY32</f>
        <v>0</v>
      </c>
      <c r="AV31" s="104">
        <f>'cieki 2023'!DD32</f>
        <v>0</v>
      </c>
      <c r="AW31" s="104">
        <f>'cieki 2023'!DE32</f>
        <v>0.05</v>
      </c>
      <c r="AX31" s="104">
        <f>'cieki 2023'!DF32</f>
        <v>0.05</v>
      </c>
      <c r="AY31" s="94" t="s">
        <v>162</v>
      </c>
      <c r="AZ31" s="105"/>
      <c r="BB31" s="114"/>
    </row>
    <row r="32" spans="1:54" s="93" customFormat="1" x14ac:dyDescent="0.25">
      <c r="A32" s="101">
        <f>'cieki 2023'!B33</f>
        <v>30</v>
      </c>
      <c r="B32" s="102" t="str">
        <f>'cieki 2023'!D33</f>
        <v>Czarna - Stanisławów I, uj. do Kanału Żerańskiego</v>
      </c>
      <c r="C32" s="103">
        <f>'cieki 2023'!I33</f>
        <v>0.05</v>
      </c>
      <c r="D32" s="103">
        <f>'cieki 2023'!J33</f>
        <v>3.59</v>
      </c>
      <c r="E32" s="103">
        <f>'cieki 2023'!L33</f>
        <v>0.38200000000000001</v>
      </c>
      <c r="F32" s="103">
        <f>'cieki 2023'!N33</f>
        <v>5.0199999999999996</v>
      </c>
      <c r="G32" s="103">
        <f>'cieki 2023'!O33</f>
        <v>5.32</v>
      </c>
      <c r="H32" s="115">
        <f>'cieki 2023'!P33</f>
        <v>7.9299999999999995E-2</v>
      </c>
      <c r="I32" s="103">
        <f>'cieki 2023'!S33</f>
        <v>2.62</v>
      </c>
      <c r="J32" s="103">
        <f>'cieki 2023'!T33</f>
        <v>5.36</v>
      </c>
      <c r="K32" s="104">
        <f>'cieki 2023'!X33</f>
        <v>27.9</v>
      </c>
      <c r="L32" s="104">
        <f>'cieki 2023'!AA33</f>
        <v>14100</v>
      </c>
      <c r="M32" s="104">
        <f>'cieki 2023'!AB33</f>
        <v>153</v>
      </c>
      <c r="N32" s="104">
        <f>'cieki 2023'!AH33</f>
        <v>38</v>
      </c>
      <c r="O32" s="104">
        <f>'cieki 2023'!AI33</f>
        <v>23</v>
      </c>
      <c r="P32" s="104">
        <f>'cieki 2023'!AJ33</f>
        <v>2.5</v>
      </c>
      <c r="Q32" s="104">
        <f>'cieki 2023'!AK33</f>
        <v>29</v>
      </c>
      <c r="R32" s="104">
        <f>'cieki 2023'!AL33</f>
        <v>9</v>
      </c>
      <c r="S32" s="104">
        <f>'cieki 2023'!AM33</f>
        <v>2.5</v>
      </c>
      <c r="T32" s="104">
        <f>'cieki 2023'!AN33</f>
        <v>12</v>
      </c>
      <c r="U32" s="104">
        <f>'cieki 2023'!AP33</f>
        <v>10</v>
      </c>
      <c r="V32" s="104">
        <f>'cieki 2023'!AQ33</f>
        <v>1.5</v>
      </c>
      <c r="W32" s="104">
        <f>'cieki 2023'!AR33</f>
        <v>2.5</v>
      </c>
      <c r="X32" s="104">
        <f>'cieki 2023'!AS33</f>
        <v>2.5</v>
      </c>
      <c r="Y32" s="104">
        <f>'cieki 2023'!AT33</f>
        <v>23</v>
      </c>
      <c r="Z32" s="104">
        <f>'cieki 2023'!AU33</f>
        <v>22</v>
      </c>
      <c r="AA32" s="104">
        <f>'cieki 2023'!AV33</f>
        <v>9</v>
      </c>
      <c r="AB32" s="104">
        <f>'cieki 2023'!AW33</f>
        <v>19</v>
      </c>
      <c r="AC32" s="104">
        <f>'cieki 2023'!AX33</f>
        <v>22</v>
      </c>
      <c r="AD32" s="104">
        <f>'cieki 2023'!AY33</f>
        <v>2.5</v>
      </c>
      <c r="AE32" s="104">
        <f>'cieki 2023'!BA33</f>
        <v>176.5</v>
      </c>
      <c r="AF32" s="104">
        <f>'cieki 2023'!BI33</f>
        <v>0.5</v>
      </c>
      <c r="AG32" s="104">
        <f>'cieki 2023'!BK33</f>
        <v>0.5</v>
      </c>
      <c r="AH32" s="104">
        <f>'cieki 2023'!BL33</f>
        <v>0.05</v>
      </c>
      <c r="AI32" s="104">
        <f>'cieki 2023'!BM33</f>
        <v>0.05</v>
      </c>
      <c r="AJ32" s="104">
        <f>'cieki 2023'!BN33</f>
        <v>0.05</v>
      </c>
      <c r="AK32" s="104">
        <f>'cieki 2023'!BQ33</f>
        <v>0.4</v>
      </c>
      <c r="AL32" s="103">
        <f>'cieki 2023'!BS33</f>
        <v>0.05</v>
      </c>
      <c r="AM32" s="104">
        <f>'cieki 2023'!BU33</f>
        <v>0.1</v>
      </c>
      <c r="AN32" s="104">
        <f>'cieki 2023'!BW33</f>
        <v>0.05</v>
      </c>
      <c r="AO32" s="104">
        <f>'cieki 2023'!BX33</f>
        <v>0.05</v>
      </c>
      <c r="AP32" s="104">
        <f>'cieki 2023'!BY33</f>
        <v>0.15000000000000002</v>
      </c>
      <c r="AQ32" s="104">
        <f>'cieki 2023'!CA33</f>
        <v>0</v>
      </c>
      <c r="AR32" s="103">
        <f>'cieki 2023'!CL33</f>
        <v>0</v>
      </c>
      <c r="AS32" s="104">
        <f>'cieki 2023'!CO33</f>
        <v>0</v>
      </c>
      <c r="AT32" s="104">
        <f>'cieki 2023'!CT33</f>
        <v>0</v>
      </c>
      <c r="AU32" s="115">
        <f>'cieki 2023'!CY33</f>
        <v>0</v>
      </c>
      <c r="AV32" s="104">
        <f>'cieki 2023'!DD33</f>
        <v>0</v>
      </c>
      <c r="AW32" s="104">
        <f>'cieki 2023'!DE33</f>
        <v>0.05</v>
      </c>
      <c r="AX32" s="104">
        <f>'cieki 2023'!DF33</f>
        <v>0.05</v>
      </c>
      <c r="AY32" s="92" t="s">
        <v>161</v>
      </c>
      <c r="AZ32" s="105"/>
      <c r="BB32" s="114"/>
    </row>
    <row r="33" spans="1:54" s="93" customFormat="1" x14ac:dyDescent="0.25">
      <c r="A33" s="101">
        <f>'cieki 2023'!B34</f>
        <v>31</v>
      </c>
      <c r="B33" s="102" t="str">
        <f>'cieki 2023'!D34</f>
        <v>Czarna - Połaniec</v>
      </c>
      <c r="C33" s="103">
        <f>'cieki 2023'!I34</f>
        <v>0.05</v>
      </c>
      <c r="D33" s="103">
        <f>'cieki 2023'!J34</f>
        <v>1.5</v>
      </c>
      <c r="E33" s="103">
        <f>'cieki 2023'!L34</f>
        <v>0.105</v>
      </c>
      <c r="F33" s="103">
        <f>'cieki 2023'!N34</f>
        <v>1.17</v>
      </c>
      <c r="G33" s="103">
        <f>'cieki 2023'!O34</f>
        <v>3.48</v>
      </c>
      <c r="H33" s="115">
        <f>'cieki 2023'!P34</f>
        <v>5.0000000000000001E-4</v>
      </c>
      <c r="I33" s="103">
        <f>'cieki 2023'!S34</f>
        <v>1.48</v>
      </c>
      <c r="J33" s="103">
        <f>'cieki 2023'!T34</f>
        <v>3.21</v>
      </c>
      <c r="K33" s="104">
        <f>'cieki 2023'!X34</f>
        <v>10.5</v>
      </c>
      <c r="L33" s="104">
        <f>'cieki 2023'!AA34</f>
        <v>1080</v>
      </c>
      <c r="M33" s="104">
        <f>'cieki 2023'!AB34</f>
        <v>42.7</v>
      </c>
      <c r="N33" s="104">
        <f>'cieki 2023'!AH34</f>
        <v>2.5</v>
      </c>
      <c r="O33" s="104">
        <f>'cieki 2023'!AI34</f>
        <v>2.5</v>
      </c>
      <c r="P33" s="104">
        <f>'cieki 2023'!AJ34</f>
        <v>2.5</v>
      </c>
      <c r="Q33" s="104">
        <f>'cieki 2023'!AK34</f>
        <v>2.5</v>
      </c>
      <c r="R33" s="104">
        <f>'cieki 2023'!AL34</f>
        <v>2.5</v>
      </c>
      <c r="S33" s="104">
        <f>'cieki 2023'!AM34</f>
        <v>2.5</v>
      </c>
      <c r="T33" s="104">
        <f>'cieki 2023'!AN34</f>
        <v>2.5</v>
      </c>
      <c r="U33" s="104">
        <f>'cieki 2023'!AP34</f>
        <v>2.5</v>
      </c>
      <c r="V33" s="104">
        <f>'cieki 2023'!AQ34</f>
        <v>1.5</v>
      </c>
      <c r="W33" s="104">
        <f>'cieki 2023'!AR34</f>
        <v>2.5</v>
      </c>
      <c r="X33" s="104">
        <f>'cieki 2023'!AS34</f>
        <v>2.5</v>
      </c>
      <c r="Y33" s="104">
        <f>'cieki 2023'!AT34</f>
        <v>2.5</v>
      </c>
      <c r="Z33" s="104">
        <f>'cieki 2023'!AU34</f>
        <v>2.5</v>
      </c>
      <c r="AA33" s="104">
        <f>'cieki 2023'!AV34</f>
        <v>2.5</v>
      </c>
      <c r="AB33" s="104">
        <f>'cieki 2023'!AW34</f>
        <v>2.5</v>
      </c>
      <c r="AC33" s="104">
        <f>'cieki 2023'!AX34</f>
        <v>9</v>
      </c>
      <c r="AD33" s="104">
        <f>'cieki 2023'!AY34</f>
        <v>2.5</v>
      </c>
      <c r="AE33" s="104">
        <f>'cieki 2023'!BA34</f>
        <v>31.5</v>
      </c>
      <c r="AF33" s="104">
        <f>'cieki 2023'!BI34</f>
        <v>0.5</v>
      </c>
      <c r="AG33" s="104">
        <f>'cieki 2023'!BK34</f>
        <v>0.5</v>
      </c>
      <c r="AH33" s="104">
        <f>'cieki 2023'!BL34</f>
        <v>0.05</v>
      </c>
      <c r="AI33" s="104">
        <f>'cieki 2023'!BM34</f>
        <v>0.05</v>
      </c>
      <c r="AJ33" s="104">
        <f>'cieki 2023'!BN34</f>
        <v>0.05</v>
      </c>
      <c r="AK33" s="104">
        <f>'cieki 2023'!BQ34</f>
        <v>0.4</v>
      </c>
      <c r="AL33" s="103">
        <f>'cieki 2023'!BS34</f>
        <v>0.05</v>
      </c>
      <c r="AM33" s="104">
        <f>'cieki 2023'!BU34</f>
        <v>0.1</v>
      </c>
      <c r="AN33" s="104">
        <f>'cieki 2023'!BW34</f>
        <v>0.05</v>
      </c>
      <c r="AO33" s="104">
        <f>'cieki 2023'!BX34</f>
        <v>0.05</v>
      </c>
      <c r="AP33" s="104">
        <f>'cieki 2023'!BY34</f>
        <v>0.15000000000000002</v>
      </c>
      <c r="AQ33" s="104">
        <f>'cieki 2023'!CA34</f>
        <v>0</v>
      </c>
      <c r="AR33" s="103">
        <f>'cieki 2023'!CL34</f>
        <v>0</v>
      </c>
      <c r="AS33" s="104">
        <f>'cieki 2023'!CO34</f>
        <v>0</v>
      </c>
      <c r="AT33" s="104">
        <f>'cieki 2023'!CT34</f>
        <v>0</v>
      </c>
      <c r="AU33" s="115">
        <f>'cieki 2023'!CY34</f>
        <v>0</v>
      </c>
      <c r="AV33" s="104">
        <f>'cieki 2023'!DD34</f>
        <v>0</v>
      </c>
      <c r="AW33" s="104">
        <f>'cieki 2023'!DE34</f>
        <v>0.05</v>
      </c>
      <c r="AX33" s="104">
        <f>'cieki 2023'!DF34</f>
        <v>0.05</v>
      </c>
      <c r="AY33" s="92" t="s">
        <v>161</v>
      </c>
      <c r="AZ33" s="105"/>
      <c r="BB33" s="114"/>
    </row>
    <row r="34" spans="1:54" s="93" customFormat="1" x14ac:dyDescent="0.25">
      <c r="A34" s="101">
        <f>'cieki 2023'!B35</f>
        <v>32</v>
      </c>
      <c r="B34" s="102" t="str">
        <f>'cieki 2023'!D35</f>
        <v>Czermnica - punkt graniczny (m. Czermna)</v>
      </c>
      <c r="C34" s="103">
        <f>'cieki 2023'!I35</f>
        <v>0.05</v>
      </c>
      <c r="D34" s="103">
        <f>'cieki 2023'!J35</f>
        <v>37.6</v>
      </c>
      <c r="E34" s="103">
        <f>'cieki 2023'!L35</f>
        <v>0.51</v>
      </c>
      <c r="F34" s="103">
        <f>'cieki 2023'!N35</f>
        <v>14.8</v>
      </c>
      <c r="G34" s="103">
        <f>'cieki 2023'!O35</f>
        <v>15.5</v>
      </c>
      <c r="H34" s="115">
        <f>'cieki 2023'!P35</f>
        <v>5.0000000000000001E-4</v>
      </c>
      <c r="I34" s="103">
        <f>'cieki 2023'!S35</f>
        <v>13.4</v>
      </c>
      <c r="J34" s="103">
        <f>'cieki 2023'!T35</f>
        <v>65.2</v>
      </c>
      <c r="K34" s="104">
        <f>'cieki 2023'!X35</f>
        <v>73.099999999999994</v>
      </c>
      <c r="L34" s="104">
        <f>'cieki 2023'!AA35</f>
        <v>11400</v>
      </c>
      <c r="M34" s="104">
        <f>'cieki 2023'!AB35</f>
        <v>168</v>
      </c>
      <c r="N34" s="104">
        <f>'cieki 2023'!AH35</f>
        <v>26</v>
      </c>
      <c r="O34" s="104">
        <f>'cieki 2023'!AI35</f>
        <v>73</v>
      </c>
      <c r="P34" s="104">
        <f>'cieki 2023'!AJ35</f>
        <v>44</v>
      </c>
      <c r="Q34" s="104">
        <f>'cieki 2023'!AK35</f>
        <v>420</v>
      </c>
      <c r="R34" s="104">
        <f>'cieki 2023'!AL35</f>
        <v>410</v>
      </c>
      <c r="S34" s="104">
        <f>'cieki 2023'!AM35</f>
        <v>301</v>
      </c>
      <c r="T34" s="104">
        <f>'cieki 2023'!AN35</f>
        <v>489</v>
      </c>
      <c r="U34" s="104">
        <f>'cieki 2023'!AP35</f>
        <v>304</v>
      </c>
      <c r="V34" s="104">
        <f>'cieki 2023'!AQ35</f>
        <v>9</v>
      </c>
      <c r="W34" s="104">
        <f>'cieki 2023'!AR35</f>
        <v>10</v>
      </c>
      <c r="X34" s="104">
        <f>'cieki 2023'!AS35</f>
        <v>24</v>
      </c>
      <c r="Y34" s="104">
        <f>'cieki 2023'!AT35</f>
        <v>605</v>
      </c>
      <c r="Z34" s="104">
        <f>'cieki 2023'!AU35</f>
        <v>517</v>
      </c>
      <c r="AA34" s="104">
        <f>'cieki 2023'!AV35</f>
        <v>217</v>
      </c>
      <c r="AB34" s="104">
        <f>'cieki 2023'!AW35</f>
        <v>301</v>
      </c>
      <c r="AC34" s="104">
        <f>'cieki 2023'!AX35</f>
        <v>604</v>
      </c>
      <c r="AD34" s="104">
        <f>'cieki 2023'!AY35</f>
        <v>89</v>
      </c>
      <c r="AE34" s="104">
        <f>'cieki 2023'!BA35</f>
        <v>3145</v>
      </c>
      <c r="AF34" s="104">
        <f>'cieki 2023'!BI35</f>
        <v>0.5</v>
      </c>
      <c r="AG34" s="104">
        <f>'cieki 2023'!BK35</f>
        <v>0.5</v>
      </c>
      <c r="AH34" s="104">
        <f>'cieki 2023'!BL35</f>
        <v>0.05</v>
      </c>
      <c r="AI34" s="104">
        <f>'cieki 2023'!BM35</f>
        <v>0.05</v>
      </c>
      <c r="AJ34" s="104">
        <f>'cieki 2023'!BN35</f>
        <v>0.05</v>
      </c>
      <c r="AK34" s="104">
        <f>'cieki 2023'!BQ35</f>
        <v>0.4</v>
      </c>
      <c r="AL34" s="103">
        <f>'cieki 2023'!BS35</f>
        <v>0.05</v>
      </c>
      <c r="AM34" s="104">
        <f>'cieki 2023'!BU35</f>
        <v>0.1</v>
      </c>
      <c r="AN34" s="104">
        <f>'cieki 2023'!BW35</f>
        <v>0.05</v>
      </c>
      <c r="AO34" s="104">
        <f>'cieki 2023'!BX35</f>
        <v>0.05</v>
      </c>
      <c r="AP34" s="104">
        <f>'cieki 2023'!BY35</f>
        <v>0.15000000000000002</v>
      </c>
      <c r="AQ34" s="104">
        <f>'cieki 2023'!CA35</f>
        <v>0</v>
      </c>
      <c r="AR34" s="103">
        <f>'cieki 2023'!CL35</f>
        <v>0</v>
      </c>
      <c r="AS34" s="104">
        <f>'cieki 2023'!CO35</f>
        <v>0</v>
      </c>
      <c r="AT34" s="104">
        <f>'cieki 2023'!CT35</f>
        <v>0</v>
      </c>
      <c r="AU34" s="115">
        <f>'cieki 2023'!CY35</f>
        <v>0</v>
      </c>
      <c r="AV34" s="104">
        <f>'cieki 2023'!DD35</f>
        <v>0</v>
      </c>
      <c r="AW34" s="104">
        <f>'cieki 2023'!DE35</f>
        <v>0.05</v>
      </c>
      <c r="AX34" s="104">
        <f>'cieki 2023'!DF35</f>
        <v>0.05</v>
      </c>
      <c r="AY34" s="99" t="s">
        <v>164</v>
      </c>
      <c r="AZ34" s="105"/>
      <c r="BB34" s="114"/>
    </row>
    <row r="35" spans="1:54" s="93" customFormat="1" x14ac:dyDescent="0.25">
      <c r="A35" s="101">
        <f>'cieki 2023'!B36</f>
        <v>33</v>
      </c>
      <c r="B35" s="102" t="str">
        <f>'cieki 2023'!D36</f>
        <v>Odra - poniżej ujścia Ślęzy</v>
      </c>
      <c r="C35" s="103">
        <f>'cieki 2023'!I36</f>
        <v>0.05</v>
      </c>
      <c r="D35" s="103">
        <f>'cieki 2023'!J36</f>
        <v>1.5</v>
      </c>
      <c r="E35" s="103">
        <f>'cieki 2023'!L36</f>
        <v>2.5000000000000001E-2</v>
      </c>
      <c r="F35" s="103">
        <f>'cieki 2023'!N36</f>
        <v>5.18</v>
      </c>
      <c r="G35" s="103">
        <f>'cieki 2023'!O36</f>
        <v>6.77</v>
      </c>
      <c r="H35" s="115">
        <f>'cieki 2023'!P36</f>
        <v>4.6100000000000002E-2</v>
      </c>
      <c r="I35" s="103">
        <f>'cieki 2023'!S36</f>
        <v>5.3</v>
      </c>
      <c r="J35" s="103">
        <f>'cieki 2023'!T36</f>
        <v>7.1</v>
      </c>
      <c r="K35" s="104">
        <f>'cieki 2023'!X36</f>
        <v>30.5</v>
      </c>
      <c r="L35" s="104">
        <f>'cieki 2023'!AA36</f>
        <v>4010</v>
      </c>
      <c r="M35" s="104">
        <f>'cieki 2023'!AB36</f>
        <v>106</v>
      </c>
      <c r="N35" s="104">
        <f>'cieki 2023'!AH36</f>
        <v>43</v>
      </c>
      <c r="O35" s="104">
        <f>'cieki 2023'!AI36</f>
        <v>49</v>
      </c>
      <c r="P35" s="104">
        <f>'cieki 2023'!AJ36</f>
        <v>7</v>
      </c>
      <c r="Q35" s="104">
        <f>'cieki 2023'!AK36</f>
        <v>70</v>
      </c>
      <c r="R35" s="104">
        <f>'cieki 2023'!AL36</f>
        <v>35</v>
      </c>
      <c r="S35" s="104">
        <f>'cieki 2023'!AM36</f>
        <v>35</v>
      </c>
      <c r="T35" s="104">
        <f>'cieki 2023'!AN36</f>
        <v>29</v>
      </c>
      <c r="U35" s="104">
        <f>'cieki 2023'!AP36</f>
        <v>19</v>
      </c>
      <c r="V35" s="104">
        <f>'cieki 2023'!AQ36</f>
        <v>1.5</v>
      </c>
      <c r="W35" s="104">
        <f>'cieki 2023'!AR36</f>
        <v>23</v>
      </c>
      <c r="X35" s="104">
        <f>'cieki 2023'!AS36</f>
        <v>7</v>
      </c>
      <c r="Y35" s="104">
        <f>'cieki 2023'!AT36</f>
        <v>54</v>
      </c>
      <c r="Z35" s="104">
        <f>'cieki 2023'!AU36</f>
        <v>40</v>
      </c>
      <c r="AA35" s="104">
        <f>'cieki 2023'!AV36</f>
        <v>19</v>
      </c>
      <c r="AB35" s="104">
        <f>'cieki 2023'!AW36</f>
        <v>14</v>
      </c>
      <c r="AC35" s="104">
        <f>'cieki 2023'!AX36</f>
        <v>16</v>
      </c>
      <c r="AD35" s="104">
        <f>'cieki 2023'!AY36</f>
        <v>2.5</v>
      </c>
      <c r="AE35" s="104">
        <f>'cieki 2023'!BA36</f>
        <v>412.5</v>
      </c>
      <c r="AF35" s="104">
        <f>'cieki 2023'!BI36</f>
        <v>0.5</v>
      </c>
      <c r="AG35" s="104">
        <f>'cieki 2023'!BK36</f>
        <v>0.5</v>
      </c>
      <c r="AH35" s="104">
        <f>'cieki 2023'!BL36</f>
        <v>0.05</v>
      </c>
      <c r="AI35" s="104">
        <f>'cieki 2023'!BM36</f>
        <v>0.05</v>
      </c>
      <c r="AJ35" s="104">
        <f>'cieki 2023'!BN36</f>
        <v>0.05</v>
      </c>
      <c r="AK35" s="104">
        <f>'cieki 2023'!BQ36</f>
        <v>0.4</v>
      </c>
      <c r="AL35" s="103">
        <f>'cieki 2023'!BS36</f>
        <v>0.05</v>
      </c>
      <c r="AM35" s="104">
        <f>'cieki 2023'!BU36</f>
        <v>0.1</v>
      </c>
      <c r="AN35" s="104">
        <f>'cieki 2023'!BW36</f>
        <v>0.05</v>
      </c>
      <c r="AO35" s="104">
        <f>'cieki 2023'!BX36</f>
        <v>0.05</v>
      </c>
      <c r="AP35" s="104">
        <f>'cieki 2023'!BY36</f>
        <v>0.15000000000000002</v>
      </c>
      <c r="AQ35" s="104">
        <f>'cieki 2023'!CA36</f>
        <v>0</v>
      </c>
      <c r="AR35" s="103">
        <f>'cieki 2023'!CL36</f>
        <v>0</v>
      </c>
      <c r="AS35" s="104">
        <f>'cieki 2023'!CO36</f>
        <v>0</v>
      </c>
      <c r="AT35" s="104">
        <f>'cieki 2023'!CT36</f>
        <v>0</v>
      </c>
      <c r="AU35" s="115">
        <f>'cieki 2023'!CY36</f>
        <v>0</v>
      </c>
      <c r="AV35" s="104">
        <f>'cieki 2023'!DD36</f>
        <v>0</v>
      </c>
      <c r="AW35" s="104">
        <f>'cieki 2023'!DE36</f>
        <v>0.05</v>
      </c>
      <c r="AX35" s="104">
        <f>'cieki 2023'!DF36</f>
        <v>0.05</v>
      </c>
      <c r="AY35" s="94" t="s">
        <v>162</v>
      </c>
      <c r="AZ35" s="105"/>
      <c r="BB35" s="114"/>
    </row>
    <row r="36" spans="1:54" s="93" customFormat="1" x14ac:dyDescent="0.25">
      <c r="A36" s="101">
        <f>'cieki 2023'!B37</f>
        <v>34</v>
      </c>
      <c r="B36" s="102" t="str">
        <f>'cieki 2023'!D37</f>
        <v>Dłubnia - Nowa Huta</v>
      </c>
      <c r="C36" s="103">
        <f>'cieki 2023'!I37</f>
        <v>0.05</v>
      </c>
      <c r="D36" s="103">
        <f>'cieki 2023'!J37</f>
        <v>3.23</v>
      </c>
      <c r="E36" s="103">
        <f>'cieki 2023'!L37</f>
        <v>0.28499999999999998</v>
      </c>
      <c r="F36" s="103">
        <f>'cieki 2023'!N37</f>
        <v>18.600000000000001</v>
      </c>
      <c r="G36" s="103">
        <f>'cieki 2023'!O37</f>
        <v>22.1</v>
      </c>
      <c r="H36" s="115">
        <f>'cieki 2023'!P37</f>
        <v>8.8000000000000005E-3</v>
      </c>
      <c r="I36" s="103">
        <f>'cieki 2023'!S37</f>
        <v>12.1</v>
      </c>
      <c r="J36" s="103">
        <f>'cieki 2023'!T37</f>
        <v>22.3</v>
      </c>
      <c r="K36" s="104">
        <f>'cieki 2023'!X37</f>
        <v>109</v>
      </c>
      <c r="L36" s="104">
        <f>'cieki 2023'!AA37</f>
        <v>14600</v>
      </c>
      <c r="M36" s="104">
        <f>'cieki 2023'!AB37</f>
        <v>272</v>
      </c>
      <c r="N36" s="104">
        <f>'cieki 2023'!AH37</f>
        <v>42</v>
      </c>
      <c r="O36" s="104">
        <f>'cieki 2023'!AI37</f>
        <v>36</v>
      </c>
      <c r="P36" s="104">
        <f>'cieki 2023'!AJ37</f>
        <v>6</v>
      </c>
      <c r="Q36" s="104">
        <f>'cieki 2023'!AK37</f>
        <v>85</v>
      </c>
      <c r="R36" s="104">
        <f>'cieki 2023'!AL37</f>
        <v>27</v>
      </c>
      <c r="S36" s="104">
        <f>'cieki 2023'!AM37</f>
        <v>28</v>
      </c>
      <c r="T36" s="104">
        <f>'cieki 2023'!AN37</f>
        <v>23</v>
      </c>
      <c r="U36" s="104">
        <f>'cieki 2023'!AP37</f>
        <v>16</v>
      </c>
      <c r="V36" s="104">
        <f>'cieki 2023'!AQ37</f>
        <v>1.5</v>
      </c>
      <c r="W36" s="104">
        <f>'cieki 2023'!AR37</f>
        <v>31</v>
      </c>
      <c r="X36" s="104">
        <f>'cieki 2023'!AS37</f>
        <v>14</v>
      </c>
      <c r="Y36" s="104">
        <f>'cieki 2023'!AT37</f>
        <v>86</v>
      </c>
      <c r="Z36" s="104">
        <f>'cieki 2023'!AU37</f>
        <v>41</v>
      </c>
      <c r="AA36" s="104">
        <f>'cieki 2023'!AV37</f>
        <v>15</v>
      </c>
      <c r="AB36" s="104">
        <f>'cieki 2023'!AW37</f>
        <v>25</v>
      </c>
      <c r="AC36" s="104">
        <f>'cieki 2023'!AX37</f>
        <v>20</v>
      </c>
      <c r="AD36" s="104">
        <f>'cieki 2023'!AY37</f>
        <v>2.5</v>
      </c>
      <c r="AE36" s="104">
        <f>'cieki 2023'!BA37</f>
        <v>435.5</v>
      </c>
      <c r="AF36" s="104">
        <f>'cieki 2023'!BI37</f>
        <v>0.5</v>
      </c>
      <c r="AG36" s="104">
        <f>'cieki 2023'!BK37</f>
        <v>0.5</v>
      </c>
      <c r="AH36" s="104">
        <f>'cieki 2023'!BL37</f>
        <v>0.05</v>
      </c>
      <c r="AI36" s="104">
        <f>'cieki 2023'!BM37</f>
        <v>0.05</v>
      </c>
      <c r="AJ36" s="104">
        <f>'cieki 2023'!BN37</f>
        <v>0.05</v>
      </c>
      <c r="AK36" s="104">
        <f>'cieki 2023'!BQ37</f>
        <v>0.4</v>
      </c>
      <c r="AL36" s="103">
        <f>'cieki 2023'!BS37</f>
        <v>0.05</v>
      </c>
      <c r="AM36" s="104">
        <f>'cieki 2023'!BU37</f>
        <v>0.1</v>
      </c>
      <c r="AN36" s="104">
        <f>'cieki 2023'!BW37</f>
        <v>0.05</v>
      </c>
      <c r="AO36" s="104">
        <f>'cieki 2023'!BX37</f>
        <v>0.05</v>
      </c>
      <c r="AP36" s="104">
        <f>'cieki 2023'!BY37</f>
        <v>0.15000000000000002</v>
      </c>
      <c r="AQ36" s="104">
        <f>'cieki 2023'!CA37</f>
        <v>0</v>
      </c>
      <c r="AR36" s="103">
        <f>'cieki 2023'!CL37</f>
        <v>0</v>
      </c>
      <c r="AS36" s="104">
        <f>'cieki 2023'!CO37</f>
        <v>0</v>
      </c>
      <c r="AT36" s="104">
        <f>'cieki 2023'!CT37</f>
        <v>0</v>
      </c>
      <c r="AU36" s="115">
        <f>'cieki 2023'!CY37</f>
        <v>0</v>
      </c>
      <c r="AV36" s="104">
        <f>'cieki 2023'!DD37</f>
        <v>0</v>
      </c>
      <c r="AW36" s="104">
        <f>'cieki 2023'!DE37</f>
        <v>0.05</v>
      </c>
      <c r="AX36" s="104">
        <f>'cieki 2023'!DF37</f>
        <v>0.05</v>
      </c>
      <c r="AY36" s="94" t="s">
        <v>162</v>
      </c>
      <c r="AZ36" s="105"/>
      <c r="BB36" s="114"/>
    </row>
    <row r="37" spans="1:54" s="93" customFormat="1" x14ac:dyDescent="0.25">
      <c r="A37" s="101">
        <f>'cieki 2023'!B38</f>
        <v>35</v>
      </c>
      <c r="B37" s="102" t="str">
        <f>'cieki 2023'!D38</f>
        <v>Dopływ spod Drużykowy</v>
      </c>
      <c r="C37" s="103">
        <f>'cieki 2023'!I38</f>
        <v>0.80500000000000005</v>
      </c>
      <c r="D37" s="103">
        <f>'cieki 2023'!J38</f>
        <v>6.91</v>
      </c>
      <c r="E37" s="103">
        <f>'cieki 2023'!L38</f>
        <v>1.24</v>
      </c>
      <c r="F37" s="103">
        <f>'cieki 2023'!N38</f>
        <v>3</v>
      </c>
      <c r="G37" s="103">
        <f>'cieki 2023'!O38</f>
        <v>5.64</v>
      </c>
      <c r="H37" s="115">
        <f>'cieki 2023'!P38</f>
        <v>2.5000000000000001E-3</v>
      </c>
      <c r="I37" s="103">
        <f>'cieki 2023'!S38</f>
        <v>1.76</v>
      </c>
      <c r="J37" s="103">
        <f>'cieki 2023'!T38</f>
        <v>7.83</v>
      </c>
      <c r="K37" s="104">
        <f>'cieki 2023'!X38</f>
        <v>77.599999999999994</v>
      </c>
      <c r="L37" s="104">
        <f>'cieki 2023'!AA38</f>
        <v>9910</v>
      </c>
      <c r="M37" s="104">
        <f>'cieki 2023'!AB38</f>
        <v>75.099999999999994</v>
      </c>
      <c r="N37" s="104">
        <f>'cieki 2023'!AH38</f>
        <v>32</v>
      </c>
      <c r="O37" s="104">
        <f>'cieki 2023'!AI38</f>
        <v>16</v>
      </c>
      <c r="P37" s="104">
        <f>'cieki 2023'!AJ38</f>
        <v>2.5</v>
      </c>
      <c r="Q37" s="104">
        <f>'cieki 2023'!AK38</f>
        <v>2.5</v>
      </c>
      <c r="R37" s="104">
        <f>'cieki 2023'!AL38</f>
        <v>2.5</v>
      </c>
      <c r="S37" s="104">
        <f>'cieki 2023'!AM38</f>
        <v>2.5</v>
      </c>
      <c r="T37" s="104">
        <f>'cieki 2023'!AN38</f>
        <v>2.5</v>
      </c>
      <c r="U37" s="104">
        <f>'cieki 2023'!AP38</f>
        <v>2.5</v>
      </c>
      <c r="V37" s="104">
        <f>'cieki 2023'!AQ38</f>
        <v>1.5</v>
      </c>
      <c r="W37" s="104">
        <f>'cieki 2023'!AR38</f>
        <v>2.5</v>
      </c>
      <c r="X37" s="104">
        <f>'cieki 2023'!AS38</f>
        <v>2.5</v>
      </c>
      <c r="Y37" s="104">
        <f>'cieki 2023'!AT38</f>
        <v>29</v>
      </c>
      <c r="Z37" s="104">
        <f>'cieki 2023'!AU38</f>
        <v>2.5</v>
      </c>
      <c r="AA37" s="104">
        <f>'cieki 2023'!AV38</f>
        <v>2.5</v>
      </c>
      <c r="AB37" s="104">
        <f>'cieki 2023'!AW38</f>
        <v>17</v>
      </c>
      <c r="AC37" s="104">
        <f>'cieki 2023'!AX38</f>
        <v>18</v>
      </c>
      <c r="AD37" s="104">
        <f>'cieki 2023'!AY38</f>
        <v>2.5</v>
      </c>
      <c r="AE37" s="104">
        <f>'cieki 2023'!BA38</f>
        <v>101</v>
      </c>
      <c r="AF37" s="104">
        <f>'cieki 2023'!BI38</f>
        <v>0.5</v>
      </c>
      <c r="AG37" s="104">
        <f>'cieki 2023'!BK38</f>
        <v>0.5</v>
      </c>
      <c r="AH37" s="104">
        <f>'cieki 2023'!BL38</f>
        <v>0.05</v>
      </c>
      <c r="AI37" s="104">
        <f>'cieki 2023'!BM38</f>
        <v>0.05</v>
      </c>
      <c r="AJ37" s="104">
        <f>'cieki 2023'!BN38</f>
        <v>0.05</v>
      </c>
      <c r="AK37" s="104">
        <f>'cieki 2023'!BQ38</f>
        <v>0.4</v>
      </c>
      <c r="AL37" s="103">
        <f>'cieki 2023'!BS38</f>
        <v>0.05</v>
      </c>
      <c r="AM37" s="104">
        <f>'cieki 2023'!BU38</f>
        <v>0.1</v>
      </c>
      <c r="AN37" s="104">
        <f>'cieki 2023'!BW38</f>
        <v>0.05</v>
      </c>
      <c r="AO37" s="104">
        <f>'cieki 2023'!BX38</f>
        <v>0.05</v>
      </c>
      <c r="AP37" s="104">
        <f>'cieki 2023'!BY38</f>
        <v>0.15000000000000002</v>
      </c>
      <c r="AQ37" s="104">
        <f>'cieki 2023'!CA38</f>
        <v>0</v>
      </c>
      <c r="AR37" s="103">
        <f>'cieki 2023'!CL38</f>
        <v>0</v>
      </c>
      <c r="AS37" s="104">
        <f>'cieki 2023'!CO38</f>
        <v>0</v>
      </c>
      <c r="AT37" s="104">
        <f>'cieki 2023'!CT38</f>
        <v>0</v>
      </c>
      <c r="AU37" s="115">
        <f>'cieki 2023'!CY38</f>
        <v>0</v>
      </c>
      <c r="AV37" s="104">
        <f>'cieki 2023'!DD38</f>
        <v>0</v>
      </c>
      <c r="AW37" s="104">
        <f>'cieki 2023'!DE38</f>
        <v>0.05</v>
      </c>
      <c r="AX37" s="104">
        <f>'cieki 2023'!DF38</f>
        <v>0.05</v>
      </c>
      <c r="AY37" s="94" t="s">
        <v>162</v>
      </c>
      <c r="AZ37" s="105"/>
      <c r="BB37" s="114"/>
    </row>
    <row r="38" spans="1:54" s="93" customFormat="1" x14ac:dyDescent="0.25">
      <c r="A38" s="101">
        <f>'cieki 2023'!B39</f>
        <v>36</v>
      </c>
      <c r="B38" s="102" t="str">
        <f>'cieki 2023'!D39</f>
        <v>Dopływ spod Małachowa</v>
      </c>
      <c r="C38" s="103">
        <f>'cieki 2023'!I39</f>
        <v>0.05</v>
      </c>
      <c r="D38" s="103">
        <f>'cieki 2023'!J39</f>
        <v>1.5</v>
      </c>
      <c r="E38" s="103">
        <f>'cieki 2023'!L39</f>
        <v>0.46899999999999997</v>
      </c>
      <c r="F38" s="103">
        <f>'cieki 2023'!N39</f>
        <v>3.24</v>
      </c>
      <c r="G38" s="103">
        <f>'cieki 2023'!O39</f>
        <v>5.52</v>
      </c>
      <c r="H38" s="115">
        <f>'cieki 2023'!P39</f>
        <v>4.1000000000000003E-3</v>
      </c>
      <c r="I38" s="103">
        <f>'cieki 2023'!S39</f>
        <v>3.29</v>
      </c>
      <c r="J38" s="103">
        <f>'cieki 2023'!T39</f>
        <v>5.55</v>
      </c>
      <c r="K38" s="104">
        <f>'cieki 2023'!X39</f>
        <v>36.200000000000003</v>
      </c>
      <c r="L38" s="104">
        <f>'cieki 2023'!AA39</f>
        <v>8780</v>
      </c>
      <c r="M38" s="104">
        <f>'cieki 2023'!AB39</f>
        <v>254</v>
      </c>
      <c r="N38" s="104">
        <f>'cieki 2023'!AH39</f>
        <v>26</v>
      </c>
      <c r="O38" s="104">
        <f>'cieki 2023'!AI39</f>
        <v>15</v>
      </c>
      <c r="P38" s="104">
        <f>'cieki 2023'!AJ39</f>
        <v>2.5</v>
      </c>
      <c r="Q38" s="104">
        <f>'cieki 2023'!AK39</f>
        <v>22</v>
      </c>
      <c r="R38" s="104">
        <f>'cieki 2023'!AL39</f>
        <v>22</v>
      </c>
      <c r="S38" s="104">
        <f>'cieki 2023'!AM39</f>
        <v>6</v>
      </c>
      <c r="T38" s="104">
        <f>'cieki 2023'!AN39</f>
        <v>15</v>
      </c>
      <c r="U38" s="104">
        <f>'cieki 2023'!AP39</f>
        <v>13</v>
      </c>
      <c r="V38" s="104">
        <f>'cieki 2023'!AQ39</f>
        <v>1.5</v>
      </c>
      <c r="W38" s="104">
        <f>'cieki 2023'!AR39</f>
        <v>2.5</v>
      </c>
      <c r="X38" s="104">
        <f>'cieki 2023'!AS39</f>
        <v>2.5</v>
      </c>
      <c r="Y38" s="104">
        <f>'cieki 2023'!AT39</f>
        <v>27</v>
      </c>
      <c r="Z38" s="104">
        <f>'cieki 2023'!AU39</f>
        <v>22</v>
      </c>
      <c r="AA38" s="104">
        <f>'cieki 2023'!AV39</f>
        <v>9</v>
      </c>
      <c r="AB38" s="104">
        <f>'cieki 2023'!AW39</f>
        <v>15</v>
      </c>
      <c r="AC38" s="104">
        <f>'cieki 2023'!AX39</f>
        <v>16</v>
      </c>
      <c r="AD38" s="104">
        <f>'cieki 2023'!AY39</f>
        <v>2.5</v>
      </c>
      <c r="AE38" s="104">
        <f>'cieki 2023'!BA39</f>
        <v>173</v>
      </c>
      <c r="AF38" s="104">
        <f>'cieki 2023'!BI39</f>
        <v>0.5</v>
      </c>
      <c r="AG38" s="104">
        <f>'cieki 2023'!BK39</f>
        <v>0.5</v>
      </c>
      <c r="AH38" s="104">
        <f>'cieki 2023'!BL39</f>
        <v>0.05</v>
      </c>
      <c r="AI38" s="104">
        <f>'cieki 2023'!BM39</f>
        <v>0.05</v>
      </c>
      <c r="AJ38" s="104">
        <f>'cieki 2023'!BN39</f>
        <v>0.05</v>
      </c>
      <c r="AK38" s="104">
        <f>'cieki 2023'!BQ39</f>
        <v>0.4</v>
      </c>
      <c r="AL38" s="103">
        <f>'cieki 2023'!BS39</f>
        <v>0.05</v>
      </c>
      <c r="AM38" s="104">
        <f>'cieki 2023'!BU39</f>
        <v>0.1</v>
      </c>
      <c r="AN38" s="104">
        <f>'cieki 2023'!BW39</f>
        <v>0.05</v>
      </c>
      <c r="AO38" s="104">
        <f>'cieki 2023'!BX39</f>
        <v>0.05</v>
      </c>
      <c r="AP38" s="104">
        <f>'cieki 2023'!BY39</f>
        <v>0.15000000000000002</v>
      </c>
      <c r="AQ38" s="104">
        <f>'cieki 2023'!CA39</f>
        <v>0</v>
      </c>
      <c r="AR38" s="103">
        <f>'cieki 2023'!CL39</f>
        <v>0</v>
      </c>
      <c r="AS38" s="104">
        <f>'cieki 2023'!CO39</f>
        <v>0</v>
      </c>
      <c r="AT38" s="104">
        <f>'cieki 2023'!CT39</f>
        <v>0</v>
      </c>
      <c r="AU38" s="115">
        <f>'cieki 2023'!CY39</f>
        <v>0</v>
      </c>
      <c r="AV38" s="104">
        <f>'cieki 2023'!DD39</f>
        <v>0</v>
      </c>
      <c r="AW38" s="104">
        <f>'cieki 2023'!DE39</f>
        <v>0.05</v>
      </c>
      <c r="AX38" s="104">
        <f>'cieki 2023'!DF39</f>
        <v>0.05</v>
      </c>
      <c r="AY38" s="92" t="s">
        <v>161</v>
      </c>
      <c r="AZ38" s="105"/>
      <c r="BB38" s="114"/>
    </row>
    <row r="39" spans="1:54" s="93" customFormat="1" x14ac:dyDescent="0.25">
      <c r="A39" s="101">
        <f>'cieki 2023'!B40</f>
        <v>37</v>
      </c>
      <c r="B39" s="102" t="str">
        <f>'cieki 2023'!D40</f>
        <v>Rokitka - Gromadno</v>
      </c>
      <c r="C39" s="103">
        <f>'cieki 2023'!I40</f>
        <v>0.05</v>
      </c>
      <c r="D39" s="103">
        <f>'cieki 2023'!J40</f>
        <v>1.5</v>
      </c>
      <c r="E39" s="103">
        <f>'cieki 2023'!L40</f>
        <v>2.5000000000000001E-2</v>
      </c>
      <c r="F39" s="103">
        <f>'cieki 2023'!N40</f>
        <v>5.45</v>
      </c>
      <c r="G39" s="103">
        <f>'cieki 2023'!O40</f>
        <v>11.5</v>
      </c>
      <c r="H39" s="115">
        <f>'cieki 2023'!P40</f>
        <v>1.2999999999999999E-2</v>
      </c>
      <c r="I39" s="103">
        <f>'cieki 2023'!S40</f>
        <v>2.4500000000000002</v>
      </c>
      <c r="J39" s="103">
        <f>'cieki 2023'!T40</f>
        <v>3.47</v>
      </c>
      <c r="K39" s="104">
        <f>'cieki 2023'!X40</f>
        <v>24.8</v>
      </c>
      <c r="L39" s="104">
        <f>'cieki 2023'!AA40</f>
        <v>3370</v>
      </c>
      <c r="M39" s="104">
        <f>'cieki 2023'!AB40</f>
        <v>59.6</v>
      </c>
      <c r="N39" s="104">
        <f>'cieki 2023'!AH40</f>
        <v>26</v>
      </c>
      <c r="O39" s="104">
        <f>'cieki 2023'!AI40</f>
        <v>19</v>
      </c>
      <c r="P39" s="104">
        <f>'cieki 2023'!AJ40</f>
        <v>7</v>
      </c>
      <c r="Q39" s="104">
        <f>'cieki 2023'!AK40</f>
        <v>101</v>
      </c>
      <c r="R39" s="104">
        <f>'cieki 2023'!AL40</f>
        <v>47</v>
      </c>
      <c r="S39" s="104">
        <f>'cieki 2023'!AM40</f>
        <v>50</v>
      </c>
      <c r="T39" s="104">
        <f>'cieki 2023'!AN40</f>
        <v>63</v>
      </c>
      <c r="U39" s="104">
        <f>'cieki 2023'!AP40</f>
        <v>37</v>
      </c>
      <c r="V39" s="104">
        <f>'cieki 2023'!AQ40</f>
        <v>1.5</v>
      </c>
      <c r="W39" s="104">
        <f>'cieki 2023'!AR40</f>
        <v>2.5</v>
      </c>
      <c r="X39" s="104">
        <f>'cieki 2023'!AS40</f>
        <v>7</v>
      </c>
      <c r="Y39" s="104">
        <f>'cieki 2023'!AT40</f>
        <v>100</v>
      </c>
      <c r="Z39" s="104">
        <f>'cieki 2023'!AU40</f>
        <v>72</v>
      </c>
      <c r="AA39" s="104">
        <f>'cieki 2023'!AV40</f>
        <v>33</v>
      </c>
      <c r="AB39" s="104">
        <f>'cieki 2023'!AW40</f>
        <v>32</v>
      </c>
      <c r="AC39" s="104">
        <f>'cieki 2023'!AX40</f>
        <v>54</v>
      </c>
      <c r="AD39" s="104">
        <f>'cieki 2023'!AY40</f>
        <v>9</v>
      </c>
      <c r="AE39" s="104">
        <f>'cieki 2023'!BA40</f>
        <v>529</v>
      </c>
      <c r="AF39" s="104">
        <f>'cieki 2023'!BI40</f>
        <v>0.5</v>
      </c>
      <c r="AG39" s="104">
        <f>'cieki 2023'!BK40</f>
        <v>0.5</v>
      </c>
      <c r="AH39" s="104">
        <f>'cieki 2023'!BL40</f>
        <v>0.05</v>
      </c>
      <c r="AI39" s="104">
        <f>'cieki 2023'!BM40</f>
        <v>0.05</v>
      </c>
      <c r="AJ39" s="104">
        <f>'cieki 2023'!BN40</f>
        <v>0.05</v>
      </c>
      <c r="AK39" s="104">
        <f>'cieki 2023'!BQ40</f>
        <v>0.4</v>
      </c>
      <c r="AL39" s="103">
        <f>'cieki 2023'!BS40</f>
        <v>0.05</v>
      </c>
      <c r="AM39" s="104">
        <f>'cieki 2023'!BU40</f>
        <v>0.1</v>
      </c>
      <c r="AN39" s="104">
        <f>'cieki 2023'!BW40</f>
        <v>0.05</v>
      </c>
      <c r="AO39" s="104">
        <f>'cieki 2023'!BX40</f>
        <v>0.05</v>
      </c>
      <c r="AP39" s="104">
        <f>'cieki 2023'!BY40</f>
        <v>0.15000000000000002</v>
      </c>
      <c r="AQ39" s="104">
        <f>'cieki 2023'!CA40</f>
        <v>0</v>
      </c>
      <c r="AR39" s="103">
        <f>'cieki 2023'!CL40</f>
        <v>0</v>
      </c>
      <c r="AS39" s="104">
        <f>'cieki 2023'!CO40</f>
        <v>0</v>
      </c>
      <c r="AT39" s="104">
        <f>'cieki 2023'!CT40</f>
        <v>0</v>
      </c>
      <c r="AU39" s="115">
        <f>'cieki 2023'!CY40</f>
        <v>0</v>
      </c>
      <c r="AV39" s="104">
        <f>'cieki 2023'!DD40</f>
        <v>0</v>
      </c>
      <c r="AW39" s="104">
        <f>'cieki 2023'!DE40</f>
        <v>0.05</v>
      </c>
      <c r="AX39" s="104">
        <f>'cieki 2023'!DF40</f>
        <v>0.05</v>
      </c>
      <c r="AY39" s="92" t="s">
        <v>161</v>
      </c>
      <c r="AZ39" s="105"/>
      <c r="BB39" s="114"/>
    </row>
    <row r="40" spans="1:54" s="93" customFormat="1" x14ac:dyDescent="0.25">
      <c r="A40" s="101">
        <f>'cieki 2023'!B41</f>
        <v>38</v>
      </c>
      <c r="B40" s="102" t="str">
        <f>'cieki 2023'!D41</f>
        <v>Dopływ spod Sipior - ujście do Noteci, Kowalewko-Folwark</v>
      </c>
      <c r="C40" s="103">
        <f>'cieki 2023'!I41</f>
        <v>0.05</v>
      </c>
      <c r="D40" s="103">
        <f>'cieki 2023'!J41</f>
        <v>1.5</v>
      </c>
      <c r="E40" s="103">
        <f>'cieki 2023'!L41</f>
        <v>2.5000000000000001E-2</v>
      </c>
      <c r="F40" s="103">
        <f>'cieki 2023'!N41</f>
        <v>4.46</v>
      </c>
      <c r="G40" s="103">
        <f>'cieki 2023'!O41</f>
        <v>6.5</v>
      </c>
      <c r="H40" s="115">
        <f>'cieki 2023'!P41</f>
        <v>1.0999999999999999E-2</v>
      </c>
      <c r="I40" s="103">
        <f>'cieki 2023'!S41</f>
        <v>1.62</v>
      </c>
      <c r="J40" s="103">
        <f>'cieki 2023'!T41</f>
        <v>4.43</v>
      </c>
      <c r="K40" s="104">
        <f>'cieki 2023'!X41</f>
        <v>17.600000000000001</v>
      </c>
      <c r="L40" s="104">
        <f>'cieki 2023'!AA41</f>
        <v>6750</v>
      </c>
      <c r="M40" s="104">
        <f>'cieki 2023'!AB41</f>
        <v>280</v>
      </c>
      <c r="N40" s="104">
        <f>'cieki 2023'!AH41</f>
        <v>32</v>
      </c>
      <c r="O40" s="104">
        <f>'cieki 2023'!AI41</f>
        <v>18</v>
      </c>
      <c r="P40" s="104">
        <f>'cieki 2023'!AJ41</f>
        <v>2.5</v>
      </c>
      <c r="Q40" s="104">
        <f>'cieki 2023'!AK41</f>
        <v>2.5</v>
      </c>
      <c r="R40" s="104">
        <f>'cieki 2023'!AL41</f>
        <v>2.5</v>
      </c>
      <c r="S40" s="104">
        <f>'cieki 2023'!AM41</f>
        <v>19</v>
      </c>
      <c r="T40" s="104">
        <f>'cieki 2023'!AN41</f>
        <v>2.5</v>
      </c>
      <c r="U40" s="104">
        <f>'cieki 2023'!AP41</f>
        <v>2.5</v>
      </c>
      <c r="V40" s="104">
        <f>'cieki 2023'!AQ41</f>
        <v>1.5</v>
      </c>
      <c r="W40" s="104">
        <f>'cieki 2023'!AR41</f>
        <v>2.5</v>
      </c>
      <c r="X40" s="104">
        <f>'cieki 2023'!AS41</f>
        <v>12</v>
      </c>
      <c r="Y40" s="104">
        <f>'cieki 2023'!AT41</f>
        <v>20</v>
      </c>
      <c r="Z40" s="104">
        <f>'cieki 2023'!AU41</f>
        <v>11</v>
      </c>
      <c r="AA40" s="104">
        <f>'cieki 2023'!AV41</f>
        <v>2.5</v>
      </c>
      <c r="AB40" s="104">
        <f>'cieki 2023'!AW41</f>
        <v>21</v>
      </c>
      <c r="AC40" s="104">
        <f>'cieki 2023'!AX41</f>
        <v>25</v>
      </c>
      <c r="AD40" s="104">
        <f>'cieki 2023'!AY41</f>
        <v>2.5</v>
      </c>
      <c r="AE40" s="104">
        <f>'cieki 2023'!BA41</f>
        <v>128.5</v>
      </c>
      <c r="AF40" s="104">
        <f>'cieki 2023'!BI41</f>
        <v>0.5</v>
      </c>
      <c r="AG40" s="104">
        <f>'cieki 2023'!BK41</f>
        <v>0.5</v>
      </c>
      <c r="AH40" s="104">
        <f>'cieki 2023'!BL41</f>
        <v>0.05</v>
      </c>
      <c r="AI40" s="104">
        <f>'cieki 2023'!BM41</f>
        <v>0.05</v>
      </c>
      <c r="AJ40" s="104">
        <f>'cieki 2023'!BN41</f>
        <v>0.05</v>
      </c>
      <c r="AK40" s="104">
        <f>'cieki 2023'!BQ41</f>
        <v>0.4</v>
      </c>
      <c r="AL40" s="103">
        <f>'cieki 2023'!BS41</f>
        <v>0.05</v>
      </c>
      <c r="AM40" s="104">
        <f>'cieki 2023'!BU41</f>
        <v>0.1</v>
      </c>
      <c r="AN40" s="104">
        <f>'cieki 2023'!BW41</f>
        <v>0.05</v>
      </c>
      <c r="AO40" s="104">
        <f>'cieki 2023'!BX41</f>
        <v>0.05</v>
      </c>
      <c r="AP40" s="104">
        <f>'cieki 2023'!BY41</f>
        <v>0.15000000000000002</v>
      </c>
      <c r="AQ40" s="104">
        <f>'cieki 2023'!CA41</f>
        <v>0</v>
      </c>
      <c r="AR40" s="103">
        <f>'cieki 2023'!CL41</f>
        <v>0</v>
      </c>
      <c r="AS40" s="104">
        <f>'cieki 2023'!CO41</f>
        <v>0</v>
      </c>
      <c r="AT40" s="104">
        <f>'cieki 2023'!CT41</f>
        <v>0</v>
      </c>
      <c r="AU40" s="115">
        <f>'cieki 2023'!CY41</f>
        <v>0</v>
      </c>
      <c r="AV40" s="104">
        <f>'cieki 2023'!DD41</f>
        <v>0</v>
      </c>
      <c r="AW40" s="104">
        <f>'cieki 2023'!DE41</f>
        <v>0.05</v>
      </c>
      <c r="AX40" s="104">
        <f>'cieki 2023'!DF41</f>
        <v>0.05</v>
      </c>
      <c r="AY40" s="92" t="s">
        <v>161</v>
      </c>
      <c r="AZ40" s="105"/>
      <c r="BB40" s="114"/>
    </row>
    <row r="41" spans="1:54" s="93" customFormat="1" x14ac:dyDescent="0.25">
      <c r="A41" s="101">
        <f>'cieki 2023'!B42</f>
        <v>39</v>
      </c>
      <c r="B41" s="102" t="str">
        <f>'cieki 2023'!D42</f>
        <v>Dopływ w Morawie - ujście do Strzegomki (m. Morawa)</v>
      </c>
      <c r="C41" s="103">
        <f>'cieki 2023'!I42</f>
        <v>2.12</v>
      </c>
      <c r="D41" s="103">
        <f>'cieki 2023'!J42</f>
        <v>1.5</v>
      </c>
      <c r="E41" s="103">
        <f>'cieki 2023'!L42</f>
        <v>2.5000000000000001E-2</v>
      </c>
      <c r="F41" s="103">
        <f>'cieki 2023'!N42</f>
        <v>3.45</v>
      </c>
      <c r="G41" s="103">
        <f>'cieki 2023'!O42</f>
        <v>26.2</v>
      </c>
      <c r="H41" s="115">
        <f>'cieki 2023'!P42</f>
        <v>6.6E-3</v>
      </c>
      <c r="I41" s="103">
        <f>'cieki 2023'!S42</f>
        <v>5.19</v>
      </c>
      <c r="J41" s="103">
        <f>'cieki 2023'!T42</f>
        <v>7.58</v>
      </c>
      <c r="K41" s="104">
        <f>'cieki 2023'!X42</f>
        <v>56</v>
      </c>
      <c r="L41" s="104">
        <f>'cieki 2023'!AA42</f>
        <v>12200</v>
      </c>
      <c r="M41" s="104">
        <f>'cieki 2023'!AB42</f>
        <v>280</v>
      </c>
      <c r="N41" s="104">
        <f>'cieki 2023'!AH42</f>
        <v>29</v>
      </c>
      <c r="O41" s="104">
        <f>'cieki 2023'!AI42</f>
        <v>14</v>
      </c>
      <c r="P41" s="104">
        <f>'cieki 2023'!AJ42</f>
        <v>2.5</v>
      </c>
      <c r="Q41" s="104">
        <f>'cieki 2023'!AK42</f>
        <v>68</v>
      </c>
      <c r="R41" s="104">
        <f>'cieki 2023'!AL42</f>
        <v>33</v>
      </c>
      <c r="S41" s="104">
        <f>'cieki 2023'!AM42</f>
        <v>29</v>
      </c>
      <c r="T41" s="104">
        <f>'cieki 2023'!AN42</f>
        <v>44</v>
      </c>
      <c r="U41" s="104">
        <f>'cieki 2023'!AP42</f>
        <v>42</v>
      </c>
      <c r="V41" s="104">
        <f>'cieki 2023'!AQ42</f>
        <v>1.5</v>
      </c>
      <c r="W41" s="104">
        <f>'cieki 2023'!AR42</f>
        <v>2.5</v>
      </c>
      <c r="X41" s="104">
        <f>'cieki 2023'!AS42</f>
        <v>2.5</v>
      </c>
      <c r="Y41" s="104">
        <f>'cieki 2023'!AT42</f>
        <v>71</v>
      </c>
      <c r="Z41" s="104">
        <f>'cieki 2023'!AU42</f>
        <v>54</v>
      </c>
      <c r="AA41" s="104">
        <f>'cieki 2023'!AV42</f>
        <v>34</v>
      </c>
      <c r="AB41" s="104">
        <f>'cieki 2023'!AW42</f>
        <v>19</v>
      </c>
      <c r="AC41" s="104">
        <f>'cieki 2023'!AX42</f>
        <v>65</v>
      </c>
      <c r="AD41" s="104">
        <f>'cieki 2023'!AY42</f>
        <v>7</v>
      </c>
      <c r="AE41" s="104">
        <f>'cieki 2023'!BA42</f>
        <v>385</v>
      </c>
      <c r="AF41" s="104">
        <f>'cieki 2023'!BI42</f>
        <v>0.5</v>
      </c>
      <c r="AG41" s="104">
        <f>'cieki 2023'!BK42</f>
        <v>0.5</v>
      </c>
      <c r="AH41" s="104">
        <f>'cieki 2023'!BL42</f>
        <v>0.05</v>
      </c>
      <c r="AI41" s="104">
        <f>'cieki 2023'!BM42</f>
        <v>0.05</v>
      </c>
      <c r="AJ41" s="104">
        <f>'cieki 2023'!BN42</f>
        <v>0.05</v>
      </c>
      <c r="AK41" s="104">
        <f>'cieki 2023'!BQ42</f>
        <v>0.4</v>
      </c>
      <c r="AL41" s="103">
        <f>'cieki 2023'!BS42</f>
        <v>0.05</v>
      </c>
      <c r="AM41" s="104">
        <f>'cieki 2023'!BU42</f>
        <v>0.1</v>
      </c>
      <c r="AN41" s="104">
        <f>'cieki 2023'!BW42</f>
        <v>0.05</v>
      </c>
      <c r="AO41" s="104">
        <f>'cieki 2023'!BX42</f>
        <v>0.05</v>
      </c>
      <c r="AP41" s="104">
        <f>'cieki 2023'!BY42</f>
        <v>0.15000000000000002</v>
      </c>
      <c r="AQ41" s="104">
        <f>'cieki 2023'!CA42</f>
        <v>0</v>
      </c>
      <c r="AR41" s="103">
        <f>'cieki 2023'!CL42</f>
        <v>0</v>
      </c>
      <c r="AS41" s="104">
        <f>'cieki 2023'!CO42</f>
        <v>0</v>
      </c>
      <c r="AT41" s="104">
        <f>'cieki 2023'!CT42</f>
        <v>0</v>
      </c>
      <c r="AU41" s="115">
        <f>'cieki 2023'!CY42</f>
        <v>0</v>
      </c>
      <c r="AV41" s="104">
        <f>'cieki 2023'!DD42</f>
        <v>0</v>
      </c>
      <c r="AW41" s="104">
        <f>'cieki 2023'!DE42</f>
        <v>0.05</v>
      </c>
      <c r="AX41" s="104">
        <f>'cieki 2023'!DF42</f>
        <v>0.05</v>
      </c>
      <c r="AY41" s="96" t="s">
        <v>163</v>
      </c>
      <c r="AZ41" s="105"/>
      <c r="BB41" s="114"/>
    </row>
    <row r="42" spans="1:54" s="93" customFormat="1" x14ac:dyDescent="0.25">
      <c r="A42" s="101">
        <f>'cieki 2023'!B43</f>
        <v>40</v>
      </c>
      <c r="B42" s="102" t="str">
        <f>'cieki 2023'!D43</f>
        <v>Dopływ z Biechówka - ujście do Wdy, Biechówko</v>
      </c>
      <c r="C42" s="103">
        <f>'cieki 2023'!I43</f>
        <v>0.05</v>
      </c>
      <c r="D42" s="103">
        <f>'cieki 2023'!J43</f>
        <v>1.5</v>
      </c>
      <c r="E42" s="103">
        <f>'cieki 2023'!L43</f>
        <v>0.443</v>
      </c>
      <c r="F42" s="103">
        <f>'cieki 2023'!N43</f>
        <v>3.05</v>
      </c>
      <c r="G42" s="103">
        <f>'cieki 2023'!O43</f>
        <v>6.38</v>
      </c>
      <c r="H42" s="115">
        <f>'cieki 2023'!P43</f>
        <v>1.6999999999999999E-3</v>
      </c>
      <c r="I42" s="103">
        <f>'cieki 2023'!S43</f>
        <v>2.2999999999999998</v>
      </c>
      <c r="J42" s="103">
        <f>'cieki 2023'!T43</f>
        <v>6.3</v>
      </c>
      <c r="K42" s="104">
        <f>'cieki 2023'!X43</f>
        <v>12.3</v>
      </c>
      <c r="L42" s="104">
        <f>'cieki 2023'!AA43</f>
        <v>3780</v>
      </c>
      <c r="M42" s="104">
        <f>'cieki 2023'!AB43</f>
        <v>73.400000000000006</v>
      </c>
      <c r="N42" s="104">
        <f>'cieki 2023'!AH43</f>
        <v>2.5</v>
      </c>
      <c r="O42" s="104">
        <f>'cieki 2023'!AI43</f>
        <v>2.5</v>
      </c>
      <c r="P42" s="104">
        <f>'cieki 2023'!AJ43</f>
        <v>2.5</v>
      </c>
      <c r="Q42" s="104">
        <f>'cieki 2023'!AK43</f>
        <v>2.5</v>
      </c>
      <c r="R42" s="104">
        <f>'cieki 2023'!AL43</f>
        <v>2.5</v>
      </c>
      <c r="S42" s="104">
        <f>'cieki 2023'!AM43</f>
        <v>2.5</v>
      </c>
      <c r="T42" s="104">
        <f>'cieki 2023'!AN43</f>
        <v>2.5</v>
      </c>
      <c r="U42" s="104">
        <f>'cieki 2023'!AP43</f>
        <v>2.5</v>
      </c>
      <c r="V42" s="104">
        <f>'cieki 2023'!AQ43</f>
        <v>1.5</v>
      </c>
      <c r="W42" s="104">
        <f>'cieki 2023'!AR43</f>
        <v>2.5</v>
      </c>
      <c r="X42" s="104">
        <f>'cieki 2023'!AS43</f>
        <v>2.5</v>
      </c>
      <c r="Y42" s="104">
        <f>'cieki 2023'!AT43</f>
        <v>2.5</v>
      </c>
      <c r="Z42" s="104">
        <f>'cieki 2023'!AU43</f>
        <v>59</v>
      </c>
      <c r="AA42" s="104">
        <f>'cieki 2023'!AV43</f>
        <v>2.5</v>
      </c>
      <c r="AB42" s="104">
        <f>'cieki 2023'!AW43</f>
        <v>2.5</v>
      </c>
      <c r="AC42" s="104">
        <f>'cieki 2023'!AX43</f>
        <v>6</v>
      </c>
      <c r="AD42" s="104">
        <f>'cieki 2023'!AY43</f>
        <v>2.5</v>
      </c>
      <c r="AE42" s="104">
        <f>'cieki 2023'!BA43</f>
        <v>88</v>
      </c>
      <c r="AF42" s="104">
        <f>'cieki 2023'!BI43</f>
        <v>0.5</v>
      </c>
      <c r="AG42" s="104">
        <f>'cieki 2023'!BK43</f>
        <v>0.5</v>
      </c>
      <c r="AH42" s="104">
        <f>'cieki 2023'!BL43</f>
        <v>0.05</v>
      </c>
      <c r="AI42" s="104">
        <f>'cieki 2023'!BM43</f>
        <v>0.05</v>
      </c>
      <c r="AJ42" s="104">
        <f>'cieki 2023'!BN43</f>
        <v>0.05</v>
      </c>
      <c r="AK42" s="104">
        <f>'cieki 2023'!BQ43</f>
        <v>0.4</v>
      </c>
      <c r="AL42" s="103">
        <f>'cieki 2023'!BS43</f>
        <v>0.05</v>
      </c>
      <c r="AM42" s="104">
        <f>'cieki 2023'!BU43</f>
        <v>0.1</v>
      </c>
      <c r="AN42" s="104">
        <f>'cieki 2023'!BW43</f>
        <v>0.05</v>
      </c>
      <c r="AO42" s="104">
        <f>'cieki 2023'!BX43</f>
        <v>0.05</v>
      </c>
      <c r="AP42" s="104">
        <f>'cieki 2023'!BY43</f>
        <v>0.15000000000000002</v>
      </c>
      <c r="AQ42" s="104">
        <f>'cieki 2023'!CA43</f>
        <v>0</v>
      </c>
      <c r="AR42" s="103">
        <f>'cieki 2023'!CL43</f>
        <v>0</v>
      </c>
      <c r="AS42" s="104">
        <f>'cieki 2023'!CO43</f>
        <v>0</v>
      </c>
      <c r="AT42" s="104">
        <f>'cieki 2023'!CT43</f>
        <v>0</v>
      </c>
      <c r="AU42" s="115">
        <f>'cieki 2023'!CY43</f>
        <v>0</v>
      </c>
      <c r="AV42" s="104">
        <f>'cieki 2023'!DD43</f>
        <v>0</v>
      </c>
      <c r="AW42" s="104">
        <f>'cieki 2023'!DE43</f>
        <v>0.05</v>
      </c>
      <c r="AX42" s="104">
        <f>'cieki 2023'!DF43</f>
        <v>0.05</v>
      </c>
      <c r="AY42" s="92" t="s">
        <v>161</v>
      </c>
      <c r="AZ42" s="105"/>
      <c r="BB42" s="114"/>
    </row>
    <row r="43" spans="1:54" s="93" customFormat="1" x14ac:dyDescent="0.25">
      <c r="A43" s="101">
        <f>'cieki 2023'!B44</f>
        <v>41</v>
      </c>
      <c r="B43" s="102" t="str">
        <f>'cieki 2023'!D44</f>
        <v>Dopływ z gaj. Czmoń - Czmoniec</v>
      </c>
      <c r="C43" s="103">
        <f>'cieki 2023'!I44</f>
        <v>0.05</v>
      </c>
      <c r="D43" s="103">
        <f>'cieki 2023'!J44</f>
        <v>1.5</v>
      </c>
      <c r="E43" s="103">
        <f>'cieki 2023'!L44</f>
        <v>2.5000000000000001E-2</v>
      </c>
      <c r="F43" s="103">
        <f>'cieki 2023'!N44</f>
        <v>3.66</v>
      </c>
      <c r="G43" s="103">
        <f>'cieki 2023'!O44</f>
        <v>4.0199999999999996</v>
      </c>
      <c r="H43" s="115">
        <f>'cieki 2023'!P44</f>
        <v>2.5000000000000001E-3</v>
      </c>
      <c r="I43" s="103">
        <f>'cieki 2023'!S44</f>
        <v>1.69</v>
      </c>
      <c r="J43" s="103">
        <f>'cieki 2023'!T44</f>
        <v>2.4700000000000002</v>
      </c>
      <c r="K43" s="104">
        <f>'cieki 2023'!X44</f>
        <v>13.1</v>
      </c>
      <c r="L43" s="104">
        <f>'cieki 2023'!AA44</f>
        <v>2610</v>
      </c>
      <c r="M43" s="104">
        <f>'cieki 2023'!AB44</f>
        <v>399</v>
      </c>
      <c r="N43" s="104">
        <f>'cieki 2023'!AH44</f>
        <v>66</v>
      </c>
      <c r="O43" s="104">
        <f>'cieki 2023'!AI44</f>
        <v>177</v>
      </c>
      <c r="P43" s="104">
        <f>'cieki 2023'!AJ44</f>
        <v>33</v>
      </c>
      <c r="Q43" s="104">
        <f>'cieki 2023'!AK44</f>
        <v>1050</v>
      </c>
      <c r="R43" s="104">
        <f>'cieki 2023'!AL44</f>
        <v>610</v>
      </c>
      <c r="S43" s="104">
        <f>'cieki 2023'!AM44</f>
        <v>469</v>
      </c>
      <c r="T43" s="104">
        <f>'cieki 2023'!AN44</f>
        <v>628</v>
      </c>
      <c r="U43" s="104">
        <f>'cieki 2023'!AP44</f>
        <v>603</v>
      </c>
      <c r="V43" s="104">
        <f>'cieki 2023'!AQ44</f>
        <v>4</v>
      </c>
      <c r="W43" s="104">
        <f>'cieki 2023'!AR44</f>
        <v>17</v>
      </c>
      <c r="X43" s="104">
        <f>'cieki 2023'!AS44</f>
        <v>41</v>
      </c>
      <c r="Y43" s="104">
        <f>'cieki 2023'!AT44</f>
        <v>1070</v>
      </c>
      <c r="Z43" s="104">
        <f>'cieki 2023'!AU44</f>
        <v>804</v>
      </c>
      <c r="AA43" s="104">
        <f>'cieki 2023'!AV44</f>
        <v>331</v>
      </c>
      <c r="AB43" s="104">
        <f>'cieki 2023'!AW44</f>
        <v>257</v>
      </c>
      <c r="AC43" s="104">
        <f>'cieki 2023'!AX44</f>
        <v>769</v>
      </c>
      <c r="AD43" s="104">
        <f>'cieki 2023'!AY44</f>
        <v>98</v>
      </c>
      <c r="AE43" s="104">
        <f>'cieki 2023'!BA44</f>
        <v>5300</v>
      </c>
      <c r="AF43" s="104">
        <f>'cieki 2023'!BI44</f>
        <v>0.5</v>
      </c>
      <c r="AG43" s="104">
        <f>'cieki 2023'!BK44</f>
        <v>0.5</v>
      </c>
      <c r="AH43" s="104">
        <f>'cieki 2023'!BL44</f>
        <v>0.05</v>
      </c>
      <c r="AI43" s="104">
        <f>'cieki 2023'!BM44</f>
        <v>0.05</v>
      </c>
      <c r="AJ43" s="104">
        <f>'cieki 2023'!BN44</f>
        <v>0.05</v>
      </c>
      <c r="AK43" s="104">
        <f>'cieki 2023'!BQ44</f>
        <v>0.4</v>
      </c>
      <c r="AL43" s="103">
        <f>'cieki 2023'!BS44</f>
        <v>0.05</v>
      </c>
      <c r="AM43" s="104">
        <f>'cieki 2023'!BU44</f>
        <v>0.1</v>
      </c>
      <c r="AN43" s="104">
        <f>'cieki 2023'!BW44</f>
        <v>0.05</v>
      </c>
      <c r="AO43" s="104">
        <f>'cieki 2023'!BX44</f>
        <v>0.05</v>
      </c>
      <c r="AP43" s="104">
        <f>'cieki 2023'!BY44</f>
        <v>0.15000000000000002</v>
      </c>
      <c r="AQ43" s="104">
        <f>'cieki 2023'!CA44</f>
        <v>0</v>
      </c>
      <c r="AR43" s="103">
        <f>'cieki 2023'!CL44</f>
        <v>0</v>
      </c>
      <c r="AS43" s="104">
        <f>'cieki 2023'!CO44</f>
        <v>0</v>
      </c>
      <c r="AT43" s="104">
        <f>'cieki 2023'!CT44</f>
        <v>0</v>
      </c>
      <c r="AU43" s="115">
        <f>'cieki 2023'!CY44</f>
        <v>0</v>
      </c>
      <c r="AV43" s="104">
        <f>'cieki 2023'!DD44</f>
        <v>0</v>
      </c>
      <c r="AW43" s="104">
        <f>'cieki 2023'!DE44</f>
        <v>0.05</v>
      </c>
      <c r="AX43" s="104">
        <f>'cieki 2023'!DF44</f>
        <v>0.05</v>
      </c>
      <c r="AY43" s="96" t="s">
        <v>163</v>
      </c>
      <c r="AZ43" s="105"/>
      <c r="BB43" s="114"/>
    </row>
    <row r="44" spans="1:54" s="93" customFormat="1" x14ac:dyDescent="0.25">
      <c r="A44" s="101">
        <f>'cieki 2023'!B45</f>
        <v>42</v>
      </c>
      <c r="B44" s="102" t="str">
        <f>'cieki 2023'!D45</f>
        <v>Dopływ z Jeziora Meszno - ujście do Gąsawki, Kornelin</v>
      </c>
      <c r="C44" s="103">
        <f>'cieki 2023'!I45</f>
        <v>0.05</v>
      </c>
      <c r="D44" s="103">
        <f>'cieki 2023'!J45</f>
        <v>1.5</v>
      </c>
      <c r="E44" s="103">
        <f>'cieki 2023'!L45</f>
        <v>2.5000000000000001E-2</v>
      </c>
      <c r="F44" s="103">
        <f>'cieki 2023'!N45</f>
        <v>1.71</v>
      </c>
      <c r="G44" s="103">
        <f>'cieki 2023'!O45</f>
        <v>3.16</v>
      </c>
      <c r="H44" s="115">
        <f>'cieki 2023'!P45</f>
        <v>5.0000000000000001E-4</v>
      </c>
      <c r="I44" s="103">
        <f>'cieki 2023'!S45</f>
        <v>0.64400000000000002</v>
      </c>
      <c r="J44" s="103">
        <f>'cieki 2023'!T45</f>
        <v>0.5</v>
      </c>
      <c r="K44" s="104">
        <f>'cieki 2023'!X45</f>
        <v>8.56</v>
      </c>
      <c r="L44" s="104">
        <f>'cieki 2023'!AA45</f>
        <v>1090</v>
      </c>
      <c r="M44" s="104">
        <f>'cieki 2023'!AB45</f>
        <v>15.2</v>
      </c>
      <c r="N44" s="104">
        <f>'cieki 2023'!AH45</f>
        <v>2.5</v>
      </c>
      <c r="O44" s="104">
        <f>'cieki 2023'!AI45</f>
        <v>2.5</v>
      </c>
      <c r="P44" s="104">
        <f>'cieki 2023'!AJ45</f>
        <v>2.5</v>
      </c>
      <c r="Q44" s="104">
        <f>'cieki 2023'!AK45</f>
        <v>2.5</v>
      </c>
      <c r="R44" s="104">
        <f>'cieki 2023'!AL45</f>
        <v>2.5</v>
      </c>
      <c r="S44" s="104">
        <f>'cieki 2023'!AM45</f>
        <v>2.5</v>
      </c>
      <c r="T44" s="104">
        <f>'cieki 2023'!AN45</f>
        <v>2.5</v>
      </c>
      <c r="U44" s="104">
        <f>'cieki 2023'!AP45</f>
        <v>2.5</v>
      </c>
      <c r="V44" s="104">
        <f>'cieki 2023'!AQ45</f>
        <v>1.5</v>
      </c>
      <c r="W44" s="104">
        <f>'cieki 2023'!AR45</f>
        <v>2.5</v>
      </c>
      <c r="X44" s="104">
        <f>'cieki 2023'!AS45</f>
        <v>2.5</v>
      </c>
      <c r="Y44" s="104">
        <f>'cieki 2023'!AT45</f>
        <v>2.5</v>
      </c>
      <c r="Z44" s="104">
        <f>'cieki 2023'!AU45</f>
        <v>2.5</v>
      </c>
      <c r="AA44" s="104">
        <f>'cieki 2023'!AV45</f>
        <v>2.5</v>
      </c>
      <c r="AB44" s="104">
        <f>'cieki 2023'!AW45</f>
        <v>2.5</v>
      </c>
      <c r="AC44" s="104">
        <f>'cieki 2023'!AX45</f>
        <v>6</v>
      </c>
      <c r="AD44" s="104">
        <f>'cieki 2023'!AY45</f>
        <v>2.5</v>
      </c>
      <c r="AE44" s="104">
        <f>'cieki 2023'!BA45</f>
        <v>31.5</v>
      </c>
      <c r="AF44" s="104">
        <f>'cieki 2023'!BI45</f>
        <v>0.5</v>
      </c>
      <c r="AG44" s="104">
        <f>'cieki 2023'!BK45</f>
        <v>0.5</v>
      </c>
      <c r="AH44" s="104">
        <f>'cieki 2023'!BL45</f>
        <v>0.05</v>
      </c>
      <c r="AI44" s="104">
        <f>'cieki 2023'!BM45</f>
        <v>0.05</v>
      </c>
      <c r="AJ44" s="104">
        <f>'cieki 2023'!BN45</f>
        <v>0.05</v>
      </c>
      <c r="AK44" s="104">
        <f>'cieki 2023'!BQ45</f>
        <v>0.4</v>
      </c>
      <c r="AL44" s="103">
        <f>'cieki 2023'!BS45</f>
        <v>0.05</v>
      </c>
      <c r="AM44" s="104">
        <f>'cieki 2023'!BU45</f>
        <v>0.1</v>
      </c>
      <c r="AN44" s="104">
        <f>'cieki 2023'!BW45</f>
        <v>0.05</v>
      </c>
      <c r="AO44" s="104">
        <f>'cieki 2023'!BX45</f>
        <v>0.05</v>
      </c>
      <c r="AP44" s="104">
        <f>'cieki 2023'!BY45</f>
        <v>0.15000000000000002</v>
      </c>
      <c r="AQ44" s="104">
        <f>'cieki 2023'!CA45</f>
        <v>0</v>
      </c>
      <c r="AR44" s="103">
        <f>'cieki 2023'!CL45</f>
        <v>0</v>
      </c>
      <c r="AS44" s="104">
        <f>'cieki 2023'!CO45</f>
        <v>0</v>
      </c>
      <c r="AT44" s="104">
        <f>'cieki 2023'!CT45</f>
        <v>0</v>
      </c>
      <c r="AU44" s="115">
        <f>'cieki 2023'!CY45</f>
        <v>0</v>
      </c>
      <c r="AV44" s="104">
        <f>'cieki 2023'!DD45</f>
        <v>0</v>
      </c>
      <c r="AW44" s="104">
        <f>'cieki 2023'!DE45</f>
        <v>0.05</v>
      </c>
      <c r="AX44" s="104">
        <f>'cieki 2023'!DF45</f>
        <v>0.05</v>
      </c>
      <c r="AY44" s="92" t="s">
        <v>161</v>
      </c>
      <c r="AZ44" s="105"/>
      <c r="BB44" s="114"/>
    </row>
    <row r="45" spans="1:54" s="93" customFormat="1" x14ac:dyDescent="0.25">
      <c r="A45" s="101">
        <f>'cieki 2023'!B46</f>
        <v>43</v>
      </c>
      <c r="B45" s="102" t="str">
        <f>'cieki 2023'!D46</f>
        <v>Dopływ z jeziora Staw - Gawrych Ruda</v>
      </c>
      <c r="C45" s="103">
        <f>'cieki 2023'!I46</f>
        <v>0.05</v>
      </c>
      <c r="D45" s="103">
        <f>'cieki 2023'!J46</f>
        <v>1.5</v>
      </c>
      <c r="E45" s="103">
        <f>'cieki 2023'!L46</f>
        <v>2.5000000000000001E-2</v>
      </c>
      <c r="F45" s="103">
        <f>'cieki 2023'!N46</f>
        <v>2.4300000000000002</v>
      </c>
      <c r="G45" s="103">
        <f>'cieki 2023'!O46</f>
        <v>4.0199999999999996</v>
      </c>
      <c r="H45" s="115">
        <f>'cieki 2023'!P46</f>
        <v>5.0000000000000001E-4</v>
      </c>
      <c r="I45" s="103">
        <f>'cieki 2023'!S46</f>
        <v>0.90500000000000003</v>
      </c>
      <c r="J45" s="103">
        <f>'cieki 2023'!T46</f>
        <v>1.1399999999999999</v>
      </c>
      <c r="K45" s="104">
        <f>'cieki 2023'!X46</f>
        <v>7.06</v>
      </c>
      <c r="L45" s="104">
        <f>'cieki 2023'!AA46</f>
        <v>1780</v>
      </c>
      <c r="M45" s="104">
        <f>'cieki 2023'!AB46</f>
        <v>63.2</v>
      </c>
      <c r="N45" s="104">
        <f>'cieki 2023'!AH46</f>
        <v>17</v>
      </c>
      <c r="O45" s="104">
        <f>'cieki 2023'!AI46</f>
        <v>6</v>
      </c>
      <c r="P45" s="104">
        <f>'cieki 2023'!AJ46</f>
        <v>2.5</v>
      </c>
      <c r="Q45" s="104">
        <f>'cieki 2023'!AK46</f>
        <v>10</v>
      </c>
      <c r="R45" s="104">
        <f>'cieki 2023'!AL46</f>
        <v>2.5</v>
      </c>
      <c r="S45" s="104">
        <f>'cieki 2023'!AM46</f>
        <v>2.5</v>
      </c>
      <c r="T45" s="104">
        <f>'cieki 2023'!AN46</f>
        <v>2.5</v>
      </c>
      <c r="U45" s="104">
        <f>'cieki 2023'!AP46</f>
        <v>2.5</v>
      </c>
      <c r="V45" s="104">
        <f>'cieki 2023'!AQ46</f>
        <v>1.5</v>
      </c>
      <c r="W45" s="104">
        <f>'cieki 2023'!AR46</f>
        <v>2.5</v>
      </c>
      <c r="X45" s="104">
        <f>'cieki 2023'!AS46</f>
        <v>2.5</v>
      </c>
      <c r="Y45" s="104">
        <f>'cieki 2023'!AT46</f>
        <v>9</v>
      </c>
      <c r="Z45" s="104">
        <f>'cieki 2023'!AU46</f>
        <v>7</v>
      </c>
      <c r="AA45" s="104">
        <f>'cieki 2023'!AV46</f>
        <v>2.5</v>
      </c>
      <c r="AB45" s="104">
        <f>'cieki 2023'!AW46</f>
        <v>7</v>
      </c>
      <c r="AC45" s="104">
        <f>'cieki 2023'!AX46</f>
        <v>9</v>
      </c>
      <c r="AD45" s="104">
        <f>'cieki 2023'!AY46</f>
        <v>2.5</v>
      </c>
      <c r="AE45" s="104">
        <f>'cieki 2023'!BA46</f>
        <v>68</v>
      </c>
      <c r="AF45" s="104">
        <f>'cieki 2023'!BI46</f>
        <v>0.5</v>
      </c>
      <c r="AG45" s="104">
        <f>'cieki 2023'!BK46</f>
        <v>0.5</v>
      </c>
      <c r="AH45" s="104">
        <f>'cieki 2023'!BL46</f>
        <v>0.05</v>
      </c>
      <c r="AI45" s="104">
        <f>'cieki 2023'!BM46</f>
        <v>0.05</v>
      </c>
      <c r="AJ45" s="104">
        <f>'cieki 2023'!BN46</f>
        <v>0.05</v>
      </c>
      <c r="AK45" s="104">
        <f>'cieki 2023'!BQ46</f>
        <v>0.4</v>
      </c>
      <c r="AL45" s="103">
        <f>'cieki 2023'!BS46</f>
        <v>0.05</v>
      </c>
      <c r="AM45" s="104">
        <f>'cieki 2023'!BU46</f>
        <v>0.1</v>
      </c>
      <c r="AN45" s="104">
        <f>'cieki 2023'!BW46</f>
        <v>0.05</v>
      </c>
      <c r="AO45" s="104">
        <f>'cieki 2023'!BX46</f>
        <v>0.05</v>
      </c>
      <c r="AP45" s="104">
        <f>'cieki 2023'!BY46</f>
        <v>0.15000000000000002</v>
      </c>
      <c r="AQ45" s="104">
        <f>'cieki 2023'!CA46</f>
        <v>0</v>
      </c>
      <c r="AR45" s="103">
        <f>'cieki 2023'!CL46</f>
        <v>0</v>
      </c>
      <c r="AS45" s="104">
        <f>'cieki 2023'!CO46</f>
        <v>0</v>
      </c>
      <c r="AT45" s="104">
        <f>'cieki 2023'!CT46</f>
        <v>0</v>
      </c>
      <c r="AU45" s="115">
        <f>'cieki 2023'!CY46</f>
        <v>0</v>
      </c>
      <c r="AV45" s="104">
        <f>'cieki 2023'!DD46</f>
        <v>0</v>
      </c>
      <c r="AW45" s="104">
        <f>'cieki 2023'!DE46</f>
        <v>0.05</v>
      </c>
      <c r="AX45" s="104">
        <f>'cieki 2023'!DF46</f>
        <v>0.05</v>
      </c>
      <c r="AY45" s="92" t="s">
        <v>161</v>
      </c>
      <c r="AZ45" s="105"/>
      <c r="BB45" s="114"/>
    </row>
    <row r="46" spans="1:54" s="93" customFormat="1" x14ac:dyDescent="0.25">
      <c r="A46" s="101">
        <f>'cieki 2023'!B47</f>
        <v>44</v>
      </c>
      <c r="B46" s="102" t="str">
        <f>'cieki 2023'!D47</f>
        <v>Dopływ z jeziora Toczyłowo - Toczyłowo</v>
      </c>
      <c r="C46" s="103">
        <f>'cieki 2023'!I47</f>
        <v>10.199999999999999</v>
      </c>
      <c r="D46" s="103">
        <f>'cieki 2023'!J47</f>
        <v>1.5</v>
      </c>
      <c r="E46" s="103">
        <f>'cieki 2023'!L47</f>
        <v>2.5000000000000001E-2</v>
      </c>
      <c r="F46" s="103">
        <f>'cieki 2023'!N47</f>
        <v>5.13</v>
      </c>
      <c r="G46" s="103">
        <f>'cieki 2023'!O47</f>
        <v>8.85</v>
      </c>
      <c r="H46" s="115">
        <f>'cieki 2023'!P47</f>
        <v>7.3000000000000001E-3</v>
      </c>
      <c r="I46" s="103">
        <f>'cieki 2023'!S47</f>
        <v>2.81</v>
      </c>
      <c r="J46" s="103">
        <f>'cieki 2023'!T47</f>
        <v>3.69</v>
      </c>
      <c r="K46" s="104">
        <f>'cieki 2023'!X47</f>
        <v>26.1</v>
      </c>
      <c r="L46" s="104">
        <f>'cieki 2023'!AA47</f>
        <v>4260</v>
      </c>
      <c r="M46" s="104">
        <f>'cieki 2023'!AB47</f>
        <v>122</v>
      </c>
      <c r="N46" s="104">
        <f>'cieki 2023'!AH47</f>
        <v>46</v>
      </c>
      <c r="O46" s="104">
        <f>'cieki 2023'!AI47</f>
        <v>61</v>
      </c>
      <c r="P46" s="104">
        <f>'cieki 2023'!AJ47</f>
        <v>7</v>
      </c>
      <c r="Q46" s="104">
        <f>'cieki 2023'!AK47</f>
        <v>81</v>
      </c>
      <c r="R46" s="104">
        <f>'cieki 2023'!AL47</f>
        <v>24</v>
      </c>
      <c r="S46" s="104">
        <f>'cieki 2023'!AM47</f>
        <v>22</v>
      </c>
      <c r="T46" s="104">
        <f>'cieki 2023'!AN47</f>
        <v>21</v>
      </c>
      <c r="U46" s="104">
        <f>'cieki 2023'!AP47</f>
        <v>11</v>
      </c>
      <c r="V46" s="104">
        <f>'cieki 2023'!AQ47</f>
        <v>1.5</v>
      </c>
      <c r="W46" s="104">
        <f>'cieki 2023'!AR47</f>
        <v>16</v>
      </c>
      <c r="X46" s="104">
        <f>'cieki 2023'!AS47</f>
        <v>31</v>
      </c>
      <c r="Y46" s="104">
        <f>'cieki 2023'!AT47</f>
        <v>71</v>
      </c>
      <c r="Z46" s="104">
        <f>'cieki 2023'!AU47</f>
        <v>27</v>
      </c>
      <c r="AA46" s="104">
        <f>'cieki 2023'!AV47</f>
        <v>10</v>
      </c>
      <c r="AB46" s="104">
        <f>'cieki 2023'!AW47</f>
        <v>15</v>
      </c>
      <c r="AC46" s="104">
        <f>'cieki 2023'!AX47</f>
        <v>13</v>
      </c>
      <c r="AD46" s="104">
        <f>'cieki 2023'!AY47</f>
        <v>2.5</v>
      </c>
      <c r="AE46" s="104">
        <f>'cieki 2023'!BA47</f>
        <v>418.5</v>
      </c>
      <c r="AF46" s="104">
        <f>'cieki 2023'!BI47</f>
        <v>0.5</v>
      </c>
      <c r="AG46" s="104">
        <f>'cieki 2023'!BK47</f>
        <v>0.5</v>
      </c>
      <c r="AH46" s="104">
        <f>'cieki 2023'!BL47</f>
        <v>0.05</v>
      </c>
      <c r="AI46" s="104">
        <f>'cieki 2023'!BM47</f>
        <v>0.05</v>
      </c>
      <c r="AJ46" s="104">
        <f>'cieki 2023'!BN47</f>
        <v>0.05</v>
      </c>
      <c r="AK46" s="104">
        <f>'cieki 2023'!BQ47</f>
        <v>0.4</v>
      </c>
      <c r="AL46" s="103">
        <f>'cieki 2023'!BS47</f>
        <v>0.05</v>
      </c>
      <c r="AM46" s="104">
        <f>'cieki 2023'!BU47</f>
        <v>0.1</v>
      </c>
      <c r="AN46" s="104">
        <f>'cieki 2023'!BW47</f>
        <v>0.05</v>
      </c>
      <c r="AO46" s="104">
        <f>'cieki 2023'!BX47</f>
        <v>0.05</v>
      </c>
      <c r="AP46" s="104">
        <f>'cieki 2023'!BY47</f>
        <v>0.15000000000000002</v>
      </c>
      <c r="AQ46" s="104">
        <f>'cieki 2023'!CA47</f>
        <v>0</v>
      </c>
      <c r="AR46" s="103">
        <f>'cieki 2023'!CL47</f>
        <v>0</v>
      </c>
      <c r="AS46" s="104">
        <f>'cieki 2023'!CO47</f>
        <v>0</v>
      </c>
      <c r="AT46" s="104">
        <f>'cieki 2023'!CT47</f>
        <v>0</v>
      </c>
      <c r="AU46" s="115">
        <f>'cieki 2023'!CY47</f>
        <v>0</v>
      </c>
      <c r="AV46" s="104">
        <f>'cieki 2023'!DD47</f>
        <v>0</v>
      </c>
      <c r="AW46" s="104">
        <f>'cieki 2023'!DE47</f>
        <v>0.05</v>
      </c>
      <c r="AX46" s="104">
        <f>'cieki 2023'!DF47</f>
        <v>0.05</v>
      </c>
      <c r="AY46" s="99" t="s">
        <v>164</v>
      </c>
      <c r="AZ46" s="105"/>
      <c r="BB46" s="114"/>
    </row>
    <row r="47" spans="1:54" s="93" customFormat="1" x14ac:dyDescent="0.25">
      <c r="A47" s="101">
        <f>'cieki 2023'!B48</f>
        <v>45</v>
      </c>
      <c r="B47" s="102" t="str">
        <f>'cieki 2023'!D48</f>
        <v>Dopływ z Klecina - ujście do Bystrzycy (m. Klecin)</v>
      </c>
      <c r="C47" s="103">
        <f>'cieki 2023'!I48</f>
        <v>0.05</v>
      </c>
      <c r="D47" s="103">
        <f>'cieki 2023'!J48</f>
        <v>3.73</v>
      </c>
      <c r="E47" s="103">
        <f>'cieki 2023'!L48</f>
        <v>2.5000000000000001E-2</v>
      </c>
      <c r="F47" s="103">
        <f>'cieki 2023'!N48</f>
        <v>11.9</v>
      </c>
      <c r="G47" s="103">
        <f>'cieki 2023'!O48</f>
        <v>15.5</v>
      </c>
      <c r="H47" s="115">
        <f>'cieki 2023'!P48</f>
        <v>7.4000000000000003E-3</v>
      </c>
      <c r="I47" s="103">
        <f>'cieki 2023'!S48</f>
        <v>8.26</v>
      </c>
      <c r="J47" s="103">
        <f>'cieki 2023'!T48</f>
        <v>6.91</v>
      </c>
      <c r="K47" s="104">
        <f>'cieki 2023'!X48</f>
        <v>56.5</v>
      </c>
      <c r="L47" s="104">
        <f>'cieki 2023'!AA48</f>
        <v>10900</v>
      </c>
      <c r="M47" s="104">
        <f>'cieki 2023'!AB48</f>
        <v>226</v>
      </c>
      <c r="N47" s="104">
        <f>'cieki 2023'!AH48</f>
        <v>95</v>
      </c>
      <c r="O47" s="104">
        <f>'cieki 2023'!AI48</f>
        <v>233</v>
      </c>
      <c r="P47" s="104">
        <f>'cieki 2023'!AJ48</f>
        <v>40</v>
      </c>
      <c r="Q47" s="104">
        <f>'cieki 2023'!AK48</f>
        <v>1320</v>
      </c>
      <c r="R47" s="104">
        <f>'cieki 2023'!AL48</f>
        <v>800</v>
      </c>
      <c r="S47" s="104">
        <f>'cieki 2023'!AM48</f>
        <v>621</v>
      </c>
      <c r="T47" s="104">
        <f>'cieki 2023'!AN48</f>
        <v>800</v>
      </c>
      <c r="U47" s="104">
        <f>'cieki 2023'!AP48</f>
        <v>741</v>
      </c>
      <c r="V47" s="104">
        <f>'cieki 2023'!AQ48</f>
        <v>5</v>
      </c>
      <c r="W47" s="104">
        <f>'cieki 2023'!AR48</f>
        <v>33</v>
      </c>
      <c r="X47" s="104">
        <f>'cieki 2023'!AS48</f>
        <v>27</v>
      </c>
      <c r="Y47" s="104">
        <f>'cieki 2023'!AT48</f>
        <v>1380</v>
      </c>
      <c r="Z47" s="104">
        <f>'cieki 2023'!AU48</f>
        <v>1070</v>
      </c>
      <c r="AA47" s="104">
        <f>'cieki 2023'!AV48</f>
        <v>461</v>
      </c>
      <c r="AB47" s="104">
        <f>'cieki 2023'!AW48</f>
        <v>276</v>
      </c>
      <c r="AC47" s="104">
        <f>'cieki 2023'!AX48</f>
        <v>850</v>
      </c>
      <c r="AD47" s="104">
        <f>'cieki 2023'!AY48</f>
        <v>99</v>
      </c>
      <c r="AE47" s="104">
        <f>'cieki 2023'!BA48</f>
        <v>6885</v>
      </c>
      <c r="AF47" s="104">
        <f>'cieki 2023'!BI48</f>
        <v>0.5</v>
      </c>
      <c r="AG47" s="104">
        <f>'cieki 2023'!BK48</f>
        <v>0.5</v>
      </c>
      <c r="AH47" s="104">
        <f>'cieki 2023'!BL48</f>
        <v>0.05</v>
      </c>
      <c r="AI47" s="104">
        <f>'cieki 2023'!BM48</f>
        <v>0.05</v>
      </c>
      <c r="AJ47" s="104">
        <f>'cieki 2023'!BN48</f>
        <v>0.05</v>
      </c>
      <c r="AK47" s="104">
        <f>'cieki 2023'!BQ48</f>
        <v>0.4</v>
      </c>
      <c r="AL47" s="103">
        <f>'cieki 2023'!BS48</f>
        <v>0.05</v>
      </c>
      <c r="AM47" s="104">
        <f>'cieki 2023'!BU48</f>
        <v>0.1</v>
      </c>
      <c r="AN47" s="104">
        <f>'cieki 2023'!BW48</f>
        <v>0.05</v>
      </c>
      <c r="AO47" s="104">
        <f>'cieki 2023'!BX48</f>
        <v>0.05</v>
      </c>
      <c r="AP47" s="104">
        <f>'cieki 2023'!BY48</f>
        <v>0.15000000000000002</v>
      </c>
      <c r="AQ47" s="104">
        <f>'cieki 2023'!CA48</f>
        <v>0</v>
      </c>
      <c r="AR47" s="103">
        <f>'cieki 2023'!CL48</f>
        <v>0</v>
      </c>
      <c r="AS47" s="104">
        <f>'cieki 2023'!CO48</f>
        <v>0</v>
      </c>
      <c r="AT47" s="104">
        <f>'cieki 2023'!CT48</f>
        <v>0</v>
      </c>
      <c r="AU47" s="115">
        <f>'cieki 2023'!CY48</f>
        <v>0</v>
      </c>
      <c r="AV47" s="104">
        <f>'cieki 2023'!DD48</f>
        <v>0</v>
      </c>
      <c r="AW47" s="104">
        <f>'cieki 2023'!DE48</f>
        <v>0.05</v>
      </c>
      <c r="AX47" s="104">
        <f>'cieki 2023'!DF48</f>
        <v>0.05</v>
      </c>
      <c r="AY47" s="96" t="s">
        <v>163</v>
      </c>
      <c r="AZ47" s="105"/>
      <c r="BB47" s="114"/>
    </row>
    <row r="48" spans="1:54" s="93" customFormat="1" ht="18" x14ac:dyDescent="0.25">
      <c r="A48" s="101">
        <f>'cieki 2023'!B49</f>
        <v>46</v>
      </c>
      <c r="B48" s="102" t="str">
        <f>'cieki 2023'!D49</f>
        <v>Dopływ z Kościelca Kujawskiego - ujście do Noteci, Kościelec Kujawski</v>
      </c>
      <c r="C48" s="103">
        <f>'cieki 2023'!I49</f>
        <v>0.05</v>
      </c>
      <c r="D48" s="103">
        <f>'cieki 2023'!J49</f>
        <v>1.5</v>
      </c>
      <c r="E48" s="103">
        <f>'cieki 2023'!L49</f>
        <v>2.5000000000000001E-2</v>
      </c>
      <c r="F48" s="103">
        <f>'cieki 2023'!N49</f>
        <v>13.6</v>
      </c>
      <c r="G48" s="103">
        <f>'cieki 2023'!O49</f>
        <v>5.05</v>
      </c>
      <c r="H48" s="115">
        <f>'cieki 2023'!P49</f>
        <v>1.2699999999999999E-2</v>
      </c>
      <c r="I48" s="103">
        <f>'cieki 2023'!S49</f>
        <v>4.16</v>
      </c>
      <c r="J48" s="103">
        <f>'cieki 2023'!T49</f>
        <v>3.21</v>
      </c>
      <c r="K48" s="104">
        <f>'cieki 2023'!X49</f>
        <v>28.7</v>
      </c>
      <c r="L48" s="104">
        <f>'cieki 2023'!AA49</f>
        <v>3460</v>
      </c>
      <c r="M48" s="104">
        <f>'cieki 2023'!AB49</f>
        <v>259</v>
      </c>
      <c r="N48" s="104">
        <f>'cieki 2023'!AH49</f>
        <v>62</v>
      </c>
      <c r="O48" s="104">
        <f>'cieki 2023'!AI49</f>
        <v>37</v>
      </c>
      <c r="P48" s="104">
        <f>'cieki 2023'!AJ49</f>
        <v>7</v>
      </c>
      <c r="Q48" s="104">
        <f>'cieki 2023'!AK49</f>
        <v>35</v>
      </c>
      <c r="R48" s="104">
        <f>'cieki 2023'!AL49</f>
        <v>13</v>
      </c>
      <c r="S48" s="104">
        <f>'cieki 2023'!AM49</f>
        <v>12</v>
      </c>
      <c r="T48" s="104">
        <f>'cieki 2023'!AN49</f>
        <v>9</v>
      </c>
      <c r="U48" s="104">
        <f>'cieki 2023'!AP49</f>
        <v>6</v>
      </c>
      <c r="V48" s="104">
        <f>'cieki 2023'!AQ49</f>
        <v>1.5</v>
      </c>
      <c r="W48" s="104">
        <f>'cieki 2023'!AR49</f>
        <v>25</v>
      </c>
      <c r="X48" s="104">
        <f>'cieki 2023'!AS49</f>
        <v>9</v>
      </c>
      <c r="Y48" s="104">
        <f>'cieki 2023'!AT49</f>
        <v>77</v>
      </c>
      <c r="Z48" s="104">
        <f>'cieki 2023'!AU49</f>
        <v>14</v>
      </c>
      <c r="AA48" s="104">
        <f>'cieki 2023'!AV49</f>
        <v>9</v>
      </c>
      <c r="AB48" s="104">
        <f>'cieki 2023'!AW49</f>
        <v>6</v>
      </c>
      <c r="AC48" s="104">
        <f>'cieki 2023'!AX49</f>
        <v>6</v>
      </c>
      <c r="AD48" s="104">
        <f>'cieki 2023'!AY49</f>
        <v>2.5</v>
      </c>
      <c r="AE48" s="104">
        <f>'cieki 2023'!BA49</f>
        <v>310.5</v>
      </c>
      <c r="AF48" s="104">
        <f>'cieki 2023'!BI49</f>
        <v>0.5</v>
      </c>
      <c r="AG48" s="104">
        <f>'cieki 2023'!BK49</f>
        <v>0.5</v>
      </c>
      <c r="AH48" s="104">
        <f>'cieki 2023'!BL49</f>
        <v>0.05</v>
      </c>
      <c r="AI48" s="104">
        <f>'cieki 2023'!BM49</f>
        <v>0.05</v>
      </c>
      <c r="AJ48" s="104">
        <f>'cieki 2023'!BN49</f>
        <v>0.05</v>
      </c>
      <c r="AK48" s="104">
        <f>'cieki 2023'!BQ49</f>
        <v>0.4</v>
      </c>
      <c r="AL48" s="103">
        <f>'cieki 2023'!BS49</f>
        <v>0.05</v>
      </c>
      <c r="AM48" s="104">
        <f>'cieki 2023'!BU49</f>
        <v>0.1</v>
      </c>
      <c r="AN48" s="104">
        <f>'cieki 2023'!BW49</f>
        <v>0.05</v>
      </c>
      <c r="AO48" s="104">
        <f>'cieki 2023'!BX49</f>
        <v>0.05</v>
      </c>
      <c r="AP48" s="104">
        <f>'cieki 2023'!BY49</f>
        <v>0.15000000000000002</v>
      </c>
      <c r="AQ48" s="104">
        <f>'cieki 2023'!CA49</f>
        <v>0</v>
      </c>
      <c r="AR48" s="103">
        <f>'cieki 2023'!CL49</f>
        <v>0</v>
      </c>
      <c r="AS48" s="104">
        <f>'cieki 2023'!CO49</f>
        <v>0</v>
      </c>
      <c r="AT48" s="104">
        <f>'cieki 2023'!CT49</f>
        <v>0</v>
      </c>
      <c r="AU48" s="115">
        <f>'cieki 2023'!CY49</f>
        <v>0</v>
      </c>
      <c r="AV48" s="104">
        <f>'cieki 2023'!DD49</f>
        <v>0</v>
      </c>
      <c r="AW48" s="104">
        <f>'cieki 2023'!DE49</f>
        <v>0.05</v>
      </c>
      <c r="AX48" s="104">
        <f>'cieki 2023'!DF49</f>
        <v>0.05</v>
      </c>
      <c r="AY48" s="94" t="s">
        <v>162</v>
      </c>
      <c r="AZ48" s="105"/>
      <c r="BB48" s="114"/>
    </row>
    <row r="49" spans="1:54" s="93" customFormat="1" x14ac:dyDescent="0.25">
      <c r="A49" s="101">
        <f>'cieki 2023'!B50</f>
        <v>47</v>
      </c>
      <c r="B49" s="102" t="str">
        <f>'cieki 2023'!D50</f>
        <v>Dopływ z Łysego Młyna - Radojewo</v>
      </c>
      <c r="C49" s="103">
        <f>'cieki 2023'!I50</f>
        <v>0.05</v>
      </c>
      <c r="D49" s="103">
        <f>'cieki 2023'!J50</f>
        <v>1.5</v>
      </c>
      <c r="E49" s="103">
        <f>'cieki 2023'!L50</f>
        <v>2.5000000000000001E-2</v>
      </c>
      <c r="F49" s="103">
        <f>'cieki 2023'!N50</f>
        <v>2.14</v>
      </c>
      <c r="G49" s="103">
        <f>'cieki 2023'!O50</f>
        <v>3.49</v>
      </c>
      <c r="H49" s="115">
        <f>'cieki 2023'!P50</f>
        <v>2.5000000000000001E-3</v>
      </c>
      <c r="I49" s="103">
        <f>'cieki 2023'!S50</f>
        <v>0.97899999999999998</v>
      </c>
      <c r="J49" s="103">
        <f>'cieki 2023'!T50</f>
        <v>1.92</v>
      </c>
      <c r="K49" s="104">
        <f>'cieki 2023'!X50</f>
        <v>8.4600000000000009</v>
      </c>
      <c r="L49" s="104">
        <f>'cieki 2023'!AA50</f>
        <v>2170</v>
      </c>
      <c r="M49" s="104">
        <f>'cieki 2023'!AB50</f>
        <v>80.8</v>
      </c>
      <c r="N49" s="104">
        <f>'cieki 2023'!AH50</f>
        <v>11</v>
      </c>
      <c r="O49" s="104">
        <f>'cieki 2023'!AI50</f>
        <v>13</v>
      </c>
      <c r="P49" s="104">
        <f>'cieki 2023'!AJ50</f>
        <v>2.5</v>
      </c>
      <c r="Q49" s="104">
        <f>'cieki 2023'!AK50</f>
        <v>33</v>
      </c>
      <c r="R49" s="104">
        <f>'cieki 2023'!AL50</f>
        <v>35</v>
      </c>
      <c r="S49" s="104">
        <f>'cieki 2023'!AM50</f>
        <v>17</v>
      </c>
      <c r="T49" s="104">
        <f>'cieki 2023'!AN50</f>
        <v>31</v>
      </c>
      <c r="U49" s="104">
        <f>'cieki 2023'!AP50</f>
        <v>27</v>
      </c>
      <c r="V49" s="104">
        <f>'cieki 2023'!AQ50</f>
        <v>1.5</v>
      </c>
      <c r="W49" s="104">
        <f>'cieki 2023'!AR50</f>
        <v>2.5</v>
      </c>
      <c r="X49" s="104">
        <f>'cieki 2023'!AS50</f>
        <v>2.5</v>
      </c>
      <c r="Y49" s="104">
        <f>'cieki 2023'!AT50</f>
        <v>40</v>
      </c>
      <c r="Z49" s="104">
        <f>'cieki 2023'!AU50</f>
        <v>35</v>
      </c>
      <c r="AA49" s="104">
        <f>'cieki 2023'!AV50</f>
        <v>31</v>
      </c>
      <c r="AB49" s="104">
        <f>'cieki 2023'!AW50</f>
        <v>27</v>
      </c>
      <c r="AC49" s="104">
        <f>'cieki 2023'!AX50</f>
        <v>40</v>
      </c>
      <c r="AD49" s="104">
        <f>'cieki 2023'!AY50</f>
        <v>6</v>
      </c>
      <c r="AE49" s="104">
        <f>'cieki 2023'!BA50</f>
        <v>255</v>
      </c>
      <c r="AF49" s="104">
        <f>'cieki 2023'!BI50</f>
        <v>0.5</v>
      </c>
      <c r="AG49" s="104">
        <f>'cieki 2023'!BK50</f>
        <v>0.5</v>
      </c>
      <c r="AH49" s="104">
        <f>'cieki 2023'!BL50</f>
        <v>0.05</v>
      </c>
      <c r="AI49" s="104">
        <f>'cieki 2023'!BM50</f>
        <v>0.05</v>
      </c>
      <c r="AJ49" s="104">
        <f>'cieki 2023'!BN50</f>
        <v>0.05</v>
      </c>
      <c r="AK49" s="104">
        <f>'cieki 2023'!BQ50</f>
        <v>0.4</v>
      </c>
      <c r="AL49" s="103">
        <f>'cieki 2023'!BS50</f>
        <v>0.05</v>
      </c>
      <c r="AM49" s="104">
        <f>'cieki 2023'!BU50</f>
        <v>0.1</v>
      </c>
      <c r="AN49" s="104">
        <f>'cieki 2023'!BW50</f>
        <v>0.05</v>
      </c>
      <c r="AO49" s="104">
        <f>'cieki 2023'!BX50</f>
        <v>0.05</v>
      </c>
      <c r="AP49" s="104">
        <f>'cieki 2023'!BY50</f>
        <v>0.15000000000000002</v>
      </c>
      <c r="AQ49" s="104">
        <f>'cieki 2023'!CA50</f>
        <v>0</v>
      </c>
      <c r="AR49" s="103">
        <f>'cieki 2023'!CL50</f>
        <v>0</v>
      </c>
      <c r="AS49" s="104">
        <f>'cieki 2023'!CO50</f>
        <v>0</v>
      </c>
      <c r="AT49" s="104">
        <f>'cieki 2023'!CT50</f>
        <v>0</v>
      </c>
      <c r="AU49" s="115">
        <f>'cieki 2023'!CY50</f>
        <v>0</v>
      </c>
      <c r="AV49" s="104">
        <f>'cieki 2023'!DD50</f>
        <v>0</v>
      </c>
      <c r="AW49" s="104">
        <f>'cieki 2023'!DE50</f>
        <v>0.05</v>
      </c>
      <c r="AX49" s="104">
        <f>'cieki 2023'!DF50</f>
        <v>0.05</v>
      </c>
      <c r="AY49" s="92" t="s">
        <v>161</v>
      </c>
      <c r="AZ49" s="105"/>
      <c r="BB49" s="114"/>
    </row>
    <row r="50" spans="1:54" s="93" customFormat="1" x14ac:dyDescent="0.25">
      <c r="A50" s="101">
        <f>'cieki 2023'!B51</f>
        <v>48</v>
      </c>
      <c r="B50" s="102" t="str">
        <f>'cieki 2023'!D51</f>
        <v>Dopływ z Miłochowa - ujście do Piławy (m. Miłochów)</v>
      </c>
      <c r="C50" s="103">
        <f>'cieki 2023'!I51</f>
        <v>0.46200000000000002</v>
      </c>
      <c r="D50" s="103">
        <f>'cieki 2023'!J51</f>
        <v>1.5</v>
      </c>
      <c r="E50" s="103">
        <f>'cieki 2023'!L51</f>
        <v>9.1999999999999998E-2</v>
      </c>
      <c r="F50" s="103">
        <f>'cieki 2023'!N51</f>
        <v>21.5</v>
      </c>
      <c r="G50" s="103">
        <f>'cieki 2023'!O51</f>
        <v>14.4</v>
      </c>
      <c r="H50" s="115">
        <f>'cieki 2023'!P51</f>
        <v>6.4999999999999997E-3</v>
      </c>
      <c r="I50" s="103">
        <f>'cieki 2023'!S51</f>
        <v>16.899999999999999</v>
      </c>
      <c r="J50" s="103">
        <f>'cieki 2023'!T51</f>
        <v>12.4</v>
      </c>
      <c r="K50" s="104">
        <f>'cieki 2023'!X51</f>
        <v>54.9</v>
      </c>
      <c r="L50" s="104">
        <f>'cieki 2023'!AA51</f>
        <v>8730</v>
      </c>
      <c r="M50" s="104">
        <f>'cieki 2023'!AB51</f>
        <v>113</v>
      </c>
      <c r="N50" s="104">
        <f>'cieki 2023'!AH51</f>
        <v>67</v>
      </c>
      <c r="O50" s="104">
        <f>'cieki 2023'!AI51</f>
        <v>92</v>
      </c>
      <c r="P50" s="104">
        <f>'cieki 2023'!AJ51</f>
        <v>21</v>
      </c>
      <c r="Q50" s="104">
        <f>'cieki 2023'!AK51</f>
        <v>176</v>
      </c>
      <c r="R50" s="104">
        <f>'cieki 2023'!AL51</f>
        <v>140</v>
      </c>
      <c r="S50" s="104">
        <f>'cieki 2023'!AM51</f>
        <v>143</v>
      </c>
      <c r="T50" s="104">
        <f>'cieki 2023'!AN51</f>
        <v>131</v>
      </c>
      <c r="U50" s="104">
        <f>'cieki 2023'!AP51</f>
        <v>72</v>
      </c>
      <c r="V50" s="104">
        <f>'cieki 2023'!AQ51</f>
        <v>1.5</v>
      </c>
      <c r="W50" s="104">
        <f>'cieki 2023'!AR51</f>
        <v>6</v>
      </c>
      <c r="X50" s="104">
        <f>'cieki 2023'!AS51</f>
        <v>6</v>
      </c>
      <c r="Y50" s="104">
        <f>'cieki 2023'!AT51</f>
        <v>212</v>
      </c>
      <c r="Z50" s="104">
        <f>'cieki 2023'!AU51</f>
        <v>137</v>
      </c>
      <c r="AA50" s="104">
        <f>'cieki 2023'!AV51</f>
        <v>102</v>
      </c>
      <c r="AB50" s="104">
        <f>'cieki 2023'!AW51</f>
        <v>34</v>
      </c>
      <c r="AC50" s="104">
        <f>'cieki 2023'!AX51</f>
        <v>105</v>
      </c>
      <c r="AD50" s="104">
        <f>'cieki 2023'!AY51</f>
        <v>14</v>
      </c>
      <c r="AE50" s="104">
        <f>'cieki 2023'!BA51</f>
        <v>1234.5</v>
      </c>
      <c r="AF50" s="104">
        <f>'cieki 2023'!BI51</f>
        <v>0.5</v>
      </c>
      <c r="AG50" s="104">
        <f>'cieki 2023'!BK51</f>
        <v>0.5</v>
      </c>
      <c r="AH50" s="104">
        <f>'cieki 2023'!BL51</f>
        <v>0.05</v>
      </c>
      <c r="AI50" s="104">
        <f>'cieki 2023'!BM51</f>
        <v>0.05</v>
      </c>
      <c r="AJ50" s="104">
        <f>'cieki 2023'!BN51</f>
        <v>0.05</v>
      </c>
      <c r="AK50" s="104">
        <f>'cieki 2023'!BQ51</f>
        <v>0.4</v>
      </c>
      <c r="AL50" s="103">
        <f>'cieki 2023'!BS51</f>
        <v>0.05</v>
      </c>
      <c r="AM50" s="104">
        <f>'cieki 2023'!BU51</f>
        <v>0.1</v>
      </c>
      <c r="AN50" s="104">
        <f>'cieki 2023'!BW51</f>
        <v>0.05</v>
      </c>
      <c r="AO50" s="104">
        <f>'cieki 2023'!BX51</f>
        <v>0.05</v>
      </c>
      <c r="AP50" s="104">
        <f>'cieki 2023'!BY51</f>
        <v>0.15000000000000002</v>
      </c>
      <c r="AQ50" s="104">
        <f>'cieki 2023'!CA51</f>
        <v>0</v>
      </c>
      <c r="AR50" s="103">
        <f>'cieki 2023'!CL51</f>
        <v>0</v>
      </c>
      <c r="AS50" s="104">
        <f>'cieki 2023'!CO51</f>
        <v>0</v>
      </c>
      <c r="AT50" s="104">
        <f>'cieki 2023'!CT51</f>
        <v>0</v>
      </c>
      <c r="AU50" s="115">
        <f>'cieki 2023'!CY51</f>
        <v>0</v>
      </c>
      <c r="AV50" s="104">
        <f>'cieki 2023'!DD51</f>
        <v>0</v>
      </c>
      <c r="AW50" s="104">
        <f>'cieki 2023'!DE51</f>
        <v>0.05</v>
      </c>
      <c r="AX50" s="104">
        <f>'cieki 2023'!DF51</f>
        <v>0.05</v>
      </c>
      <c r="AY50" s="94" t="s">
        <v>162</v>
      </c>
      <c r="AZ50" s="105"/>
      <c r="BB50" s="114"/>
    </row>
    <row r="51" spans="1:54" s="93" customFormat="1" x14ac:dyDescent="0.25">
      <c r="A51" s="101">
        <f>'cieki 2023'!B52</f>
        <v>49</v>
      </c>
      <c r="B51" s="102" t="str">
        <f>'cieki 2023'!D52</f>
        <v>Dopływ z wyrobiska Turoszów</v>
      </c>
      <c r="C51" s="103">
        <f>'cieki 2023'!I52</f>
        <v>0.05</v>
      </c>
      <c r="D51" s="103">
        <f>'cieki 2023'!J52</f>
        <v>40.799999999999997</v>
      </c>
      <c r="E51" s="103">
        <f>'cieki 2023'!L52</f>
        <v>1.1200000000000001</v>
      </c>
      <c r="F51" s="103">
        <f>'cieki 2023'!N52</f>
        <v>56.2</v>
      </c>
      <c r="G51" s="103">
        <f>'cieki 2023'!O52</f>
        <v>58.8</v>
      </c>
      <c r="H51" s="115">
        <f>'cieki 2023'!P52</f>
        <v>6.0999999999999999E-2</v>
      </c>
      <c r="I51" s="103">
        <f>'cieki 2023'!S52</f>
        <v>44.7</v>
      </c>
      <c r="J51" s="103">
        <f>'cieki 2023'!T52</f>
        <v>35.6</v>
      </c>
      <c r="K51" s="104">
        <f>'cieki 2023'!X52</f>
        <v>236</v>
      </c>
      <c r="L51" s="104">
        <f>'cieki 2023'!AA52</f>
        <v>57555.199999999997</v>
      </c>
      <c r="M51" s="104">
        <f>'cieki 2023'!AB52</f>
        <v>283</v>
      </c>
      <c r="N51" s="104">
        <f>'cieki 2023'!AH52</f>
        <v>40</v>
      </c>
      <c r="O51" s="104">
        <f>'cieki 2023'!AI52</f>
        <v>378</v>
      </c>
      <c r="P51" s="104">
        <f>'cieki 2023'!AJ52</f>
        <v>14</v>
      </c>
      <c r="Q51" s="104">
        <f>'cieki 2023'!AK52</f>
        <v>337</v>
      </c>
      <c r="R51" s="104">
        <f>'cieki 2023'!AL52</f>
        <v>75</v>
      </c>
      <c r="S51" s="104">
        <f>'cieki 2023'!AM52</f>
        <v>71</v>
      </c>
      <c r="T51" s="104">
        <f>'cieki 2023'!AN52</f>
        <v>60</v>
      </c>
      <c r="U51" s="104">
        <f>'cieki 2023'!AP52</f>
        <v>32</v>
      </c>
      <c r="V51" s="104">
        <f>'cieki 2023'!AQ52</f>
        <v>1.5</v>
      </c>
      <c r="W51" s="104">
        <f>'cieki 2023'!AR52</f>
        <v>2.5</v>
      </c>
      <c r="X51" s="104">
        <f>'cieki 2023'!AS52</f>
        <v>27</v>
      </c>
      <c r="Y51" s="104">
        <f>'cieki 2023'!AT52</f>
        <v>252</v>
      </c>
      <c r="Z51" s="104">
        <f>'cieki 2023'!AU52</f>
        <v>96</v>
      </c>
      <c r="AA51" s="104">
        <f>'cieki 2023'!AV52</f>
        <v>41</v>
      </c>
      <c r="AB51" s="104">
        <f>'cieki 2023'!AW52</f>
        <v>63</v>
      </c>
      <c r="AC51" s="104">
        <f>'cieki 2023'!AX52</f>
        <v>59</v>
      </c>
      <c r="AD51" s="104">
        <f>'cieki 2023'!AY52</f>
        <v>2.5</v>
      </c>
      <c r="AE51" s="104">
        <f>'cieki 2023'!BA52</f>
        <v>1395</v>
      </c>
      <c r="AF51" s="104">
        <f>'cieki 2023'!BI52</f>
        <v>0.5</v>
      </c>
      <c r="AG51" s="104">
        <f>'cieki 2023'!BK52</f>
        <v>0.5</v>
      </c>
      <c r="AH51" s="104">
        <f>'cieki 2023'!BL52</f>
        <v>0.05</v>
      </c>
      <c r="AI51" s="104">
        <f>'cieki 2023'!BM52</f>
        <v>0.05</v>
      </c>
      <c r="AJ51" s="104">
        <f>'cieki 2023'!BN52</f>
        <v>0.05</v>
      </c>
      <c r="AK51" s="104">
        <f>'cieki 2023'!BQ52</f>
        <v>0.4</v>
      </c>
      <c r="AL51" s="103">
        <f>'cieki 2023'!BS52</f>
        <v>0.05</v>
      </c>
      <c r="AM51" s="104">
        <f>'cieki 2023'!BU52</f>
        <v>0.1</v>
      </c>
      <c r="AN51" s="104">
        <f>'cieki 2023'!BW52</f>
        <v>0.05</v>
      </c>
      <c r="AO51" s="104">
        <f>'cieki 2023'!BX52</f>
        <v>0.05</v>
      </c>
      <c r="AP51" s="104">
        <f>'cieki 2023'!BY52</f>
        <v>0.15000000000000002</v>
      </c>
      <c r="AQ51" s="104">
        <f>'cieki 2023'!CA52</f>
        <v>0</v>
      </c>
      <c r="AR51" s="103">
        <f>'cieki 2023'!CL52</f>
        <v>0</v>
      </c>
      <c r="AS51" s="104">
        <f>'cieki 2023'!CO52</f>
        <v>0</v>
      </c>
      <c r="AT51" s="104">
        <f>'cieki 2023'!CT52</f>
        <v>0</v>
      </c>
      <c r="AU51" s="115">
        <f>'cieki 2023'!CY52</f>
        <v>0</v>
      </c>
      <c r="AV51" s="104">
        <f>'cieki 2023'!DD52</f>
        <v>0</v>
      </c>
      <c r="AW51" s="104">
        <f>'cieki 2023'!DE52</f>
        <v>0.05</v>
      </c>
      <c r="AX51" s="104">
        <f>'cieki 2023'!DF52</f>
        <v>0.05</v>
      </c>
      <c r="AY51" s="99" t="s">
        <v>164</v>
      </c>
      <c r="AZ51" s="105"/>
      <c r="BB51" s="114"/>
    </row>
    <row r="52" spans="1:54" s="93" customFormat="1" x14ac:dyDescent="0.25">
      <c r="A52" s="101">
        <f>'cieki 2023'!B53</f>
        <v>50</v>
      </c>
      <c r="B52" s="102" t="str">
        <f>'cieki 2023'!D53</f>
        <v>Dopływ z Zaleskich - Grudziewszczyzna</v>
      </c>
      <c r="C52" s="103">
        <f>'cieki 2023'!I53</f>
        <v>0.05</v>
      </c>
      <c r="D52" s="103">
        <f>'cieki 2023'!J53</f>
        <v>1.5</v>
      </c>
      <c r="E52" s="103">
        <f>'cieki 2023'!L53</f>
        <v>2.5000000000000001E-2</v>
      </c>
      <c r="F52" s="103">
        <f>'cieki 2023'!N53</f>
        <v>4.29</v>
      </c>
      <c r="G52" s="103">
        <f>'cieki 2023'!O53</f>
        <v>6.26</v>
      </c>
      <c r="H52" s="115">
        <f>'cieki 2023'!P53</f>
        <v>1.1000000000000001E-3</v>
      </c>
      <c r="I52" s="103">
        <f>'cieki 2023'!S53</f>
        <v>2.0099999999999998</v>
      </c>
      <c r="J52" s="103">
        <f>'cieki 2023'!T53</f>
        <v>1.88</v>
      </c>
      <c r="K52" s="104">
        <f>'cieki 2023'!X53</f>
        <v>11.3</v>
      </c>
      <c r="L52" s="104">
        <f>'cieki 2023'!AA53</f>
        <v>3120</v>
      </c>
      <c r="M52" s="104">
        <f>'cieki 2023'!AB53</f>
        <v>511.69099999999997</v>
      </c>
      <c r="N52" s="104">
        <f>'cieki 2023'!AH53</f>
        <v>28</v>
      </c>
      <c r="O52" s="104">
        <f>'cieki 2023'!AI53</f>
        <v>2.5</v>
      </c>
      <c r="P52" s="104">
        <f>'cieki 2023'!AJ53</f>
        <v>2.5</v>
      </c>
      <c r="Q52" s="104">
        <f>'cieki 2023'!AK53</f>
        <v>11</v>
      </c>
      <c r="R52" s="104">
        <f>'cieki 2023'!AL53</f>
        <v>2.5</v>
      </c>
      <c r="S52" s="104">
        <f>'cieki 2023'!AM53</f>
        <v>2.5</v>
      </c>
      <c r="T52" s="104">
        <f>'cieki 2023'!AN53</f>
        <v>2.5</v>
      </c>
      <c r="U52" s="104">
        <f>'cieki 2023'!AP53</f>
        <v>2.5</v>
      </c>
      <c r="V52" s="104">
        <f>'cieki 2023'!AQ53</f>
        <v>1.5</v>
      </c>
      <c r="W52" s="104">
        <f>'cieki 2023'!AR53</f>
        <v>2.5</v>
      </c>
      <c r="X52" s="104">
        <f>'cieki 2023'!AS53</f>
        <v>2.5</v>
      </c>
      <c r="Y52" s="104">
        <f>'cieki 2023'!AT53</f>
        <v>2.5</v>
      </c>
      <c r="Z52" s="104">
        <f>'cieki 2023'!AU53</f>
        <v>2.5</v>
      </c>
      <c r="AA52" s="104">
        <f>'cieki 2023'!AV53</f>
        <v>2.5</v>
      </c>
      <c r="AB52" s="104">
        <f>'cieki 2023'!AW53</f>
        <v>2.5</v>
      </c>
      <c r="AC52" s="104">
        <f>'cieki 2023'!AX53</f>
        <v>20</v>
      </c>
      <c r="AD52" s="104">
        <f>'cieki 2023'!AY53</f>
        <v>2.5</v>
      </c>
      <c r="AE52" s="104">
        <f>'cieki 2023'!BA53</f>
        <v>65.5</v>
      </c>
      <c r="AF52" s="104">
        <f>'cieki 2023'!BI53</f>
        <v>0.5</v>
      </c>
      <c r="AG52" s="104">
        <f>'cieki 2023'!BK53</f>
        <v>0.5</v>
      </c>
      <c r="AH52" s="104">
        <f>'cieki 2023'!BL53</f>
        <v>0.05</v>
      </c>
      <c r="AI52" s="104">
        <f>'cieki 2023'!BM53</f>
        <v>0.05</v>
      </c>
      <c r="AJ52" s="104">
        <f>'cieki 2023'!BN53</f>
        <v>0.05</v>
      </c>
      <c r="AK52" s="104">
        <f>'cieki 2023'!BQ53</f>
        <v>0.4</v>
      </c>
      <c r="AL52" s="103">
        <f>'cieki 2023'!BS53</f>
        <v>0.05</v>
      </c>
      <c r="AM52" s="104">
        <f>'cieki 2023'!BU53</f>
        <v>0.1</v>
      </c>
      <c r="AN52" s="104">
        <f>'cieki 2023'!BW53</f>
        <v>0.05</v>
      </c>
      <c r="AO52" s="104">
        <f>'cieki 2023'!BX53</f>
        <v>0.05</v>
      </c>
      <c r="AP52" s="104">
        <f>'cieki 2023'!BY53</f>
        <v>0.15000000000000002</v>
      </c>
      <c r="AQ52" s="104">
        <f>'cieki 2023'!CA53</f>
        <v>0</v>
      </c>
      <c r="AR52" s="103">
        <f>'cieki 2023'!CL53</f>
        <v>0</v>
      </c>
      <c r="AS52" s="104">
        <f>'cieki 2023'!CO53</f>
        <v>0</v>
      </c>
      <c r="AT52" s="104">
        <f>'cieki 2023'!CT53</f>
        <v>0</v>
      </c>
      <c r="AU52" s="115">
        <f>'cieki 2023'!CY53</f>
        <v>0</v>
      </c>
      <c r="AV52" s="104">
        <f>'cieki 2023'!DD53</f>
        <v>0</v>
      </c>
      <c r="AW52" s="104">
        <f>'cieki 2023'!DE53</f>
        <v>0.05</v>
      </c>
      <c r="AX52" s="104">
        <f>'cieki 2023'!DF53</f>
        <v>0.05</v>
      </c>
      <c r="AY52" s="94" t="s">
        <v>162</v>
      </c>
      <c r="AZ52" s="105"/>
      <c r="BB52" s="114"/>
    </row>
    <row r="53" spans="1:54" s="93" customFormat="1" x14ac:dyDescent="0.25">
      <c r="A53" s="101">
        <f>'cieki 2023'!B54</f>
        <v>51</v>
      </c>
      <c r="B53" s="102" t="str">
        <f>'cieki 2023'!D54</f>
        <v>Dopływ z Zawdy - ujście do Gardęgi, Wydrzno</v>
      </c>
      <c r="C53" s="103">
        <f>'cieki 2023'!I54</f>
        <v>0.05</v>
      </c>
      <c r="D53" s="103">
        <f>'cieki 2023'!J54</f>
        <v>1.5</v>
      </c>
      <c r="E53" s="103">
        <f>'cieki 2023'!L54</f>
        <v>0.11799999999999999</v>
      </c>
      <c r="F53" s="103">
        <f>'cieki 2023'!N54</f>
        <v>10.1</v>
      </c>
      <c r="G53" s="103">
        <f>'cieki 2023'!O54</f>
        <v>6.29</v>
      </c>
      <c r="H53" s="115">
        <f>'cieki 2023'!P54</f>
        <v>3.0999999999999999E-3</v>
      </c>
      <c r="I53" s="103">
        <f>'cieki 2023'!S54</f>
        <v>3.86</v>
      </c>
      <c r="J53" s="103">
        <f>'cieki 2023'!T54</f>
        <v>4.0199999999999996</v>
      </c>
      <c r="K53" s="104">
        <f>'cieki 2023'!X54</f>
        <v>15.1</v>
      </c>
      <c r="L53" s="104">
        <f>'cieki 2023'!AA54</f>
        <v>5530</v>
      </c>
      <c r="M53" s="104">
        <f>'cieki 2023'!AB54</f>
        <v>89</v>
      </c>
      <c r="N53" s="104">
        <f>'cieki 2023'!AH54</f>
        <v>8</v>
      </c>
      <c r="O53" s="104">
        <f>'cieki 2023'!AI54</f>
        <v>2.5</v>
      </c>
      <c r="P53" s="104">
        <f>'cieki 2023'!AJ54</f>
        <v>2.5</v>
      </c>
      <c r="Q53" s="104">
        <f>'cieki 2023'!AK54</f>
        <v>7</v>
      </c>
      <c r="R53" s="104">
        <f>'cieki 2023'!AL54</f>
        <v>2.5</v>
      </c>
      <c r="S53" s="104">
        <f>'cieki 2023'!AM54</f>
        <v>2.5</v>
      </c>
      <c r="T53" s="104">
        <f>'cieki 2023'!AN54</f>
        <v>2.5</v>
      </c>
      <c r="U53" s="104">
        <f>'cieki 2023'!AP54</f>
        <v>2.5</v>
      </c>
      <c r="V53" s="104">
        <f>'cieki 2023'!AQ54</f>
        <v>1.5</v>
      </c>
      <c r="W53" s="104">
        <f>'cieki 2023'!AR54</f>
        <v>2.5</v>
      </c>
      <c r="X53" s="104">
        <f>'cieki 2023'!AS54</f>
        <v>2.5</v>
      </c>
      <c r="Y53" s="104">
        <f>'cieki 2023'!AT54</f>
        <v>2.5</v>
      </c>
      <c r="Z53" s="104">
        <f>'cieki 2023'!AU54</f>
        <v>2.5</v>
      </c>
      <c r="AA53" s="104">
        <f>'cieki 2023'!AV54</f>
        <v>2.5</v>
      </c>
      <c r="AB53" s="104">
        <f>'cieki 2023'!AW54</f>
        <v>7</v>
      </c>
      <c r="AC53" s="104">
        <f>'cieki 2023'!AX54</f>
        <v>8</v>
      </c>
      <c r="AD53" s="104">
        <f>'cieki 2023'!AY54</f>
        <v>2.5</v>
      </c>
      <c r="AE53" s="104">
        <f>'cieki 2023'!BA54</f>
        <v>41.5</v>
      </c>
      <c r="AF53" s="104">
        <f>'cieki 2023'!BI54</f>
        <v>0.5</v>
      </c>
      <c r="AG53" s="104">
        <f>'cieki 2023'!BK54</f>
        <v>0.5</v>
      </c>
      <c r="AH53" s="104">
        <f>'cieki 2023'!BL54</f>
        <v>0.05</v>
      </c>
      <c r="AI53" s="104">
        <f>'cieki 2023'!BM54</f>
        <v>0.05</v>
      </c>
      <c r="AJ53" s="104">
        <f>'cieki 2023'!BN54</f>
        <v>0.05</v>
      </c>
      <c r="AK53" s="104">
        <f>'cieki 2023'!BQ54</f>
        <v>0.4</v>
      </c>
      <c r="AL53" s="103">
        <f>'cieki 2023'!BS54</f>
        <v>0.05</v>
      </c>
      <c r="AM53" s="104">
        <f>'cieki 2023'!BU54</f>
        <v>0.1</v>
      </c>
      <c r="AN53" s="104">
        <f>'cieki 2023'!BW54</f>
        <v>0.05</v>
      </c>
      <c r="AO53" s="104">
        <f>'cieki 2023'!BX54</f>
        <v>0.05</v>
      </c>
      <c r="AP53" s="104">
        <f>'cieki 2023'!BY54</f>
        <v>0.15000000000000002</v>
      </c>
      <c r="AQ53" s="104">
        <f>'cieki 2023'!CA54</f>
        <v>0</v>
      </c>
      <c r="AR53" s="103">
        <f>'cieki 2023'!CL54</f>
        <v>0</v>
      </c>
      <c r="AS53" s="104">
        <f>'cieki 2023'!CO54</f>
        <v>0</v>
      </c>
      <c r="AT53" s="104">
        <f>'cieki 2023'!CT54</f>
        <v>0</v>
      </c>
      <c r="AU53" s="115">
        <f>'cieki 2023'!CY54</f>
        <v>0</v>
      </c>
      <c r="AV53" s="104">
        <f>'cieki 2023'!DD54</f>
        <v>0</v>
      </c>
      <c r="AW53" s="104">
        <f>'cieki 2023'!DE54</f>
        <v>0.05</v>
      </c>
      <c r="AX53" s="104">
        <f>'cieki 2023'!DF54</f>
        <v>0.05</v>
      </c>
      <c r="AY53" s="92" t="s">
        <v>161</v>
      </c>
      <c r="AZ53" s="105"/>
      <c r="BB53" s="114"/>
    </row>
    <row r="54" spans="1:54" s="93" customFormat="1" x14ac:dyDescent="0.25">
      <c r="A54" s="101">
        <f>'cieki 2023'!B55</f>
        <v>52</v>
      </c>
      <c r="B54" s="102" t="str">
        <f>'cieki 2023'!D55</f>
        <v>Dopływ ze Złotnik Kujawskich, poniżej Nowej Wsi Wielkiej</v>
      </c>
      <c r="C54" s="103">
        <f>'cieki 2023'!I55</f>
        <v>0.05</v>
      </c>
      <c r="D54" s="103">
        <f>'cieki 2023'!J55</f>
        <v>1.5</v>
      </c>
      <c r="E54" s="103">
        <f>'cieki 2023'!L55</f>
        <v>2.5000000000000001E-2</v>
      </c>
      <c r="F54" s="103">
        <f>'cieki 2023'!N55</f>
        <v>5.48</v>
      </c>
      <c r="G54" s="103">
        <f>'cieki 2023'!O55</f>
        <v>11.7</v>
      </c>
      <c r="H54" s="115">
        <f>'cieki 2023'!P55</f>
        <v>8.0999999999999996E-3</v>
      </c>
      <c r="I54" s="103">
        <f>'cieki 2023'!S55</f>
        <v>2.2999999999999998</v>
      </c>
      <c r="J54" s="103">
        <f>'cieki 2023'!T55</f>
        <v>7.01</v>
      </c>
      <c r="K54" s="104">
        <f>'cieki 2023'!X55</f>
        <v>30.7</v>
      </c>
      <c r="L54" s="104">
        <f>'cieki 2023'!AA55</f>
        <v>8070</v>
      </c>
      <c r="M54" s="104">
        <f>'cieki 2023'!AB55</f>
        <v>286</v>
      </c>
      <c r="N54" s="104">
        <f>'cieki 2023'!AH55</f>
        <v>240</v>
      </c>
      <c r="O54" s="104">
        <f>'cieki 2023'!AI55</f>
        <v>137</v>
      </c>
      <c r="P54" s="104">
        <f>'cieki 2023'!AJ55</f>
        <v>34</v>
      </c>
      <c r="Q54" s="104">
        <f>'cieki 2023'!AK55</f>
        <v>594</v>
      </c>
      <c r="R54" s="104">
        <f>'cieki 2023'!AL55</f>
        <v>140</v>
      </c>
      <c r="S54" s="104">
        <f>'cieki 2023'!AM55</f>
        <v>167</v>
      </c>
      <c r="T54" s="104">
        <f>'cieki 2023'!AN55</f>
        <v>267</v>
      </c>
      <c r="U54" s="104">
        <f>'cieki 2023'!AP55</f>
        <v>147</v>
      </c>
      <c r="V54" s="104">
        <f>'cieki 2023'!AQ55</f>
        <v>17</v>
      </c>
      <c r="W54" s="104">
        <f>'cieki 2023'!AR55</f>
        <v>46</v>
      </c>
      <c r="X54" s="104">
        <f>'cieki 2023'!AS55</f>
        <v>2.5</v>
      </c>
      <c r="Y54" s="104">
        <f>'cieki 2023'!AT55</f>
        <v>567</v>
      </c>
      <c r="Z54" s="104">
        <f>'cieki 2023'!AU55</f>
        <v>308</v>
      </c>
      <c r="AA54" s="104">
        <f>'cieki 2023'!AV55</f>
        <v>131</v>
      </c>
      <c r="AB54" s="104">
        <f>'cieki 2023'!AW55</f>
        <v>161</v>
      </c>
      <c r="AC54" s="104">
        <f>'cieki 2023'!AX55</f>
        <v>201</v>
      </c>
      <c r="AD54" s="104">
        <f>'cieki 2023'!AY55</f>
        <v>33</v>
      </c>
      <c r="AE54" s="104">
        <f>'cieki 2023'!BA55</f>
        <v>2650.5</v>
      </c>
      <c r="AF54" s="104">
        <f>'cieki 2023'!BI55</f>
        <v>0.5</v>
      </c>
      <c r="AG54" s="104">
        <f>'cieki 2023'!BK55</f>
        <v>0.5</v>
      </c>
      <c r="AH54" s="104">
        <f>'cieki 2023'!BL55</f>
        <v>0.05</v>
      </c>
      <c r="AI54" s="104">
        <f>'cieki 2023'!BM55</f>
        <v>0.05</v>
      </c>
      <c r="AJ54" s="104">
        <f>'cieki 2023'!BN55</f>
        <v>0.05</v>
      </c>
      <c r="AK54" s="104">
        <f>'cieki 2023'!BQ55</f>
        <v>0.4</v>
      </c>
      <c r="AL54" s="103">
        <f>'cieki 2023'!BS55</f>
        <v>0.05</v>
      </c>
      <c r="AM54" s="104">
        <f>'cieki 2023'!BU55</f>
        <v>0.1</v>
      </c>
      <c r="AN54" s="104">
        <f>'cieki 2023'!BW55</f>
        <v>0.05</v>
      </c>
      <c r="AO54" s="104">
        <f>'cieki 2023'!BX55</f>
        <v>0.05</v>
      </c>
      <c r="AP54" s="104">
        <f>'cieki 2023'!BY55</f>
        <v>0.15000000000000002</v>
      </c>
      <c r="AQ54" s="104">
        <f>'cieki 2023'!CA55</f>
        <v>0</v>
      </c>
      <c r="AR54" s="103">
        <f>'cieki 2023'!CL55</f>
        <v>0</v>
      </c>
      <c r="AS54" s="104">
        <f>'cieki 2023'!CO55</f>
        <v>0</v>
      </c>
      <c r="AT54" s="104">
        <f>'cieki 2023'!CT55</f>
        <v>0</v>
      </c>
      <c r="AU54" s="115">
        <f>'cieki 2023'!CY55</f>
        <v>0</v>
      </c>
      <c r="AV54" s="104">
        <f>'cieki 2023'!DD55</f>
        <v>0</v>
      </c>
      <c r="AW54" s="104">
        <f>'cieki 2023'!DE55</f>
        <v>0.05</v>
      </c>
      <c r="AX54" s="104">
        <f>'cieki 2023'!DF55</f>
        <v>0.05</v>
      </c>
      <c r="AY54" s="94" t="s">
        <v>162</v>
      </c>
      <c r="AZ54" s="105"/>
      <c r="BB54" s="114"/>
    </row>
    <row r="55" spans="1:54" s="93" customFormat="1" x14ac:dyDescent="0.25">
      <c r="A55" s="101">
        <f>'cieki 2023'!B56</f>
        <v>53</v>
      </c>
      <c r="B55" s="102" t="str">
        <f>'cieki 2023'!D56</f>
        <v>Dormowska Struga - Muchocin</v>
      </c>
      <c r="C55" s="103">
        <f>'cieki 2023'!I56</f>
        <v>0.71699999999999997</v>
      </c>
      <c r="D55" s="103">
        <f>'cieki 2023'!J56</f>
        <v>1.5</v>
      </c>
      <c r="E55" s="103">
        <f>'cieki 2023'!L56</f>
        <v>2.5000000000000001E-2</v>
      </c>
      <c r="F55" s="103">
        <f>'cieki 2023'!N56</f>
        <v>2.11</v>
      </c>
      <c r="G55" s="103">
        <f>'cieki 2023'!O56</f>
        <v>9.94</v>
      </c>
      <c r="H55" s="115">
        <f>'cieki 2023'!P56</f>
        <v>6.1000000000000004E-3</v>
      </c>
      <c r="I55" s="103">
        <f>'cieki 2023'!S56</f>
        <v>1.17</v>
      </c>
      <c r="J55" s="103">
        <f>'cieki 2023'!T56</f>
        <v>1.32</v>
      </c>
      <c r="K55" s="104">
        <f>'cieki 2023'!X56</f>
        <v>17.600000000000001</v>
      </c>
      <c r="L55" s="104">
        <f>'cieki 2023'!AA56</f>
        <v>2160</v>
      </c>
      <c r="M55" s="104">
        <f>'cieki 2023'!AB56</f>
        <v>53.2</v>
      </c>
      <c r="N55" s="104">
        <f>'cieki 2023'!AH56</f>
        <v>19</v>
      </c>
      <c r="O55" s="104">
        <f>'cieki 2023'!AI56</f>
        <v>20</v>
      </c>
      <c r="P55" s="104">
        <f>'cieki 2023'!AJ56</f>
        <v>2.5</v>
      </c>
      <c r="Q55" s="104">
        <f>'cieki 2023'!AK56</f>
        <v>33</v>
      </c>
      <c r="R55" s="104">
        <f>'cieki 2023'!AL56</f>
        <v>6</v>
      </c>
      <c r="S55" s="104">
        <f>'cieki 2023'!AM56</f>
        <v>6</v>
      </c>
      <c r="T55" s="104">
        <f>'cieki 2023'!AN56</f>
        <v>10</v>
      </c>
      <c r="U55" s="104">
        <f>'cieki 2023'!AP56</f>
        <v>8</v>
      </c>
      <c r="V55" s="104">
        <f>'cieki 2023'!AQ56</f>
        <v>1.5</v>
      </c>
      <c r="W55" s="104">
        <f>'cieki 2023'!AR56</f>
        <v>2.5</v>
      </c>
      <c r="X55" s="104">
        <f>'cieki 2023'!AS56</f>
        <v>2.5</v>
      </c>
      <c r="Y55" s="104">
        <f>'cieki 2023'!AT56</f>
        <v>28</v>
      </c>
      <c r="Z55" s="104">
        <f>'cieki 2023'!AU56</f>
        <v>14</v>
      </c>
      <c r="AA55" s="104">
        <f>'cieki 2023'!AV56</f>
        <v>2.5</v>
      </c>
      <c r="AB55" s="104">
        <f>'cieki 2023'!AW56</f>
        <v>12</v>
      </c>
      <c r="AC55" s="104">
        <f>'cieki 2023'!AX56</f>
        <v>13</v>
      </c>
      <c r="AD55" s="104">
        <f>'cieki 2023'!AY56</f>
        <v>2.5</v>
      </c>
      <c r="AE55" s="104">
        <f>'cieki 2023'!BA56</f>
        <v>147.5</v>
      </c>
      <c r="AF55" s="104">
        <f>'cieki 2023'!BI56</f>
        <v>0.5</v>
      </c>
      <c r="AG55" s="104">
        <f>'cieki 2023'!BK56</f>
        <v>0.5</v>
      </c>
      <c r="AH55" s="104">
        <f>'cieki 2023'!BL56</f>
        <v>0.05</v>
      </c>
      <c r="AI55" s="104">
        <f>'cieki 2023'!BM56</f>
        <v>0.05</v>
      </c>
      <c r="AJ55" s="104">
        <f>'cieki 2023'!BN56</f>
        <v>0.05</v>
      </c>
      <c r="AK55" s="104">
        <f>'cieki 2023'!BQ56</f>
        <v>0.4</v>
      </c>
      <c r="AL55" s="103">
        <f>'cieki 2023'!BS56</f>
        <v>0.05</v>
      </c>
      <c r="AM55" s="104">
        <f>'cieki 2023'!BU56</f>
        <v>0.1</v>
      </c>
      <c r="AN55" s="104">
        <f>'cieki 2023'!BW56</f>
        <v>0.05</v>
      </c>
      <c r="AO55" s="104">
        <f>'cieki 2023'!BX56</f>
        <v>0.05</v>
      </c>
      <c r="AP55" s="104">
        <f>'cieki 2023'!BY56</f>
        <v>0.15000000000000002</v>
      </c>
      <c r="AQ55" s="104">
        <f>'cieki 2023'!CA56</f>
        <v>0</v>
      </c>
      <c r="AR55" s="103">
        <f>'cieki 2023'!CL56</f>
        <v>0</v>
      </c>
      <c r="AS55" s="104">
        <f>'cieki 2023'!CO56</f>
        <v>0</v>
      </c>
      <c r="AT55" s="104">
        <f>'cieki 2023'!CT56</f>
        <v>0</v>
      </c>
      <c r="AU55" s="115">
        <f>'cieki 2023'!CY56</f>
        <v>0</v>
      </c>
      <c r="AV55" s="104">
        <f>'cieki 2023'!DD56</f>
        <v>0</v>
      </c>
      <c r="AW55" s="104">
        <f>'cieki 2023'!DE56</f>
        <v>0.05</v>
      </c>
      <c r="AX55" s="104">
        <f>'cieki 2023'!DF56</f>
        <v>0.05</v>
      </c>
      <c r="AY55" s="92" t="s">
        <v>161</v>
      </c>
      <c r="AZ55" s="105"/>
      <c r="BB55" s="114"/>
    </row>
    <row r="56" spans="1:54" s="93" customFormat="1" x14ac:dyDescent="0.25">
      <c r="A56" s="101">
        <f>'cieki 2023'!B57</f>
        <v>54</v>
      </c>
      <c r="B56" s="102" t="str">
        <f>'cieki 2023'!D57</f>
        <v>Dryżyna - ujście do Bystrzycy (pow. m. Domanice)</v>
      </c>
      <c r="C56" s="103">
        <f>'cieki 2023'!I57</f>
        <v>0.76900000000000002</v>
      </c>
      <c r="D56" s="103">
        <f>'cieki 2023'!J57</f>
        <v>6.35</v>
      </c>
      <c r="E56" s="103">
        <f>'cieki 2023'!L57</f>
        <v>0.19400000000000001</v>
      </c>
      <c r="F56" s="103">
        <f>'cieki 2023'!N57</f>
        <v>22.4</v>
      </c>
      <c r="G56" s="103">
        <f>'cieki 2023'!O57</f>
        <v>16.5</v>
      </c>
      <c r="H56" s="115">
        <f>'cieki 2023'!P57</f>
        <v>8.8000000000000005E-3</v>
      </c>
      <c r="I56" s="103">
        <f>'cieki 2023'!S57</f>
        <v>16.100000000000001</v>
      </c>
      <c r="J56" s="103">
        <f>'cieki 2023'!T57</f>
        <v>18</v>
      </c>
      <c r="K56" s="104">
        <f>'cieki 2023'!X57</f>
        <v>63.7</v>
      </c>
      <c r="L56" s="104">
        <f>'cieki 2023'!AA57</f>
        <v>14700</v>
      </c>
      <c r="M56" s="104">
        <f>'cieki 2023'!AB57</f>
        <v>508.56200000000001</v>
      </c>
      <c r="N56" s="104">
        <f>'cieki 2023'!AH57</f>
        <v>28</v>
      </c>
      <c r="O56" s="104">
        <f>'cieki 2023'!AI57</f>
        <v>51</v>
      </c>
      <c r="P56" s="104">
        <f>'cieki 2023'!AJ57</f>
        <v>9</v>
      </c>
      <c r="Q56" s="104">
        <f>'cieki 2023'!AK57</f>
        <v>217</v>
      </c>
      <c r="R56" s="104">
        <f>'cieki 2023'!AL57</f>
        <v>140</v>
      </c>
      <c r="S56" s="104">
        <f>'cieki 2023'!AM57</f>
        <v>130</v>
      </c>
      <c r="T56" s="104">
        <f>'cieki 2023'!AN57</f>
        <v>191</v>
      </c>
      <c r="U56" s="104">
        <f>'cieki 2023'!AP57</f>
        <v>132</v>
      </c>
      <c r="V56" s="104">
        <f>'cieki 2023'!AQ57</f>
        <v>1.5</v>
      </c>
      <c r="W56" s="104">
        <f>'cieki 2023'!AR57</f>
        <v>2.5</v>
      </c>
      <c r="X56" s="104">
        <f>'cieki 2023'!AS57</f>
        <v>2.5</v>
      </c>
      <c r="Y56" s="104">
        <f>'cieki 2023'!AT57</f>
        <v>220</v>
      </c>
      <c r="Z56" s="104">
        <f>'cieki 2023'!AU57</f>
        <v>251</v>
      </c>
      <c r="AA56" s="104">
        <f>'cieki 2023'!AV57</f>
        <v>113</v>
      </c>
      <c r="AB56" s="104">
        <f>'cieki 2023'!AW57</f>
        <v>107</v>
      </c>
      <c r="AC56" s="104">
        <f>'cieki 2023'!AX57</f>
        <v>204</v>
      </c>
      <c r="AD56" s="104">
        <f>'cieki 2023'!AY57</f>
        <v>27</v>
      </c>
      <c r="AE56" s="104">
        <f>'cieki 2023'!BA57</f>
        <v>1356.5</v>
      </c>
      <c r="AF56" s="104">
        <f>'cieki 2023'!BI57</f>
        <v>0.5</v>
      </c>
      <c r="AG56" s="104">
        <f>'cieki 2023'!BK57</f>
        <v>0.5</v>
      </c>
      <c r="AH56" s="104">
        <f>'cieki 2023'!BL57</f>
        <v>0.05</v>
      </c>
      <c r="AI56" s="104">
        <f>'cieki 2023'!BM57</f>
        <v>0.05</v>
      </c>
      <c r="AJ56" s="104">
        <f>'cieki 2023'!BN57</f>
        <v>0.05</v>
      </c>
      <c r="AK56" s="104">
        <f>'cieki 2023'!BQ57</f>
        <v>0.4</v>
      </c>
      <c r="AL56" s="103">
        <f>'cieki 2023'!BS57</f>
        <v>0.05</v>
      </c>
      <c r="AM56" s="104">
        <f>'cieki 2023'!BU57</f>
        <v>0.1</v>
      </c>
      <c r="AN56" s="104">
        <f>'cieki 2023'!BW57</f>
        <v>0.05</v>
      </c>
      <c r="AO56" s="104">
        <f>'cieki 2023'!BX57</f>
        <v>0.05</v>
      </c>
      <c r="AP56" s="104">
        <f>'cieki 2023'!BY57</f>
        <v>0.15000000000000002</v>
      </c>
      <c r="AQ56" s="104">
        <f>'cieki 2023'!CA57</f>
        <v>0</v>
      </c>
      <c r="AR56" s="103">
        <f>'cieki 2023'!CL57</f>
        <v>0</v>
      </c>
      <c r="AS56" s="104">
        <f>'cieki 2023'!CO57</f>
        <v>0</v>
      </c>
      <c r="AT56" s="104">
        <f>'cieki 2023'!CT57</f>
        <v>0</v>
      </c>
      <c r="AU56" s="115">
        <f>'cieki 2023'!CY57</f>
        <v>0</v>
      </c>
      <c r="AV56" s="104">
        <f>'cieki 2023'!DD57</f>
        <v>0</v>
      </c>
      <c r="AW56" s="104">
        <f>'cieki 2023'!DE57</f>
        <v>0.05</v>
      </c>
      <c r="AX56" s="104">
        <f>'cieki 2023'!DF57</f>
        <v>0.05</v>
      </c>
      <c r="AY56" s="94" t="s">
        <v>162</v>
      </c>
      <c r="AZ56" s="105"/>
      <c r="BB56" s="114"/>
    </row>
    <row r="57" spans="1:54" s="93" customFormat="1" x14ac:dyDescent="0.25">
      <c r="A57" s="101">
        <f>'cieki 2023'!B58</f>
        <v>55</v>
      </c>
      <c r="B57" s="102" t="str">
        <f>'cieki 2023'!D58</f>
        <v>Dunajec - Jazowsko</v>
      </c>
      <c r="C57" s="103">
        <f>'cieki 2023'!I58</f>
        <v>0.05</v>
      </c>
      <c r="D57" s="103">
        <f>'cieki 2023'!J58</f>
        <v>1.5</v>
      </c>
      <c r="E57" s="103">
        <f>'cieki 2023'!L58</f>
        <v>0.92800000000000005</v>
      </c>
      <c r="F57" s="103">
        <f>'cieki 2023'!N58</f>
        <v>15.4</v>
      </c>
      <c r="G57" s="103">
        <f>'cieki 2023'!O58</f>
        <v>12.2</v>
      </c>
      <c r="H57" s="115">
        <f>'cieki 2023'!P58</f>
        <v>1.4E-2</v>
      </c>
      <c r="I57" s="103">
        <f>'cieki 2023'!S58</f>
        <v>15.5</v>
      </c>
      <c r="J57" s="103">
        <f>'cieki 2023'!T58</f>
        <v>5.6</v>
      </c>
      <c r="K57" s="104">
        <f>'cieki 2023'!X58</f>
        <v>46.2</v>
      </c>
      <c r="L57" s="104">
        <f>'cieki 2023'!AA58</f>
        <v>103</v>
      </c>
      <c r="M57" s="104">
        <f>'cieki 2023'!AB58</f>
        <v>211</v>
      </c>
      <c r="N57" s="104">
        <f>'cieki 2023'!AH58</f>
        <v>49</v>
      </c>
      <c r="O57" s="104">
        <f>'cieki 2023'!AI58</f>
        <v>20</v>
      </c>
      <c r="P57" s="104">
        <f>'cieki 2023'!AJ58</f>
        <v>8</v>
      </c>
      <c r="Q57" s="104">
        <f>'cieki 2023'!AK58</f>
        <v>51</v>
      </c>
      <c r="R57" s="104">
        <f>'cieki 2023'!AL58</f>
        <v>21</v>
      </c>
      <c r="S57" s="104">
        <f>'cieki 2023'!AM58</f>
        <v>16</v>
      </c>
      <c r="T57" s="104">
        <f>'cieki 2023'!AN58</f>
        <v>15</v>
      </c>
      <c r="U57" s="104">
        <f>'cieki 2023'!AP58</f>
        <v>7</v>
      </c>
      <c r="V57" s="104">
        <f>'cieki 2023'!AQ58</f>
        <v>1.5</v>
      </c>
      <c r="W57" s="104">
        <f>'cieki 2023'!AR58</f>
        <v>2.5</v>
      </c>
      <c r="X57" s="104">
        <f>'cieki 2023'!AS58</f>
        <v>2.5</v>
      </c>
      <c r="Y57" s="104">
        <f>'cieki 2023'!AT58</f>
        <v>38</v>
      </c>
      <c r="Z57" s="104">
        <f>'cieki 2023'!AU58</f>
        <v>20</v>
      </c>
      <c r="AA57" s="104">
        <f>'cieki 2023'!AV58</f>
        <v>7</v>
      </c>
      <c r="AB57" s="104">
        <f>'cieki 2023'!AW58</f>
        <v>11</v>
      </c>
      <c r="AC57" s="104">
        <f>'cieki 2023'!AX58</f>
        <v>10</v>
      </c>
      <c r="AD57" s="104">
        <f>'cieki 2023'!AY58</f>
        <v>2.5</v>
      </c>
      <c r="AE57" s="104">
        <f>'cieki 2023'!BA58</f>
        <v>251.5</v>
      </c>
      <c r="AF57" s="104">
        <f>'cieki 2023'!BI58</f>
        <v>0.5</v>
      </c>
      <c r="AG57" s="104">
        <f>'cieki 2023'!BK58</f>
        <v>0.5</v>
      </c>
      <c r="AH57" s="104">
        <f>'cieki 2023'!BL58</f>
        <v>0.05</v>
      </c>
      <c r="AI57" s="104">
        <f>'cieki 2023'!BM58</f>
        <v>0.05</v>
      </c>
      <c r="AJ57" s="104">
        <f>'cieki 2023'!BN58</f>
        <v>0.05</v>
      </c>
      <c r="AK57" s="104">
        <f>'cieki 2023'!BQ58</f>
        <v>0.4</v>
      </c>
      <c r="AL57" s="103">
        <f>'cieki 2023'!BS58</f>
        <v>0.05</v>
      </c>
      <c r="AM57" s="104">
        <f>'cieki 2023'!BU58</f>
        <v>0.1</v>
      </c>
      <c r="AN57" s="104">
        <f>'cieki 2023'!BW58</f>
        <v>0.05</v>
      </c>
      <c r="AO57" s="104">
        <f>'cieki 2023'!BX58</f>
        <v>0.05</v>
      </c>
      <c r="AP57" s="104">
        <f>'cieki 2023'!BY58</f>
        <v>0.15000000000000002</v>
      </c>
      <c r="AQ57" s="104">
        <f>'cieki 2023'!CA58</f>
        <v>0</v>
      </c>
      <c r="AR57" s="103">
        <f>'cieki 2023'!CL58</f>
        <v>0</v>
      </c>
      <c r="AS57" s="104">
        <f>'cieki 2023'!CO58</f>
        <v>0</v>
      </c>
      <c r="AT57" s="104">
        <f>'cieki 2023'!CT58</f>
        <v>0</v>
      </c>
      <c r="AU57" s="115">
        <f>'cieki 2023'!CY58</f>
        <v>0</v>
      </c>
      <c r="AV57" s="104">
        <f>'cieki 2023'!DD58</f>
        <v>0</v>
      </c>
      <c r="AW57" s="104">
        <f>'cieki 2023'!DE58</f>
        <v>0.05</v>
      </c>
      <c r="AX57" s="104">
        <f>'cieki 2023'!DF58</f>
        <v>0.05</v>
      </c>
      <c r="AY57" s="92" t="s">
        <v>161</v>
      </c>
      <c r="AZ57" s="105"/>
      <c r="BB57" s="114"/>
    </row>
    <row r="58" spans="1:54" s="93" customFormat="1" x14ac:dyDescent="0.25">
      <c r="A58" s="101">
        <f>'cieki 2023'!B59</f>
        <v>56</v>
      </c>
      <c r="B58" s="102" t="str">
        <f>'cieki 2023'!D59</f>
        <v>Dunajec - Piaski Drużków</v>
      </c>
      <c r="C58" s="103">
        <f>'cieki 2023'!I59</f>
        <v>0.05</v>
      </c>
      <c r="D58" s="103">
        <f>'cieki 2023'!J59</f>
        <v>1.5</v>
      </c>
      <c r="E58" s="103">
        <f>'cieki 2023'!L59</f>
        <v>2.5000000000000001E-2</v>
      </c>
      <c r="F58" s="103">
        <f>'cieki 2023'!N59</f>
        <v>7.04</v>
      </c>
      <c r="G58" s="103">
        <f>'cieki 2023'!O59</f>
        <v>6.88</v>
      </c>
      <c r="H58" s="115">
        <f>'cieki 2023'!P59</f>
        <v>8.0000000000000002E-3</v>
      </c>
      <c r="I58" s="103">
        <f>'cieki 2023'!S59</f>
        <v>8.26</v>
      </c>
      <c r="J58" s="103">
        <f>'cieki 2023'!T59</f>
        <v>2.65</v>
      </c>
      <c r="K58" s="104">
        <f>'cieki 2023'!X59</f>
        <v>24.1</v>
      </c>
      <c r="L58" s="104">
        <f>'cieki 2023'!AA59</f>
        <v>5990</v>
      </c>
      <c r="M58" s="104">
        <f>'cieki 2023'!AB59</f>
        <v>176</v>
      </c>
      <c r="N58" s="104">
        <f>'cieki 2023'!AH59</f>
        <v>11</v>
      </c>
      <c r="O58" s="104">
        <f>'cieki 2023'!AI59</f>
        <v>7</v>
      </c>
      <c r="P58" s="104">
        <f>'cieki 2023'!AJ59</f>
        <v>2.5</v>
      </c>
      <c r="Q58" s="104">
        <f>'cieki 2023'!AK59</f>
        <v>11</v>
      </c>
      <c r="R58" s="104">
        <f>'cieki 2023'!AL59</f>
        <v>2.5</v>
      </c>
      <c r="S58" s="104">
        <f>'cieki 2023'!AM59</f>
        <v>2.5</v>
      </c>
      <c r="T58" s="104">
        <f>'cieki 2023'!AN59</f>
        <v>2.5</v>
      </c>
      <c r="U58" s="104">
        <f>'cieki 2023'!AP59</f>
        <v>2.5</v>
      </c>
      <c r="V58" s="104">
        <f>'cieki 2023'!AQ59</f>
        <v>1.5</v>
      </c>
      <c r="W58" s="104">
        <f>'cieki 2023'!AR59</f>
        <v>2.5</v>
      </c>
      <c r="X58" s="104">
        <f>'cieki 2023'!AS59</f>
        <v>2.5</v>
      </c>
      <c r="Y58" s="104">
        <f>'cieki 2023'!AT59</f>
        <v>6</v>
      </c>
      <c r="Z58" s="104">
        <f>'cieki 2023'!AU59</f>
        <v>9</v>
      </c>
      <c r="AA58" s="104">
        <f>'cieki 2023'!AV59</f>
        <v>2.5</v>
      </c>
      <c r="AB58" s="104">
        <f>'cieki 2023'!AW59</f>
        <v>11</v>
      </c>
      <c r="AC58" s="104">
        <f>'cieki 2023'!AX59</f>
        <v>12</v>
      </c>
      <c r="AD58" s="104">
        <f>'cieki 2023'!AY59</f>
        <v>2.5</v>
      </c>
      <c r="AE58" s="104">
        <f>'cieki 2023'!BA59</f>
        <v>63</v>
      </c>
      <c r="AF58" s="104">
        <f>'cieki 2023'!BI59</f>
        <v>0.5</v>
      </c>
      <c r="AG58" s="104">
        <f>'cieki 2023'!BK59</f>
        <v>0.5</v>
      </c>
      <c r="AH58" s="104">
        <f>'cieki 2023'!BL59</f>
        <v>0.05</v>
      </c>
      <c r="AI58" s="104">
        <f>'cieki 2023'!BM59</f>
        <v>0.05</v>
      </c>
      <c r="AJ58" s="104">
        <f>'cieki 2023'!BN59</f>
        <v>0.05</v>
      </c>
      <c r="AK58" s="104">
        <f>'cieki 2023'!BQ59</f>
        <v>0.4</v>
      </c>
      <c r="AL58" s="103">
        <f>'cieki 2023'!BS59</f>
        <v>0.05</v>
      </c>
      <c r="AM58" s="104">
        <f>'cieki 2023'!BU59</f>
        <v>0.1</v>
      </c>
      <c r="AN58" s="104">
        <f>'cieki 2023'!BW59</f>
        <v>0.05</v>
      </c>
      <c r="AO58" s="104">
        <f>'cieki 2023'!BX59</f>
        <v>0.05</v>
      </c>
      <c r="AP58" s="104">
        <f>'cieki 2023'!BY59</f>
        <v>0.15000000000000002</v>
      </c>
      <c r="AQ58" s="104">
        <f>'cieki 2023'!CA59</f>
        <v>0</v>
      </c>
      <c r="AR58" s="103">
        <f>'cieki 2023'!CL59</f>
        <v>0</v>
      </c>
      <c r="AS58" s="104">
        <f>'cieki 2023'!CO59</f>
        <v>0</v>
      </c>
      <c r="AT58" s="104">
        <f>'cieki 2023'!CT59</f>
        <v>0</v>
      </c>
      <c r="AU58" s="115">
        <f>'cieki 2023'!CY59</f>
        <v>0</v>
      </c>
      <c r="AV58" s="104">
        <f>'cieki 2023'!DD59</f>
        <v>0</v>
      </c>
      <c r="AW58" s="104">
        <f>'cieki 2023'!DE59</f>
        <v>0.05</v>
      </c>
      <c r="AX58" s="104">
        <f>'cieki 2023'!DF59</f>
        <v>0.05</v>
      </c>
      <c r="AY58" s="92" t="s">
        <v>161</v>
      </c>
      <c r="AZ58" s="105"/>
      <c r="BB58" s="114"/>
    </row>
    <row r="59" spans="1:54" s="93" customFormat="1" x14ac:dyDescent="0.25">
      <c r="A59" s="101">
        <f>'cieki 2023'!B60</f>
        <v>57</v>
      </c>
      <c r="B59" s="102" t="str">
        <f>'cieki 2023'!D60</f>
        <v>Dzierżęcinka - ujście do jeziora Jamno (m. Dobiesławiec)</v>
      </c>
      <c r="C59" s="103">
        <f>'cieki 2023'!I60</f>
        <v>0.05</v>
      </c>
      <c r="D59" s="103">
        <f>'cieki 2023'!J60</f>
        <v>1.5</v>
      </c>
      <c r="E59" s="103">
        <f>'cieki 2023'!L60</f>
        <v>2.5000000000000001E-2</v>
      </c>
      <c r="F59" s="103">
        <f>'cieki 2023'!N60</f>
        <v>13.8</v>
      </c>
      <c r="G59" s="103">
        <f>'cieki 2023'!O60</f>
        <v>19.5</v>
      </c>
      <c r="H59" s="115">
        <f>'cieki 2023'!P60</f>
        <v>8.6999999999999994E-2</v>
      </c>
      <c r="I59" s="103">
        <f>'cieki 2023'!S60</f>
        <v>5.37</v>
      </c>
      <c r="J59" s="103">
        <f>'cieki 2023'!T60</f>
        <v>9.2100000000000009</v>
      </c>
      <c r="K59" s="104">
        <f>'cieki 2023'!X60</f>
        <v>81.3</v>
      </c>
      <c r="L59" s="104">
        <f>'cieki 2023'!AA60</f>
        <v>5860</v>
      </c>
      <c r="M59" s="104">
        <f>'cieki 2023'!AB60</f>
        <v>254</v>
      </c>
      <c r="N59" s="104">
        <f>'cieki 2023'!AH60</f>
        <v>180</v>
      </c>
      <c r="O59" s="104">
        <f>'cieki 2023'!AI60</f>
        <v>287</v>
      </c>
      <c r="P59" s="104">
        <f>'cieki 2023'!AJ60</f>
        <v>48</v>
      </c>
      <c r="Q59" s="104">
        <f>'cieki 2023'!AK60</f>
        <v>531</v>
      </c>
      <c r="R59" s="104">
        <f>'cieki 2023'!AL60</f>
        <v>200</v>
      </c>
      <c r="S59" s="104">
        <f>'cieki 2023'!AM60</f>
        <v>173</v>
      </c>
      <c r="T59" s="104">
        <f>'cieki 2023'!AN60</f>
        <v>177</v>
      </c>
      <c r="U59" s="104">
        <f>'cieki 2023'!AP60</f>
        <v>103</v>
      </c>
      <c r="V59" s="104">
        <f>'cieki 2023'!AQ60</f>
        <v>1.5</v>
      </c>
      <c r="W59" s="104">
        <f>'cieki 2023'!AR60</f>
        <v>31</v>
      </c>
      <c r="X59" s="104">
        <f>'cieki 2023'!AS60</f>
        <v>45</v>
      </c>
      <c r="Y59" s="104">
        <f>'cieki 2023'!AT60</f>
        <v>493</v>
      </c>
      <c r="Z59" s="104">
        <f>'cieki 2023'!AU60</f>
        <v>219</v>
      </c>
      <c r="AA59" s="104">
        <f>'cieki 2023'!AV60</f>
        <v>89</v>
      </c>
      <c r="AB59" s="104">
        <f>'cieki 2023'!AW60</f>
        <v>139</v>
      </c>
      <c r="AC59" s="104">
        <f>'cieki 2023'!AX60</f>
        <v>115</v>
      </c>
      <c r="AD59" s="104">
        <f>'cieki 2023'!AY60</f>
        <v>20</v>
      </c>
      <c r="AE59" s="104">
        <f>'cieki 2023'!BA60</f>
        <v>2474.5</v>
      </c>
      <c r="AF59" s="104">
        <f>'cieki 2023'!BI60</f>
        <v>0.5</v>
      </c>
      <c r="AG59" s="104">
        <f>'cieki 2023'!BK60</f>
        <v>0.5</v>
      </c>
      <c r="AH59" s="104">
        <f>'cieki 2023'!BL60</f>
        <v>0.05</v>
      </c>
      <c r="AI59" s="104">
        <f>'cieki 2023'!BM60</f>
        <v>0.05</v>
      </c>
      <c r="AJ59" s="104">
        <f>'cieki 2023'!BN60</f>
        <v>0.05</v>
      </c>
      <c r="AK59" s="104">
        <f>'cieki 2023'!BQ60</f>
        <v>0.4</v>
      </c>
      <c r="AL59" s="103">
        <f>'cieki 2023'!BS60</f>
        <v>0.05</v>
      </c>
      <c r="AM59" s="104">
        <f>'cieki 2023'!BU60</f>
        <v>0.1</v>
      </c>
      <c r="AN59" s="104">
        <f>'cieki 2023'!BW60</f>
        <v>0.05</v>
      </c>
      <c r="AO59" s="104">
        <f>'cieki 2023'!BX60</f>
        <v>0.05</v>
      </c>
      <c r="AP59" s="104">
        <f>'cieki 2023'!BY60</f>
        <v>0.15000000000000002</v>
      </c>
      <c r="AQ59" s="104">
        <f>'cieki 2023'!CA60</f>
        <v>1000</v>
      </c>
      <c r="AR59" s="103">
        <f>'cieki 2023'!CL60</f>
        <v>5.0000000000000001E-3</v>
      </c>
      <c r="AS59" s="104">
        <f>'cieki 2023'!CO60</f>
        <v>0.5</v>
      </c>
      <c r="AT59" s="104">
        <f>'cieki 2023'!CT60</f>
        <v>0.5</v>
      </c>
      <c r="AU59" s="115">
        <f>'cieki 2023'!CY60</f>
        <v>5.8600000000000006E-3</v>
      </c>
      <c r="AV59" s="104">
        <f>'cieki 2023'!DD60</f>
        <v>0.05</v>
      </c>
      <c r="AW59" s="104">
        <f>'cieki 2023'!DE60</f>
        <v>0.05</v>
      </c>
      <c r="AX59" s="104">
        <f>'cieki 2023'!DF60</f>
        <v>0.05</v>
      </c>
      <c r="AY59" s="94" t="s">
        <v>162</v>
      </c>
      <c r="AZ59" s="105"/>
      <c r="BB59" s="114"/>
    </row>
    <row r="60" spans="1:54" s="93" customFormat="1" x14ac:dyDescent="0.25">
      <c r="A60" s="101">
        <f>'cieki 2023'!B61</f>
        <v>59</v>
      </c>
      <c r="B60" s="102" t="str">
        <f>'cieki 2023'!D61</f>
        <v>Grabiszówka - ujście do Kwisy (m. Jurków)</v>
      </c>
      <c r="C60" s="103">
        <f>'cieki 2023'!I61</f>
        <v>0.05</v>
      </c>
      <c r="D60" s="103">
        <f>'cieki 2023'!J61</f>
        <v>4.22</v>
      </c>
      <c r="E60" s="103">
        <f>'cieki 2023'!L61</f>
        <v>2.5000000000000001E-2</v>
      </c>
      <c r="F60" s="103">
        <f>'cieki 2023'!N61</f>
        <v>12.9</v>
      </c>
      <c r="G60" s="103">
        <f>'cieki 2023'!O61</f>
        <v>10.199999999999999</v>
      </c>
      <c r="H60" s="115">
        <f>'cieki 2023'!P61</f>
        <v>5.8999999999999999E-3</v>
      </c>
      <c r="I60" s="103">
        <f>'cieki 2023'!S61</f>
        <v>11.5</v>
      </c>
      <c r="J60" s="103">
        <f>'cieki 2023'!T61</f>
        <v>4.76</v>
      </c>
      <c r="K60" s="104">
        <f>'cieki 2023'!X61</f>
        <v>33</v>
      </c>
      <c r="L60" s="104">
        <f>'cieki 2023'!AA61</f>
        <v>9670</v>
      </c>
      <c r="M60" s="104">
        <f>'cieki 2023'!AB61</f>
        <v>243</v>
      </c>
      <c r="N60" s="104">
        <f>'cieki 2023'!AH61</f>
        <v>28</v>
      </c>
      <c r="O60" s="104">
        <f>'cieki 2023'!AI61</f>
        <v>84</v>
      </c>
      <c r="P60" s="104">
        <f>'cieki 2023'!AJ61</f>
        <v>28</v>
      </c>
      <c r="Q60" s="104">
        <f>'cieki 2023'!AK61</f>
        <v>341</v>
      </c>
      <c r="R60" s="104">
        <f>'cieki 2023'!AL61</f>
        <v>190</v>
      </c>
      <c r="S60" s="104">
        <f>'cieki 2023'!AM61</f>
        <v>185</v>
      </c>
      <c r="T60" s="104">
        <f>'cieki 2023'!AN61</f>
        <v>201</v>
      </c>
      <c r="U60" s="104">
        <f>'cieki 2023'!AP61</f>
        <v>113</v>
      </c>
      <c r="V60" s="104">
        <f>'cieki 2023'!AQ61</f>
        <v>1.5</v>
      </c>
      <c r="W60" s="104">
        <f>'cieki 2023'!AR61</f>
        <v>2.5</v>
      </c>
      <c r="X60" s="104">
        <f>'cieki 2023'!AS61</f>
        <v>9</v>
      </c>
      <c r="Y60" s="104">
        <f>'cieki 2023'!AT61</f>
        <v>382</v>
      </c>
      <c r="Z60" s="104">
        <f>'cieki 2023'!AU61</f>
        <v>201</v>
      </c>
      <c r="AA60" s="104">
        <f>'cieki 2023'!AV61</f>
        <v>86</v>
      </c>
      <c r="AB60" s="104">
        <f>'cieki 2023'!AW61</f>
        <v>105</v>
      </c>
      <c r="AC60" s="104">
        <f>'cieki 2023'!AX61</f>
        <v>161</v>
      </c>
      <c r="AD60" s="104">
        <f>'cieki 2023'!AY61</f>
        <v>29</v>
      </c>
      <c r="AE60" s="104">
        <f>'cieki 2023'!BA61</f>
        <v>1739</v>
      </c>
      <c r="AF60" s="104">
        <f>'cieki 2023'!BI61</f>
        <v>0.5</v>
      </c>
      <c r="AG60" s="104">
        <f>'cieki 2023'!BK61</f>
        <v>0.5</v>
      </c>
      <c r="AH60" s="104">
        <f>'cieki 2023'!BL61</f>
        <v>0.05</v>
      </c>
      <c r="AI60" s="104">
        <f>'cieki 2023'!BM61</f>
        <v>0.05</v>
      </c>
      <c r="AJ60" s="104">
        <f>'cieki 2023'!BN61</f>
        <v>0.05</v>
      </c>
      <c r="AK60" s="104">
        <f>'cieki 2023'!BQ61</f>
        <v>0.4</v>
      </c>
      <c r="AL60" s="103">
        <f>'cieki 2023'!BS61</f>
        <v>0.05</v>
      </c>
      <c r="AM60" s="104">
        <f>'cieki 2023'!BU61</f>
        <v>0.1</v>
      </c>
      <c r="AN60" s="104">
        <f>'cieki 2023'!BW61</f>
        <v>0.05</v>
      </c>
      <c r="AO60" s="104">
        <f>'cieki 2023'!BX61</f>
        <v>0.05</v>
      </c>
      <c r="AP60" s="104">
        <f>'cieki 2023'!BY61</f>
        <v>0.15000000000000002</v>
      </c>
      <c r="AQ60" s="104">
        <f>'cieki 2023'!CA61</f>
        <v>0</v>
      </c>
      <c r="AR60" s="103">
        <f>'cieki 2023'!CL61</f>
        <v>0</v>
      </c>
      <c r="AS60" s="104">
        <f>'cieki 2023'!CO61</f>
        <v>0</v>
      </c>
      <c r="AT60" s="104">
        <f>'cieki 2023'!CT61</f>
        <v>0</v>
      </c>
      <c r="AU60" s="115">
        <f>'cieki 2023'!CY61</f>
        <v>0</v>
      </c>
      <c r="AV60" s="104">
        <f>'cieki 2023'!DD61</f>
        <v>0</v>
      </c>
      <c r="AW60" s="104">
        <f>'cieki 2023'!DE61</f>
        <v>0.05</v>
      </c>
      <c r="AX60" s="104">
        <f>'cieki 2023'!DF61</f>
        <v>0.05</v>
      </c>
      <c r="AY60" s="94" t="s">
        <v>162</v>
      </c>
      <c r="AZ60" s="105"/>
      <c r="BB60" s="114"/>
    </row>
    <row r="61" spans="1:54" s="93" customFormat="1" x14ac:dyDescent="0.25">
      <c r="A61" s="101">
        <f>'cieki 2023'!B62</f>
        <v>60</v>
      </c>
      <c r="B61" s="102" t="str">
        <f>'cieki 2023'!D62</f>
        <v>Grabowa - m. Grabowo</v>
      </c>
      <c r="C61" s="103">
        <f>'cieki 2023'!I62</f>
        <v>0.05</v>
      </c>
      <c r="D61" s="103">
        <f>'cieki 2023'!J62</f>
        <v>4.03</v>
      </c>
      <c r="E61" s="103">
        <f>'cieki 2023'!L62</f>
        <v>0.32500000000000001</v>
      </c>
      <c r="F61" s="103">
        <f>'cieki 2023'!N62</f>
        <v>6.03</v>
      </c>
      <c r="G61" s="103">
        <f>'cieki 2023'!O62</f>
        <v>20.8</v>
      </c>
      <c r="H61" s="115">
        <f>'cieki 2023'!P62</f>
        <v>4.3E-3</v>
      </c>
      <c r="I61" s="103">
        <f>'cieki 2023'!S62</f>
        <v>4.75</v>
      </c>
      <c r="J61" s="103">
        <f>'cieki 2023'!T62</f>
        <v>5.48</v>
      </c>
      <c r="K61" s="104">
        <f>'cieki 2023'!X62</f>
        <v>30.7</v>
      </c>
      <c r="L61" s="104">
        <f>'cieki 2023'!AA62</f>
        <v>9160</v>
      </c>
      <c r="M61" s="104">
        <f>'cieki 2023'!AB62</f>
        <v>1194</v>
      </c>
      <c r="N61" s="104">
        <f>'cieki 2023'!AH62</f>
        <v>110</v>
      </c>
      <c r="O61" s="104">
        <f>'cieki 2023'!AI62</f>
        <v>55</v>
      </c>
      <c r="P61" s="104">
        <f>'cieki 2023'!AJ62</f>
        <v>2.5</v>
      </c>
      <c r="Q61" s="104">
        <f>'cieki 2023'!AK62</f>
        <v>74</v>
      </c>
      <c r="R61" s="104">
        <f>'cieki 2023'!AL62</f>
        <v>2.5</v>
      </c>
      <c r="S61" s="104">
        <f>'cieki 2023'!AM62</f>
        <v>2.5</v>
      </c>
      <c r="T61" s="104">
        <f>'cieki 2023'!AN62</f>
        <v>2.5</v>
      </c>
      <c r="U61" s="104">
        <f>'cieki 2023'!AP62</f>
        <v>2.5</v>
      </c>
      <c r="V61" s="104">
        <f>'cieki 2023'!AQ62</f>
        <v>1.5</v>
      </c>
      <c r="W61" s="104">
        <f>'cieki 2023'!AR62</f>
        <v>214</v>
      </c>
      <c r="X61" s="104">
        <f>'cieki 2023'!AS62</f>
        <v>2.5</v>
      </c>
      <c r="Y61" s="104">
        <f>'cieki 2023'!AT62</f>
        <v>67</v>
      </c>
      <c r="Z61" s="104">
        <f>'cieki 2023'!AU62</f>
        <v>38</v>
      </c>
      <c r="AA61" s="104">
        <f>'cieki 2023'!AV62</f>
        <v>2.5</v>
      </c>
      <c r="AB61" s="104">
        <f>'cieki 2023'!AW62</f>
        <v>2.5</v>
      </c>
      <c r="AC61" s="104">
        <f>'cieki 2023'!AX62</f>
        <v>74</v>
      </c>
      <c r="AD61" s="104">
        <f>'cieki 2023'!AY62</f>
        <v>2.5</v>
      </c>
      <c r="AE61" s="104">
        <f>'cieki 2023'!BA62</f>
        <v>574.5</v>
      </c>
      <c r="AF61" s="104">
        <f>'cieki 2023'!BI62</f>
        <v>0.5</v>
      </c>
      <c r="AG61" s="104">
        <f>'cieki 2023'!BK62</f>
        <v>0.5</v>
      </c>
      <c r="AH61" s="104">
        <f>'cieki 2023'!BL62</f>
        <v>0.05</v>
      </c>
      <c r="AI61" s="104">
        <f>'cieki 2023'!BM62</f>
        <v>0.05</v>
      </c>
      <c r="AJ61" s="104">
        <f>'cieki 2023'!BN62</f>
        <v>0.05</v>
      </c>
      <c r="AK61" s="104">
        <f>'cieki 2023'!BQ62</f>
        <v>0.4</v>
      </c>
      <c r="AL61" s="103">
        <f>'cieki 2023'!BS62</f>
        <v>0.05</v>
      </c>
      <c r="AM61" s="104">
        <f>'cieki 2023'!BU62</f>
        <v>0.1</v>
      </c>
      <c r="AN61" s="104">
        <f>'cieki 2023'!BW62</f>
        <v>0.05</v>
      </c>
      <c r="AO61" s="104">
        <f>'cieki 2023'!BX62</f>
        <v>0.05</v>
      </c>
      <c r="AP61" s="104">
        <f>'cieki 2023'!BY62</f>
        <v>0.15000000000000002</v>
      </c>
      <c r="AQ61" s="104">
        <f>'cieki 2023'!CA62</f>
        <v>0</v>
      </c>
      <c r="AR61" s="103">
        <f>'cieki 2023'!CL62</f>
        <v>0</v>
      </c>
      <c r="AS61" s="104">
        <f>'cieki 2023'!CO62</f>
        <v>0</v>
      </c>
      <c r="AT61" s="104">
        <f>'cieki 2023'!CT62</f>
        <v>0</v>
      </c>
      <c r="AU61" s="115">
        <f>'cieki 2023'!CY62</f>
        <v>0</v>
      </c>
      <c r="AV61" s="104">
        <f>'cieki 2023'!DD62</f>
        <v>0</v>
      </c>
      <c r="AW61" s="104">
        <f>'cieki 2023'!DE62</f>
        <v>0.05</v>
      </c>
      <c r="AX61" s="104">
        <f>'cieki 2023'!DF62</f>
        <v>0.05</v>
      </c>
      <c r="AY61" s="99" t="s">
        <v>164</v>
      </c>
      <c r="AZ61" s="105"/>
      <c r="BB61" s="114"/>
    </row>
    <row r="62" spans="1:54" s="93" customFormat="1" x14ac:dyDescent="0.25">
      <c r="A62" s="101">
        <f>'cieki 2023'!B63</f>
        <v>61</v>
      </c>
      <c r="B62" s="102" t="str">
        <f>'cieki 2023'!D63</f>
        <v>Grudna - ujście do Kamienicy (m. Barcinek)</v>
      </c>
      <c r="C62" s="103">
        <f>'cieki 2023'!I63</f>
        <v>0.23</v>
      </c>
      <c r="D62" s="103">
        <f>'cieki 2023'!J63</f>
        <v>1.5</v>
      </c>
      <c r="E62" s="103">
        <f>'cieki 2023'!L63</f>
        <v>0.109</v>
      </c>
      <c r="F62" s="103">
        <f>'cieki 2023'!N63</f>
        <v>40.6</v>
      </c>
      <c r="G62" s="103">
        <f>'cieki 2023'!O63</f>
        <v>21.4</v>
      </c>
      <c r="H62" s="115">
        <f>'cieki 2023'!P63</f>
        <v>5.4999999999999997E-3</v>
      </c>
      <c r="I62" s="103">
        <f>'cieki 2023'!S63</f>
        <v>20.100000000000001</v>
      </c>
      <c r="J62" s="103">
        <f>'cieki 2023'!T63</f>
        <v>10.199999999999999</v>
      </c>
      <c r="K62" s="104">
        <f>'cieki 2023'!X63</f>
        <v>64.5</v>
      </c>
      <c r="L62" s="104">
        <f>'cieki 2023'!AA63</f>
        <v>7060</v>
      </c>
      <c r="M62" s="104">
        <f>'cieki 2023'!AB63</f>
        <v>193</v>
      </c>
      <c r="N62" s="104">
        <f>'cieki 2023'!AH63</f>
        <v>94</v>
      </c>
      <c r="O62" s="104">
        <f>'cieki 2023'!AI63</f>
        <v>18</v>
      </c>
      <c r="P62" s="104">
        <f>'cieki 2023'!AJ63</f>
        <v>2.5</v>
      </c>
      <c r="Q62" s="104">
        <f>'cieki 2023'!AK63</f>
        <v>72</v>
      </c>
      <c r="R62" s="104">
        <f>'cieki 2023'!AL63</f>
        <v>28</v>
      </c>
      <c r="S62" s="104">
        <f>'cieki 2023'!AM63</f>
        <v>33</v>
      </c>
      <c r="T62" s="104">
        <f>'cieki 2023'!AN63</f>
        <v>33</v>
      </c>
      <c r="U62" s="104">
        <f>'cieki 2023'!AP63</f>
        <v>49</v>
      </c>
      <c r="V62" s="104">
        <f>'cieki 2023'!AQ63</f>
        <v>1.5</v>
      </c>
      <c r="W62" s="104">
        <f>'cieki 2023'!AR63</f>
        <v>2.5</v>
      </c>
      <c r="X62" s="104">
        <f>'cieki 2023'!AS63</f>
        <v>2.5</v>
      </c>
      <c r="Y62" s="104">
        <f>'cieki 2023'!AT63</f>
        <v>70</v>
      </c>
      <c r="Z62" s="104">
        <f>'cieki 2023'!AU63</f>
        <v>51</v>
      </c>
      <c r="AA62" s="104">
        <f>'cieki 2023'!AV63</f>
        <v>21</v>
      </c>
      <c r="AB62" s="104">
        <f>'cieki 2023'!AW63</f>
        <v>24</v>
      </c>
      <c r="AC62" s="104">
        <f>'cieki 2023'!AX63</f>
        <v>50</v>
      </c>
      <c r="AD62" s="104">
        <f>'cieki 2023'!AY63</f>
        <v>2.5</v>
      </c>
      <c r="AE62" s="104">
        <f>'cieki 2023'!BA63</f>
        <v>429</v>
      </c>
      <c r="AF62" s="104">
        <f>'cieki 2023'!BI63</f>
        <v>0.5</v>
      </c>
      <c r="AG62" s="104">
        <f>'cieki 2023'!BK63</f>
        <v>0.5</v>
      </c>
      <c r="AH62" s="104">
        <f>'cieki 2023'!BL63</f>
        <v>0.05</v>
      </c>
      <c r="AI62" s="104">
        <f>'cieki 2023'!BM63</f>
        <v>0.05</v>
      </c>
      <c r="AJ62" s="104">
        <f>'cieki 2023'!BN63</f>
        <v>0.05</v>
      </c>
      <c r="AK62" s="104">
        <f>'cieki 2023'!BQ63</f>
        <v>0.4</v>
      </c>
      <c r="AL62" s="103">
        <f>'cieki 2023'!BS63</f>
        <v>0.05</v>
      </c>
      <c r="AM62" s="104">
        <f>'cieki 2023'!BU63</f>
        <v>0.1</v>
      </c>
      <c r="AN62" s="104">
        <f>'cieki 2023'!BW63</f>
        <v>0.05</v>
      </c>
      <c r="AO62" s="104">
        <f>'cieki 2023'!BX63</f>
        <v>0.05</v>
      </c>
      <c r="AP62" s="104">
        <f>'cieki 2023'!BY63</f>
        <v>0.15000000000000002</v>
      </c>
      <c r="AQ62" s="104">
        <f>'cieki 2023'!CA63</f>
        <v>0</v>
      </c>
      <c r="AR62" s="103">
        <f>'cieki 2023'!CL63</f>
        <v>0</v>
      </c>
      <c r="AS62" s="104">
        <f>'cieki 2023'!CO63</f>
        <v>0</v>
      </c>
      <c r="AT62" s="104">
        <f>'cieki 2023'!CT63</f>
        <v>0</v>
      </c>
      <c r="AU62" s="115">
        <f>'cieki 2023'!CY63</f>
        <v>0</v>
      </c>
      <c r="AV62" s="104">
        <f>'cieki 2023'!DD63</f>
        <v>0</v>
      </c>
      <c r="AW62" s="104">
        <f>'cieki 2023'!DE63</f>
        <v>0.05</v>
      </c>
      <c r="AX62" s="104">
        <f>'cieki 2023'!DF63</f>
        <v>0.05</v>
      </c>
      <c r="AY62" s="92" t="s">
        <v>161</v>
      </c>
      <c r="AZ62" s="105"/>
      <c r="BB62" s="114"/>
    </row>
    <row r="63" spans="1:54" s="93" customFormat="1" x14ac:dyDescent="0.25">
      <c r="A63" s="101">
        <f>'cieki 2023'!B64</f>
        <v>62</v>
      </c>
      <c r="B63" s="102" t="str">
        <f>'cieki 2023'!D64</f>
        <v>Strzegomka - ujście do Bystrzycy</v>
      </c>
      <c r="C63" s="103">
        <f>'cieki 2023'!I64</f>
        <v>0.55500000000000005</v>
      </c>
      <c r="D63" s="103">
        <f>'cieki 2023'!J64</f>
        <v>1.5</v>
      </c>
      <c r="E63" s="103">
        <f>'cieki 2023'!L64</f>
        <v>2.5000000000000001E-2</v>
      </c>
      <c r="F63" s="103">
        <f>'cieki 2023'!N64</f>
        <v>12.8</v>
      </c>
      <c r="G63" s="103">
        <f>'cieki 2023'!O64</f>
        <v>9.85</v>
      </c>
      <c r="H63" s="115">
        <f>'cieki 2023'!P64</f>
        <v>4.3700000000000003E-2</v>
      </c>
      <c r="I63" s="103">
        <f>'cieki 2023'!S64</f>
        <v>7.78</v>
      </c>
      <c r="J63" s="103">
        <f>'cieki 2023'!T64</f>
        <v>6.23</v>
      </c>
      <c r="K63" s="104">
        <f>'cieki 2023'!X64</f>
        <v>31.3</v>
      </c>
      <c r="L63" s="104">
        <f>'cieki 2023'!AA64</f>
        <v>7450</v>
      </c>
      <c r="M63" s="104">
        <f>'cieki 2023'!AB64</f>
        <v>116</v>
      </c>
      <c r="N63" s="104">
        <f>'cieki 2023'!AH64</f>
        <v>30</v>
      </c>
      <c r="O63" s="104">
        <f>'cieki 2023'!AI64</f>
        <v>26</v>
      </c>
      <c r="P63" s="104">
        <f>'cieki 2023'!AJ64</f>
        <v>2.5</v>
      </c>
      <c r="Q63" s="104">
        <f>'cieki 2023'!AK64</f>
        <v>14</v>
      </c>
      <c r="R63" s="104">
        <f>'cieki 2023'!AL64</f>
        <v>31</v>
      </c>
      <c r="S63" s="104">
        <f>'cieki 2023'!AM64</f>
        <v>8</v>
      </c>
      <c r="T63" s="104">
        <f>'cieki 2023'!AN64</f>
        <v>12</v>
      </c>
      <c r="U63" s="104">
        <f>'cieki 2023'!AP64</f>
        <v>11</v>
      </c>
      <c r="V63" s="104">
        <f>'cieki 2023'!AQ64</f>
        <v>1.5</v>
      </c>
      <c r="W63" s="104">
        <f>'cieki 2023'!AR64</f>
        <v>2.5</v>
      </c>
      <c r="X63" s="104">
        <f>'cieki 2023'!AS64</f>
        <v>2.5</v>
      </c>
      <c r="Y63" s="104">
        <f>'cieki 2023'!AT64</f>
        <v>18</v>
      </c>
      <c r="Z63" s="104">
        <f>'cieki 2023'!AU64</f>
        <v>18</v>
      </c>
      <c r="AA63" s="104">
        <f>'cieki 2023'!AV64</f>
        <v>8</v>
      </c>
      <c r="AB63" s="104">
        <f>'cieki 2023'!AW64</f>
        <v>2.5</v>
      </c>
      <c r="AC63" s="104">
        <f>'cieki 2023'!AX64</f>
        <v>16</v>
      </c>
      <c r="AD63" s="104">
        <f>'cieki 2023'!AY64</f>
        <v>2.5</v>
      </c>
      <c r="AE63" s="104">
        <f>'cieki 2023'!BA64</f>
        <v>174</v>
      </c>
      <c r="AF63" s="104">
        <f>'cieki 2023'!BI64</f>
        <v>0.5</v>
      </c>
      <c r="AG63" s="104">
        <f>'cieki 2023'!BK64</f>
        <v>0.5</v>
      </c>
      <c r="AH63" s="104">
        <f>'cieki 2023'!BL64</f>
        <v>0.05</v>
      </c>
      <c r="AI63" s="104">
        <f>'cieki 2023'!BM64</f>
        <v>0.05</v>
      </c>
      <c r="AJ63" s="104">
        <f>'cieki 2023'!BN64</f>
        <v>0.05</v>
      </c>
      <c r="AK63" s="104">
        <f>'cieki 2023'!BQ64</f>
        <v>0.4</v>
      </c>
      <c r="AL63" s="103">
        <f>'cieki 2023'!BS64</f>
        <v>0.05</v>
      </c>
      <c r="AM63" s="104">
        <f>'cieki 2023'!BU64</f>
        <v>0.1</v>
      </c>
      <c r="AN63" s="104">
        <f>'cieki 2023'!BW64</f>
        <v>0.05</v>
      </c>
      <c r="AO63" s="104">
        <f>'cieki 2023'!BX64</f>
        <v>0.05</v>
      </c>
      <c r="AP63" s="104">
        <f>'cieki 2023'!BY64</f>
        <v>0.15000000000000002</v>
      </c>
      <c r="AQ63" s="104">
        <f>'cieki 2023'!CA64</f>
        <v>0</v>
      </c>
      <c r="AR63" s="103">
        <f>'cieki 2023'!CL64</f>
        <v>0</v>
      </c>
      <c r="AS63" s="104">
        <f>'cieki 2023'!CO64</f>
        <v>0</v>
      </c>
      <c r="AT63" s="104">
        <f>'cieki 2023'!CT64</f>
        <v>0</v>
      </c>
      <c r="AU63" s="115">
        <f>'cieki 2023'!CY64</f>
        <v>0</v>
      </c>
      <c r="AV63" s="104">
        <f>'cieki 2023'!DD64</f>
        <v>0</v>
      </c>
      <c r="AW63" s="104">
        <f>'cieki 2023'!DE64</f>
        <v>0.05</v>
      </c>
      <c r="AX63" s="104">
        <f>'cieki 2023'!DF64</f>
        <v>0.05</v>
      </c>
      <c r="AY63" s="92" t="s">
        <v>161</v>
      </c>
      <c r="AZ63" s="105"/>
      <c r="BB63" s="114"/>
    </row>
    <row r="64" spans="1:54" s="93" customFormat="1" x14ac:dyDescent="0.25">
      <c r="A64" s="101">
        <f>'cieki 2023'!B65</f>
        <v>63</v>
      </c>
      <c r="B64" s="102" t="str">
        <f>'cieki 2023'!D65</f>
        <v>Gwda - Ujście</v>
      </c>
      <c r="C64" s="103">
        <f>'cieki 2023'!I65</f>
        <v>0.05</v>
      </c>
      <c r="D64" s="103">
        <f>'cieki 2023'!J65</f>
        <v>1.5</v>
      </c>
      <c r="E64" s="103">
        <f>'cieki 2023'!L65</f>
        <v>2.5000000000000001E-2</v>
      </c>
      <c r="F64" s="103">
        <f>'cieki 2023'!N65</f>
        <v>3.3</v>
      </c>
      <c r="G64" s="103">
        <f>'cieki 2023'!O65</f>
        <v>5.65</v>
      </c>
      <c r="H64" s="115">
        <f>'cieki 2023'!P65</f>
        <v>1.3100000000000001E-2</v>
      </c>
      <c r="I64" s="103">
        <f>'cieki 2023'!S65</f>
        <v>2.39</v>
      </c>
      <c r="J64" s="103">
        <f>'cieki 2023'!T65</f>
        <v>3.28</v>
      </c>
      <c r="K64" s="104">
        <f>'cieki 2023'!X65</f>
        <v>21.5</v>
      </c>
      <c r="L64" s="104">
        <f>'cieki 2023'!AA65</f>
        <v>3000</v>
      </c>
      <c r="M64" s="104">
        <f>'cieki 2023'!AB65</f>
        <v>90</v>
      </c>
      <c r="N64" s="104">
        <f>'cieki 2023'!AH65</f>
        <v>39</v>
      </c>
      <c r="O64" s="104">
        <f>'cieki 2023'!AI65</f>
        <v>60</v>
      </c>
      <c r="P64" s="104">
        <f>'cieki 2023'!AJ65</f>
        <v>13</v>
      </c>
      <c r="Q64" s="104">
        <f>'cieki 2023'!AK65</f>
        <v>171</v>
      </c>
      <c r="R64" s="104">
        <f>'cieki 2023'!AL65</f>
        <v>60</v>
      </c>
      <c r="S64" s="104">
        <f>'cieki 2023'!AM65</f>
        <v>60</v>
      </c>
      <c r="T64" s="104">
        <f>'cieki 2023'!AN65</f>
        <v>61</v>
      </c>
      <c r="U64" s="104">
        <f>'cieki 2023'!AP65</f>
        <v>40</v>
      </c>
      <c r="V64" s="104">
        <f>'cieki 2023'!AQ65</f>
        <v>1.5</v>
      </c>
      <c r="W64" s="104">
        <f>'cieki 2023'!AR65</f>
        <v>9</v>
      </c>
      <c r="X64" s="104">
        <f>'cieki 2023'!AS65</f>
        <v>8</v>
      </c>
      <c r="Y64" s="104">
        <f>'cieki 2023'!AT65</f>
        <v>151</v>
      </c>
      <c r="Z64" s="104">
        <f>'cieki 2023'!AU65</f>
        <v>82</v>
      </c>
      <c r="AA64" s="104">
        <f>'cieki 2023'!AV65</f>
        <v>37</v>
      </c>
      <c r="AB64" s="104">
        <f>'cieki 2023'!AW65</f>
        <v>29</v>
      </c>
      <c r="AC64" s="104">
        <f>'cieki 2023'!AX65</f>
        <v>25</v>
      </c>
      <c r="AD64" s="104">
        <f>'cieki 2023'!AY65</f>
        <v>10</v>
      </c>
      <c r="AE64" s="104">
        <f>'cieki 2023'!BA65</f>
        <v>752.5</v>
      </c>
      <c r="AF64" s="104">
        <f>'cieki 2023'!BI65</f>
        <v>0.5</v>
      </c>
      <c r="AG64" s="104">
        <f>'cieki 2023'!BK65</f>
        <v>0.5</v>
      </c>
      <c r="AH64" s="104">
        <f>'cieki 2023'!BL65</f>
        <v>0.05</v>
      </c>
      <c r="AI64" s="104">
        <f>'cieki 2023'!BM65</f>
        <v>0.05</v>
      </c>
      <c r="AJ64" s="104">
        <f>'cieki 2023'!BN65</f>
        <v>0.05</v>
      </c>
      <c r="AK64" s="104">
        <f>'cieki 2023'!BQ65</f>
        <v>0.4</v>
      </c>
      <c r="AL64" s="103">
        <f>'cieki 2023'!BS65</f>
        <v>0.05</v>
      </c>
      <c r="AM64" s="104">
        <f>'cieki 2023'!BU65</f>
        <v>0.1</v>
      </c>
      <c r="AN64" s="104">
        <f>'cieki 2023'!BW65</f>
        <v>0.05</v>
      </c>
      <c r="AO64" s="104">
        <f>'cieki 2023'!BX65</f>
        <v>0.05</v>
      </c>
      <c r="AP64" s="104">
        <f>'cieki 2023'!BY65</f>
        <v>0.15000000000000002</v>
      </c>
      <c r="AQ64" s="104">
        <f>'cieki 2023'!CA65</f>
        <v>94</v>
      </c>
      <c r="AR64" s="103">
        <f>'cieki 2023'!CL65</f>
        <v>5.0000000000000001E-3</v>
      </c>
      <c r="AS64" s="104">
        <f>'cieki 2023'!CO65</f>
        <v>0.5</v>
      </c>
      <c r="AT64" s="104">
        <f>'cieki 2023'!CT65</f>
        <v>0.5</v>
      </c>
      <c r="AU64" s="115">
        <f>'cieki 2023'!CY65</f>
        <v>1.1000000000000001E-3</v>
      </c>
      <c r="AV64" s="104">
        <f>'cieki 2023'!DD65</f>
        <v>0.05</v>
      </c>
      <c r="AW64" s="104">
        <f>'cieki 2023'!DE65</f>
        <v>0.05</v>
      </c>
      <c r="AX64" s="104">
        <f>'cieki 2023'!DF65</f>
        <v>0.05</v>
      </c>
      <c r="AY64" s="94" t="s">
        <v>162</v>
      </c>
      <c r="AZ64" s="105"/>
      <c r="BB64" s="114"/>
    </row>
    <row r="65" spans="1:54" s="93" customFormat="1" x14ac:dyDescent="0.25">
      <c r="A65" s="101">
        <f>'cieki 2023'!B66</f>
        <v>64</v>
      </c>
      <c r="B65" s="102" t="str">
        <f>'cieki 2023'!D66</f>
        <v>Ina - poniżej Goleniowa</v>
      </c>
      <c r="C65" s="103">
        <f>'cieki 2023'!I66</f>
        <v>22.6</v>
      </c>
      <c r="D65" s="103">
        <f>'cieki 2023'!J66</f>
        <v>1.5</v>
      </c>
      <c r="E65" s="103">
        <f>'cieki 2023'!L66</f>
        <v>2.5000000000000001E-2</v>
      </c>
      <c r="F65" s="103">
        <f>'cieki 2023'!N66</f>
        <v>4.33</v>
      </c>
      <c r="G65" s="103">
        <f>'cieki 2023'!O66</f>
        <v>12.7</v>
      </c>
      <c r="H65" s="115">
        <f>'cieki 2023'!P66</f>
        <v>1.6E-2</v>
      </c>
      <c r="I65" s="103">
        <f>'cieki 2023'!S66</f>
        <v>1.81</v>
      </c>
      <c r="J65" s="103">
        <f>'cieki 2023'!T66</f>
        <v>6.5</v>
      </c>
      <c r="K65" s="104">
        <f>'cieki 2023'!X66</f>
        <v>48.5</v>
      </c>
      <c r="L65" s="104">
        <f>'cieki 2023'!AA66</f>
        <v>7300</v>
      </c>
      <c r="M65" s="104">
        <f>'cieki 2023'!AB66</f>
        <v>292</v>
      </c>
      <c r="N65" s="104">
        <f>'cieki 2023'!AH66</f>
        <v>130</v>
      </c>
      <c r="O65" s="104">
        <f>'cieki 2023'!AI66</f>
        <v>53</v>
      </c>
      <c r="P65" s="104">
        <f>'cieki 2023'!AJ66</f>
        <v>2.5</v>
      </c>
      <c r="Q65" s="104">
        <f>'cieki 2023'!AK66</f>
        <v>124</v>
      </c>
      <c r="R65" s="104">
        <f>'cieki 2023'!AL66</f>
        <v>45</v>
      </c>
      <c r="S65" s="104">
        <f>'cieki 2023'!AM66</f>
        <v>35</v>
      </c>
      <c r="T65" s="104">
        <f>'cieki 2023'!AN66</f>
        <v>48</v>
      </c>
      <c r="U65" s="104">
        <f>'cieki 2023'!AP66</f>
        <v>38</v>
      </c>
      <c r="V65" s="104">
        <f>'cieki 2023'!AQ66</f>
        <v>1.5</v>
      </c>
      <c r="W65" s="104">
        <f>'cieki 2023'!AR66</f>
        <v>9</v>
      </c>
      <c r="X65" s="104">
        <f>'cieki 2023'!AS66</f>
        <v>14</v>
      </c>
      <c r="Y65" s="104">
        <f>'cieki 2023'!AT66</f>
        <v>116</v>
      </c>
      <c r="Z65" s="104">
        <f>'cieki 2023'!AU66</f>
        <v>72</v>
      </c>
      <c r="AA65" s="104">
        <f>'cieki 2023'!AV66</f>
        <v>30</v>
      </c>
      <c r="AB65" s="104">
        <f>'cieki 2023'!AW66</f>
        <v>58</v>
      </c>
      <c r="AC65" s="104">
        <f>'cieki 2023'!AX66</f>
        <v>56</v>
      </c>
      <c r="AD65" s="104">
        <f>'cieki 2023'!AY66</f>
        <v>7</v>
      </c>
      <c r="AE65" s="104">
        <f>'cieki 2023'!BA66</f>
        <v>680</v>
      </c>
      <c r="AF65" s="104">
        <f>'cieki 2023'!BI66</f>
        <v>0.5</v>
      </c>
      <c r="AG65" s="104">
        <f>'cieki 2023'!BK66</f>
        <v>0.5</v>
      </c>
      <c r="AH65" s="104">
        <f>'cieki 2023'!BL66</f>
        <v>0.05</v>
      </c>
      <c r="AI65" s="104">
        <f>'cieki 2023'!BM66</f>
        <v>0.05</v>
      </c>
      <c r="AJ65" s="104">
        <f>'cieki 2023'!BN66</f>
        <v>0.05</v>
      </c>
      <c r="AK65" s="104">
        <f>'cieki 2023'!BQ66</f>
        <v>0.4</v>
      </c>
      <c r="AL65" s="103">
        <f>'cieki 2023'!BS66</f>
        <v>0.05</v>
      </c>
      <c r="AM65" s="104">
        <f>'cieki 2023'!BU66</f>
        <v>0.1</v>
      </c>
      <c r="AN65" s="104">
        <f>'cieki 2023'!BW66</f>
        <v>0.05</v>
      </c>
      <c r="AO65" s="104">
        <f>'cieki 2023'!BX66</f>
        <v>0.05</v>
      </c>
      <c r="AP65" s="104">
        <f>'cieki 2023'!BY66</f>
        <v>0.15000000000000002</v>
      </c>
      <c r="AQ65" s="104">
        <f>'cieki 2023'!CA66</f>
        <v>0</v>
      </c>
      <c r="AR65" s="103">
        <f>'cieki 2023'!CL66</f>
        <v>0</v>
      </c>
      <c r="AS65" s="104">
        <f>'cieki 2023'!CO66</f>
        <v>0</v>
      </c>
      <c r="AT65" s="104">
        <f>'cieki 2023'!CT66</f>
        <v>0</v>
      </c>
      <c r="AU65" s="115">
        <f>'cieki 2023'!CY66</f>
        <v>0</v>
      </c>
      <c r="AV65" s="104">
        <f>'cieki 2023'!DD66</f>
        <v>0</v>
      </c>
      <c r="AW65" s="104">
        <f>'cieki 2023'!DE66</f>
        <v>0.05</v>
      </c>
      <c r="AX65" s="104">
        <f>'cieki 2023'!DF66</f>
        <v>0.05</v>
      </c>
      <c r="AY65" s="99" t="s">
        <v>164</v>
      </c>
      <c r="AZ65" s="105"/>
      <c r="BB65" s="114"/>
    </row>
    <row r="66" spans="1:54" s="93" customFormat="1" x14ac:dyDescent="0.25">
      <c r="A66" s="101">
        <f>'cieki 2023'!B67</f>
        <v>65</v>
      </c>
      <c r="B66" s="102" t="str">
        <f>'cieki 2023'!D67</f>
        <v>Janówka - ujście do Bobru (m. Janowice Wlk.)</v>
      </c>
      <c r="C66" s="103">
        <f>'cieki 2023'!I67</f>
        <v>0.05</v>
      </c>
      <c r="D66" s="103">
        <f>'cieki 2023'!J67</f>
        <v>5.84</v>
      </c>
      <c r="E66" s="103">
        <f>'cieki 2023'!L67</f>
        <v>9.8000000000000004E-2</v>
      </c>
      <c r="F66" s="103">
        <f>'cieki 2023'!N67</f>
        <v>2.0099999999999998</v>
      </c>
      <c r="G66" s="103">
        <f>'cieki 2023'!O67</f>
        <v>69.2</v>
      </c>
      <c r="H66" s="115">
        <f>'cieki 2023'!P67</f>
        <v>2.5999999999999999E-3</v>
      </c>
      <c r="I66" s="103">
        <f>'cieki 2023'!S67</f>
        <v>1.73</v>
      </c>
      <c r="J66" s="103">
        <f>'cieki 2023'!T67</f>
        <v>11.5</v>
      </c>
      <c r="K66" s="104">
        <f>'cieki 2023'!X67</f>
        <v>79.8</v>
      </c>
      <c r="L66" s="104">
        <f>'cieki 2023'!AA67</f>
        <v>7430</v>
      </c>
      <c r="M66" s="104">
        <f>'cieki 2023'!AB67</f>
        <v>175</v>
      </c>
      <c r="N66" s="104">
        <f>'cieki 2023'!AH67</f>
        <v>2.5</v>
      </c>
      <c r="O66" s="104">
        <f>'cieki 2023'!AI67</f>
        <v>8</v>
      </c>
      <c r="P66" s="104">
        <f>'cieki 2023'!AJ67</f>
        <v>2.5</v>
      </c>
      <c r="Q66" s="104">
        <f>'cieki 2023'!AK67</f>
        <v>26</v>
      </c>
      <c r="R66" s="104">
        <f>'cieki 2023'!AL67</f>
        <v>13</v>
      </c>
      <c r="S66" s="104">
        <f>'cieki 2023'!AM67</f>
        <v>14</v>
      </c>
      <c r="T66" s="104">
        <f>'cieki 2023'!AN67</f>
        <v>20</v>
      </c>
      <c r="U66" s="104">
        <f>'cieki 2023'!AP67</f>
        <v>18</v>
      </c>
      <c r="V66" s="104">
        <f>'cieki 2023'!AQ67</f>
        <v>1.5</v>
      </c>
      <c r="W66" s="104">
        <f>'cieki 2023'!AR67</f>
        <v>2.5</v>
      </c>
      <c r="X66" s="104">
        <f>'cieki 2023'!AS67</f>
        <v>2.5</v>
      </c>
      <c r="Y66" s="104">
        <f>'cieki 2023'!AT67</f>
        <v>24</v>
      </c>
      <c r="Z66" s="104">
        <f>'cieki 2023'!AU67</f>
        <v>26</v>
      </c>
      <c r="AA66" s="104">
        <f>'cieki 2023'!AV67</f>
        <v>11</v>
      </c>
      <c r="AB66" s="104">
        <f>'cieki 2023'!AW67</f>
        <v>12</v>
      </c>
      <c r="AC66" s="104">
        <f>'cieki 2023'!AX67</f>
        <v>27</v>
      </c>
      <c r="AD66" s="104">
        <f>'cieki 2023'!AY67</f>
        <v>2.5</v>
      </c>
      <c r="AE66" s="104">
        <f>'cieki 2023'!BA67</f>
        <v>153.5</v>
      </c>
      <c r="AF66" s="104">
        <f>'cieki 2023'!BI67</f>
        <v>0.5</v>
      </c>
      <c r="AG66" s="104">
        <f>'cieki 2023'!BK67</f>
        <v>0.5</v>
      </c>
      <c r="AH66" s="104">
        <f>'cieki 2023'!BL67</f>
        <v>0.05</v>
      </c>
      <c r="AI66" s="104">
        <f>'cieki 2023'!BM67</f>
        <v>0.05</v>
      </c>
      <c r="AJ66" s="104">
        <f>'cieki 2023'!BN67</f>
        <v>0.05</v>
      </c>
      <c r="AK66" s="104">
        <f>'cieki 2023'!BQ67</f>
        <v>0.4</v>
      </c>
      <c r="AL66" s="103">
        <f>'cieki 2023'!BS67</f>
        <v>0.05</v>
      </c>
      <c r="AM66" s="104">
        <f>'cieki 2023'!BU67</f>
        <v>0.1</v>
      </c>
      <c r="AN66" s="104">
        <f>'cieki 2023'!BW67</f>
        <v>0.05</v>
      </c>
      <c r="AO66" s="104">
        <f>'cieki 2023'!BX67</f>
        <v>0.05</v>
      </c>
      <c r="AP66" s="104">
        <f>'cieki 2023'!BY67</f>
        <v>0.15000000000000002</v>
      </c>
      <c r="AQ66" s="104">
        <f>'cieki 2023'!CA67</f>
        <v>0</v>
      </c>
      <c r="AR66" s="103">
        <f>'cieki 2023'!CL67</f>
        <v>0</v>
      </c>
      <c r="AS66" s="104">
        <f>'cieki 2023'!CO67</f>
        <v>0</v>
      </c>
      <c r="AT66" s="104">
        <f>'cieki 2023'!CT67</f>
        <v>0</v>
      </c>
      <c r="AU66" s="115">
        <f>'cieki 2023'!CY67</f>
        <v>0</v>
      </c>
      <c r="AV66" s="104">
        <f>'cieki 2023'!DD67</f>
        <v>0</v>
      </c>
      <c r="AW66" s="104">
        <f>'cieki 2023'!DE67</f>
        <v>0.05</v>
      </c>
      <c r="AX66" s="104">
        <f>'cieki 2023'!DF67</f>
        <v>0.05</v>
      </c>
      <c r="AY66" s="94" t="s">
        <v>162</v>
      </c>
      <c r="AZ66" s="105"/>
      <c r="BB66" s="114"/>
    </row>
    <row r="67" spans="1:54" s="93" customFormat="1" x14ac:dyDescent="0.25">
      <c r="A67" s="101">
        <f>'cieki 2023'!B68</f>
        <v>66</v>
      </c>
      <c r="B67" s="102" t="str">
        <f>'cieki 2023'!D68</f>
        <v>Jaroszewska Struga - Sieraków</v>
      </c>
      <c r="C67" s="103">
        <f>'cieki 2023'!I68</f>
        <v>0.05</v>
      </c>
      <c r="D67" s="103">
        <f>'cieki 2023'!J68</f>
        <v>1.5</v>
      </c>
      <c r="E67" s="103">
        <f>'cieki 2023'!L68</f>
        <v>2.5000000000000001E-2</v>
      </c>
      <c r="F67" s="103">
        <f>'cieki 2023'!N68</f>
        <v>8.1199999999999992</v>
      </c>
      <c r="G67" s="103">
        <f>'cieki 2023'!O68</f>
        <v>34.5</v>
      </c>
      <c r="H67" s="115">
        <f>'cieki 2023'!P68</f>
        <v>1.9E-2</v>
      </c>
      <c r="I67" s="103">
        <f>'cieki 2023'!S68</f>
        <v>8.02</v>
      </c>
      <c r="J67" s="103">
        <f>'cieki 2023'!T68</f>
        <v>17.100000000000001</v>
      </c>
      <c r="K67" s="104">
        <f>'cieki 2023'!X68</f>
        <v>103</v>
      </c>
      <c r="L67" s="104">
        <f>'cieki 2023'!AA68</f>
        <v>4970</v>
      </c>
      <c r="M67" s="104">
        <f>'cieki 2023'!AB68</f>
        <v>87</v>
      </c>
      <c r="N67" s="104">
        <f>'cieki 2023'!AH68</f>
        <v>180</v>
      </c>
      <c r="O67" s="104">
        <f>'cieki 2023'!AI68</f>
        <v>146</v>
      </c>
      <c r="P67" s="104">
        <f>'cieki 2023'!AJ68</f>
        <v>23</v>
      </c>
      <c r="Q67" s="104">
        <f>'cieki 2023'!AK68</f>
        <v>515</v>
      </c>
      <c r="R67" s="104">
        <f>'cieki 2023'!AL68</f>
        <v>100</v>
      </c>
      <c r="S67" s="104">
        <f>'cieki 2023'!AM68</f>
        <v>116</v>
      </c>
      <c r="T67" s="104">
        <f>'cieki 2023'!AN68</f>
        <v>166</v>
      </c>
      <c r="U67" s="104">
        <f>'cieki 2023'!AP68</f>
        <v>125</v>
      </c>
      <c r="V67" s="104">
        <f>'cieki 2023'!AQ68</f>
        <v>11</v>
      </c>
      <c r="W67" s="104">
        <f>'cieki 2023'!AR68</f>
        <v>58</v>
      </c>
      <c r="X67" s="104">
        <f>'cieki 2023'!AS68</f>
        <v>2.5</v>
      </c>
      <c r="Y67" s="104">
        <f>'cieki 2023'!AT68</f>
        <v>350</v>
      </c>
      <c r="Z67" s="104">
        <f>'cieki 2023'!AU68</f>
        <v>220</v>
      </c>
      <c r="AA67" s="104">
        <f>'cieki 2023'!AV68</f>
        <v>91</v>
      </c>
      <c r="AB67" s="104">
        <f>'cieki 2023'!AW68</f>
        <v>130</v>
      </c>
      <c r="AC67" s="104">
        <f>'cieki 2023'!AX68</f>
        <v>144</v>
      </c>
      <c r="AD67" s="104">
        <f>'cieki 2023'!AY68</f>
        <v>23</v>
      </c>
      <c r="AE67" s="104">
        <f>'cieki 2023'!BA68</f>
        <v>1978.5</v>
      </c>
      <c r="AF67" s="104">
        <f>'cieki 2023'!BI68</f>
        <v>0.5</v>
      </c>
      <c r="AG67" s="104">
        <f>'cieki 2023'!BK68</f>
        <v>0.5</v>
      </c>
      <c r="AH67" s="104">
        <f>'cieki 2023'!BL68</f>
        <v>0.05</v>
      </c>
      <c r="AI67" s="104">
        <f>'cieki 2023'!BM68</f>
        <v>0.05</v>
      </c>
      <c r="AJ67" s="104">
        <f>'cieki 2023'!BN68</f>
        <v>0.05</v>
      </c>
      <c r="AK67" s="104">
        <f>'cieki 2023'!BQ68</f>
        <v>0.4</v>
      </c>
      <c r="AL67" s="103">
        <f>'cieki 2023'!BS68</f>
        <v>0.05</v>
      </c>
      <c r="AM67" s="104">
        <f>'cieki 2023'!BU68</f>
        <v>0.1</v>
      </c>
      <c r="AN67" s="104">
        <f>'cieki 2023'!BW68</f>
        <v>0.05</v>
      </c>
      <c r="AO67" s="104">
        <f>'cieki 2023'!BX68</f>
        <v>0.05</v>
      </c>
      <c r="AP67" s="104">
        <f>'cieki 2023'!BY68</f>
        <v>0.15000000000000002</v>
      </c>
      <c r="AQ67" s="104">
        <f>'cieki 2023'!CA68</f>
        <v>0</v>
      </c>
      <c r="AR67" s="103">
        <f>'cieki 2023'!CL68</f>
        <v>0</v>
      </c>
      <c r="AS67" s="104">
        <f>'cieki 2023'!CO68</f>
        <v>0</v>
      </c>
      <c r="AT67" s="104">
        <f>'cieki 2023'!CT68</f>
        <v>0</v>
      </c>
      <c r="AU67" s="115">
        <f>'cieki 2023'!CY68</f>
        <v>0</v>
      </c>
      <c r="AV67" s="104">
        <f>'cieki 2023'!DD68</f>
        <v>0</v>
      </c>
      <c r="AW67" s="104">
        <f>'cieki 2023'!DE68</f>
        <v>0.05</v>
      </c>
      <c r="AX67" s="104">
        <f>'cieki 2023'!DF68</f>
        <v>0.05</v>
      </c>
      <c r="AY67" s="96" t="s">
        <v>163</v>
      </c>
      <c r="AZ67" s="105"/>
      <c r="BB67" s="114"/>
    </row>
    <row r="68" spans="1:54" s="93" customFormat="1" x14ac:dyDescent="0.25">
      <c r="A68" s="101">
        <f>'cieki 2023'!B69</f>
        <v>67</v>
      </c>
      <c r="B68" s="102" t="str">
        <f>'cieki 2023'!D69</f>
        <v>Jegrznia (Lega) - Sędki</v>
      </c>
      <c r="C68" s="103">
        <f>'cieki 2023'!I69</f>
        <v>0.05</v>
      </c>
      <c r="D68" s="103">
        <f>'cieki 2023'!J69</f>
        <v>1.5</v>
      </c>
      <c r="E68" s="103">
        <f>'cieki 2023'!L69</f>
        <v>2.5000000000000001E-2</v>
      </c>
      <c r="F68" s="103">
        <f>'cieki 2023'!N69</f>
        <v>5.68</v>
      </c>
      <c r="G68" s="103">
        <f>'cieki 2023'!O69</f>
        <v>8.89</v>
      </c>
      <c r="H68" s="115">
        <f>'cieki 2023'!P69</f>
        <v>3.5000000000000001E-3</v>
      </c>
      <c r="I68" s="103">
        <f>'cieki 2023'!S69</f>
        <v>2.67</v>
      </c>
      <c r="J68" s="103">
        <f>'cieki 2023'!T69</f>
        <v>3.11</v>
      </c>
      <c r="K68" s="104">
        <f>'cieki 2023'!X69</f>
        <v>20</v>
      </c>
      <c r="L68" s="104">
        <f>'cieki 2023'!AA69</f>
        <v>5870</v>
      </c>
      <c r="M68" s="104">
        <f>'cieki 2023'!AB69</f>
        <v>178</v>
      </c>
      <c r="N68" s="104">
        <f>'cieki 2023'!AH69</f>
        <v>27</v>
      </c>
      <c r="O68" s="104">
        <f>'cieki 2023'!AI69</f>
        <v>28</v>
      </c>
      <c r="P68" s="104">
        <f>'cieki 2023'!AJ69</f>
        <v>2.5</v>
      </c>
      <c r="Q68" s="104">
        <f>'cieki 2023'!AK69</f>
        <v>68</v>
      </c>
      <c r="R68" s="104">
        <f>'cieki 2023'!AL69</f>
        <v>20</v>
      </c>
      <c r="S68" s="104">
        <f>'cieki 2023'!AM69</f>
        <v>20</v>
      </c>
      <c r="T68" s="104">
        <f>'cieki 2023'!AN69</f>
        <v>38</v>
      </c>
      <c r="U68" s="104">
        <f>'cieki 2023'!AP69</f>
        <v>32</v>
      </c>
      <c r="V68" s="104">
        <f>'cieki 2023'!AQ69</f>
        <v>1.5</v>
      </c>
      <c r="W68" s="104">
        <f>'cieki 2023'!AR69</f>
        <v>2.5</v>
      </c>
      <c r="X68" s="104">
        <f>'cieki 2023'!AS69</f>
        <v>2.5</v>
      </c>
      <c r="Y68" s="104">
        <f>'cieki 2023'!AT69</f>
        <v>72</v>
      </c>
      <c r="Z68" s="104">
        <f>'cieki 2023'!AU69</f>
        <v>50</v>
      </c>
      <c r="AA68" s="104">
        <f>'cieki 2023'!AV69</f>
        <v>20</v>
      </c>
      <c r="AB68" s="104">
        <f>'cieki 2023'!AW69</f>
        <v>33</v>
      </c>
      <c r="AC68" s="104">
        <f>'cieki 2023'!AX69</f>
        <v>48</v>
      </c>
      <c r="AD68" s="104">
        <f>'cieki 2023'!AY69</f>
        <v>9</v>
      </c>
      <c r="AE68" s="104">
        <f>'cieki 2023'!BA69</f>
        <v>352</v>
      </c>
      <c r="AF68" s="104">
        <f>'cieki 2023'!BI69</f>
        <v>0.5</v>
      </c>
      <c r="AG68" s="104">
        <f>'cieki 2023'!BK69</f>
        <v>0.5</v>
      </c>
      <c r="AH68" s="104">
        <f>'cieki 2023'!BL69</f>
        <v>0.05</v>
      </c>
      <c r="AI68" s="104">
        <f>'cieki 2023'!BM69</f>
        <v>0.05</v>
      </c>
      <c r="AJ68" s="104">
        <f>'cieki 2023'!BN69</f>
        <v>0.05</v>
      </c>
      <c r="AK68" s="104">
        <f>'cieki 2023'!BQ69</f>
        <v>0.4</v>
      </c>
      <c r="AL68" s="103">
        <f>'cieki 2023'!BS69</f>
        <v>0.05</v>
      </c>
      <c r="AM68" s="104">
        <f>'cieki 2023'!BU69</f>
        <v>0.1</v>
      </c>
      <c r="AN68" s="104">
        <f>'cieki 2023'!BW69</f>
        <v>0.05</v>
      </c>
      <c r="AO68" s="104">
        <f>'cieki 2023'!BX69</f>
        <v>0.05</v>
      </c>
      <c r="AP68" s="104">
        <f>'cieki 2023'!BY69</f>
        <v>0.15000000000000002</v>
      </c>
      <c r="AQ68" s="104">
        <f>'cieki 2023'!CA69</f>
        <v>0</v>
      </c>
      <c r="AR68" s="103">
        <f>'cieki 2023'!CL69</f>
        <v>0</v>
      </c>
      <c r="AS68" s="104">
        <f>'cieki 2023'!CO69</f>
        <v>0</v>
      </c>
      <c r="AT68" s="104">
        <f>'cieki 2023'!CT69</f>
        <v>0</v>
      </c>
      <c r="AU68" s="115">
        <f>'cieki 2023'!CY69</f>
        <v>0</v>
      </c>
      <c r="AV68" s="104">
        <f>'cieki 2023'!DD69</f>
        <v>0</v>
      </c>
      <c r="AW68" s="104">
        <f>'cieki 2023'!DE69</f>
        <v>0.05</v>
      </c>
      <c r="AX68" s="104">
        <f>'cieki 2023'!DF69</f>
        <v>0.05</v>
      </c>
      <c r="AY68" s="92" t="s">
        <v>161</v>
      </c>
      <c r="AZ68" s="105"/>
      <c r="BB68" s="114"/>
    </row>
    <row r="69" spans="1:54" s="93" customFormat="1" x14ac:dyDescent="0.25">
      <c r="A69" s="101">
        <f>'cieki 2023'!B70</f>
        <v>68</v>
      </c>
      <c r="B69" s="102" t="str">
        <f>'cieki 2023'!D70</f>
        <v>Narew - Ogony, Brzeg</v>
      </c>
      <c r="C69" s="103">
        <f>'cieki 2023'!I70</f>
        <v>0.17499999999999999</v>
      </c>
      <c r="D69" s="103">
        <f>'cieki 2023'!J70</f>
        <v>1.5</v>
      </c>
      <c r="E69" s="103">
        <f>'cieki 2023'!L70</f>
        <v>2.5000000000000001E-2</v>
      </c>
      <c r="F69" s="103">
        <f>'cieki 2023'!N70</f>
        <v>2.8</v>
      </c>
      <c r="G69" s="103">
        <f>'cieki 2023'!O70</f>
        <v>5</v>
      </c>
      <c r="H69" s="115">
        <f>'cieki 2023'!P70</f>
        <v>2.0999999999999999E-3</v>
      </c>
      <c r="I69" s="103">
        <f>'cieki 2023'!S70</f>
        <v>0.91200000000000003</v>
      </c>
      <c r="J69" s="103">
        <f>'cieki 2023'!T70</f>
        <v>1.2</v>
      </c>
      <c r="K69" s="104">
        <f>'cieki 2023'!X70</f>
        <v>8.76</v>
      </c>
      <c r="L69" s="104">
        <f>'cieki 2023'!AA70</f>
        <v>2710</v>
      </c>
      <c r="M69" s="104">
        <f>'cieki 2023'!AB70</f>
        <v>95.5</v>
      </c>
      <c r="N69" s="104">
        <f>'cieki 2023'!AH70</f>
        <v>8</v>
      </c>
      <c r="O69" s="104">
        <f>'cieki 2023'!AI70</f>
        <v>2.5</v>
      </c>
      <c r="P69" s="104">
        <f>'cieki 2023'!AJ70</f>
        <v>2.5</v>
      </c>
      <c r="Q69" s="104">
        <f>'cieki 2023'!AK70</f>
        <v>2.5</v>
      </c>
      <c r="R69" s="104">
        <f>'cieki 2023'!AL70</f>
        <v>2.5</v>
      </c>
      <c r="S69" s="104">
        <f>'cieki 2023'!AM70</f>
        <v>2.5</v>
      </c>
      <c r="T69" s="104">
        <f>'cieki 2023'!AN70</f>
        <v>2.5</v>
      </c>
      <c r="U69" s="104">
        <f>'cieki 2023'!AP70</f>
        <v>2.5</v>
      </c>
      <c r="V69" s="104">
        <f>'cieki 2023'!AQ70</f>
        <v>1.5</v>
      </c>
      <c r="W69" s="104">
        <f>'cieki 2023'!AR70</f>
        <v>2.5</v>
      </c>
      <c r="X69" s="104">
        <f>'cieki 2023'!AS70</f>
        <v>2.5</v>
      </c>
      <c r="Y69" s="104">
        <f>'cieki 2023'!AT70</f>
        <v>2.5</v>
      </c>
      <c r="Z69" s="104">
        <f>'cieki 2023'!AU70</f>
        <v>8</v>
      </c>
      <c r="AA69" s="104">
        <f>'cieki 2023'!AV70</f>
        <v>2.5</v>
      </c>
      <c r="AB69" s="104">
        <f>'cieki 2023'!AW70</f>
        <v>10</v>
      </c>
      <c r="AC69" s="104">
        <f>'cieki 2023'!AX70</f>
        <v>17</v>
      </c>
      <c r="AD69" s="104">
        <f>'cieki 2023'!AY70</f>
        <v>2.5</v>
      </c>
      <c r="AE69" s="104">
        <f>'cieki 2023'!BA70</f>
        <v>42.5</v>
      </c>
      <c r="AF69" s="104">
        <f>'cieki 2023'!BI70</f>
        <v>0.5</v>
      </c>
      <c r="AG69" s="104">
        <f>'cieki 2023'!BK70</f>
        <v>0.5</v>
      </c>
      <c r="AH69" s="104">
        <f>'cieki 2023'!BL70</f>
        <v>0.05</v>
      </c>
      <c r="AI69" s="104">
        <f>'cieki 2023'!BM70</f>
        <v>0.05</v>
      </c>
      <c r="AJ69" s="104">
        <f>'cieki 2023'!BN70</f>
        <v>0.05</v>
      </c>
      <c r="AK69" s="104">
        <f>'cieki 2023'!BQ70</f>
        <v>0.4</v>
      </c>
      <c r="AL69" s="103">
        <f>'cieki 2023'!BS70</f>
        <v>0.05</v>
      </c>
      <c r="AM69" s="104">
        <f>'cieki 2023'!BU70</f>
        <v>0.1</v>
      </c>
      <c r="AN69" s="104">
        <f>'cieki 2023'!BW70</f>
        <v>0.05</v>
      </c>
      <c r="AO69" s="104">
        <f>'cieki 2023'!BX70</f>
        <v>0.05</v>
      </c>
      <c r="AP69" s="104">
        <f>'cieki 2023'!BY70</f>
        <v>0.15000000000000002</v>
      </c>
      <c r="AQ69" s="104">
        <f>'cieki 2023'!CA70</f>
        <v>0</v>
      </c>
      <c r="AR69" s="103">
        <f>'cieki 2023'!CL70</f>
        <v>0</v>
      </c>
      <c r="AS69" s="104">
        <f>'cieki 2023'!CO70</f>
        <v>0</v>
      </c>
      <c r="AT69" s="104">
        <f>'cieki 2023'!CT70</f>
        <v>0</v>
      </c>
      <c r="AU69" s="115">
        <f>'cieki 2023'!CY70</f>
        <v>0</v>
      </c>
      <c r="AV69" s="104">
        <f>'cieki 2023'!DD70</f>
        <v>0</v>
      </c>
      <c r="AW69" s="104">
        <f>'cieki 2023'!DE70</f>
        <v>0.05</v>
      </c>
      <c r="AX69" s="104">
        <f>'cieki 2023'!DF70</f>
        <v>0.05</v>
      </c>
      <c r="AY69" s="92" t="s">
        <v>161</v>
      </c>
      <c r="AZ69" s="105"/>
      <c r="BB69" s="114"/>
    </row>
    <row r="70" spans="1:54" s="93" customFormat="1" x14ac:dyDescent="0.25">
      <c r="A70" s="101">
        <f>'cieki 2023'!B71</f>
        <v>237</v>
      </c>
      <c r="B70" s="102" t="str">
        <f>'cieki 2023'!D71</f>
        <v>Kaczawa - ujście do Odry</v>
      </c>
      <c r="C70" s="103">
        <f>'cieki 2023'!I71</f>
        <v>0.05</v>
      </c>
      <c r="D70" s="103">
        <f>'cieki 2023'!J71</f>
        <v>1.5</v>
      </c>
      <c r="E70" s="103">
        <f>'cieki 2023'!L71</f>
        <v>0.47199999999999998</v>
      </c>
      <c r="F70" s="103">
        <f>'cieki 2023'!N71</f>
        <v>9.5</v>
      </c>
      <c r="G70" s="103">
        <f>'cieki 2023'!O71</f>
        <v>16.399999999999999</v>
      </c>
      <c r="H70" s="115">
        <f>'cieki 2023'!P71</f>
        <v>0.248</v>
      </c>
      <c r="I70" s="103">
        <f>'cieki 2023'!S71</f>
        <v>6.01</v>
      </c>
      <c r="J70" s="103">
        <f>'cieki 2023'!T71</f>
        <v>9.52</v>
      </c>
      <c r="K70" s="104">
        <f>'cieki 2023'!X71</f>
        <v>26.3</v>
      </c>
      <c r="L70" s="104">
        <f>'cieki 2023'!AA71</f>
        <v>3630</v>
      </c>
      <c r="M70" s="104">
        <f>'cieki 2023'!AB71</f>
        <v>44.8</v>
      </c>
      <c r="N70" s="104">
        <f>'cieki 2023'!AH71</f>
        <v>15</v>
      </c>
      <c r="O70" s="104">
        <f>'cieki 2023'!AI71</f>
        <v>17</v>
      </c>
      <c r="P70" s="104">
        <f>'cieki 2023'!AJ71</f>
        <v>5</v>
      </c>
      <c r="Q70" s="104">
        <f>'cieki 2023'!AK71</f>
        <v>52</v>
      </c>
      <c r="R70" s="104">
        <f>'cieki 2023'!AL71</f>
        <v>35</v>
      </c>
      <c r="S70" s="104">
        <f>'cieki 2023'!AM71</f>
        <v>33</v>
      </c>
      <c r="T70" s="104">
        <f>'cieki 2023'!AN71</f>
        <v>49</v>
      </c>
      <c r="U70" s="104">
        <f>'cieki 2023'!AP71</f>
        <v>35</v>
      </c>
      <c r="V70" s="104">
        <f>'cieki 2023'!AQ71</f>
        <v>1.5</v>
      </c>
      <c r="W70" s="104">
        <f>'cieki 2023'!AR71</f>
        <v>2.5</v>
      </c>
      <c r="X70" s="104">
        <f>'cieki 2023'!AS71</f>
        <v>2.5</v>
      </c>
      <c r="Y70" s="104">
        <f>'cieki 2023'!AT71</f>
        <v>46</v>
      </c>
      <c r="Z70" s="104">
        <f>'cieki 2023'!AU71</f>
        <v>52</v>
      </c>
      <c r="AA70" s="104">
        <f>'cieki 2023'!AV71</f>
        <v>32</v>
      </c>
      <c r="AB70" s="104">
        <f>'cieki 2023'!AW71</f>
        <v>13</v>
      </c>
      <c r="AC70" s="104">
        <f>'cieki 2023'!AX71</f>
        <v>51</v>
      </c>
      <c r="AD70" s="104">
        <f>'cieki 2023'!AY71</f>
        <v>7</v>
      </c>
      <c r="AE70" s="104">
        <f>'cieki 2023'!BA71</f>
        <v>342.5</v>
      </c>
      <c r="AF70" s="104">
        <f>'cieki 2023'!BI71</f>
        <v>0.5</v>
      </c>
      <c r="AG70" s="104">
        <f>'cieki 2023'!BK71</f>
        <v>0.5</v>
      </c>
      <c r="AH70" s="104">
        <f>'cieki 2023'!BL71</f>
        <v>0.05</v>
      </c>
      <c r="AI70" s="104">
        <f>'cieki 2023'!BM71</f>
        <v>0.05</v>
      </c>
      <c r="AJ70" s="104">
        <f>'cieki 2023'!BN71</f>
        <v>0.05</v>
      </c>
      <c r="AK70" s="104">
        <f>'cieki 2023'!BQ71</f>
        <v>0.4</v>
      </c>
      <c r="AL70" s="103">
        <f>'cieki 2023'!BS71</f>
        <v>0.05</v>
      </c>
      <c r="AM70" s="104">
        <f>'cieki 2023'!BU71</f>
        <v>0.1</v>
      </c>
      <c r="AN70" s="104">
        <f>'cieki 2023'!BW71</f>
        <v>0.05</v>
      </c>
      <c r="AO70" s="104">
        <f>'cieki 2023'!BX71</f>
        <v>0.05</v>
      </c>
      <c r="AP70" s="104">
        <f>'cieki 2023'!BY71</f>
        <v>0.15000000000000002</v>
      </c>
      <c r="AQ70" s="104">
        <f>'cieki 2023'!CA71</f>
        <v>54</v>
      </c>
      <c r="AR70" s="103">
        <f>'cieki 2023'!CL71</f>
        <v>4.5</v>
      </c>
      <c r="AS70" s="104">
        <f>'cieki 2023'!CO71</f>
        <v>0.5</v>
      </c>
      <c r="AT70" s="104">
        <f>'cieki 2023'!CT71</f>
        <v>0.5</v>
      </c>
      <c r="AU70" s="115">
        <f>'cieki 2023'!CY71</f>
        <v>1E-3</v>
      </c>
      <c r="AV70" s="104">
        <f>'cieki 2023'!DD71</f>
        <v>0.05</v>
      </c>
      <c r="AW70" s="104">
        <f>'cieki 2023'!DE71</f>
        <v>0.05</v>
      </c>
      <c r="AX70" s="104">
        <f>'cieki 2023'!DF71</f>
        <v>0.05</v>
      </c>
      <c r="AY70" s="99" t="s">
        <v>164</v>
      </c>
      <c r="AZ70" s="105"/>
      <c r="BB70" s="114"/>
    </row>
    <row r="71" spans="1:54" s="93" customFormat="1" x14ac:dyDescent="0.25">
      <c r="A71" s="101">
        <f>'cieki 2023'!B72</f>
        <v>238</v>
      </c>
      <c r="B71" s="102" t="str">
        <f>'cieki 2023'!D72</f>
        <v>Kamienica - w m. Stara Kamienica</v>
      </c>
      <c r="C71" s="103">
        <f>'cieki 2023'!I72</f>
        <v>0.05</v>
      </c>
      <c r="D71" s="103">
        <f>'cieki 2023'!J72</f>
        <v>1.5</v>
      </c>
      <c r="E71" s="103">
        <f>'cieki 2023'!L72</f>
        <v>2.5000000000000001E-2</v>
      </c>
      <c r="F71" s="103">
        <f>'cieki 2023'!N72</f>
        <v>8.02</v>
      </c>
      <c r="G71" s="103">
        <f>'cieki 2023'!O72</f>
        <v>24.1</v>
      </c>
      <c r="H71" s="115">
        <f>'cieki 2023'!P72</f>
        <v>4.1000000000000003E-3</v>
      </c>
      <c r="I71" s="103">
        <f>'cieki 2023'!S72</f>
        <v>7.22</v>
      </c>
      <c r="J71" s="103">
        <f>'cieki 2023'!T72</f>
        <v>9.8000000000000007</v>
      </c>
      <c r="K71" s="104">
        <f>'cieki 2023'!X72</f>
        <v>46.5</v>
      </c>
      <c r="L71" s="104">
        <f>'cieki 2023'!AA72</f>
        <v>9460</v>
      </c>
      <c r="M71" s="104">
        <f>'cieki 2023'!AB72</f>
        <v>259</v>
      </c>
      <c r="N71" s="104">
        <f>'cieki 2023'!AH72</f>
        <v>92</v>
      </c>
      <c r="O71" s="104">
        <f>'cieki 2023'!AI72</f>
        <v>2830</v>
      </c>
      <c r="P71" s="104">
        <f>'cieki 2023'!AJ72</f>
        <v>1160</v>
      </c>
      <c r="Q71" s="104">
        <f>'cieki 2023'!AK72</f>
        <v>10200</v>
      </c>
      <c r="R71" s="104">
        <f>'cieki 2023'!AL72</f>
        <v>6250</v>
      </c>
      <c r="S71" s="104">
        <f>'cieki 2023'!AM72</f>
        <v>5560</v>
      </c>
      <c r="T71" s="104">
        <f>'cieki 2023'!AN72</f>
        <v>6350</v>
      </c>
      <c r="U71" s="104">
        <f>'cieki 2023'!AP72</f>
        <v>3400</v>
      </c>
      <c r="V71" s="104">
        <f>'cieki 2023'!AQ72</f>
        <v>3</v>
      </c>
      <c r="W71" s="104">
        <f>'cieki 2023'!AR72</f>
        <v>26</v>
      </c>
      <c r="X71" s="104">
        <f>'cieki 2023'!AS72</f>
        <v>42</v>
      </c>
      <c r="Y71" s="104">
        <f>'cieki 2023'!AT72</f>
        <v>9970</v>
      </c>
      <c r="Z71" s="104">
        <f>'cieki 2023'!AU72</f>
        <v>6260</v>
      </c>
      <c r="AA71" s="104">
        <f>'cieki 2023'!AV72</f>
        <v>2700</v>
      </c>
      <c r="AB71" s="104">
        <f>'cieki 2023'!AW72</f>
        <v>3510</v>
      </c>
      <c r="AC71" s="104">
        <f>'cieki 2023'!AX72</f>
        <v>4880</v>
      </c>
      <c r="AD71" s="104">
        <f>'cieki 2023'!AY72</f>
        <v>894</v>
      </c>
      <c r="AE71" s="104">
        <f>'cieki 2023'!BA72</f>
        <v>51443</v>
      </c>
      <c r="AF71" s="104">
        <f>'cieki 2023'!BI72</f>
        <v>0.5</v>
      </c>
      <c r="AG71" s="104">
        <f>'cieki 2023'!BK72</f>
        <v>0.5</v>
      </c>
      <c r="AH71" s="104">
        <f>'cieki 2023'!BL72</f>
        <v>0.05</v>
      </c>
      <c r="AI71" s="104">
        <f>'cieki 2023'!BM72</f>
        <v>0.05</v>
      </c>
      <c r="AJ71" s="104">
        <f>'cieki 2023'!BN72</f>
        <v>0.05</v>
      </c>
      <c r="AK71" s="104">
        <f>'cieki 2023'!BQ72</f>
        <v>0.4</v>
      </c>
      <c r="AL71" s="103">
        <f>'cieki 2023'!BS72</f>
        <v>0.05</v>
      </c>
      <c r="AM71" s="104">
        <f>'cieki 2023'!BU72</f>
        <v>0.1</v>
      </c>
      <c r="AN71" s="104">
        <f>'cieki 2023'!BW72</f>
        <v>0.05</v>
      </c>
      <c r="AO71" s="104">
        <f>'cieki 2023'!BX72</f>
        <v>0.05</v>
      </c>
      <c r="AP71" s="104">
        <f>'cieki 2023'!BY72</f>
        <v>0.15000000000000002</v>
      </c>
      <c r="AQ71" s="104">
        <f>'cieki 2023'!CA72</f>
        <v>0</v>
      </c>
      <c r="AR71" s="103">
        <f>'cieki 2023'!CL72</f>
        <v>0</v>
      </c>
      <c r="AS71" s="104">
        <f>'cieki 2023'!CO72</f>
        <v>0</v>
      </c>
      <c r="AT71" s="104">
        <f>'cieki 2023'!CT72</f>
        <v>0</v>
      </c>
      <c r="AU71" s="115">
        <f>'cieki 2023'!CY72</f>
        <v>0</v>
      </c>
      <c r="AV71" s="104">
        <f>'cieki 2023'!DD72</f>
        <v>0</v>
      </c>
      <c r="AW71" s="104">
        <f>'cieki 2023'!DE72</f>
        <v>0.05</v>
      </c>
      <c r="AX71" s="104">
        <f>'cieki 2023'!DF72</f>
        <v>0.05</v>
      </c>
      <c r="AY71" s="99" t="s">
        <v>164</v>
      </c>
      <c r="AZ71" s="105"/>
      <c r="BB71" s="114"/>
    </row>
    <row r="72" spans="1:54" s="93" customFormat="1" x14ac:dyDescent="0.25">
      <c r="A72" s="101">
        <f>'cieki 2023'!B73</f>
        <v>239</v>
      </c>
      <c r="B72" s="102" t="str">
        <f>'cieki 2023'!D73</f>
        <v>Kamienna - Wola Pawłowska</v>
      </c>
      <c r="C72" s="103">
        <f>'cieki 2023'!I73</f>
        <v>0.05</v>
      </c>
      <c r="D72" s="103">
        <f>'cieki 2023'!J73</f>
        <v>1.5</v>
      </c>
      <c r="E72" s="103">
        <f>'cieki 2023'!L73</f>
        <v>2.5000000000000001E-2</v>
      </c>
      <c r="F72" s="103">
        <f>'cieki 2023'!N73</f>
        <v>1.75</v>
      </c>
      <c r="G72" s="103">
        <f>'cieki 2023'!O73</f>
        <v>4.7300000000000004</v>
      </c>
      <c r="H72" s="115">
        <f>'cieki 2023'!P73</f>
        <v>1.4E-3</v>
      </c>
      <c r="I72" s="103">
        <f>'cieki 2023'!S73</f>
        <v>1.34</v>
      </c>
      <c r="J72" s="103">
        <f>'cieki 2023'!T73</f>
        <v>1.92</v>
      </c>
      <c r="K72" s="104">
        <f>'cieki 2023'!X73</f>
        <v>14.2</v>
      </c>
      <c r="L72" s="104">
        <f>'cieki 2023'!AA73</f>
        <v>1490</v>
      </c>
      <c r="M72" s="104">
        <f>'cieki 2023'!AB73</f>
        <v>147</v>
      </c>
      <c r="N72" s="104">
        <f>'cieki 2023'!AH73</f>
        <v>2.5</v>
      </c>
      <c r="O72" s="104">
        <f>'cieki 2023'!AI73</f>
        <v>6</v>
      </c>
      <c r="P72" s="104">
        <f>'cieki 2023'!AJ73</f>
        <v>2.5</v>
      </c>
      <c r="Q72" s="104">
        <f>'cieki 2023'!AK73</f>
        <v>9</v>
      </c>
      <c r="R72" s="104">
        <f>'cieki 2023'!AL73</f>
        <v>2.5</v>
      </c>
      <c r="S72" s="104">
        <f>'cieki 2023'!AM73</f>
        <v>2.5</v>
      </c>
      <c r="T72" s="104">
        <f>'cieki 2023'!AN73</f>
        <v>2.5</v>
      </c>
      <c r="U72" s="104">
        <f>'cieki 2023'!AP73</f>
        <v>2.5</v>
      </c>
      <c r="V72" s="104">
        <f>'cieki 2023'!AQ73</f>
        <v>1.5</v>
      </c>
      <c r="W72" s="104">
        <f>'cieki 2023'!AR73</f>
        <v>2.5</v>
      </c>
      <c r="X72" s="104">
        <f>'cieki 2023'!AS73</f>
        <v>2.5</v>
      </c>
      <c r="Y72" s="104">
        <f>'cieki 2023'!AT73</f>
        <v>7</v>
      </c>
      <c r="Z72" s="104">
        <f>'cieki 2023'!AU73</f>
        <v>6</v>
      </c>
      <c r="AA72" s="104">
        <f>'cieki 2023'!AV73</f>
        <v>2.5</v>
      </c>
      <c r="AB72" s="104">
        <f>'cieki 2023'!AW73</f>
        <v>5</v>
      </c>
      <c r="AC72" s="104">
        <f>'cieki 2023'!AX73</f>
        <v>6</v>
      </c>
      <c r="AD72" s="104">
        <f>'cieki 2023'!AY73</f>
        <v>2.5</v>
      </c>
      <c r="AE72" s="104">
        <f>'cieki 2023'!BA73</f>
        <v>49.5</v>
      </c>
      <c r="AF72" s="104">
        <f>'cieki 2023'!BI73</f>
        <v>0.5</v>
      </c>
      <c r="AG72" s="104">
        <f>'cieki 2023'!BK73</f>
        <v>0.5</v>
      </c>
      <c r="AH72" s="104">
        <f>'cieki 2023'!BL73</f>
        <v>0.05</v>
      </c>
      <c r="AI72" s="104">
        <f>'cieki 2023'!BM73</f>
        <v>0.05</v>
      </c>
      <c r="AJ72" s="104">
        <f>'cieki 2023'!BN73</f>
        <v>0.05</v>
      </c>
      <c r="AK72" s="104">
        <f>'cieki 2023'!BQ73</f>
        <v>0.4</v>
      </c>
      <c r="AL72" s="103">
        <f>'cieki 2023'!BS73</f>
        <v>0.05</v>
      </c>
      <c r="AM72" s="104">
        <f>'cieki 2023'!BU73</f>
        <v>0.1</v>
      </c>
      <c r="AN72" s="104">
        <f>'cieki 2023'!BW73</f>
        <v>0.05</v>
      </c>
      <c r="AO72" s="104">
        <f>'cieki 2023'!BX73</f>
        <v>0.05</v>
      </c>
      <c r="AP72" s="104">
        <f>'cieki 2023'!BY73</f>
        <v>0.15000000000000002</v>
      </c>
      <c r="AQ72" s="104">
        <f>'cieki 2023'!CA73</f>
        <v>25</v>
      </c>
      <c r="AR72" s="103">
        <f>'cieki 2023'!CL73</f>
        <v>5.0000000000000001E-3</v>
      </c>
      <c r="AS72" s="104">
        <f>'cieki 2023'!CO73</f>
        <v>0.5</v>
      </c>
      <c r="AT72" s="104">
        <f>'cieki 2023'!CT73</f>
        <v>0.5</v>
      </c>
      <c r="AU72" s="115">
        <f>'cieki 2023'!CY73</f>
        <v>7.2599999999999997E-4</v>
      </c>
      <c r="AV72" s="104">
        <f>'cieki 2023'!DD73</f>
        <v>0.05</v>
      </c>
      <c r="AW72" s="104">
        <f>'cieki 2023'!DE73</f>
        <v>0.05</v>
      </c>
      <c r="AX72" s="104">
        <f>'cieki 2023'!DF73</f>
        <v>0.05</v>
      </c>
      <c r="AY72" s="92" t="s">
        <v>161</v>
      </c>
      <c r="AZ72" s="105"/>
      <c r="BB72" s="114"/>
    </row>
    <row r="73" spans="1:54" s="93" customFormat="1" x14ac:dyDescent="0.25">
      <c r="A73" s="101">
        <f>'cieki 2023'!B74</f>
        <v>240</v>
      </c>
      <c r="B73" s="102" t="str">
        <f>'cieki 2023'!D74</f>
        <v>Kanał Bydgoski - ujście do Noteci, Występ</v>
      </c>
      <c r="C73" s="103">
        <f>'cieki 2023'!I74</f>
        <v>0.05</v>
      </c>
      <c r="D73" s="103">
        <f>'cieki 2023'!J74</f>
        <v>6.47</v>
      </c>
      <c r="E73" s="103">
        <f>'cieki 2023'!L74</f>
        <v>9.9000000000000005E-2</v>
      </c>
      <c r="F73" s="103">
        <f>'cieki 2023'!N74</f>
        <v>4.91</v>
      </c>
      <c r="G73" s="103">
        <f>'cieki 2023'!O74</f>
        <v>17.7</v>
      </c>
      <c r="H73" s="115">
        <f>'cieki 2023'!P74</f>
        <v>8.0000000000000002E-3</v>
      </c>
      <c r="I73" s="103">
        <f>'cieki 2023'!S74</f>
        <v>5.28</v>
      </c>
      <c r="J73" s="103">
        <f>'cieki 2023'!T74</f>
        <v>13.8</v>
      </c>
      <c r="K73" s="104">
        <f>'cieki 2023'!X74</f>
        <v>108</v>
      </c>
      <c r="L73" s="104">
        <f>'cieki 2023'!AA74</f>
        <v>13900</v>
      </c>
      <c r="M73" s="104">
        <f>'cieki 2023'!AB74</f>
        <v>646.23</v>
      </c>
      <c r="N73" s="104">
        <f>'cieki 2023'!AH74</f>
        <v>130</v>
      </c>
      <c r="O73" s="104">
        <f>'cieki 2023'!AI74</f>
        <v>51</v>
      </c>
      <c r="P73" s="104">
        <f>'cieki 2023'!AJ74</f>
        <v>2.5</v>
      </c>
      <c r="Q73" s="104">
        <f>'cieki 2023'!AK74</f>
        <v>156</v>
      </c>
      <c r="R73" s="104">
        <f>'cieki 2023'!AL74</f>
        <v>2.5</v>
      </c>
      <c r="S73" s="104">
        <f>'cieki 2023'!AM74</f>
        <v>15</v>
      </c>
      <c r="T73" s="104">
        <f>'cieki 2023'!AN74</f>
        <v>2.5</v>
      </c>
      <c r="U73" s="104">
        <f>'cieki 2023'!AP74</f>
        <v>2.5</v>
      </c>
      <c r="V73" s="104">
        <f>'cieki 2023'!AQ74</f>
        <v>1.5</v>
      </c>
      <c r="W73" s="104">
        <f>'cieki 2023'!AR74</f>
        <v>2.5</v>
      </c>
      <c r="X73" s="104">
        <f>'cieki 2023'!AS74</f>
        <v>2.5</v>
      </c>
      <c r="Y73" s="104">
        <f>'cieki 2023'!AT74</f>
        <v>116</v>
      </c>
      <c r="Z73" s="104">
        <f>'cieki 2023'!AU74</f>
        <v>12</v>
      </c>
      <c r="AA73" s="104">
        <f>'cieki 2023'!AV74</f>
        <v>2.5</v>
      </c>
      <c r="AB73" s="104">
        <f>'cieki 2023'!AW74</f>
        <v>64</v>
      </c>
      <c r="AC73" s="104">
        <f>'cieki 2023'!AX74</f>
        <v>55</v>
      </c>
      <c r="AD73" s="104">
        <f>'cieki 2023'!AY74</f>
        <v>2.5</v>
      </c>
      <c r="AE73" s="104">
        <f>'cieki 2023'!BA74</f>
        <v>496.5</v>
      </c>
      <c r="AF73" s="104">
        <f>'cieki 2023'!BI74</f>
        <v>0.5</v>
      </c>
      <c r="AG73" s="104">
        <f>'cieki 2023'!BK74</f>
        <v>0.5</v>
      </c>
      <c r="AH73" s="104">
        <f>'cieki 2023'!BL74</f>
        <v>0.05</v>
      </c>
      <c r="AI73" s="104">
        <f>'cieki 2023'!BM74</f>
        <v>0.05</v>
      </c>
      <c r="AJ73" s="104">
        <f>'cieki 2023'!BN74</f>
        <v>0.05</v>
      </c>
      <c r="AK73" s="104">
        <f>'cieki 2023'!BQ74</f>
        <v>0.4</v>
      </c>
      <c r="AL73" s="103">
        <f>'cieki 2023'!BS74</f>
        <v>0.05</v>
      </c>
      <c r="AM73" s="104">
        <f>'cieki 2023'!BU74</f>
        <v>0.1</v>
      </c>
      <c r="AN73" s="104">
        <f>'cieki 2023'!BW74</f>
        <v>0.05</v>
      </c>
      <c r="AO73" s="104">
        <f>'cieki 2023'!BX74</f>
        <v>0.05</v>
      </c>
      <c r="AP73" s="104">
        <f>'cieki 2023'!BY74</f>
        <v>0.15000000000000002</v>
      </c>
      <c r="AQ73" s="104">
        <f>'cieki 2023'!CA74</f>
        <v>0</v>
      </c>
      <c r="AR73" s="103">
        <f>'cieki 2023'!CL74</f>
        <v>0</v>
      </c>
      <c r="AS73" s="104">
        <f>'cieki 2023'!CO74</f>
        <v>0</v>
      </c>
      <c r="AT73" s="104">
        <f>'cieki 2023'!CT74</f>
        <v>0</v>
      </c>
      <c r="AU73" s="115">
        <f>'cieki 2023'!CY74</f>
        <v>0</v>
      </c>
      <c r="AV73" s="104">
        <f>'cieki 2023'!DD74</f>
        <v>0</v>
      </c>
      <c r="AW73" s="104">
        <f>'cieki 2023'!DE74</f>
        <v>0.05</v>
      </c>
      <c r="AX73" s="104">
        <f>'cieki 2023'!DF74</f>
        <v>0.05</v>
      </c>
      <c r="AY73" s="94" t="s">
        <v>162</v>
      </c>
      <c r="AZ73" s="105"/>
      <c r="BB73" s="114"/>
    </row>
    <row r="74" spans="1:54" s="93" customFormat="1" x14ac:dyDescent="0.25">
      <c r="A74" s="101">
        <f>'cieki 2023'!B75</f>
        <v>241</v>
      </c>
      <c r="B74" s="102" t="str">
        <f>'cieki 2023'!D75</f>
        <v>Kanał Gliwicki - m. Dzierżno</v>
      </c>
      <c r="C74" s="103">
        <f>'cieki 2023'!I75</f>
        <v>0.05</v>
      </c>
      <c r="D74" s="103">
        <f>'cieki 2023'!J75</f>
        <v>16.399999999999999</v>
      </c>
      <c r="E74" s="103">
        <f>'cieki 2023'!L75</f>
        <v>4.33</v>
      </c>
      <c r="F74" s="103">
        <f>'cieki 2023'!N75</f>
        <v>45.2</v>
      </c>
      <c r="G74" s="103">
        <f>'cieki 2023'!O75</f>
        <v>73.099999999999994</v>
      </c>
      <c r="H74" s="115">
        <f>'cieki 2023'!P75</f>
        <v>0.35</v>
      </c>
      <c r="I74" s="103">
        <f>'cieki 2023'!S75</f>
        <v>22.7</v>
      </c>
      <c r="J74" s="103">
        <f>'cieki 2023'!T75</f>
        <v>138</v>
      </c>
      <c r="K74" s="104">
        <f>'cieki 2023'!X75</f>
        <v>849</v>
      </c>
      <c r="L74" s="104">
        <f>'cieki 2023'!AA75</f>
        <v>22700</v>
      </c>
      <c r="M74" s="104">
        <f>'cieki 2023'!AB75</f>
        <v>412</v>
      </c>
      <c r="N74" s="104">
        <f>'cieki 2023'!AH75</f>
        <v>190</v>
      </c>
      <c r="O74" s="104">
        <f>'cieki 2023'!AI75</f>
        <v>335</v>
      </c>
      <c r="P74" s="104">
        <f>'cieki 2023'!AJ75</f>
        <v>109</v>
      </c>
      <c r="Q74" s="104">
        <f>'cieki 2023'!AK75</f>
        <v>475</v>
      </c>
      <c r="R74" s="104">
        <f>'cieki 2023'!AL75</f>
        <v>96</v>
      </c>
      <c r="S74" s="104">
        <f>'cieki 2023'!AM75</f>
        <v>112</v>
      </c>
      <c r="T74" s="104">
        <f>'cieki 2023'!AN75</f>
        <v>81</v>
      </c>
      <c r="U74" s="104">
        <f>'cieki 2023'!AP75</f>
        <v>49</v>
      </c>
      <c r="V74" s="104">
        <f>'cieki 2023'!AQ75</f>
        <v>56</v>
      </c>
      <c r="W74" s="104">
        <f>'cieki 2023'!AR75</f>
        <v>126</v>
      </c>
      <c r="X74" s="104">
        <f>'cieki 2023'!AS75</f>
        <v>114</v>
      </c>
      <c r="Y74" s="104">
        <f>'cieki 2023'!AT75</f>
        <v>326</v>
      </c>
      <c r="Z74" s="104">
        <f>'cieki 2023'!AU75</f>
        <v>107</v>
      </c>
      <c r="AA74" s="104">
        <f>'cieki 2023'!AV75</f>
        <v>43</v>
      </c>
      <c r="AB74" s="104">
        <f>'cieki 2023'!AW75</f>
        <v>63</v>
      </c>
      <c r="AC74" s="104">
        <f>'cieki 2023'!AX75</f>
        <v>55</v>
      </c>
      <c r="AD74" s="104">
        <f>'cieki 2023'!AY75</f>
        <v>2.5</v>
      </c>
      <c r="AE74" s="104">
        <f>'cieki 2023'!BA75</f>
        <v>2170</v>
      </c>
      <c r="AF74" s="104">
        <f>'cieki 2023'!BI75</f>
        <v>0.5</v>
      </c>
      <c r="AG74" s="104">
        <f>'cieki 2023'!BK75</f>
        <v>0.5</v>
      </c>
      <c r="AH74" s="104">
        <f>'cieki 2023'!BL75</f>
        <v>0.05</v>
      </c>
      <c r="AI74" s="104">
        <f>'cieki 2023'!BM75</f>
        <v>0.05</v>
      </c>
      <c r="AJ74" s="104">
        <f>'cieki 2023'!BN75</f>
        <v>0.05</v>
      </c>
      <c r="AK74" s="104">
        <f>'cieki 2023'!BQ75</f>
        <v>0.4</v>
      </c>
      <c r="AL74" s="103">
        <f>'cieki 2023'!BS75</f>
        <v>0.05</v>
      </c>
      <c r="AM74" s="104">
        <f>'cieki 2023'!BU75</f>
        <v>0.1</v>
      </c>
      <c r="AN74" s="104">
        <f>'cieki 2023'!BW75</f>
        <v>0.05</v>
      </c>
      <c r="AO74" s="104">
        <f>'cieki 2023'!BX75</f>
        <v>0.05</v>
      </c>
      <c r="AP74" s="104">
        <f>'cieki 2023'!BY75</f>
        <v>0.15000000000000002</v>
      </c>
      <c r="AQ74" s="104">
        <f>'cieki 2023'!CA75</f>
        <v>0</v>
      </c>
      <c r="AR74" s="103">
        <f>'cieki 2023'!CL75</f>
        <v>0</v>
      </c>
      <c r="AS74" s="104">
        <f>'cieki 2023'!CO75</f>
        <v>0</v>
      </c>
      <c r="AT74" s="104">
        <f>'cieki 2023'!CT75</f>
        <v>0</v>
      </c>
      <c r="AU74" s="115">
        <f>'cieki 2023'!CY75</f>
        <v>0</v>
      </c>
      <c r="AV74" s="104">
        <f>'cieki 2023'!DD75</f>
        <v>0</v>
      </c>
      <c r="AW74" s="104">
        <f>'cieki 2023'!DE75</f>
        <v>0.05</v>
      </c>
      <c r="AX74" s="104">
        <f>'cieki 2023'!DF75</f>
        <v>0.05</v>
      </c>
      <c r="AY74" s="99" t="s">
        <v>164</v>
      </c>
      <c r="AZ74" s="105"/>
      <c r="BB74" s="114"/>
    </row>
    <row r="75" spans="1:54" s="93" customFormat="1" x14ac:dyDescent="0.25">
      <c r="A75" s="101">
        <f>'cieki 2023'!B76</f>
        <v>242</v>
      </c>
      <c r="B75" s="102" t="str">
        <f>'cieki 2023'!D76</f>
        <v xml:space="preserve">Kanał Gliwicki, Gliwice Marina   </v>
      </c>
      <c r="C75" s="103">
        <f>'cieki 2023'!I76</f>
        <v>2.56</v>
      </c>
      <c r="D75" s="103">
        <f>'cieki 2023'!J76</f>
        <v>13.5</v>
      </c>
      <c r="E75" s="103">
        <f>'cieki 2023'!L76</f>
        <v>13.9</v>
      </c>
      <c r="F75" s="103">
        <f>'cieki 2023'!N76</f>
        <v>44</v>
      </c>
      <c r="G75" s="103">
        <f>'cieki 2023'!O76</f>
        <v>102</v>
      </c>
      <c r="H75" s="115">
        <f>'cieki 2023'!P76</f>
        <v>0.59</v>
      </c>
      <c r="I75" s="103">
        <f>'cieki 2023'!S76</f>
        <v>24.7</v>
      </c>
      <c r="J75" s="103">
        <f>'cieki 2023'!T76</f>
        <v>130</v>
      </c>
      <c r="K75" s="104">
        <f>'cieki 2023'!X76</f>
        <v>1070</v>
      </c>
      <c r="L75" s="104">
        <f>'cieki 2023'!AA76</f>
        <v>15530</v>
      </c>
      <c r="M75" s="104">
        <f>'cieki 2023'!AB76</f>
        <v>565.29999999999995</v>
      </c>
      <c r="N75" s="104">
        <f>'cieki 2023'!AH76</f>
        <v>1120</v>
      </c>
      <c r="O75" s="104">
        <f>'cieki 2023'!AI76</f>
        <v>2550</v>
      </c>
      <c r="P75" s="104">
        <f>'cieki 2023'!AJ76</f>
        <v>695</v>
      </c>
      <c r="Q75" s="104">
        <f>'cieki 2023'!AK76</f>
        <v>3030</v>
      </c>
      <c r="R75" s="104">
        <f>'cieki 2023'!AL76</f>
        <v>570</v>
      </c>
      <c r="S75" s="104">
        <f>'cieki 2023'!AM76</f>
        <v>575</v>
      </c>
      <c r="T75" s="104">
        <f>'cieki 2023'!AN76</f>
        <v>303</v>
      </c>
      <c r="U75" s="104">
        <f>'cieki 2023'!AP76</f>
        <v>166</v>
      </c>
      <c r="V75" s="104">
        <f>'cieki 2023'!AQ76</f>
        <v>82</v>
      </c>
      <c r="W75" s="104">
        <f>'cieki 2023'!AR76</f>
        <v>2200</v>
      </c>
      <c r="X75" s="104">
        <f>'cieki 2023'!AS76</f>
        <v>1370</v>
      </c>
      <c r="Y75" s="104">
        <f>'cieki 2023'!AT76</f>
        <v>1770</v>
      </c>
      <c r="Z75" s="104">
        <f>'cieki 2023'!AU76</f>
        <v>406</v>
      </c>
      <c r="AA75" s="104">
        <f>'cieki 2023'!AV76</f>
        <v>161</v>
      </c>
      <c r="AB75" s="104">
        <f>'cieki 2023'!AW76</f>
        <v>250</v>
      </c>
      <c r="AC75" s="104">
        <f>'cieki 2023'!AX76</f>
        <v>193</v>
      </c>
      <c r="AD75" s="104">
        <f>'cieki 2023'!AY76</f>
        <v>34</v>
      </c>
      <c r="AE75" s="104">
        <f>'cieki 2023'!BA76</f>
        <v>14832</v>
      </c>
      <c r="AF75" s="104">
        <f>'cieki 2023'!BI76</f>
        <v>0.5</v>
      </c>
      <c r="AG75" s="104">
        <f>'cieki 2023'!BK76</f>
        <v>0.5</v>
      </c>
      <c r="AH75" s="104">
        <f>'cieki 2023'!BL76</f>
        <v>0.05</v>
      </c>
      <c r="AI75" s="104">
        <f>'cieki 2023'!BM76</f>
        <v>0.05</v>
      </c>
      <c r="AJ75" s="104">
        <f>'cieki 2023'!BN76</f>
        <v>0.05</v>
      </c>
      <c r="AK75" s="104">
        <f>'cieki 2023'!BQ76</f>
        <v>0.4</v>
      </c>
      <c r="AL75" s="103">
        <f>'cieki 2023'!BS76</f>
        <v>0.05</v>
      </c>
      <c r="AM75" s="104">
        <f>'cieki 2023'!BU76</f>
        <v>0.1</v>
      </c>
      <c r="AN75" s="104">
        <f>'cieki 2023'!BW76</f>
        <v>0.05</v>
      </c>
      <c r="AO75" s="104">
        <f>'cieki 2023'!BX76</f>
        <v>0.05</v>
      </c>
      <c r="AP75" s="104">
        <f>'cieki 2023'!BY76</f>
        <v>0.15000000000000002</v>
      </c>
      <c r="AQ75" s="104">
        <f>'cieki 2023'!CA76</f>
        <v>25</v>
      </c>
      <c r="AR75" s="103">
        <f>'cieki 2023'!CL76</f>
        <v>5.0000000000000001E-3</v>
      </c>
      <c r="AS75" s="104">
        <f>'cieki 2023'!CO76</f>
        <v>0.5</v>
      </c>
      <c r="AT75" s="104">
        <f>'cieki 2023'!CT76</f>
        <v>0.5</v>
      </c>
      <c r="AU75" s="115">
        <f>'cieki 2023'!CY76</f>
        <v>6.6400000000000001E-3</v>
      </c>
      <c r="AV75" s="104">
        <f>'cieki 2023'!DD76</f>
        <v>0.05</v>
      </c>
      <c r="AW75" s="104">
        <f>'cieki 2023'!DE76</f>
        <v>0.05</v>
      </c>
      <c r="AX75" s="104">
        <f>'cieki 2023'!DF76</f>
        <v>0.05</v>
      </c>
      <c r="AY75" s="99" t="s">
        <v>164</v>
      </c>
      <c r="AZ75" s="105"/>
      <c r="BB75" s="114"/>
    </row>
    <row r="76" spans="1:54" s="93" customFormat="1" x14ac:dyDescent="0.25">
      <c r="A76" s="101">
        <f>'cieki 2023'!B77</f>
        <v>243</v>
      </c>
      <c r="B76" s="102" t="str">
        <f>'cieki 2023'!D77</f>
        <v>Kanał Gliwicki - Taciszów, ul. Gliwicka</v>
      </c>
      <c r="C76" s="103">
        <f>'cieki 2023'!I77</f>
        <v>0.05</v>
      </c>
      <c r="D76" s="103">
        <f>'cieki 2023'!J77</f>
        <v>5.84</v>
      </c>
      <c r="E76" s="103">
        <f>'cieki 2023'!L77</f>
        <v>0.33400000000000002</v>
      </c>
      <c r="F76" s="103">
        <f>'cieki 2023'!N77</f>
        <v>9.34</v>
      </c>
      <c r="G76" s="103">
        <f>'cieki 2023'!O77</f>
        <v>12</v>
      </c>
      <c r="H76" s="115">
        <f>'cieki 2023'!P77</f>
        <v>1.7999999999999999E-2</v>
      </c>
      <c r="I76" s="103">
        <f>'cieki 2023'!S77</f>
        <v>3.74</v>
      </c>
      <c r="J76" s="103">
        <f>'cieki 2023'!T77</f>
        <v>13.4</v>
      </c>
      <c r="K76" s="104">
        <f>'cieki 2023'!X77</f>
        <v>96.8</v>
      </c>
      <c r="L76" s="104">
        <f>'cieki 2023'!AA77</f>
        <v>14300</v>
      </c>
      <c r="M76" s="104">
        <f>'cieki 2023'!AB77</f>
        <v>137</v>
      </c>
      <c r="N76" s="104">
        <f>'cieki 2023'!AH77</f>
        <v>66</v>
      </c>
      <c r="O76" s="104">
        <f>'cieki 2023'!AI77</f>
        <v>102</v>
      </c>
      <c r="P76" s="104">
        <f>'cieki 2023'!AJ77</f>
        <v>33</v>
      </c>
      <c r="Q76" s="104">
        <f>'cieki 2023'!AK77</f>
        <v>170</v>
      </c>
      <c r="R76" s="104">
        <f>'cieki 2023'!AL77</f>
        <v>51</v>
      </c>
      <c r="S76" s="104">
        <f>'cieki 2023'!AM77</f>
        <v>57</v>
      </c>
      <c r="T76" s="104">
        <f>'cieki 2023'!AN77</f>
        <v>75</v>
      </c>
      <c r="U76" s="104">
        <f>'cieki 2023'!AP77</f>
        <v>52</v>
      </c>
      <c r="V76" s="104">
        <f>'cieki 2023'!AQ77</f>
        <v>1.5</v>
      </c>
      <c r="W76" s="104">
        <f>'cieki 2023'!AR77</f>
        <v>73</v>
      </c>
      <c r="X76" s="104">
        <f>'cieki 2023'!AS77</f>
        <v>53</v>
      </c>
      <c r="Y76" s="104">
        <f>'cieki 2023'!AT77</f>
        <v>167</v>
      </c>
      <c r="Z76" s="104">
        <f>'cieki 2023'!AU77</f>
        <v>90</v>
      </c>
      <c r="AA76" s="104">
        <f>'cieki 2023'!AV77</f>
        <v>39</v>
      </c>
      <c r="AB76" s="104">
        <f>'cieki 2023'!AW77</f>
        <v>49</v>
      </c>
      <c r="AC76" s="104">
        <f>'cieki 2023'!AX77</f>
        <v>64</v>
      </c>
      <c r="AD76" s="104">
        <f>'cieki 2023'!AY77</f>
        <v>13</v>
      </c>
      <c r="AE76" s="104">
        <f>'cieki 2023'!BA77</f>
        <v>977.5</v>
      </c>
      <c r="AF76" s="104">
        <f>'cieki 2023'!BI77</f>
        <v>0.5</v>
      </c>
      <c r="AG76" s="104">
        <f>'cieki 2023'!BK77</f>
        <v>0.5</v>
      </c>
      <c r="AH76" s="104">
        <f>'cieki 2023'!BL77</f>
        <v>0.05</v>
      </c>
      <c r="AI76" s="104">
        <f>'cieki 2023'!BM77</f>
        <v>0.05</v>
      </c>
      <c r="AJ76" s="104">
        <f>'cieki 2023'!BN77</f>
        <v>0.05</v>
      </c>
      <c r="AK76" s="104">
        <f>'cieki 2023'!BQ77</f>
        <v>0.4</v>
      </c>
      <c r="AL76" s="103">
        <f>'cieki 2023'!BS77</f>
        <v>0.05</v>
      </c>
      <c r="AM76" s="104">
        <f>'cieki 2023'!BU77</f>
        <v>0.1</v>
      </c>
      <c r="AN76" s="104">
        <f>'cieki 2023'!BW77</f>
        <v>0.05</v>
      </c>
      <c r="AO76" s="104">
        <f>'cieki 2023'!BX77</f>
        <v>0.05</v>
      </c>
      <c r="AP76" s="104">
        <f>'cieki 2023'!BY77</f>
        <v>0.15000000000000002</v>
      </c>
      <c r="AQ76" s="104">
        <f>'cieki 2023'!CA77</f>
        <v>25</v>
      </c>
      <c r="AR76" s="103">
        <f>'cieki 2023'!CL77</f>
        <v>5.0000000000000001E-3</v>
      </c>
      <c r="AS76" s="104">
        <f>'cieki 2023'!CO77</f>
        <v>0.5</v>
      </c>
      <c r="AT76" s="104">
        <f>'cieki 2023'!CT77</f>
        <v>0.5</v>
      </c>
      <c r="AU76" s="115">
        <f>'cieki 2023'!CY77</f>
        <v>8.34E-4</v>
      </c>
      <c r="AV76" s="104">
        <f>'cieki 2023'!DD77</f>
        <v>0.05</v>
      </c>
      <c r="AW76" s="104">
        <f>'cieki 2023'!DE77</f>
        <v>0.05</v>
      </c>
      <c r="AX76" s="104">
        <f>'cieki 2023'!DF77</f>
        <v>0.05</v>
      </c>
      <c r="AY76" s="96" t="s">
        <v>163</v>
      </c>
      <c r="AZ76" s="105"/>
      <c r="BB76" s="114"/>
    </row>
    <row r="77" spans="1:54" s="93" customFormat="1" x14ac:dyDescent="0.25">
      <c r="A77" s="101">
        <f>'cieki 2023'!B78</f>
        <v>244</v>
      </c>
      <c r="B77" s="102" t="str">
        <f>'cieki 2023'!D78</f>
        <v>Kanał Łęka-Dobrogosty - Łęczyca</v>
      </c>
      <c r="C77" s="103">
        <f>'cieki 2023'!I78</f>
        <v>0.05</v>
      </c>
      <c r="D77" s="103">
        <f>'cieki 2023'!J78</f>
        <v>1.5</v>
      </c>
      <c r="E77" s="103">
        <f>'cieki 2023'!L78</f>
        <v>2.5000000000000001E-2</v>
      </c>
      <c r="F77" s="103">
        <f>'cieki 2023'!N78</f>
        <v>39.9</v>
      </c>
      <c r="G77" s="103">
        <f>'cieki 2023'!O78</f>
        <v>29.4</v>
      </c>
      <c r="H77" s="115">
        <f>'cieki 2023'!P78</f>
        <v>7.7999999999999996E-3</v>
      </c>
      <c r="I77" s="103">
        <f>'cieki 2023'!S78</f>
        <v>2.69</v>
      </c>
      <c r="J77" s="103">
        <f>'cieki 2023'!T78</f>
        <v>1.25</v>
      </c>
      <c r="K77" s="104">
        <f>'cieki 2023'!X78</f>
        <v>74</v>
      </c>
      <c r="L77" s="104">
        <f>'cieki 2023'!AA78</f>
        <v>2540</v>
      </c>
      <c r="M77" s="104">
        <f>'cieki 2023'!AB78</f>
        <v>18.5</v>
      </c>
      <c r="N77" s="104">
        <f>'cieki 2023'!AH78</f>
        <v>35</v>
      </c>
      <c r="O77" s="104">
        <f>'cieki 2023'!AI78</f>
        <v>2.5</v>
      </c>
      <c r="P77" s="104">
        <f>'cieki 2023'!AJ78</f>
        <v>2.5</v>
      </c>
      <c r="Q77" s="104">
        <f>'cieki 2023'!AK78</f>
        <v>22</v>
      </c>
      <c r="R77" s="104">
        <f>'cieki 2023'!AL78</f>
        <v>2.5</v>
      </c>
      <c r="S77" s="104">
        <f>'cieki 2023'!AM78</f>
        <v>6</v>
      </c>
      <c r="T77" s="104">
        <f>'cieki 2023'!AN78</f>
        <v>11</v>
      </c>
      <c r="U77" s="104">
        <f>'cieki 2023'!AP78</f>
        <v>13</v>
      </c>
      <c r="V77" s="104">
        <f>'cieki 2023'!AQ78</f>
        <v>1.5</v>
      </c>
      <c r="W77" s="104">
        <f>'cieki 2023'!AR78</f>
        <v>2.5</v>
      </c>
      <c r="X77" s="104">
        <f>'cieki 2023'!AS78</f>
        <v>2.5</v>
      </c>
      <c r="Y77" s="104">
        <f>'cieki 2023'!AT78</f>
        <v>22</v>
      </c>
      <c r="Z77" s="104">
        <f>'cieki 2023'!AU78</f>
        <v>19</v>
      </c>
      <c r="AA77" s="104">
        <f>'cieki 2023'!AV78</f>
        <v>8</v>
      </c>
      <c r="AB77" s="104">
        <f>'cieki 2023'!AW78</f>
        <v>16</v>
      </c>
      <c r="AC77" s="104">
        <f>'cieki 2023'!AX78</f>
        <v>24</v>
      </c>
      <c r="AD77" s="104">
        <f>'cieki 2023'!AY78</f>
        <v>2.5</v>
      </c>
      <c r="AE77" s="104">
        <f>'cieki 2023'!BA78</f>
        <v>137</v>
      </c>
      <c r="AF77" s="104">
        <f>'cieki 2023'!BI78</f>
        <v>0.5</v>
      </c>
      <c r="AG77" s="104">
        <f>'cieki 2023'!BK78</f>
        <v>0.5</v>
      </c>
      <c r="AH77" s="104">
        <f>'cieki 2023'!BL78</f>
        <v>0.05</v>
      </c>
      <c r="AI77" s="104">
        <f>'cieki 2023'!BM78</f>
        <v>0.05</v>
      </c>
      <c r="AJ77" s="104">
        <f>'cieki 2023'!BN78</f>
        <v>0.05</v>
      </c>
      <c r="AK77" s="104">
        <f>'cieki 2023'!BQ78</f>
        <v>0.4</v>
      </c>
      <c r="AL77" s="103">
        <f>'cieki 2023'!BS78</f>
        <v>0.05</v>
      </c>
      <c r="AM77" s="104">
        <f>'cieki 2023'!BU78</f>
        <v>0.1</v>
      </c>
      <c r="AN77" s="104">
        <f>'cieki 2023'!BW78</f>
        <v>0.05</v>
      </c>
      <c r="AO77" s="104">
        <f>'cieki 2023'!BX78</f>
        <v>0.05</v>
      </c>
      <c r="AP77" s="104">
        <f>'cieki 2023'!BY78</f>
        <v>0.15000000000000002</v>
      </c>
      <c r="AQ77" s="104">
        <f>'cieki 2023'!CA78</f>
        <v>440</v>
      </c>
      <c r="AR77" s="103">
        <f>'cieki 2023'!CL78</f>
        <v>5.0000000000000001E-3</v>
      </c>
      <c r="AS77" s="104">
        <f>'cieki 2023'!CO78</f>
        <v>0.5</v>
      </c>
      <c r="AT77" s="104">
        <f>'cieki 2023'!CT78</f>
        <v>0.5</v>
      </c>
      <c r="AU77" s="115">
        <f>'cieki 2023'!CY78</f>
        <v>8.61E-4</v>
      </c>
      <c r="AV77" s="104">
        <f>'cieki 2023'!DD78</f>
        <v>0.05</v>
      </c>
      <c r="AW77" s="104">
        <f>'cieki 2023'!DE78</f>
        <v>0.05</v>
      </c>
      <c r="AX77" s="104">
        <f>'cieki 2023'!DF78</f>
        <v>0.05</v>
      </c>
      <c r="AY77" s="92" t="s">
        <v>161</v>
      </c>
      <c r="AZ77" s="105"/>
      <c r="BB77" s="114"/>
    </row>
    <row r="78" spans="1:54" s="93" customFormat="1" x14ac:dyDescent="0.25">
      <c r="A78" s="101">
        <f>'cieki 2023'!B79</f>
        <v>245</v>
      </c>
      <c r="B78" s="102" t="str">
        <f>'cieki 2023'!D79</f>
        <v>Kanał Żerański - Nieporęt</v>
      </c>
      <c r="C78" s="103">
        <f>'cieki 2023'!I79</f>
        <v>8.42</v>
      </c>
      <c r="D78" s="103">
        <f>'cieki 2023'!J79</f>
        <v>1.5</v>
      </c>
      <c r="E78" s="103">
        <f>'cieki 2023'!L79</f>
        <v>2.5000000000000001E-2</v>
      </c>
      <c r="F78" s="103">
        <f>'cieki 2023'!N79</f>
        <v>3.36</v>
      </c>
      <c r="G78" s="103">
        <f>'cieki 2023'!O79</f>
        <v>4.93</v>
      </c>
      <c r="H78" s="115">
        <f>'cieki 2023'!P79</f>
        <v>1.32E-2</v>
      </c>
      <c r="I78" s="103">
        <f>'cieki 2023'!S79</f>
        <v>1.57</v>
      </c>
      <c r="J78" s="103">
        <f>'cieki 2023'!T79</f>
        <v>1.77</v>
      </c>
      <c r="K78" s="104">
        <f>'cieki 2023'!X79</f>
        <v>81.400000000000006</v>
      </c>
      <c r="L78" s="104">
        <f>'cieki 2023'!AA79</f>
        <v>3160</v>
      </c>
      <c r="M78" s="104">
        <f>'cieki 2023'!AB79</f>
        <v>132</v>
      </c>
      <c r="N78" s="104">
        <f>'cieki 2023'!AH79</f>
        <v>2.5</v>
      </c>
      <c r="O78" s="104">
        <f>'cieki 2023'!AI79</f>
        <v>5</v>
      </c>
      <c r="P78" s="104">
        <f>'cieki 2023'!AJ79</f>
        <v>2.5</v>
      </c>
      <c r="Q78" s="104">
        <f>'cieki 2023'!AK79</f>
        <v>6</v>
      </c>
      <c r="R78" s="104">
        <f>'cieki 2023'!AL79</f>
        <v>2.5</v>
      </c>
      <c r="S78" s="104">
        <f>'cieki 2023'!AM79</f>
        <v>2.5</v>
      </c>
      <c r="T78" s="104">
        <f>'cieki 2023'!AN79</f>
        <v>2.5</v>
      </c>
      <c r="U78" s="104">
        <f>'cieki 2023'!AP79</f>
        <v>2.5</v>
      </c>
      <c r="V78" s="104">
        <f>'cieki 2023'!AQ79</f>
        <v>1.5</v>
      </c>
      <c r="W78" s="104">
        <f>'cieki 2023'!AR79</f>
        <v>2.5</v>
      </c>
      <c r="X78" s="104">
        <f>'cieki 2023'!AS79</f>
        <v>2.5</v>
      </c>
      <c r="Y78" s="104">
        <f>'cieki 2023'!AT79</f>
        <v>2.5</v>
      </c>
      <c r="Z78" s="104">
        <f>'cieki 2023'!AU79</f>
        <v>2.5</v>
      </c>
      <c r="AA78" s="104">
        <f>'cieki 2023'!AV79</f>
        <v>2.5</v>
      </c>
      <c r="AB78" s="104">
        <f>'cieki 2023'!AW79</f>
        <v>2.5</v>
      </c>
      <c r="AC78" s="104">
        <f>'cieki 2023'!AX79</f>
        <v>8</v>
      </c>
      <c r="AD78" s="104">
        <f>'cieki 2023'!AY79</f>
        <v>2.5</v>
      </c>
      <c r="AE78" s="104">
        <f>'cieki 2023'!BA79</f>
        <v>37.5</v>
      </c>
      <c r="AF78" s="104">
        <f>'cieki 2023'!BI79</f>
        <v>0.5</v>
      </c>
      <c r="AG78" s="104">
        <f>'cieki 2023'!BK79</f>
        <v>0.5</v>
      </c>
      <c r="AH78" s="104">
        <f>'cieki 2023'!BL79</f>
        <v>0.05</v>
      </c>
      <c r="AI78" s="104">
        <f>'cieki 2023'!BM79</f>
        <v>0.05</v>
      </c>
      <c r="AJ78" s="104">
        <f>'cieki 2023'!BN79</f>
        <v>0.05</v>
      </c>
      <c r="AK78" s="104">
        <f>'cieki 2023'!BQ79</f>
        <v>0.4</v>
      </c>
      <c r="AL78" s="103">
        <f>'cieki 2023'!BS79</f>
        <v>0.05</v>
      </c>
      <c r="AM78" s="104">
        <f>'cieki 2023'!BU79</f>
        <v>0.1</v>
      </c>
      <c r="AN78" s="104">
        <f>'cieki 2023'!BW79</f>
        <v>0.05</v>
      </c>
      <c r="AO78" s="104">
        <f>'cieki 2023'!BX79</f>
        <v>0.05</v>
      </c>
      <c r="AP78" s="104">
        <f>'cieki 2023'!BY79</f>
        <v>0.15000000000000002</v>
      </c>
      <c r="AQ78" s="104">
        <f>'cieki 2023'!CA79</f>
        <v>25</v>
      </c>
      <c r="AR78" s="103">
        <f>'cieki 2023'!CL79</f>
        <v>5.0000000000000001E-3</v>
      </c>
      <c r="AS78" s="104">
        <f>'cieki 2023'!CO79</f>
        <v>0.5</v>
      </c>
      <c r="AT78" s="104">
        <f>'cieki 2023'!CT79</f>
        <v>0.5</v>
      </c>
      <c r="AU78" s="115">
        <f>'cieki 2023'!CY79</f>
        <v>9.5E-4</v>
      </c>
      <c r="AV78" s="104">
        <f>'cieki 2023'!DD79</f>
        <v>0.05</v>
      </c>
      <c r="AW78" s="104">
        <f>'cieki 2023'!DE79</f>
        <v>0.05</v>
      </c>
      <c r="AX78" s="104">
        <f>'cieki 2023'!DF79</f>
        <v>0.05</v>
      </c>
      <c r="AY78" s="99" t="s">
        <v>164</v>
      </c>
      <c r="AZ78" s="105"/>
      <c r="BB78" s="114"/>
    </row>
    <row r="79" spans="1:54" s="93" customFormat="1" x14ac:dyDescent="0.25">
      <c r="A79" s="101">
        <f>'cieki 2023'!B80</f>
        <v>246</v>
      </c>
      <c r="B79" s="102" t="str">
        <f>'cieki 2023'!D80</f>
        <v>Kłodnica Gliwice ul. Edisona</v>
      </c>
      <c r="C79" s="103">
        <f>'cieki 2023'!I80</f>
        <v>5.36</v>
      </c>
      <c r="D79" s="103">
        <f>'cieki 2023'!J80</f>
        <v>15.8</v>
      </c>
      <c r="E79" s="103">
        <f>'cieki 2023'!L80</f>
        <v>8.52</v>
      </c>
      <c r="F79" s="103">
        <f>'cieki 2023'!N80</f>
        <v>435</v>
      </c>
      <c r="G79" s="103">
        <f>'cieki 2023'!O80</f>
        <v>395</v>
      </c>
      <c r="H79" s="115">
        <f>'cieki 2023'!P80</f>
        <v>0.35</v>
      </c>
      <c r="I79" s="103">
        <f>'cieki 2023'!S80</f>
        <v>110</v>
      </c>
      <c r="J79" s="103">
        <f>'cieki 2023'!T80</f>
        <v>164</v>
      </c>
      <c r="K79" s="104">
        <f>'cieki 2023'!X80</f>
        <v>1370</v>
      </c>
      <c r="L79" s="104">
        <f>'cieki 2023'!AA80</f>
        <v>22390</v>
      </c>
      <c r="M79" s="104">
        <f>'cieki 2023'!AB80</f>
        <v>769.1</v>
      </c>
      <c r="N79" s="104">
        <f>'cieki 2023'!AH80</f>
        <v>1420</v>
      </c>
      <c r="O79" s="104">
        <f>'cieki 2023'!AI80</f>
        <v>24300</v>
      </c>
      <c r="P79" s="104">
        <f>'cieki 2023'!AJ80</f>
        <v>7670</v>
      </c>
      <c r="Q79" s="104">
        <f>'cieki 2023'!AK80</f>
        <v>26400</v>
      </c>
      <c r="R79" s="104">
        <f>'cieki 2023'!AL80</f>
        <v>2910</v>
      </c>
      <c r="S79" s="104">
        <f>'cieki 2023'!AM80</f>
        <v>3050</v>
      </c>
      <c r="T79" s="104">
        <f>'cieki 2023'!AN80</f>
        <v>941</v>
      </c>
      <c r="U79" s="104">
        <f>'cieki 2023'!AP80</f>
        <v>810</v>
      </c>
      <c r="V79" s="104">
        <f>'cieki 2023'!AQ80</f>
        <v>263</v>
      </c>
      <c r="W79" s="104">
        <f>'cieki 2023'!AR80</f>
        <v>6080</v>
      </c>
      <c r="X79" s="104">
        <f>'cieki 2023'!AS80</f>
        <v>14700</v>
      </c>
      <c r="Y79" s="104">
        <f>'cieki 2023'!AT80</f>
        <v>14500</v>
      </c>
      <c r="Z79" s="104">
        <f>'cieki 2023'!AU80</f>
        <v>819</v>
      </c>
      <c r="AA79" s="104">
        <f>'cieki 2023'!AV80</f>
        <v>658</v>
      </c>
      <c r="AB79" s="104">
        <f>'cieki 2023'!AW80</f>
        <v>2.5</v>
      </c>
      <c r="AC79" s="104">
        <f>'cieki 2023'!AX80</f>
        <v>389</v>
      </c>
      <c r="AD79" s="104">
        <f>'cieki 2023'!AY80</f>
        <v>249</v>
      </c>
      <c r="AE79" s="104">
        <f>'cieki 2023'!BA80</f>
        <v>103711</v>
      </c>
      <c r="AF79" s="104">
        <f>'cieki 2023'!BI80</f>
        <v>0.5</v>
      </c>
      <c r="AG79" s="104">
        <f>'cieki 2023'!BK80</f>
        <v>0.5</v>
      </c>
      <c r="AH79" s="104">
        <f>'cieki 2023'!BL80</f>
        <v>0.05</v>
      </c>
      <c r="AI79" s="104">
        <f>'cieki 2023'!BM80</f>
        <v>0.05</v>
      </c>
      <c r="AJ79" s="104">
        <f>'cieki 2023'!BN80</f>
        <v>0.05</v>
      </c>
      <c r="AK79" s="104">
        <f>'cieki 2023'!BQ80</f>
        <v>0.4</v>
      </c>
      <c r="AL79" s="103">
        <f>'cieki 2023'!BS80</f>
        <v>0.05</v>
      </c>
      <c r="AM79" s="104">
        <f>'cieki 2023'!BU80</f>
        <v>0.1</v>
      </c>
      <c r="AN79" s="104">
        <f>'cieki 2023'!BW80</f>
        <v>0.05</v>
      </c>
      <c r="AO79" s="104">
        <f>'cieki 2023'!BX80</f>
        <v>0.05</v>
      </c>
      <c r="AP79" s="104">
        <f>'cieki 2023'!BY80</f>
        <v>0.15000000000000002</v>
      </c>
      <c r="AQ79" s="104">
        <f>'cieki 2023'!CA80</f>
        <v>25</v>
      </c>
      <c r="AR79" s="103">
        <f>'cieki 2023'!CL80</f>
        <v>5.0000000000000001E-3</v>
      </c>
      <c r="AS79" s="104">
        <f>'cieki 2023'!CO80</f>
        <v>0.5</v>
      </c>
      <c r="AT79" s="104">
        <f>'cieki 2023'!CT80</f>
        <v>0.5</v>
      </c>
      <c r="AU79" s="115">
        <f>'cieki 2023'!CY80</f>
        <v>8.6499999999999997E-3</v>
      </c>
      <c r="AV79" s="104">
        <f>'cieki 2023'!DD80</f>
        <v>0.05</v>
      </c>
      <c r="AW79" s="104">
        <f>'cieki 2023'!DE80</f>
        <v>0.05</v>
      </c>
      <c r="AX79" s="104">
        <f>'cieki 2023'!DF80</f>
        <v>0.05</v>
      </c>
      <c r="AY79" s="99" t="s">
        <v>164</v>
      </c>
      <c r="AZ79" s="105"/>
      <c r="BB79" s="114"/>
    </row>
    <row r="80" spans="1:54" s="93" customFormat="1" x14ac:dyDescent="0.25">
      <c r="A80" s="101">
        <f>'cieki 2023'!B81</f>
        <v>247</v>
      </c>
      <c r="B80" s="102" t="str">
        <f>'cieki 2023'!D81</f>
        <v>Kłodnica - ujście do Odry</v>
      </c>
      <c r="C80" s="103">
        <f>'cieki 2023'!I81</f>
        <v>0.05</v>
      </c>
      <c r="D80" s="103">
        <f>'cieki 2023'!J81</f>
        <v>1.5</v>
      </c>
      <c r="E80" s="103">
        <f>'cieki 2023'!L81</f>
        <v>0.28199999999999997</v>
      </c>
      <c r="F80" s="103">
        <f>'cieki 2023'!N81</f>
        <v>2.74</v>
      </c>
      <c r="G80" s="103">
        <f>'cieki 2023'!O81</f>
        <v>6.33</v>
      </c>
      <c r="H80" s="115">
        <f>'cieki 2023'!P81</f>
        <v>9.7999999999999997E-3</v>
      </c>
      <c r="I80" s="103">
        <f>'cieki 2023'!S81</f>
        <v>3.73</v>
      </c>
      <c r="J80" s="103">
        <f>'cieki 2023'!T81</f>
        <v>4.42</v>
      </c>
      <c r="K80" s="104">
        <f>'cieki 2023'!X81</f>
        <v>42</v>
      </c>
      <c r="L80" s="104">
        <f>'cieki 2023'!AA81</f>
        <v>3660</v>
      </c>
      <c r="M80" s="104">
        <f>'cieki 2023'!AB81</f>
        <v>589.45100000000002</v>
      </c>
      <c r="N80" s="104">
        <f>'cieki 2023'!AH81</f>
        <v>36</v>
      </c>
      <c r="O80" s="104">
        <f>'cieki 2023'!AI81</f>
        <v>44</v>
      </c>
      <c r="P80" s="104">
        <f>'cieki 2023'!AJ81</f>
        <v>10</v>
      </c>
      <c r="Q80" s="104">
        <f>'cieki 2023'!AK81</f>
        <v>88</v>
      </c>
      <c r="R80" s="104">
        <f>'cieki 2023'!AL81</f>
        <v>28</v>
      </c>
      <c r="S80" s="104">
        <f>'cieki 2023'!AM81</f>
        <v>32</v>
      </c>
      <c r="T80" s="104">
        <f>'cieki 2023'!AN81</f>
        <v>28</v>
      </c>
      <c r="U80" s="104">
        <f>'cieki 2023'!AP81</f>
        <v>17</v>
      </c>
      <c r="V80" s="104">
        <f>'cieki 2023'!AQ81</f>
        <v>1.5</v>
      </c>
      <c r="W80" s="104">
        <f>'cieki 2023'!AR81</f>
        <v>18</v>
      </c>
      <c r="X80" s="104">
        <f>'cieki 2023'!AS81</f>
        <v>2.5</v>
      </c>
      <c r="Y80" s="104">
        <f>'cieki 2023'!AT81</f>
        <v>70</v>
      </c>
      <c r="Z80" s="104">
        <f>'cieki 2023'!AU81</f>
        <v>37</v>
      </c>
      <c r="AA80" s="104">
        <f>'cieki 2023'!AV81</f>
        <v>16</v>
      </c>
      <c r="AB80" s="104">
        <f>'cieki 2023'!AW81</f>
        <v>19</v>
      </c>
      <c r="AC80" s="104">
        <f>'cieki 2023'!AX81</f>
        <v>20</v>
      </c>
      <c r="AD80" s="104">
        <f>'cieki 2023'!AY81</f>
        <v>2.5</v>
      </c>
      <c r="AE80" s="104">
        <f>'cieki 2023'!BA81</f>
        <v>411</v>
      </c>
      <c r="AF80" s="104">
        <f>'cieki 2023'!BI81</f>
        <v>0.5</v>
      </c>
      <c r="AG80" s="104">
        <f>'cieki 2023'!BK81</f>
        <v>0.5</v>
      </c>
      <c r="AH80" s="104">
        <f>'cieki 2023'!BL81</f>
        <v>0.05</v>
      </c>
      <c r="AI80" s="104">
        <f>'cieki 2023'!BM81</f>
        <v>0.05</v>
      </c>
      <c r="AJ80" s="104">
        <f>'cieki 2023'!BN81</f>
        <v>0.05</v>
      </c>
      <c r="AK80" s="104">
        <f>'cieki 2023'!BQ81</f>
        <v>0.4</v>
      </c>
      <c r="AL80" s="103">
        <f>'cieki 2023'!BS81</f>
        <v>0.05</v>
      </c>
      <c r="AM80" s="104">
        <f>'cieki 2023'!BU81</f>
        <v>0.1</v>
      </c>
      <c r="AN80" s="104">
        <f>'cieki 2023'!BW81</f>
        <v>0.05</v>
      </c>
      <c r="AO80" s="104">
        <f>'cieki 2023'!BX81</f>
        <v>0.05</v>
      </c>
      <c r="AP80" s="104">
        <f>'cieki 2023'!BY81</f>
        <v>0.15000000000000002</v>
      </c>
      <c r="AQ80" s="104">
        <f>'cieki 2023'!CA81</f>
        <v>25</v>
      </c>
      <c r="AR80" s="103">
        <f>'cieki 2023'!CL81</f>
        <v>5.0000000000000001E-3</v>
      </c>
      <c r="AS80" s="104">
        <f>'cieki 2023'!CO81</f>
        <v>0.5</v>
      </c>
      <c r="AT80" s="104">
        <f>'cieki 2023'!CT81</f>
        <v>0.5</v>
      </c>
      <c r="AU80" s="115">
        <f>'cieki 2023'!CY81</f>
        <v>2.5999999999999999E-3</v>
      </c>
      <c r="AV80" s="104">
        <f>'cieki 2023'!DD81</f>
        <v>0.05</v>
      </c>
      <c r="AW80" s="104">
        <f>'cieki 2023'!DE81</f>
        <v>0.05</v>
      </c>
      <c r="AX80" s="104">
        <f>'cieki 2023'!DF81</f>
        <v>0.05</v>
      </c>
      <c r="AY80" s="94" t="s">
        <v>162</v>
      </c>
      <c r="AZ80" s="105"/>
      <c r="BB80" s="114"/>
    </row>
    <row r="81" spans="1:54" s="93" customFormat="1" x14ac:dyDescent="0.25">
      <c r="A81" s="101">
        <f>'cieki 2023'!B82</f>
        <v>248</v>
      </c>
      <c r="B81" s="102" t="str">
        <f>'cieki 2023'!D82</f>
        <v>Kłosowska Struga - Chorzępowo</v>
      </c>
      <c r="C81" s="103">
        <f>'cieki 2023'!I82</f>
        <v>0.05</v>
      </c>
      <c r="D81" s="103">
        <f>'cieki 2023'!J82</f>
        <v>1.5</v>
      </c>
      <c r="E81" s="103">
        <f>'cieki 2023'!L82</f>
        <v>0.47199999999999998</v>
      </c>
      <c r="F81" s="103">
        <f>'cieki 2023'!N82</f>
        <v>8.94</v>
      </c>
      <c r="G81" s="103">
        <f>'cieki 2023'!O82</f>
        <v>13.4</v>
      </c>
      <c r="H81" s="115">
        <f>'cieki 2023'!P82</f>
        <v>2.6700000000000002E-2</v>
      </c>
      <c r="I81" s="103">
        <f>'cieki 2023'!S82</f>
        <v>4.25</v>
      </c>
      <c r="J81" s="103">
        <f>'cieki 2023'!T82</f>
        <v>7.58</v>
      </c>
      <c r="K81" s="104">
        <f>'cieki 2023'!X82</f>
        <v>46.7</v>
      </c>
      <c r="L81" s="104">
        <f>'cieki 2023'!AA82</f>
        <v>4010</v>
      </c>
      <c r="M81" s="104">
        <f>'cieki 2023'!AB82</f>
        <v>109</v>
      </c>
      <c r="N81" s="104">
        <f>'cieki 2023'!AH82</f>
        <v>790</v>
      </c>
      <c r="O81" s="104">
        <f>'cieki 2023'!AI82</f>
        <v>1870</v>
      </c>
      <c r="P81" s="104">
        <f>'cieki 2023'!AJ82</f>
        <v>326</v>
      </c>
      <c r="Q81" s="104">
        <f>'cieki 2023'!AK82</f>
        <v>4850</v>
      </c>
      <c r="R81" s="104">
        <f>'cieki 2023'!AL82</f>
        <v>1780</v>
      </c>
      <c r="S81" s="104">
        <f>'cieki 2023'!AM82</f>
        <v>1650</v>
      </c>
      <c r="T81" s="104">
        <f>'cieki 2023'!AN82</f>
        <v>1910</v>
      </c>
      <c r="U81" s="104">
        <f>'cieki 2023'!AP82</f>
        <v>622</v>
      </c>
      <c r="V81" s="104">
        <f>'cieki 2023'!AQ82</f>
        <v>22</v>
      </c>
      <c r="W81" s="104">
        <f>'cieki 2023'!AR82</f>
        <v>261</v>
      </c>
      <c r="X81" s="104">
        <f>'cieki 2023'!AS82</f>
        <v>218</v>
      </c>
      <c r="Y81" s="104">
        <f>'cieki 2023'!AT82</f>
        <v>4910</v>
      </c>
      <c r="Z81" s="104">
        <f>'cieki 2023'!AU82</f>
        <v>2880</v>
      </c>
      <c r="AA81" s="104">
        <f>'cieki 2023'!AV82</f>
        <v>1410</v>
      </c>
      <c r="AB81" s="104">
        <f>'cieki 2023'!AW82</f>
        <v>740</v>
      </c>
      <c r="AC81" s="104">
        <f>'cieki 2023'!AX82</f>
        <v>961</v>
      </c>
      <c r="AD81" s="104">
        <f>'cieki 2023'!AY82</f>
        <v>157</v>
      </c>
      <c r="AE81" s="104">
        <f>'cieki 2023'!BA82</f>
        <v>22877</v>
      </c>
      <c r="AF81" s="104">
        <f>'cieki 2023'!BI82</f>
        <v>0.5</v>
      </c>
      <c r="AG81" s="104">
        <f>'cieki 2023'!BK82</f>
        <v>0.5</v>
      </c>
      <c r="AH81" s="104">
        <f>'cieki 2023'!BL82</f>
        <v>0.05</v>
      </c>
      <c r="AI81" s="104">
        <f>'cieki 2023'!BM82</f>
        <v>0.05</v>
      </c>
      <c r="AJ81" s="104">
        <f>'cieki 2023'!BN82</f>
        <v>0.05</v>
      </c>
      <c r="AK81" s="104">
        <f>'cieki 2023'!BQ82</f>
        <v>0.4</v>
      </c>
      <c r="AL81" s="103">
        <f>'cieki 2023'!BS82</f>
        <v>0.05</v>
      </c>
      <c r="AM81" s="104">
        <f>'cieki 2023'!BU82</f>
        <v>0.1</v>
      </c>
      <c r="AN81" s="104">
        <f>'cieki 2023'!BW82</f>
        <v>0.05</v>
      </c>
      <c r="AO81" s="104">
        <f>'cieki 2023'!BX82</f>
        <v>0.05</v>
      </c>
      <c r="AP81" s="104">
        <f>'cieki 2023'!BY82</f>
        <v>0.15000000000000002</v>
      </c>
      <c r="AQ81" s="104">
        <f>'cieki 2023'!CA82</f>
        <v>0</v>
      </c>
      <c r="AR81" s="103">
        <f>'cieki 2023'!CL82</f>
        <v>0</v>
      </c>
      <c r="AS81" s="104">
        <f>'cieki 2023'!CO82</f>
        <v>0</v>
      </c>
      <c r="AT81" s="104">
        <f>'cieki 2023'!CT82</f>
        <v>0</v>
      </c>
      <c r="AU81" s="115">
        <f>'cieki 2023'!CY82</f>
        <v>0</v>
      </c>
      <c r="AV81" s="104">
        <f>'cieki 2023'!DD82</f>
        <v>0</v>
      </c>
      <c r="AW81" s="104">
        <f>'cieki 2023'!DE82</f>
        <v>0.05</v>
      </c>
      <c r="AX81" s="104">
        <f>'cieki 2023'!DF82</f>
        <v>0.05</v>
      </c>
      <c r="AY81" s="99" t="s">
        <v>164</v>
      </c>
      <c r="AZ81" s="105"/>
      <c r="BB81" s="114"/>
    </row>
    <row r="82" spans="1:54" s="93" customFormat="1" x14ac:dyDescent="0.25">
      <c r="A82" s="101">
        <f>'cieki 2023'!B83</f>
        <v>250</v>
      </c>
      <c r="B82" s="102" t="str">
        <f>'cieki 2023'!D83</f>
        <v>Koprzywianka - Andruszkowice</v>
      </c>
      <c r="C82" s="103">
        <f>'cieki 2023'!I83</f>
        <v>0.05</v>
      </c>
      <c r="D82" s="103">
        <f>'cieki 2023'!J83</f>
        <v>1.5</v>
      </c>
      <c r="E82" s="103">
        <f>'cieki 2023'!L83</f>
        <v>2.5000000000000001E-2</v>
      </c>
      <c r="F82" s="103">
        <f>'cieki 2023'!N83</f>
        <v>1.3</v>
      </c>
      <c r="G82" s="103">
        <f>'cieki 2023'!O83</f>
        <v>3.8</v>
      </c>
      <c r="H82" s="115">
        <f>'cieki 2023'!P83</f>
        <v>5.0000000000000001E-4</v>
      </c>
      <c r="I82" s="103">
        <f>'cieki 2023'!S83</f>
        <v>1.67</v>
      </c>
      <c r="J82" s="103">
        <f>'cieki 2023'!T83</f>
        <v>0.5</v>
      </c>
      <c r="K82" s="104">
        <f>'cieki 2023'!X83</f>
        <v>16.600000000000001</v>
      </c>
      <c r="L82" s="104">
        <f>'cieki 2023'!AA83</f>
        <v>2870</v>
      </c>
      <c r="M82" s="104">
        <f>'cieki 2023'!AB83</f>
        <v>334</v>
      </c>
      <c r="N82" s="104">
        <f>'cieki 2023'!AH83</f>
        <v>2.5</v>
      </c>
      <c r="O82" s="104">
        <f>'cieki 2023'!AI83</f>
        <v>2.5</v>
      </c>
      <c r="P82" s="104">
        <f>'cieki 2023'!AJ83</f>
        <v>2.5</v>
      </c>
      <c r="Q82" s="104">
        <f>'cieki 2023'!AK83</f>
        <v>5</v>
      </c>
      <c r="R82" s="104">
        <f>'cieki 2023'!AL83</f>
        <v>2.5</v>
      </c>
      <c r="S82" s="104">
        <f>'cieki 2023'!AM83</f>
        <v>2.5</v>
      </c>
      <c r="T82" s="104">
        <f>'cieki 2023'!AN83</f>
        <v>2.5</v>
      </c>
      <c r="U82" s="104">
        <f>'cieki 2023'!AP83</f>
        <v>2.5</v>
      </c>
      <c r="V82" s="104">
        <f>'cieki 2023'!AQ83</f>
        <v>1.5</v>
      </c>
      <c r="W82" s="104">
        <f>'cieki 2023'!AR83</f>
        <v>2.5</v>
      </c>
      <c r="X82" s="104">
        <f>'cieki 2023'!AS83</f>
        <v>2.5</v>
      </c>
      <c r="Y82" s="104">
        <f>'cieki 2023'!AT83</f>
        <v>2.5</v>
      </c>
      <c r="Z82" s="104">
        <f>'cieki 2023'!AU83</f>
        <v>2.5</v>
      </c>
      <c r="AA82" s="104">
        <f>'cieki 2023'!AV83</f>
        <v>2.5</v>
      </c>
      <c r="AB82" s="104">
        <f>'cieki 2023'!AW83</f>
        <v>6</v>
      </c>
      <c r="AC82" s="104">
        <f>'cieki 2023'!AX83</f>
        <v>9</v>
      </c>
      <c r="AD82" s="104">
        <f>'cieki 2023'!AY83</f>
        <v>2.5</v>
      </c>
      <c r="AE82" s="104">
        <f>'cieki 2023'!BA83</f>
        <v>34</v>
      </c>
      <c r="AF82" s="104">
        <f>'cieki 2023'!BI83</f>
        <v>0.5</v>
      </c>
      <c r="AG82" s="104">
        <f>'cieki 2023'!BK83</f>
        <v>0.5</v>
      </c>
      <c r="AH82" s="104">
        <f>'cieki 2023'!BL83</f>
        <v>0.05</v>
      </c>
      <c r="AI82" s="104">
        <f>'cieki 2023'!BM83</f>
        <v>0.05</v>
      </c>
      <c r="AJ82" s="104">
        <f>'cieki 2023'!BN83</f>
        <v>0.05</v>
      </c>
      <c r="AK82" s="104">
        <f>'cieki 2023'!BQ83</f>
        <v>0.4</v>
      </c>
      <c r="AL82" s="103">
        <f>'cieki 2023'!BS83</f>
        <v>0.05</v>
      </c>
      <c r="AM82" s="104">
        <f>'cieki 2023'!BU83</f>
        <v>0.1</v>
      </c>
      <c r="AN82" s="104">
        <f>'cieki 2023'!BW83</f>
        <v>0.05</v>
      </c>
      <c r="AO82" s="104">
        <f>'cieki 2023'!BX83</f>
        <v>0.05</v>
      </c>
      <c r="AP82" s="104">
        <f>'cieki 2023'!BY83</f>
        <v>0.15000000000000002</v>
      </c>
      <c r="AQ82" s="104">
        <f>'cieki 2023'!CA83</f>
        <v>0</v>
      </c>
      <c r="AR82" s="103">
        <f>'cieki 2023'!CL83</f>
        <v>0</v>
      </c>
      <c r="AS82" s="104">
        <f>'cieki 2023'!CO83</f>
        <v>0</v>
      </c>
      <c r="AT82" s="104">
        <f>'cieki 2023'!CT83</f>
        <v>0</v>
      </c>
      <c r="AU82" s="115">
        <f>'cieki 2023'!CY83</f>
        <v>0</v>
      </c>
      <c r="AV82" s="104">
        <f>'cieki 2023'!DD83</f>
        <v>0</v>
      </c>
      <c r="AW82" s="104">
        <f>'cieki 2023'!DE83</f>
        <v>0.05</v>
      </c>
      <c r="AX82" s="104">
        <f>'cieki 2023'!DF83</f>
        <v>0.05</v>
      </c>
      <c r="AY82" s="92" t="s">
        <v>161</v>
      </c>
      <c r="AZ82" s="105"/>
      <c r="BB82" s="114"/>
    </row>
    <row r="83" spans="1:54" s="93" customFormat="1" x14ac:dyDescent="0.25">
      <c r="A83" s="101">
        <f>'cieki 2023'!B84</f>
        <v>252</v>
      </c>
      <c r="B83" s="102" t="str">
        <f>'cieki 2023'!D84</f>
        <v>Krynka - profil graniczny Krynki</v>
      </c>
      <c r="C83" s="103">
        <f>'cieki 2023'!I84</f>
        <v>0.254</v>
      </c>
      <c r="D83" s="103">
        <f>'cieki 2023'!J84</f>
        <v>1.5</v>
      </c>
      <c r="E83" s="103">
        <f>'cieki 2023'!L84</f>
        <v>2.5000000000000001E-2</v>
      </c>
      <c r="F83" s="103">
        <f>'cieki 2023'!N84</f>
        <v>382</v>
      </c>
      <c r="G83" s="103">
        <f>'cieki 2023'!O84</f>
        <v>15.3</v>
      </c>
      <c r="H83" s="115">
        <f>'cieki 2023'!P84</f>
        <v>2.1000000000000001E-2</v>
      </c>
      <c r="I83" s="103">
        <f>'cieki 2023'!S84</f>
        <v>4.33</v>
      </c>
      <c r="J83" s="103">
        <f>'cieki 2023'!T84</f>
        <v>4.33</v>
      </c>
      <c r="K83" s="104">
        <f>'cieki 2023'!X84</f>
        <v>62.5</v>
      </c>
      <c r="L83" s="104">
        <f>'cieki 2023'!AA84</f>
        <v>5280</v>
      </c>
      <c r="M83" s="104">
        <f>'cieki 2023'!AB84</f>
        <v>57.1</v>
      </c>
      <c r="N83" s="104">
        <f>'cieki 2023'!AH84</f>
        <v>320</v>
      </c>
      <c r="O83" s="104">
        <f>'cieki 2023'!AI84</f>
        <v>34</v>
      </c>
      <c r="P83" s="104">
        <f>'cieki 2023'!AJ84</f>
        <v>2.5</v>
      </c>
      <c r="Q83" s="104">
        <f>'cieki 2023'!AK84</f>
        <v>29</v>
      </c>
      <c r="R83" s="104">
        <f>'cieki 2023'!AL84</f>
        <v>2.5</v>
      </c>
      <c r="S83" s="104">
        <f>'cieki 2023'!AM84</f>
        <v>2.5</v>
      </c>
      <c r="T83" s="104">
        <f>'cieki 2023'!AN84</f>
        <v>10</v>
      </c>
      <c r="U83" s="104">
        <f>'cieki 2023'!AP84</f>
        <v>13</v>
      </c>
      <c r="V83" s="104">
        <f>'cieki 2023'!AQ84</f>
        <v>1.5</v>
      </c>
      <c r="W83" s="104">
        <f>'cieki 2023'!AR84</f>
        <v>2.5</v>
      </c>
      <c r="X83" s="104">
        <f>'cieki 2023'!AS84</f>
        <v>2.5</v>
      </c>
      <c r="Y83" s="104">
        <f>'cieki 2023'!AT84</f>
        <v>31</v>
      </c>
      <c r="Z83" s="104">
        <f>'cieki 2023'!AU84</f>
        <v>23</v>
      </c>
      <c r="AA83" s="104">
        <f>'cieki 2023'!AV84</f>
        <v>2.5</v>
      </c>
      <c r="AB83" s="104">
        <f>'cieki 2023'!AW84</f>
        <v>21</v>
      </c>
      <c r="AC83" s="104">
        <f>'cieki 2023'!AX84</f>
        <v>26</v>
      </c>
      <c r="AD83" s="104">
        <f>'cieki 2023'!AY84</f>
        <v>2.5</v>
      </c>
      <c r="AE83" s="104">
        <f>'cieki 2023'!BA84</f>
        <v>463.5</v>
      </c>
      <c r="AF83" s="104">
        <f>'cieki 2023'!BI84</f>
        <v>0.5</v>
      </c>
      <c r="AG83" s="104">
        <f>'cieki 2023'!BK84</f>
        <v>0.5</v>
      </c>
      <c r="AH83" s="104">
        <f>'cieki 2023'!BL84</f>
        <v>0.05</v>
      </c>
      <c r="AI83" s="104">
        <f>'cieki 2023'!BM84</f>
        <v>0.05</v>
      </c>
      <c r="AJ83" s="104">
        <f>'cieki 2023'!BN84</f>
        <v>0.05</v>
      </c>
      <c r="AK83" s="104">
        <f>'cieki 2023'!BQ84</f>
        <v>0.4</v>
      </c>
      <c r="AL83" s="103">
        <f>'cieki 2023'!BS84</f>
        <v>0.05</v>
      </c>
      <c r="AM83" s="104">
        <f>'cieki 2023'!BU84</f>
        <v>0.1</v>
      </c>
      <c r="AN83" s="104">
        <f>'cieki 2023'!BW84</f>
        <v>0.05</v>
      </c>
      <c r="AO83" s="104">
        <f>'cieki 2023'!BX84</f>
        <v>0.05</v>
      </c>
      <c r="AP83" s="104">
        <f>'cieki 2023'!BY84</f>
        <v>0.15000000000000002</v>
      </c>
      <c r="AQ83" s="104">
        <f>'cieki 2023'!CA84</f>
        <v>0</v>
      </c>
      <c r="AR83" s="103">
        <f>'cieki 2023'!CL84</f>
        <v>0</v>
      </c>
      <c r="AS83" s="104">
        <f>'cieki 2023'!CO84</f>
        <v>0</v>
      </c>
      <c r="AT83" s="104">
        <f>'cieki 2023'!CT84</f>
        <v>0</v>
      </c>
      <c r="AU83" s="115">
        <f>'cieki 2023'!CY84</f>
        <v>0</v>
      </c>
      <c r="AV83" s="104">
        <f>'cieki 2023'!DD84</f>
        <v>0</v>
      </c>
      <c r="AW83" s="104">
        <f>'cieki 2023'!DE84</f>
        <v>0.05</v>
      </c>
      <c r="AX83" s="104">
        <f>'cieki 2023'!DF84</f>
        <v>0.05</v>
      </c>
      <c r="AY83" s="99" t="s">
        <v>164</v>
      </c>
      <c r="AZ83" s="105"/>
      <c r="BB83" s="114"/>
    </row>
    <row r="84" spans="1:54" s="93" customFormat="1" x14ac:dyDescent="0.25">
      <c r="A84" s="101">
        <f>'cieki 2023'!B85</f>
        <v>253</v>
      </c>
      <c r="B84" s="102" t="str">
        <f>'cieki 2023'!D85</f>
        <v>Krzna - Neple</v>
      </c>
      <c r="C84" s="103">
        <f>'cieki 2023'!I85</f>
        <v>0.05</v>
      </c>
      <c r="D84" s="103">
        <f>'cieki 2023'!J85</f>
        <v>1.5</v>
      </c>
      <c r="E84" s="103">
        <f>'cieki 2023'!L85</f>
        <v>2.5000000000000001E-2</v>
      </c>
      <c r="F84" s="103">
        <f>'cieki 2023'!N85</f>
        <v>1.63</v>
      </c>
      <c r="G84" s="103">
        <f>'cieki 2023'!O85</f>
        <v>3.77</v>
      </c>
      <c r="H84" s="115">
        <f>'cieki 2023'!P85</f>
        <v>1E-3</v>
      </c>
      <c r="I84" s="103">
        <f>'cieki 2023'!S85</f>
        <v>0.86799999999999999</v>
      </c>
      <c r="J84" s="103">
        <f>'cieki 2023'!T85</f>
        <v>0.5</v>
      </c>
      <c r="K84" s="104">
        <f>'cieki 2023'!X85</f>
        <v>6.86</v>
      </c>
      <c r="L84" s="104">
        <f>'cieki 2023'!AA85</f>
        <v>2480</v>
      </c>
      <c r="M84" s="104">
        <f>'cieki 2023'!AB85</f>
        <v>126</v>
      </c>
      <c r="N84" s="104">
        <f>'cieki 2023'!AH85</f>
        <v>2.5</v>
      </c>
      <c r="O84" s="104">
        <f>'cieki 2023'!AI85</f>
        <v>2.5</v>
      </c>
      <c r="P84" s="104">
        <f>'cieki 2023'!AJ85</f>
        <v>2.5</v>
      </c>
      <c r="Q84" s="104">
        <f>'cieki 2023'!AK85</f>
        <v>2.5</v>
      </c>
      <c r="R84" s="104">
        <f>'cieki 2023'!AL85</f>
        <v>2.5</v>
      </c>
      <c r="S84" s="104">
        <f>'cieki 2023'!AM85</f>
        <v>2.5</v>
      </c>
      <c r="T84" s="104">
        <f>'cieki 2023'!AN85</f>
        <v>2.5</v>
      </c>
      <c r="U84" s="104">
        <f>'cieki 2023'!AP85</f>
        <v>2.5</v>
      </c>
      <c r="V84" s="104">
        <f>'cieki 2023'!AQ85</f>
        <v>1.5</v>
      </c>
      <c r="W84" s="104">
        <f>'cieki 2023'!AR85</f>
        <v>2.5</v>
      </c>
      <c r="X84" s="104">
        <f>'cieki 2023'!AS85</f>
        <v>2.5</v>
      </c>
      <c r="Y84" s="104">
        <f>'cieki 2023'!AT85</f>
        <v>2.5</v>
      </c>
      <c r="Z84" s="104">
        <f>'cieki 2023'!AU85</f>
        <v>2.5</v>
      </c>
      <c r="AA84" s="104">
        <f>'cieki 2023'!AV85</f>
        <v>2.5</v>
      </c>
      <c r="AB84" s="104">
        <f>'cieki 2023'!AW85</f>
        <v>2.5</v>
      </c>
      <c r="AC84" s="104">
        <f>'cieki 2023'!AX85</f>
        <v>9</v>
      </c>
      <c r="AD84" s="104">
        <f>'cieki 2023'!AY85</f>
        <v>2.5</v>
      </c>
      <c r="AE84" s="104">
        <f>'cieki 2023'!BA85</f>
        <v>31.5</v>
      </c>
      <c r="AF84" s="104">
        <f>'cieki 2023'!BI85</f>
        <v>0.5</v>
      </c>
      <c r="AG84" s="104">
        <f>'cieki 2023'!BK85</f>
        <v>0.5</v>
      </c>
      <c r="AH84" s="104">
        <f>'cieki 2023'!BL85</f>
        <v>0.05</v>
      </c>
      <c r="AI84" s="104">
        <f>'cieki 2023'!BM85</f>
        <v>0.05</v>
      </c>
      <c r="AJ84" s="104">
        <f>'cieki 2023'!BN85</f>
        <v>0.05</v>
      </c>
      <c r="AK84" s="104">
        <f>'cieki 2023'!BQ85</f>
        <v>0.4</v>
      </c>
      <c r="AL84" s="103">
        <f>'cieki 2023'!BS85</f>
        <v>0.05</v>
      </c>
      <c r="AM84" s="104">
        <f>'cieki 2023'!BU85</f>
        <v>0.1</v>
      </c>
      <c r="AN84" s="104">
        <f>'cieki 2023'!BW85</f>
        <v>0.05</v>
      </c>
      <c r="AO84" s="104">
        <f>'cieki 2023'!BX85</f>
        <v>0.05</v>
      </c>
      <c r="AP84" s="104">
        <f>'cieki 2023'!BY85</f>
        <v>0.15000000000000002</v>
      </c>
      <c r="AQ84" s="104">
        <f>'cieki 2023'!CA85</f>
        <v>0</v>
      </c>
      <c r="AR84" s="103">
        <f>'cieki 2023'!CL85</f>
        <v>0</v>
      </c>
      <c r="AS84" s="104">
        <f>'cieki 2023'!CO85</f>
        <v>0</v>
      </c>
      <c r="AT84" s="104">
        <f>'cieki 2023'!CT85</f>
        <v>0</v>
      </c>
      <c r="AU84" s="115">
        <f>'cieki 2023'!CY85</f>
        <v>0</v>
      </c>
      <c r="AV84" s="104">
        <f>'cieki 2023'!DD85</f>
        <v>0</v>
      </c>
      <c r="AW84" s="104">
        <f>'cieki 2023'!DE85</f>
        <v>0.05</v>
      </c>
      <c r="AX84" s="104">
        <f>'cieki 2023'!DF85</f>
        <v>0.05</v>
      </c>
      <c r="AY84" s="92" t="s">
        <v>161</v>
      </c>
      <c r="AZ84" s="105"/>
      <c r="BB84" s="114"/>
    </row>
    <row r="85" spans="1:54" s="93" customFormat="1" x14ac:dyDescent="0.25">
      <c r="A85" s="101">
        <f>'cieki 2023'!B86</f>
        <v>254</v>
      </c>
      <c r="B85" s="102" t="str">
        <f>'cieki 2023'!D86</f>
        <v>Kurówka - Puławy, ul. Młyńska</v>
      </c>
      <c r="C85" s="103">
        <f>'cieki 2023'!I86</f>
        <v>0.05</v>
      </c>
      <c r="D85" s="103">
        <f>'cieki 2023'!J86</f>
        <v>1.5</v>
      </c>
      <c r="E85" s="103">
        <f>'cieki 2023'!L86</f>
        <v>2.5000000000000001E-2</v>
      </c>
      <c r="F85" s="103">
        <f>'cieki 2023'!N86</f>
        <v>5.09</v>
      </c>
      <c r="G85" s="103">
        <f>'cieki 2023'!O86</f>
        <v>4.76</v>
      </c>
      <c r="H85" s="115">
        <f>'cieki 2023'!P86</f>
        <v>2E-3</v>
      </c>
      <c r="I85" s="103">
        <f>'cieki 2023'!S86</f>
        <v>0.97499999999999998</v>
      </c>
      <c r="J85" s="103">
        <f>'cieki 2023'!T86</f>
        <v>1.23</v>
      </c>
      <c r="K85" s="104">
        <f>'cieki 2023'!X86</f>
        <v>12.2</v>
      </c>
      <c r="L85" s="104">
        <f>'cieki 2023'!AA86</f>
        <v>2880</v>
      </c>
      <c r="M85" s="104">
        <f>'cieki 2023'!AB86</f>
        <v>200</v>
      </c>
      <c r="N85" s="104">
        <f>'cieki 2023'!AH86</f>
        <v>8</v>
      </c>
      <c r="O85" s="104">
        <f>'cieki 2023'!AI86</f>
        <v>6</v>
      </c>
      <c r="P85" s="104">
        <f>'cieki 2023'!AJ86</f>
        <v>2.5</v>
      </c>
      <c r="Q85" s="104">
        <f>'cieki 2023'!AK86</f>
        <v>9</v>
      </c>
      <c r="R85" s="104">
        <f>'cieki 2023'!AL86</f>
        <v>2.5</v>
      </c>
      <c r="S85" s="104">
        <f>'cieki 2023'!AM86</f>
        <v>2.5</v>
      </c>
      <c r="T85" s="104">
        <f>'cieki 2023'!AN86</f>
        <v>2.5</v>
      </c>
      <c r="U85" s="104">
        <f>'cieki 2023'!AP86</f>
        <v>6</v>
      </c>
      <c r="V85" s="104">
        <f>'cieki 2023'!AQ86</f>
        <v>1.5</v>
      </c>
      <c r="W85" s="104">
        <f>'cieki 2023'!AR86</f>
        <v>2.5</v>
      </c>
      <c r="X85" s="104">
        <f>'cieki 2023'!AS86</f>
        <v>2.5</v>
      </c>
      <c r="Y85" s="104">
        <f>'cieki 2023'!AT86</f>
        <v>8</v>
      </c>
      <c r="Z85" s="104">
        <f>'cieki 2023'!AU86</f>
        <v>7</v>
      </c>
      <c r="AA85" s="104">
        <f>'cieki 2023'!AV86</f>
        <v>2.5</v>
      </c>
      <c r="AB85" s="104">
        <f>'cieki 2023'!AW86</f>
        <v>2.5</v>
      </c>
      <c r="AC85" s="104">
        <f>'cieki 2023'!AX86</f>
        <v>15</v>
      </c>
      <c r="AD85" s="104">
        <f>'cieki 2023'!AY86</f>
        <v>2.5</v>
      </c>
      <c r="AE85" s="104">
        <f>'cieki 2023'!BA86</f>
        <v>57</v>
      </c>
      <c r="AF85" s="104">
        <f>'cieki 2023'!BI86</f>
        <v>0.5</v>
      </c>
      <c r="AG85" s="104">
        <f>'cieki 2023'!BK86</f>
        <v>0.5</v>
      </c>
      <c r="AH85" s="104">
        <f>'cieki 2023'!BL86</f>
        <v>0.05</v>
      </c>
      <c r="AI85" s="104">
        <f>'cieki 2023'!BM86</f>
        <v>0.05</v>
      </c>
      <c r="AJ85" s="104">
        <f>'cieki 2023'!BN86</f>
        <v>0.05</v>
      </c>
      <c r="AK85" s="104">
        <f>'cieki 2023'!BQ86</f>
        <v>0.4</v>
      </c>
      <c r="AL85" s="103">
        <f>'cieki 2023'!BS86</f>
        <v>0.05</v>
      </c>
      <c r="AM85" s="104">
        <f>'cieki 2023'!BU86</f>
        <v>0.1</v>
      </c>
      <c r="AN85" s="104">
        <f>'cieki 2023'!BW86</f>
        <v>0.05</v>
      </c>
      <c r="AO85" s="104">
        <f>'cieki 2023'!BX86</f>
        <v>0.05</v>
      </c>
      <c r="AP85" s="104">
        <f>'cieki 2023'!BY86</f>
        <v>0.15000000000000002</v>
      </c>
      <c r="AQ85" s="104">
        <f>'cieki 2023'!CA86</f>
        <v>0</v>
      </c>
      <c r="AR85" s="103">
        <f>'cieki 2023'!CL86</f>
        <v>0</v>
      </c>
      <c r="AS85" s="104">
        <f>'cieki 2023'!CO86</f>
        <v>0</v>
      </c>
      <c r="AT85" s="104">
        <f>'cieki 2023'!CT86</f>
        <v>0</v>
      </c>
      <c r="AU85" s="115">
        <f>'cieki 2023'!CY86</f>
        <v>0</v>
      </c>
      <c r="AV85" s="104">
        <f>'cieki 2023'!DD86</f>
        <v>0</v>
      </c>
      <c r="AW85" s="104">
        <f>'cieki 2023'!DE86</f>
        <v>0.05</v>
      </c>
      <c r="AX85" s="104">
        <f>'cieki 2023'!DF86</f>
        <v>0.05</v>
      </c>
      <c r="AY85" s="92" t="s">
        <v>161</v>
      </c>
      <c r="AZ85" s="105"/>
      <c r="BB85" s="114"/>
    </row>
    <row r="86" spans="1:54" s="93" customFormat="1" x14ac:dyDescent="0.25">
      <c r="A86" s="101">
        <f>'cieki 2023'!B87</f>
        <v>255</v>
      </c>
      <c r="B86" s="102" t="str">
        <f>'cieki 2023'!D87</f>
        <v>Kwisa - ujście do Bobru (m. Trzebów)</v>
      </c>
      <c r="C86" s="103">
        <f>'cieki 2023'!I87</f>
        <v>0.05</v>
      </c>
      <c r="D86" s="103">
        <f>'cieki 2023'!J87</f>
        <v>1.5</v>
      </c>
      <c r="E86" s="103">
        <f>'cieki 2023'!L87</f>
        <v>2.5000000000000001E-2</v>
      </c>
      <c r="F86" s="103">
        <f>'cieki 2023'!N87</f>
        <v>3.03</v>
      </c>
      <c r="G86" s="103">
        <f>'cieki 2023'!O87</f>
        <v>3.45</v>
      </c>
      <c r="H86" s="115">
        <f>'cieki 2023'!P87</f>
        <v>7.4999999999999997E-3</v>
      </c>
      <c r="I86" s="103">
        <f>'cieki 2023'!S87</f>
        <v>3.65</v>
      </c>
      <c r="J86" s="103">
        <f>'cieki 2023'!T87</f>
        <v>3.52</v>
      </c>
      <c r="K86" s="104">
        <f>'cieki 2023'!X87</f>
        <v>12.6</v>
      </c>
      <c r="L86" s="104">
        <f>'cieki 2023'!AA87</f>
        <v>1990</v>
      </c>
      <c r="M86" s="104">
        <f>'cieki 2023'!AB87</f>
        <v>49.4</v>
      </c>
      <c r="N86" s="104">
        <f>'cieki 2023'!AH87</f>
        <v>2.5</v>
      </c>
      <c r="O86" s="104">
        <f>'cieki 2023'!AI87</f>
        <v>11</v>
      </c>
      <c r="P86" s="104">
        <f>'cieki 2023'!AJ87</f>
        <v>2.5</v>
      </c>
      <c r="Q86" s="104">
        <f>'cieki 2023'!AK87</f>
        <v>28</v>
      </c>
      <c r="R86" s="104">
        <f>'cieki 2023'!AL87</f>
        <v>15</v>
      </c>
      <c r="S86" s="104">
        <f>'cieki 2023'!AM87</f>
        <v>13</v>
      </c>
      <c r="T86" s="104">
        <f>'cieki 2023'!AN87</f>
        <v>16</v>
      </c>
      <c r="U86" s="104">
        <f>'cieki 2023'!AP87</f>
        <v>13</v>
      </c>
      <c r="V86" s="104">
        <f>'cieki 2023'!AQ87</f>
        <v>1.5</v>
      </c>
      <c r="W86" s="104">
        <f>'cieki 2023'!AR87</f>
        <v>2.5</v>
      </c>
      <c r="X86" s="104">
        <f>'cieki 2023'!AS87</f>
        <v>2.5</v>
      </c>
      <c r="Y86" s="104">
        <f>'cieki 2023'!AT87</f>
        <v>24</v>
      </c>
      <c r="Z86" s="104">
        <f>'cieki 2023'!AU87</f>
        <v>15</v>
      </c>
      <c r="AA86" s="104">
        <f>'cieki 2023'!AV87</f>
        <v>14</v>
      </c>
      <c r="AB86" s="104">
        <f>'cieki 2023'!AW87</f>
        <v>2.5</v>
      </c>
      <c r="AC86" s="104">
        <f>'cieki 2023'!AX87</f>
        <v>17</v>
      </c>
      <c r="AD86" s="104">
        <f>'cieki 2023'!AY87</f>
        <v>2.5</v>
      </c>
      <c r="AE86" s="104">
        <f>'cieki 2023'!BA87</f>
        <v>147.5</v>
      </c>
      <c r="AF86" s="104">
        <f>'cieki 2023'!BI87</f>
        <v>0.5</v>
      </c>
      <c r="AG86" s="104">
        <f>'cieki 2023'!BK87</f>
        <v>0.5</v>
      </c>
      <c r="AH86" s="104">
        <f>'cieki 2023'!BL87</f>
        <v>0.05</v>
      </c>
      <c r="AI86" s="104">
        <f>'cieki 2023'!BM87</f>
        <v>0.05</v>
      </c>
      <c r="AJ86" s="104">
        <f>'cieki 2023'!BN87</f>
        <v>0.05</v>
      </c>
      <c r="AK86" s="104">
        <f>'cieki 2023'!BQ87</f>
        <v>0.4</v>
      </c>
      <c r="AL86" s="103">
        <f>'cieki 2023'!BS87</f>
        <v>0.05</v>
      </c>
      <c r="AM86" s="104">
        <f>'cieki 2023'!BU87</f>
        <v>0.1</v>
      </c>
      <c r="AN86" s="104">
        <f>'cieki 2023'!BW87</f>
        <v>0.05</v>
      </c>
      <c r="AO86" s="104">
        <f>'cieki 2023'!BX87</f>
        <v>0.05</v>
      </c>
      <c r="AP86" s="104">
        <f>'cieki 2023'!BY87</f>
        <v>0.15000000000000002</v>
      </c>
      <c r="AQ86" s="104">
        <f>'cieki 2023'!CA87</f>
        <v>0</v>
      </c>
      <c r="AR86" s="103">
        <f>'cieki 2023'!CL87</f>
        <v>0</v>
      </c>
      <c r="AS86" s="104">
        <f>'cieki 2023'!CO87</f>
        <v>0</v>
      </c>
      <c r="AT86" s="104">
        <f>'cieki 2023'!CT87</f>
        <v>0</v>
      </c>
      <c r="AU86" s="115">
        <f>'cieki 2023'!CY87</f>
        <v>0</v>
      </c>
      <c r="AV86" s="104">
        <f>'cieki 2023'!DD87</f>
        <v>0</v>
      </c>
      <c r="AW86" s="104">
        <f>'cieki 2023'!DE87</f>
        <v>0.05</v>
      </c>
      <c r="AX86" s="104">
        <f>'cieki 2023'!DF87</f>
        <v>0.05</v>
      </c>
      <c r="AY86" s="92" t="s">
        <v>161</v>
      </c>
      <c r="AZ86" s="105"/>
      <c r="BB86" s="114"/>
    </row>
    <row r="87" spans="1:54" s="93" customFormat="1" x14ac:dyDescent="0.25">
      <c r="A87" s="101">
        <f>'cieki 2023'!B88</f>
        <v>256</v>
      </c>
      <c r="B87" s="102" t="str">
        <f>'cieki 2023'!D88</f>
        <v>Leśnianka ujście do Soły</v>
      </c>
      <c r="C87" s="103">
        <f>'cieki 2023'!I88</f>
        <v>0.05</v>
      </c>
      <c r="D87" s="103">
        <f>'cieki 2023'!J88</f>
        <v>3.09</v>
      </c>
      <c r="E87" s="103">
        <f>'cieki 2023'!L88</f>
        <v>2.5000000000000001E-2</v>
      </c>
      <c r="F87" s="103">
        <f>'cieki 2023'!N88</f>
        <v>12.5</v>
      </c>
      <c r="G87" s="103">
        <f>'cieki 2023'!O88</f>
        <v>17.2</v>
      </c>
      <c r="H87" s="115">
        <f>'cieki 2023'!P88</f>
        <v>9.4999999999999998E-3</v>
      </c>
      <c r="I87" s="103">
        <f>'cieki 2023'!S88</f>
        <v>17.2</v>
      </c>
      <c r="J87" s="103">
        <f>'cieki 2023'!T88</f>
        <v>4.25</v>
      </c>
      <c r="K87" s="104">
        <f>'cieki 2023'!X88</f>
        <v>41.3</v>
      </c>
      <c r="L87" s="104">
        <f>'cieki 2023'!AA88</f>
        <v>12900</v>
      </c>
      <c r="M87" s="104">
        <f>'cieki 2023'!AB88</f>
        <v>204</v>
      </c>
      <c r="N87" s="104">
        <f>'cieki 2023'!AH88</f>
        <v>51</v>
      </c>
      <c r="O87" s="104">
        <f>'cieki 2023'!AI88</f>
        <v>100</v>
      </c>
      <c r="P87" s="104">
        <f>'cieki 2023'!AJ88</f>
        <v>6</v>
      </c>
      <c r="Q87" s="104">
        <f>'cieki 2023'!AK88</f>
        <v>41</v>
      </c>
      <c r="R87" s="104">
        <f>'cieki 2023'!AL88</f>
        <v>6</v>
      </c>
      <c r="S87" s="104">
        <f>'cieki 2023'!AM88</f>
        <v>6</v>
      </c>
      <c r="T87" s="104">
        <f>'cieki 2023'!AN88</f>
        <v>2.5</v>
      </c>
      <c r="U87" s="104">
        <f>'cieki 2023'!AP88</f>
        <v>2.5</v>
      </c>
      <c r="V87" s="104">
        <f>'cieki 2023'!AQ88</f>
        <v>1.5</v>
      </c>
      <c r="W87" s="104">
        <f>'cieki 2023'!AR88</f>
        <v>15</v>
      </c>
      <c r="X87" s="104">
        <f>'cieki 2023'!AS88</f>
        <v>16</v>
      </c>
      <c r="Y87" s="104">
        <f>'cieki 2023'!AT88</f>
        <v>16</v>
      </c>
      <c r="Z87" s="104">
        <f>'cieki 2023'!AU88</f>
        <v>12</v>
      </c>
      <c r="AA87" s="104">
        <f>'cieki 2023'!AV88</f>
        <v>2.5</v>
      </c>
      <c r="AB87" s="104">
        <f>'cieki 2023'!AW88</f>
        <v>33</v>
      </c>
      <c r="AC87" s="104">
        <f>'cieki 2023'!AX88</f>
        <v>14</v>
      </c>
      <c r="AD87" s="104">
        <f>'cieki 2023'!AY88</f>
        <v>2.5</v>
      </c>
      <c r="AE87" s="104">
        <f>'cieki 2023'!BA88</f>
        <v>275.5</v>
      </c>
      <c r="AF87" s="104">
        <f>'cieki 2023'!BI88</f>
        <v>0.5</v>
      </c>
      <c r="AG87" s="104">
        <f>'cieki 2023'!BK88</f>
        <v>0.5</v>
      </c>
      <c r="AH87" s="104">
        <f>'cieki 2023'!BL88</f>
        <v>0.05</v>
      </c>
      <c r="AI87" s="104">
        <f>'cieki 2023'!BM88</f>
        <v>0.05</v>
      </c>
      <c r="AJ87" s="104">
        <f>'cieki 2023'!BN88</f>
        <v>0.05</v>
      </c>
      <c r="AK87" s="104">
        <f>'cieki 2023'!BQ88</f>
        <v>0.4</v>
      </c>
      <c r="AL87" s="103">
        <f>'cieki 2023'!BS88</f>
        <v>0.05</v>
      </c>
      <c r="AM87" s="104">
        <f>'cieki 2023'!BU88</f>
        <v>0.1</v>
      </c>
      <c r="AN87" s="104">
        <f>'cieki 2023'!BW88</f>
        <v>0.05</v>
      </c>
      <c r="AO87" s="104">
        <f>'cieki 2023'!BX88</f>
        <v>0.05</v>
      </c>
      <c r="AP87" s="104">
        <f>'cieki 2023'!BY88</f>
        <v>0.15000000000000002</v>
      </c>
      <c r="AQ87" s="104">
        <f>'cieki 2023'!CA88</f>
        <v>0</v>
      </c>
      <c r="AR87" s="103">
        <f>'cieki 2023'!CL88</f>
        <v>0</v>
      </c>
      <c r="AS87" s="104">
        <f>'cieki 2023'!CO88</f>
        <v>0</v>
      </c>
      <c r="AT87" s="104">
        <f>'cieki 2023'!CT88</f>
        <v>0</v>
      </c>
      <c r="AU87" s="115">
        <f>'cieki 2023'!CY88</f>
        <v>0</v>
      </c>
      <c r="AV87" s="104">
        <f>'cieki 2023'!DD88</f>
        <v>0</v>
      </c>
      <c r="AW87" s="104">
        <f>'cieki 2023'!DE88</f>
        <v>0.05</v>
      </c>
      <c r="AX87" s="104">
        <f>'cieki 2023'!DF88</f>
        <v>0.05</v>
      </c>
      <c r="AY87" s="94" t="s">
        <v>162</v>
      </c>
      <c r="AZ87" s="105"/>
      <c r="BB87" s="114"/>
    </row>
    <row r="88" spans="1:54" s="93" customFormat="1" x14ac:dyDescent="0.25">
      <c r="A88" s="101">
        <f>'cieki 2023'!B89</f>
        <v>258</v>
      </c>
      <c r="B88" s="102" t="str">
        <f>'cieki 2023'!D89</f>
        <v>Lipka - ujście do Bobru (m. Nielestno)</v>
      </c>
      <c r="C88" s="103">
        <f>'cieki 2023'!I89</f>
        <v>0.05</v>
      </c>
      <c r="D88" s="103">
        <f>'cieki 2023'!J89</f>
        <v>3.79</v>
      </c>
      <c r="E88" s="103">
        <f>'cieki 2023'!L89</f>
        <v>2.5000000000000001E-2</v>
      </c>
      <c r="F88" s="103">
        <f>'cieki 2023'!N89</f>
        <v>9.9700000000000006</v>
      </c>
      <c r="G88" s="103">
        <f>'cieki 2023'!O89</f>
        <v>13.5</v>
      </c>
      <c r="H88" s="115">
        <f>'cieki 2023'!P89</f>
        <v>1.4999999999999999E-2</v>
      </c>
      <c r="I88" s="103">
        <f>'cieki 2023'!S89</f>
        <v>15.3</v>
      </c>
      <c r="J88" s="103">
        <f>'cieki 2023'!T89</f>
        <v>7.79</v>
      </c>
      <c r="K88" s="104">
        <f>'cieki 2023'!X89</f>
        <v>53.8</v>
      </c>
      <c r="L88" s="104">
        <f>'cieki 2023'!AA89</f>
        <v>12800</v>
      </c>
      <c r="M88" s="104">
        <f>'cieki 2023'!AB89</f>
        <v>308</v>
      </c>
      <c r="N88" s="104">
        <f>'cieki 2023'!AH89</f>
        <v>20</v>
      </c>
      <c r="O88" s="104">
        <f>'cieki 2023'!AI89</f>
        <v>119</v>
      </c>
      <c r="P88" s="104">
        <f>'cieki 2023'!AJ89</f>
        <v>42</v>
      </c>
      <c r="Q88" s="104">
        <f>'cieki 2023'!AK89</f>
        <v>628</v>
      </c>
      <c r="R88" s="104">
        <f>'cieki 2023'!AL89</f>
        <v>410</v>
      </c>
      <c r="S88" s="104">
        <f>'cieki 2023'!AM89</f>
        <v>362</v>
      </c>
      <c r="T88" s="104">
        <f>'cieki 2023'!AN89</f>
        <v>424</v>
      </c>
      <c r="U88" s="104">
        <f>'cieki 2023'!AP89</f>
        <v>220</v>
      </c>
      <c r="V88" s="104">
        <f>'cieki 2023'!AQ89</f>
        <v>1.5</v>
      </c>
      <c r="W88" s="104">
        <f>'cieki 2023'!AR89</f>
        <v>7</v>
      </c>
      <c r="X88" s="104">
        <f>'cieki 2023'!AS89</f>
        <v>16</v>
      </c>
      <c r="Y88" s="104">
        <f>'cieki 2023'!AT89</f>
        <v>605</v>
      </c>
      <c r="Z88" s="104">
        <f>'cieki 2023'!AU89</f>
        <v>432</v>
      </c>
      <c r="AA88" s="104">
        <f>'cieki 2023'!AV89</f>
        <v>192</v>
      </c>
      <c r="AB88" s="104">
        <f>'cieki 2023'!AW89</f>
        <v>225</v>
      </c>
      <c r="AC88" s="104">
        <f>'cieki 2023'!AX89</f>
        <v>318</v>
      </c>
      <c r="AD88" s="104">
        <f>'cieki 2023'!AY89</f>
        <v>65</v>
      </c>
      <c r="AE88" s="104">
        <f>'cieki 2023'!BA89</f>
        <v>3258.5</v>
      </c>
      <c r="AF88" s="104">
        <f>'cieki 2023'!BI89</f>
        <v>0.5</v>
      </c>
      <c r="AG88" s="104">
        <f>'cieki 2023'!BK89</f>
        <v>0.5</v>
      </c>
      <c r="AH88" s="104">
        <f>'cieki 2023'!BL89</f>
        <v>0.05</v>
      </c>
      <c r="AI88" s="104">
        <f>'cieki 2023'!BM89</f>
        <v>0.05</v>
      </c>
      <c r="AJ88" s="104">
        <f>'cieki 2023'!BN89</f>
        <v>0.05</v>
      </c>
      <c r="AK88" s="104">
        <f>'cieki 2023'!BQ89</f>
        <v>0.4</v>
      </c>
      <c r="AL88" s="103">
        <f>'cieki 2023'!BS89</f>
        <v>0.05</v>
      </c>
      <c r="AM88" s="104">
        <f>'cieki 2023'!BU89</f>
        <v>0.1</v>
      </c>
      <c r="AN88" s="104">
        <f>'cieki 2023'!BW89</f>
        <v>0.05</v>
      </c>
      <c r="AO88" s="104">
        <f>'cieki 2023'!BX89</f>
        <v>0.05</v>
      </c>
      <c r="AP88" s="104">
        <f>'cieki 2023'!BY89</f>
        <v>0.15000000000000002</v>
      </c>
      <c r="AQ88" s="104">
        <f>'cieki 2023'!CA89</f>
        <v>0</v>
      </c>
      <c r="AR88" s="103">
        <f>'cieki 2023'!CL89</f>
        <v>0</v>
      </c>
      <c r="AS88" s="104">
        <f>'cieki 2023'!CO89</f>
        <v>0</v>
      </c>
      <c r="AT88" s="104">
        <f>'cieki 2023'!CT89</f>
        <v>0</v>
      </c>
      <c r="AU88" s="115">
        <f>'cieki 2023'!CY89</f>
        <v>0</v>
      </c>
      <c r="AV88" s="104">
        <f>'cieki 2023'!DD89</f>
        <v>0</v>
      </c>
      <c r="AW88" s="104">
        <f>'cieki 2023'!DE89</f>
        <v>0.05</v>
      </c>
      <c r="AX88" s="104">
        <f>'cieki 2023'!DF89</f>
        <v>0.05</v>
      </c>
      <c r="AY88" s="94" t="s">
        <v>162</v>
      </c>
      <c r="AZ88" s="105"/>
      <c r="BB88" s="114"/>
    </row>
    <row r="89" spans="1:54" s="93" customFormat="1" x14ac:dyDescent="0.25">
      <c r="A89" s="101">
        <f>'cieki 2023'!B90</f>
        <v>259</v>
      </c>
      <c r="B89" s="102" t="str">
        <f>'cieki 2023'!D90</f>
        <v>Liwa - Kwidzyn</v>
      </c>
      <c r="C89" s="103">
        <f>'cieki 2023'!I90</f>
        <v>0.05</v>
      </c>
      <c r="D89" s="103">
        <f>'cieki 2023'!J90</f>
        <v>1.5</v>
      </c>
      <c r="E89" s="103">
        <f>'cieki 2023'!L90</f>
        <v>0.76</v>
      </c>
      <c r="F89" s="103">
        <f>'cieki 2023'!N90</f>
        <v>26.9</v>
      </c>
      <c r="G89" s="103">
        <f>'cieki 2023'!O90</f>
        <v>19</v>
      </c>
      <c r="H89" s="115">
        <f>'cieki 2023'!P90</f>
        <v>9.4999999999999998E-3</v>
      </c>
      <c r="I89" s="103">
        <f>'cieki 2023'!S90</f>
        <v>16.399999999999999</v>
      </c>
      <c r="J89" s="103">
        <f>'cieki 2023'!T90</f>
        <v>15.6</v>
      </c>
      <c r="K89" s="104">
        <f>'cieki 2023'!X90</f>
        <v>130</v>
      </c>
      <c r="L89" s="104">
        <f>'cieki 2023'!AA90</f>
        <v>22361.5</v>
      </c>
      <c r="M89" s="104">
        <f>'cieki 2023'!AB90</f>
        <v>766.86800000000005</v>
      </c>
      <c r="N89" s="104">
        <f>'cieki 2023'!AH90</f>
        <v>150</v>
      </c>
      <c r="O89" s="104">
        <f>'cieki 2023'!AI90</f>
        <v>28</v>
      </c>
      <c r="P89" s="104">
        <f>'cieki 2023'!AJ90</f>
        <v>2.5</v>
      </c>
      <c r="Q89" s="104">
        <f>'cieki 2023'!AK90</f>
        <v>77</v>
      </c>
      <c r="R89" s="104">
        <f>'cieki 2023'!AL90</f>
        <v>20</v>
      </c>
      <c r="S89" s="104">
        <f>'cieki 2023'!AM90</f>
        <v>21</v>
      </c>
      <c r="T89" s="104">
        <f>'cieki 2023'!AN90</f>
        <v>29</v>
      </c>
      <c r="U89" s="104">
        <f>'cieki 2023'!AP90</f>
        <v>18</v>
      </c>
      <c r="V89" s="104">
        <f>'cieki 2023'!AQ90</f>
        <v>1.5</v>
      </c>
      <c r="W89" s="104">
        <f>'cieki 2023'!AR90</f>
        <v>2.5</v>
      </c>
      <c r="X89" s="104">
        <f>'cieki 2023'!AS90</f>
        <v>2.5</v>
      </c>
      <c r="Y89" s="104">
        <f>'cieki 2023'!AT90</f>
        <v>60</v>
      </c>
      <c r="Z89" s="104">
        <f>'cieki 2023'!AU90</f>
        <v>51</v>
      </c>
      <c r="AA89" s="104">
        <f>'cieki 2023'!AV90</f>
        <v>19</v>
      </c>
      <c r="AB89" s="104">
        <f>'cieki 2023'!AW90</f>
        <v>23</v>
      </c>
      <c r="AC89" s="104">
        <f>'cieki 2023'!AX90</f>
        <v>26</v>
      </c>
      <c r="AD89" s="104">
        <f>'cieki 2023'!AY90</f>
        <v>2.5</v>
      </c>
      <c r="AE89" s="104">
        <f>'cieki 2023'!BA90</f>
        <v>464</v>
      </c>
      <c r="AF89" s="104">
        <f>'cieki 2023'!BI90</f>
        <v>0.5</v>
      </c>
      <c r="AG89" s="104">
        <f>'cieki 2023'!BK90</f>
        <v>0.5</v>
      </c>
      <c r="AH89" s="104">
        <f>'cieki 2023'!BL90</f>
        <v>0.05</v>
      </c>
      <c r="AI89" s="104">
        <f>'cieki 2023'!BM90</f>
        <v>0.05</v>
      </c>
      <c r="AJ89" s="104">
        <f>'cieki 2023'!BN90</f>
        <v>0.05</v>
      </c>
      <c r="AK89" s="104">
        <f>'cieki 2023'!BQ90</f>
        <v>0.4</v>
      </c>
      <c r="AL89" s="103">
        <f>'cieki 2023'!BS90</f>
        <v>0.05</v>
      </c>
      <c r="AM89" s="104">
        <f>'cieki 2023'!BU90</f>
        <v>0.1</v>
      </c>
      <c r="AN89" s="104">
        <f>'cieki 2023'!BW90</f>
        <v>0.05</v>
      </c>
      <c r="AO89" s="104">
        <f>'cieki 2023'!BX90</f>
        <v>0.05</v>
      </c>
      <c r="AP89" s="104">
        <f>'cieki 2023'!BY90</f>
        <v>0.15000000000000002</v>
      </c>
      <c r="AQ89" s="104">
        <f>'cieki 2023'!CA90</f>
        <v>188</v>
      </c>
      <c r="AR89" s="103">
        <f>'cieki 2023'!CL90</f>
        <v>5.0000000000000001E-3</v>
      </c>
      <c r="AS89" s="104">
        <f>'cieki 2023'!CO90</f>
        <v>0.5</v>
      </c>
      <c r="AT89" s="104">
        <f>'cieki 2023'!CT90</f>
        <v>0.5</v>
      </c>
      <c r="AU89" s="115">
        <f>'cieki 2023'!CY90</f>
        <v>3.0000000000000001E-3</v>
      </c>
      <c r="AV89" s="104">
        <f>'cieki 2023'!DD90</f>
        <v>0.05</v>
      </c>
      <c r="AW89" s="104">
        <f>'cieki 2023'!DE90</f>
        <v>0.05</v>
      </c>
      <c r="AX89" s="104">
        <f>'cieki 2023'!DF90</f>
        <v>0.05</v>
      </c>
      <c r="AY89" s="94" t="s">
        <v>162</v>
      </c>
      <c r="AZ89" s="105"/>
      <c r="BB89" s="114"/>
    </row>
    <row r="90" spans="1:54" s="93" customFormat="1" x14ac:dyDescent="0.25">
      <c r="A90" s="101">
        <f>'cieki 2023'!B91</f>
        <v>260</v>
      </c>
      <c r="B90" s="102" t="str">
        <f>'cieki 2023'!D91</f>
        <v>Luciąża - ujście do Kwisy (m. Nawojów Śl.)</v>
      </c>
      <c r="C90" s="103">
        <f>'cieki 2023'!I91</f>
        <v>0.05</v>
      </c>
      <c r="D90" s="103">
        <f>'cieki 2023'!J91</f>
        <v>1.5</v>
      </c>
      <c r="E90" s="103">
        <f>'cieki 2023'!L91</f>
        <v>2.5000000000000001E-2</v>
      </c>
      <c r="F90" s="103">
        <f>'cieki 2023'!N91</f>
        <v>3.09</v>
      </c>
      <c r="G90" s="103">
        <f>'cieki 2023'!O91</f>
        <v>5.2</v>
      </c>
      <c r="H90" s="115">
        <f>'cieki 2023'!P91</f>
        <v>2.0999999999999999E-3</v>
      </c>
      <c r="I90" s="103">
        <f>'cieki 2023'!S91</f>
        <v>4.28</v>
      </c>
      <c r="J90" s="103">
        <f>'cieki 2023'!T91</f>
        <v>3.26</v>
      </c>
      <c r="K90" s="104">
        <f>'cieki 2023'!X91</f>
        <v>19.899999999999999</v>
      </c>
      <c r="L90" s="104">
        <f>'cieki 2023'!AA91</f>
        <v>3250</v>
      </c>
      <c r="M90" s="104">
        <f>'cieki 2023'!AB91</f>
        <v>291</v>
      </c>
      <c r="N90" s="104">
        <f>'cieki 2023'!AH91</f>
        <v>2.5</v>
      </c>
      <c r="O90" s="104">
        <f>'cieki 2023'!AI91</f>
        <v>2.5</v>
      </c>
      <c r="P90" s="104">
        <f>'cieki 2023'!AJ91</f>
        <v>2.5</v>
      </c>
      <c r="Q90" s="104">
        <f>'cieki 2023'!AK91</f>
        <v>34</v>
      </c>
      <c r="R90" s="104">
        <f>'cieki 2023'!AL91</f>
        <v>26</v>
      </c>
      <c r="S90" s="104">
        <f>'cieki 2023'!AM91</f>
        <v>23</v>
      </c>
      <c r="T90" s="104">
        <f>'cieki 2023'!AN91</f>
        <v>30</v>
      </c>
      <c r="U90" s="104">
        <f>'cieki 2023'!AP91</f>
        <v>18</v>
      </c>
      <c r="V90" s="104">
        <f>'cieki 2023'!AQ91</f>
        <v>1.5</v>
      </c>
      <c r="W90" s="104">
        <f>'cieki 2023'!AR91</f>
        <v>2.5</v>
      </c>
      <c r="X90" s="104">
        <f>'cieki 2023'!AS91</f>
        <v>2.5</v>
      </c>
      <c r="Y90" s="104">
        <f>'cieki 2023'!AT91</f>
        <v>34</v>
      </c>
      <c r="Z90" s="104">
        <f>'cieki 2023'!AU91</f>
        <v>29</v>
      </c>
      <c r="AA90" s="104">
        <f>'cieki 2023'!AV91</f>
        <v>14</v>
      </c>
      <c r="AB90" s="104">
        <f>'cieki 2023'!AW91</f>
        <v>19</v>
      </c>
      <c r="AC90" s="104">
        <f>'cieki 2023'!AX91</f>
        <v>29</v>
      </c>
      <c r="AD90" s="104">
        <f>'cieki 2023'!AY91</f>
        <v>2.5</v>
      </c>
      <c r="AE90" s="104">
        <f>'cieki 2023'!BA91</f>
        <v>204</v>
      </c>
      <c r="AF90" s="104">
        <f>'cieki 2023'!BI91</f>
        <v>0.5</v>
      </c>
      <c r="AG90" s="104">
        <f>'cieki 2023'!BK91</f>
        <v>0.5</v>
      </c>
      <c r="AH90" s="104">
        <f>'cieki 2023'!BL91</f>
        <v>0.05</v>
      </c>
      <c r="AI90" s="104">
        <f>'cieki 2023'!BM91</f>
        <v>0.05</v>
      </c>
      <c r="AJ90" s="104">
        <f>'cieki 2023'!BN91</f>
        <v>0.05</v>
      </c>
      <c r="AK90" s="104">
        <f>'cieki 2023'!BQ91</f>
        <v>0.4</v>
      </c>
      <c r="AL90" s="103">
        <f>'cieki 2023'!BS91</f>
        <v>0.05</v>
      </c>
      <c r="AM90" s="104">
        <f>'cieki 2023'!BU91</f>
        <v>0.1</v>
      </c>
      <c r="AN90" s="104">
        <f>'cieki 2023'!BW91</f>
        <v>0.05</v>
      </c>
      <c r="AO90" s="104">
        <f>'cieki 2023'!BX91</f>
        <v>0.05</v>
      </c>
      <c r="AP90" s="104">
        <f>'cieki 2023'!BY91</f>
        <v>0.15000000000000002</v>
      </c>
      <c r="AQ90" s="104">
        <f>'cieki 2023'!CA91</f>
        <v>0</v>
      </c>
      <c r="AR90" s="103">
        <f>'cieki 2023'!CL91</f>
        <v>0</v>
      </c>
      <c r="AS90" s="104">
        <f>'cieki 2023'!CO91</f>
        <v>0</v>
      </c>
      <c r="AT90" s="104">
        <f>'cieki 2023'!CT91</f>
        <v>0</v>
      </c>
      <c r="AU90" s="115">
        <f>'cieki 2023'!CY91</f>
        <v>0</v>
      </c>
      <c r="AV90" s="104">
        <f>'cieki 2023'!DD91</f>
        <v>0</v>
      </c>
      <c r="AW90" s="104">
        <f>'cieki 2023'!DE91</f>
        <v>0.05</v>
      </c>
      <c r="AX90" s="104">
        <f>'cieki 2023'!DF91</f>
        <v>0.05</v>
      </c>
      <c r="AY90" s="92" t="s">
        <v>161</v>
      </c>
      <c r="AZ90" s="105"/>
      <c r="BB90" s="114"/>
    </row>
    <row r="91" spans="1:54" s="93" customFormat="1" x14ac:dyDescent="0.25">
      <c r="A91" s="101">
        <f>'cieki 2023'!B92</f>
        <v>262</v>
      </c>
      <c r="B91" s="102" t="str">
        <f>'cieki 2023'!D92</f>
        <v>Łaźnik - ujście do Nysy Łużyckiej (m. Pieńsk)</v>
      </c>
      <c r="C91" s="103">
        <f>'cieki 2023'!I92</f>
        <v>0.05</v>
      </c>
      <c r="D91" s="103">
        <f>'cieki 2023'!J92</f>
        <v>1.5</v>
      </c>
      <c r="E91" s="103">
        <f>'cieki 2023'!L92</f>
        <v>0.215</v>
      </c>
      <c r="F91" s="103">
        <f>'cieki 2023'!N92</f>
        <v>6.3</v>
      </c>
      <c r="G91" s="103">
        <f>'cieki 2023'!O92</f>
        <v>7.98</v>
      </c>
      <c r="H91" s="115">
        <f>'cieki 2023'!P92</f>
        <v>2.5000000000000001E-3</v>
      </c>
      <c r="I91" s="103">
        <f>'cieki 2023'!S92</f>
        <v>7.7</v>
      </c>
      <c r="J91" s="103">
        <f>'cieki 2023'!T92</f>
        <v>7.35</v>
      </c>
      <c r="K91" s="104">
        <f>'cieki 2023'!X92</f>
        <v>33.9</v>
      </c>
      <c r="L91" s="104">
        <f>'cieki 2023'!AA92</f>
        <v>3960</v>
      </c>
      <c r="M91" s="104">
        <f>'cieki 2023'!AB92</f>
        <v>51.1</v>
      </c>
      <c r="N91" s="104">
        <f>'cieki 2023'!AH92</f>
        <v>8</v>
      </c>
      <c r="O91" s="104">
        <f>'cieki 2023'!AI92</f>
        <v>27</v>
      </c>
      <c r="P91" s="104">
        <f>'cieki 2023'!AJ92</f>
        <v>2.5</v>
      </c>
      <c r="Q91" s="104">
        <f>'cieki 2023'!AK92</f>
        <v>82</v>
      </c>
      <c r="R91" s="104">
        <f>'cieki 2023'!AL92</f>
        <v>46</v>
      </c>
      <c r="S91" s="104">
        <f>'cieki 2023'!AM92</f>
        <v>33</v>
      </c>
      <c r="T91" s="104">
        <f>'cieki 2023'!AN92</f>
        <v>51</v>
      </c>
      <c r="U91" s="104">
        <f>'cieki 2023'!AP92</f>
        <v>38</v>
      </c>
      <c r="V91" s="104">
        <f>'cieki 2023'!AQ92</f>
        <v>1.5</v>
      </c>
      <c r="W91" s="104">
        <f>'cieki 2023'!AR92</f>
        <v>2.5</v>
      </c>
      <c r="X91" s="104">
        <f>'cieki 2023'!AS92</f>
        <v>2.5</v>
      </c>
      <c r="Y91" s="104">
        <f>'cieki 2023'!AT92</f>
        <v>75</v>
      </c>
      <c r="Z91" s="104">
        <f>'cieki 2023'!AU92</f>
        <v>66</v>
      </c>
      <c r="AA91" s="104">
        <f>'cieki 2023'!AV92</f>
        <v>26</v>
      </c>
      <c r="AB91" s="104">
        <f>'cieki 2023'!AW92</f>
        <v>45</v>
      </c>
      <c r="AC91" s="104">
        <f>'cieki 2023'!AX92</f>
        <v>60</v>
      </c>
      <c r="AD91" s="104">
        <f>'cieki 2023'!AY92</f>
        <v>10</v>
      </c>
      <c r="AE91" s="104">
        <f>'cieki 2023'!BA92</f>
        <v>423</v>
      </c>
      <c r="AF91" s="104">
        <f>'cieki 2023'!BI92</f>
        <v>0.5</v>
      </c>
      <c r="AG91" s="104">
        <f>'cieki 2023'!BK92</f>
        <v>0.5</v>
      </c>
      <c r="AH91" s="104">
        <f>'cieki 2023'!BL92</f>
        <v>0.05</v>
      </c>
      <c r="AI91" s="104">
        <f>'cieki 2023'!BM92</f>
        <v>0.05</v>
      </c>
      <c r="AJ91" s="104">
        <f>'cieki 2023'!BN92</f>
        <v>0.05</v>
      </c>
      <c r="AK91" s="104">
        <f>'cieki 2023'!BQ92</f>
        <v>0.4</v>
      </c>
      <c r="AL91" s="103">
        <f>'cieki 2023'!BS92</f>
        <v>0.05</v>
      </c>
      <c r="AM91" s="104">
        <f>'cieki 2023'!BU92</f>
        <v>0.1</v>
      </c>
      <c r="AN91" s="104">
        <f>'cieki 2023'!BW92</f>
        <v>0.05</v>
      </c>
      <c r="AO91" s="104">
        <f>'cieki 2023'!BX92</f>
        <v>0.05</v>
      </c>
      <c r="AP91" s="104">
        <f>'cieki 2023'!BY92</f>
        <v>0.15000000000000002</v>
      </c>
      <c r="AQ91" s="104">
        <f>'cieki 2023'!CA92</f>
        <v>0</v>
      </c>
      <c r="AR91" s="103">
        <f>'cieki 2023'!CL92</f>
        <v>0</v>
      </c>
      <c r="AS91" s="104">
        <f>'cieki 2023'!CO92</f>
        <v>0</v>
      </c>
      <c r="AT91" s="104">
        <f>'cieki 2023'!CT92</f>
        <v>0</v>
      </c>
      <c r="AU91" s="115">
        <f>'cieki 2023'!CY92</f>
        <v>0</v>
      </c>
      <c r="AV91" s="104">
        <f>'cieki 2023'!DD92</f>
        <v>0</v>
      </c>
      <c r="AW91" s="104">
        <f>'cieki 2023'!DE92</f>
        <v>0.05</v>
      </c>
      <c r="AX91" s="104">
        <f>'cieki 2023'!DF92</f>
        <v>0.05</v>
      </c>
      <c r="AY91" s="92" t="s">
        <v>161</v>
      </c>
      <c r="AZ91" s="105"/>
      <c r="BB91" s="114"/>
    </row>
    <row r="92" spans="1:54" s="93" customFormat="1" x14ac:dyDescent="0.25">
      <c r="A92" s="101">
        <f>'cieki 2023'!B93</f>
        <v>263</v>
      </c>
      <c r="B92" s="102" t="str">
        <f>'cieki 2023'!D93</f>
        <v>Łeba - Cecenowo</v>
      </c>
      <c r="C92" s="103">
        <f>'cieki 2023'!I93</f>
        <v>0.48799999999999999</v>
      </c>
      <c r="D92" s="103">
        <f>'cieki 2023'!J93</f>
        <v>1.5</v>
      </c>
      <c r="E92" s="103">
        <f>'cieki 2023'!L93</f>
        <v>2.5000000000000001E-2</v>
      </c>
      <c r="F92" s="103">
        <f>'cieki 2023'!N93</f>
        <v>1.73</v>
      </c>
      <c r="G92" s="103">
        <f>'cieki 2023'!O93</f>
        <v>3.46</v>
      </c>
      <c r="H92" s="115">
        <f>'cieki 2023'!P93</f>
        <v>1.1000000000000001E-3</v>
      </c>
      <c r="I92" s="103">
        <f>'cieki 2023'!S93</f>
        <v>0.67200000000000004</v>
      </c>
      <c r="J92" s="103">
        <f>'cieki 2023'!T93</f>
        <v>1.1100000000000001</v>
      </c>
      <c r="K92" s="104">
        <f>'cieki 2023'!X93</f>
        <v>7.44</v>
      </c>
      <c r="L92" s="104">
        <f>'cieki 2023'!AA93</f>
        <v>1870</v>
      </c>
      <c r="M92" s="104">
        <f>'cieki 2023'!AB93</f>
        <v>484</v>
      </c>
      <c r="N92" s="104">
        <f>'cieki 2023'!AH93</f>
        <v>2.5</v>
      </c>
      <c r="O92" s="104">
        <f>'cieki 2023'!AI93</f>
        <v>2.5</v>
      </c>
      <c r="P92" s="104">
        <f>'cieki 2023'!AJ93</f>
        <v>2.5</v>
      </c>
      <c r="Q92" s="104">
        <f>'cieki 2023'!AK93</f>
        <v>8</v>
      </c>
      <c r="R92" s="104">
        <f>'cieki 2023'!AL93</f>
        <v>2.5</v>
      </c>
      <c r="S92" s="104">
        <f>'cieki 2023'!AM93</f>
        <v>2.5</v>
      </c>
      <c r="T92" s="104">
        <f>'cieki 2023'!AN93</f>
        <v>2.5</v>
      </c>
      <c r="U92" s="104">
        <f>'cieki 2023'!AP93</f>
        <v>2.5</v>
      </c>
      <c r="V92" s="104">
        <f>'cieki 2023'!AQ93</f>
        <v>1.5</v>
      </c>
      <c r="W92" s="104">
        <f>'cieki 2023'!AR93</f>
        <v>2.5</v>
      </c>
      <c r="X92" s="104">
        <f>'cieki 2023'!AS93</f>
        <v>2.5</v>
      </c>
      <c r="Y92" s="104">
        <f>'cieki 2023'!AT93</f>
        <v>2.5</v>
      </c>
      <c r="Z92" s="104">
        <f>'cieki 2023'!AU93</f>
        <v>6</v>
      </c>
      <c r="AA92" s="104">
        <f>'cieki 2023'!AV93</f>
        <v>2.5</v>
      </c>
      <c r="AB92" s="104">
        <f>'cieki 2023'!AW93</f>
        <v>5</v>
      </c>
      <c r="AC92" s="104">
        <f>'cieki 2023'!AX93</f>
        <v>7</v>
      </c>
      <c r="AD92" s="104">
        <f>'cieki 2023'!AY93</f>
        <v>2.5</v>
      </c>
      <c r="AE92" s="104">
        <f>'cieki 2023'!BA93</f>
        <v>40.5</v>
      </c>
      <c r="AF92" s="104">
        <f>'cieki 2023'!BI93</f>
        <v>0.5</v>
      </c>
      <c r="AG92" s="104">
        <f>'cieki 2023'!BK93</f>
        <v>0.5</v>
      </c>
      <c r="AH92" s="104">
        <f>'cieki 2023'!BL93</f>
        <v>0.05</v>
      </c>
      <c r="AI92" s="104">
        <f>'cieki 2023'!BM93</f>
        <v>0.05</v>
      </c>
      <c r="AJ92" s="104">
        <f>'cieki 2023'!BN93</f>
        <v>0.05</v>
      </c>
      <c r="AK92" s="104">
        <f>'cieki 2023'!BQ93</f>
        <v>0.4</v>
      </c>
      <c r="AL92" s="103">
        <f>'cieki 2023'!BS93</f>
        <v>0.05</v>
      </c>
      <c r="AM92" s="104">
        <f>'cieki 2023'!BU93</f>
        <v>0.1</v>
      </c>
      <c r="AN92" s="104">
        <f>'cieki 2023'!BW93</f>
        <v>0.05</v>
      </c>
      <c r="AO92" s="104">
        <f>'cieki 2023'!BX93</f>
        <v>0.05</v>
      </c>
      <c r="AP92" s="104">
        <f>'cieki 2023'!BY93</f>
        <v>0.15000000000000002</v>
      </c>
      <c r="AQ92" s="104">
        <f>'cieki 2023'!CA93</f>
        <v>0</v>
      </c>
      <c r="AR92" s="103">
        <f>'cieki 2023'!CL93</f>
        <v>0</v>
      </c>
      <c r="AS92" s="104">
        <f>'cieki 2023'!CO93</f>
        <v>0</v>
      </c>
      <c r="AT92" s="104">
        <f>'cieki 2023'!CT93</f>
        <v>0</v>
      </c>
      <c r="AU92" s="115">
        <f>'cieki 2023'!CY93</f>
        <v>0</v>
      </c>
      <c r="AV92" s="104">
        <f>'cieki 2023'!DD93</f>
        <v>0</v>
      </c>
      <c r="AW92" s="104">
        <f>'cieki 2023'!DE93</f>
        <v>0.05</v>
      </c>
      <c r="AX92" s="104">
        <f>'cieki 2023'!DF93</f>
        <v>0.05</v>
      </c>
      <c r="AY92" s="94" t="s">
        <v>162</v>
      </c>
      <c r="AZ92" s="105"/>
      <c r="BB92" s="114"/>
    </row>
    <row r="93" spans="1:54" s="93" customFormat="1" x14ac:dyDescent="0.25">
      <c r="A93" s="101">
        <f>'cieki 2023'!B94</f>
        <v>264</v>
      </c>
      <c r="B93" s="102" t="str">
        <f>'cieki 2023'!D94</f>
        <v>Łęg - Gorzyce</v>
      </c>
      <c r="C93" s="103">
        <f>'cieki 2023'!I94</f>
        <v>0.05</v>
      </c>
      <c r="D93" s="103">
        <f>'cieki 2023'!J94</f>
        <v>1.5</v>
      </c>
      <c r="E93" s="103">
        <f>'cieki 2023'!L94</f>
        <v>2.5000000000000001E-2</v>
      </c>
      <c r="F93" s="103">
        <f>'cieki 2023'!N94</f>
        <v>1.31</v>
      </c>
      <c r="G93" s="103">
        <f>'cieki 2023'!O94</f>
        <v>3.95</v>
      </c>
      <c r="H93" s="115">
        <f>'cieki 2023'!P94</f>
        <v>1.4E-3</v>
      </c>
      <c r="I93" s="103">
        <f>'cieki 2023'!S94</f>
        <v>1.99</v>
      </c>
      <c r="J93" s="103">
        <f>'cieki 2023'!T94</f>
        <v>3.72</v>
      </c>
      <c r="K93" s="104">
        <f>'cieki 2023'!X94</f>
        <v>7.98</v>
      </c>
      <c r="L93" s="104">
        <f>'cieki 2023'!AA94</f>
        <v>1810</v>
      </c>
      <c r="M93" s="104">
        <f>'cieki 2023'!AB94</f>
        <v>111</v>
      </c>
      <c r="N93" s="104">
        <f>'cieki 2023'!AH94</f>
        <v>2.5</v>
      </c>
      <c r="O93" s="104">
        <f>'cieki 2023'!AI94</f>
        <v>2.5</v>
      </c>
      <c r="P93" s="104">
        <f>'cieki 2023'!AJ94</f>
        <v>2.5</v>
      </c>
      <c r="Q93" s="104">
        <f>'cieki 2023'!AK94</f>
        <v>2.5</v>
      </c>
      <c r="R93" s="104">
        <f>'cieki 2023'!AL94</f>
        <v>2.5</v>
      </c>
      <c r="S93" s="104">
        <f>'cieki 2023'!AM94</f>
        <v>2.5</v>
      </c>
      <c r="T93" s="104">
        <f>'cieki 2023'!AN94</f>
        <v>2.5</v>
      </c>
      <c r="U93" s="104">
        <f>'cieki 2023'!AP94</f>
        <v>2.5</v>
      </c>
      <c r="V93" s="104">
        <f>'cieki 2023'!AQ94</f>
        <v>1.5</v>
      </c>
      <c r="W93" s="104">
        <f>'cieki 2023'!AR94</f>
        <v>2.5</v>
      </c>
      <c r="X93" s="104">
        <f>'cieki 2023'!AS94</f>
        <v>2.5</v>
      </c>
      <c r="Y93" s="104">
        <f>'cieki 2023'!AT94</f>
        <v>2.5</v>
      </c>
      <c r="Z93" s="104">
        <f>'cieki 2023'!AU94</f>
        <v>2.5</v>
      </c>
      <c r="AA93" s="104">
        <f>'cieki 2023'!AV94</f>
        <v>2.5</v>
      </c>
      <c r="AB93" s="104">
        <f>'cieki 2023'!AW94</f>
        <v>2.5</v>
      </c>
      <c r="AC93" s="104">
        <f>'cieki 2023'!AX94</f>
        <v>2.5</v>
      </c>
      <c r="AD93" s="104">
        <f>'cieki 2023'!AY94</f>
        <v>2.5</v>
      </c>
      <c r="AE93" s="104">
        <f>'cieki 2023'!BA94</f>
        <v>31.5</v>
      </c>
      <c r="AF93" s="104">
        <f>'cieki 2023'!BI94</f>
        <v>0.5</v>
      </c>
      <c r="AG93" s="104">
        <f>'cieki 2023'!BK94</f>
        <v>0.5</v>
      </c>
      <c r="AH93" s="104">
        <f>'cieki 2023'!BL94</f>
        <v>0.05</v>
      </c>
      <c r="AI93" s="104">
        <f>'cieki 2023'!BM94</f>
        <v>0.05</v>
      </c>
      <c r="AJ93" s="104">
        <f>'cieki 2023'!BN94</f>
        <v>0.05</v>
      </c>
      <c r="AK93" s="104">
        <f>'cieki 2023'!BQ94</f>
        <v>0.4</v>
      </c>
      <c r="AL93" s="103">
        <f>'cieki 2023'!BS94</f>
        <v>0.05</v>
      </c>
      <c r="AM93" s="104">
        <f>'cieki 2023'!BU94</f>
        <v>0.1</v>
      </c>
      <c r="AN93" s="104">
        <f>'cieki 2023'!BW94</f>
        <v>0.05</v>
      </c>
      <c r="AO93" s="104">
        <f>'cieki 2023'!BX94</f>
        <v>0.05</v>
      </c>
      <c r="AP93" s="104">
        <f>'cieki 2023'!BY94</f>
        <v>0.15000000000000002</v>
      </c>
      <c r="AQ93" s="104">
        <f>'cieki 2023'!CA94</f>
        <v>0</v>
      </c>
      <c r="AR93" s="103">
        <f>'cieki 2023'!CL94</f>
        <v>0</v>
      </c>
      <c r="AS93" s="104">
        <f>'cieki 2023'!CO94</f>
        <v>0</v>
      </c>
      <c r="AT93" s="104">
        <f>'cieki 2023'!CT94</f>
        <v>0</v>
      </c>
      <c r="AU93" s="115">
        <f>'cieki 2023'!CY94</f>
        <v>0</v>
      </c>
      <c r="AV93" s="104">
        <f>'cieki 2023'!DD94</f>
        <v>0</v>
      </c>
      <c r="AW93" s="104">
        <f>'cieki 2023'!DE94</f>
        <v>0.05</v>
      </c>
      <c r="AX93" s="104">
        <f>'cieki 2023'!DF94</f>
        <v>0.05</v>
      </c>
      <c r="AY93" s="92" t="s">
        <v>161</v>
      </c>
      <c r="AZ93" s="105"/>
      <c r="BB93" s="114"/>
    </row>
    <row r="94" spans="1:54" s="93" customFormat="1" x14ac:dyDescent="0.25">
      <c r="A94" s="101">
        <f>'cieki 2023'!B95</f>
        <v>265</v>
      </c>
      <c r="B94" s="102" t="str">
        <f>'cieki 2023'!D95</f>
        <v>Łososina - Witowice Górne</v>
      </c>
      <c r="C94" s="103">
        <f>'cieki 2023'!I95</f>
        <v>0.05</v>
      </c>
      <c r="D94" s="103">
        <f>'cieki 2023'!J95</f>
        <v>4.03</v>
      </c>
      <c r="E94" s="103">
        <f>'cieki 2023'!L95</f>
        <v>2.5000000000000001E-2</v>
      </c>
      <c r="F94" s="103">
        <f>'cieki 2023'!N95</f>
        <v>38.700000000000003</v>
      </c>
      <c r="G94" s="103">
        <f>'cieki 2023'!O95</f>
        <v>31.6</v>
      </c>
      <c r="H94" s="115">
        <f>'cieki 2023'!P95</f>
        <v>4.5999999999999999E-2</v>
      </c>
      <c r="I94" s="103">
        <f>'cieki 2023'!S95</f>
        <v>47.2</v>
      </c>
      <c r="J94" s="103">
        <f>'cieki 2023'!T95</f>
        <v>10.5</v>
      </c>
      <c r="K94" s="104">
        <f>'cieki 2023'!X95</f>
        <v>76.3</v>
      </c>
      <c r="L94" s="104">
        <f>'cieki 2023'!AA95</f>
        <v>26852.3</v>
      </c>
      <c r="M94" s="104">
        <f>'cieki 2023'!AB95</f>
        <v>526.71299999999997</v>
      </c>
      <c r="N94" s="104">
        <f>'cieki 2023'!AH95</f>
        <v>94</v>
      </c>
      <c r="O94" s="104">
        <f>'cieki 2023'!AI95</f>
        <v>133</v>
      </c>
      <c r="P94" s="104">
        <f>'cieki 2023'!AJ95</f>
        <v>21</v>
      </c>
      <c r="Q94" s="104">
        <f>'cieki 2023'!AK95</f>
        <v>224</v>
      </c>
      <c r="R94" s="104">
        <f>'cieki 2023'!AL95</f>
        <v>100</v>
      </c>
      <c r="S94" s="104">
        <f>'cieki 2023'!AM95</f>
        <v>74</v>
      </c>
      <c r="T94" s="104">
        <f>'cieki 2023'!AN95</f>
        <v>70</v>
      </c>
      <c r="U94" s="104">
        <f>'cieki 2023'!AP95</f>
        <v>39</v>
      </c>
      <c r="V94" s="104">
        <f>'cieki 2023'!AQ95</f>
        <v>1.5</v>
      </c>
      <c r="W94" s="104">
        <f>'cieki 2023'!AR95</f>
        <v>26</v>
      </c>
      <c r="X94" s="104">
        <f>'cieki 2023'!AS95</f>
        <v>30</v>
      </c>
      <c r="Y94" s="104">
        <f>'cieki 2023'!AT95</f>
        <v>201</v>
      </c>
      <c r="Z94" s="104">
        <f>'cieki 2023'!AU95</f>
        <v>99</v>
      </c>
      <c r="AA94" s="104">
        <f>'cieki 2023'!AV95</f>
        <v>37</v>
      </c>
      <c r="AB94" s="104">
        <f>'cieki 2023'!AW95</f>
        <v>58</v>
      </c>
      <c r="AC94" s="104">
        <f>'cieki 2023'!AX95</f>
        <v>42</v>
      </c>
      <c r="AD94" s="104">
        <f>'cieki 2023'!AY95</f>
        <v>9</v>
      </c>
      <c r="AE94" s="104">
        <f>'cieki 2023'!BA95</f>
        <v>1110.5</v>
      </c>
      <c r="AF94" s="104">
        <f>'cieki 2023'!BI95</f>
        <v>0.5</v>
      </c>
      <c r="AG94" s="104">
        <f>'cieki 2023'!BK95</f>
        <v>0.5</v>
      </c>
      <c r="AH94" s="104">
        <f>'cieki 2023'!BL95</f>
        <v>0.05</v>
      </c>
      <c r="AI94" s="104">
        <f>'cieki 2023'!BM95</f>
        <v>0.05</v>
      </c>
      <c r="AJ94" s="104">
        <f>'cieki 2023'!BN95</f>
        <v>0.05</v>
      </c>
      <c r="AK94" s="104">
        <f>'cieki 2023'!BQ95</f>
        <v>0.4</v>
      </c>
      <c r="AL94" s="103">
        <f>'cieki 2023'!BS95</f>
        <v>0.05</v>
      </c>
      <c r="AM94" s="104">
        <f>'cieki 2023'!BU95</f>
        <v>0.1</v>
      </c>
      <c r="AN94" s="104">
        <f>'cieki 2023'!BW95</f>
        <v>0.05</v>
      </c>
      <c r="AO94" s="104">
        <f>'cieki 2023'!BX95</f>
        <v>0.05</v>
      </c>
      <c r="AP94" s="104">
        <f>'cieki 2023'!BY95</f>
        <v>0.15000000000000002</v>
      </c>
      <c r="AQ94" s="104">
        <f>'cieki 2023'!CA95</f>
        <v>0</v>
      </c>
      <c r="AR94" s="103">
        <f>'cieki 2023'!CL95</f>
        <v>0</v>
      </c>
      <c r="AS94" s="104">
        <f>'cieki 2023'!CO95</f>
        <v>0</v>
      </c>
      <c r="AT94" s="104">
        <f>'cieki 2023'!CT95</f>
        <v>0</v>
      </c>
      <c r="AU94" s="115">
        <f>'cieki 2023'!CY95</f>
        <v>0</v>
      </c>
      <c r="AV94" s="104">
        <f>'cieki 2023'!DD95</f>
        <v>0</v>
      </c>
      <c r="AW94" s="104">
        <f>'cieki 2023'!DE95</f>
        <v>0.05</v>
      </c>
      <c r="AX94" s="104">
        <f>'cieki 2023'!DF95</f>
        <v>0.05</v>
      </c>
      <c r="AY94" s="96" t="s">
        <v>163</v>
      </c>
      <c r="AZ94" s="105"/>
      <c r="BB94" s="114"/>
    </row>
    <row r="95" spans="1:54" s="93" customFormat="1" x14ac:dyDescent="0.25">
      <c r="A95" s="101">
        <f>'cieki 2023'!B96</f>
        <v>266</v>
      </c>
      <c r="B95" s="102" t="str">
        <f>'cieki 2023'!D96</f>
        <v>Łupawa - Damno</v>
      </c>
      <c r="C95" s="103">
        <f>'cieki 2023'!I96</f>
        <v>0.05</v>
      </c>
      <c r="D95" s="103">
        <f>'cieki 2023'!J96</f>
        <v>1.5</v>
      </c>
      <c r="E95" s="103">
        <f>'cieki 2023'!L96</f>
        <v>2.5000000000000001E-2</v>
      </c>
      <c r="F95" s="103">
        <f>'cieki 2023'!N96</f>
        <v>2.16</v>
      </c>
      <c r="G95" s="103">
        <f>'cieki 2023'!O96</f>
        <v>3.61</v>
      </c>
      <c r="H95" s="115">
        <f>'cieki 2023'!P96</f>
        <v>2.5000000000000001E-3</v>
      </c>
      <c r="I95" s="103">
        <f>'cieki 2023'!S96</f>
        <v>0.83799999999999997</v>
      </c>
      <c r="J95" s="103">
        <f>'cieki 2023'!T96</f>
        <v>1.38</v>
      </c>
      <c r="K95" s="104">
        <f>'cieki 2023'!X96</f>
        <v>6.17</v>
      </c>
      <c r="L95" s="104">
        <f>'cieki 2023'!AA96</f>
        <v>1710</v>
      </c>
      <c r="M95" s="104">
        <f>'cieki 2023'!AB96</f>
        <v>53.4</v>
      </c>
      <c r="N95" s="104">
        <f>'cieki 2023'!AH96</f>
        <v>13</v>
      </c>
      <c r="O95" s="104">
        <f>'cieki 2023'!AI96</f>
        <v>11</v>
      </c>
      <c r="P95" s="104">
        <f>'cieki 2023'!AJ96</f>
        <v>10</v>
      </c>
      <c r="Q95" s="104">
        <f>'cieki 2023'!AK96</f>
        <v>75</v>
      </c>
      <c r="R95" s="104">
        <f>'cieki 2023'!AL96</f>
        <v>40</v>
      </c>
      <c r="S95" s="104">
        <f>'cieki 2023'!AM96</f>
        <v>45</v>
      </c>
      <c r="T95" s="104">
        <f>'cieki 2023'!AN96</f>
        <v>51</v>
      </c>
      <c r="U95" s="104">
        <f>'cieki 2023'!AP96</f>
        <v>25</v>
      </c>
      <c r="V95" s="104">
        <f>'cieki 2023'!AQ96</f>
        <v>1.5</v>
      </c>
      <c r="W95" s="104">
        <f>'cieki 2023'!AR96</f>
        <v>2.5</v>
      </c>
      <c r="X95" s="104">
        <f>'cieki 2023'!AS96</f>
        <v>2.5</v>
      </c>
      <c r="Y95" s="104">
        <f>'cieki 2023'!AT96</f>
        <v>88</v>
      </c>
      <c r="Z95" s="104">
        <f>'cieki 2023'!AU96</f>
        <v>54</v>
      </c>
      <c r="AA95" s="104">
        <f>'cieki 2023'!AV96</f>
        <v>26</v>
      </c>
      <c r="AB95" s="104">
        <f>'cieki 2023'!AW96</f>
        <v>31</v>
      </c>
      <c r="AC95" s="104">
        <f>'cieki 2023'!AX96</f>
        <v>42</v>
      </c>
      <c r="AD95" s="104">
        <f>'cieki 2023'!AY96</f>
        <v>7</v>
      </c>
      <c r="AE95" s="104">
        <f>'cieki 2023'!BA96</f>
        <v>419.5</v>
      </c>
      <c r="AF95" s="104">
        <f>'cieki 2023'!BI96</f>
        <v>0.5</v>
      </c>
      <c r="AG95" s="104">
        <f>'cieki 2023'!BK96</f>
        <v>0.5</v>
      </c>
      <c r="AH95" s="104">
        <f>'cieki 2023'!BL96</f>
        <v>0.05</v>
      </c>
      <c r="AI95" s="104">
        <f>'cieki 2023'!BM96</f>
        <v>0.05</v>
      </c>
      <c r="AJ95" s="104">
        <f>'cieki 2023'!BN96</f>
        <v>0.05</v>
      </c>
      <c r="AK95" s="104">
        <f>'cieki 2023'!BQ96</f>
        <v>0.4</v>
      </c>
      <c r="AL95" s="103">
        <f>'cieki 2023'!BS96</f>
        <v>0.05</v>
      </c>
      <c r="AM95" s="104">
        <f>'cieki 2023'!BU96</f>
        <v>0.1</v>
      </c>
      <c r="AN95" s="104">
        <f>'cieki 2023'!BW96</f>
        <v>0.05</v>
      </c>
      <c r="AO95" s="104">
        <f>'cieki 2023'!BX96</f>
        <v>0.05</v>
      </c>
      <c r="AP95" s="104">
        <f>'cieki 2023'!BY96</f>
        <v>0.15000000000000002</v>
      </c>
      <c r="AQ95" s="104">
        <f>'cieki 2023'!CA96</f>
        <v>0</v>
      </c>
      <c r="AR95" s="103">
        <f>'cieki 2023'!CL96</f>
        <v>0</v>
      </c>
      <c r="AS95" s="104">
        <f>'cieki 2023'!CO96</f>
        <v>0</v>
      </c>
      <c r="AT95" s="104">
        <f>'cieki 2023'!CT96</f>
        <v>0</v>
      </c>
      <c r="AU95" s="115">
        <f>'cieki 2023'!CY96</f>
        <v>0</v>
      </c>
      <c r="AV95" s="104">
        <f>'cieki 2023'!DD96</f>
        <v>0</v>
      </c>
      <c r="AW95" s="104">
        <f>'cieki 2023'!DE96</f>
        <v>0.05</v>
      </c>
      <c r="AX95" s="104">
        <f>'cieki 2023'!DF96</f>
        <v>0.05</v>
      </c>
      <c r="AY95" s="92" t="s">
        <v>161</v>
      </c>
      <c r="AZ95" s="105"/>
      <c r="BB95" s="114"/>
    </row>
    <row r="96" spans="1:54" s="93" customFormat="1" x14ac:dyDescent="0.25">
      <c r="A96" s="101">
        <f>'cieki 2023'!B97</f>
        <v>267</v>
      </c>
      <c r="B96" s="102" t="str">
        <f>'cieki 2023'!D97</f>
        <v>Łupawa - Smołdzino</v>
      </c>
      <c r="C96" s="103">
        <f>'cieki 2023'!I97</f>
        <v>0.05</v>
      </c>
      <c r="D96" s="103">
        <f>'cieki 2023'!J97</f>
        <v>1.5</v>
      </c>
      <c r="E96" s="103">
        <f>'cieki 2023'!L97</f>
        <v>2.5000000000000001E-2</v>
      </c>
      <c r="F96" s="103">
        <f>'cieki 2023'!N97</f>
        <v>8.92</v>
      </c>
      <c r="G96" s="103">
        <f>'cieki 2023'!O97</f>
        <v>7.46</v>
      </c>
      <c r="H96" s="115">
        <f>'cieki 2023'!P97</f>
        <v>3.8E-3</v>
      </c>
      <c r="I96" s="103">
        <f>'cieki 2023'!S97</f>
        <v>2.88</v>
      </c>
      <c r="J96" s="103">
        <f>'cieki 2023'!T97</f>
        <v>3.89</v>
      </c>
      <c r="K96" s="104">
        <f>'cieki 2023'!X97</f>
        <v>31.9</v>
      </c>
      <c r="L96" s="104">
        <f>'cieki 2023'!AA97</f>
        <v>8890</v>
      </c>
      <c r="M96" s="104">
        <f>'cieki 2023'!AB97</f>
        <v>136</v>
      </c>
      <c r="N96" s="104">
        <f>'cieki 2023'!AH97</f>
        <v>47</v>
      </c>
      <c r="O96" s="104">
        <f>'cieki 2023'!AI97</f>
        <v>190</v>
      </c>
      <c r="P96" s="104">
        <f>'cieki 2023'!AJ97</f>
        <v>21</v>
      </c>
      <c r="Q96" s="104">
        <f>'cieki 2023'!AK97</f>
        <v>435</v>
      </c>
      <c r="R96" s="104">
        <f>'cieki 2023'!AL97</f>
        <v>110</v>
      </c>
      <c r="S96" s="104">
        <f>'cieki 2023'!AM97</f>
        <v>61</v>
      </c>
      <c r="T96" s="104">
        <f>'cieki 2023'!AN97</f>
        <v>103</v>
      </c>
      <c r="U96" s="104">
        <f>'cieki 2023'!AP97</f>
        <v>58</v>
      </c>
      <c r="V96" s="104">
        <f>'cieki 2023'!AQ97</f>
        <v>1.5</v>
      </c>
      <c r="W96" s="104">
        <f>'cieki 2023'!AR97</f>
        <v>13</v>
      </c>
      <c r="X96" s="104">
        <f>'cieki 2023'!AS97</f>
        <v>22</v>
      </c>
      <c r="Y96" s="104">
        <f>'cieki 2023'!AT97</f>
        <v>357</v>
      </c>
      <c r="Z96" s="104">
        <f>'cieki 2023'!AU97</f>
        <v>107</v>
      </c>
      <c r="AA96" s="104">
        <f>'cieki 2023'!AV97</f>
        <v>48</v>
      </c>
      <c r="AB96" s="104">
        <f>'cieki 2023'!AW97</f>
        <v>70</v>
      </c>
      <c r="AC96" s="104">
        <f>'cieki 2023'!AX97</f>
        <v>87</v>
      </c>
      <c r="AD96" s="104">
        <f>'cieki 2023'!AY97</f>
        <v>11</v>
      </c>
      <c r="AE96" s="104">
        <f>'cieki 2023'!BA97</f>
        <v>1515.5</v>
      </c>
      <c r="AF96" s="104">
        <f>'cieki 2023'!BI97</f>
        <v>0.5</v>
      </c>
      <c r="AG96" s="104">
        <f>'cieki 2023'!BK97</f>
        <v>0.5</v>
      </c>
      <c r="AH96" s="104">
        <f>'cieki 2023'!BL97</f>
        <v>0.05</v>
      </c>
      <c r="AI96" s="104">
        <f>'cieki 2023'!BM97</f>
        <v>0.05</v>
      </c>
      <c r="AJ96" s="104">
        <f>'cieki 2023'!BN97</f>
        <v>0.05</v>
      </c>
      <c r="AK96" s="104">
        <f>'cieki 2023'!BQ97</f>
        <v>0.4</v>
      </c>
      <c r="AL96" s="103">
        <f>'cieki 2023'!BS97</f>
        <v>0.05</v>
      </c>
      <c r="AM96" s="104">
        <f>'cieki 2023'!BU97</f>
        <v>0.1</v>
      </c>
      <c r="AN96" s="104">
        <f>'cieki 2023'!BW97</f>
        <v>0.05</v>
      </c>
      <c r="AO96" s="104">
        <f>'cieki 2023'!BX97</f>
        <v>0.05</v>
      </c>
      <c r="AP96" s="104">
        <f>'cieki 2023'!BY97</f>
        <v>0.15000000000000002</v>
      </c>
      <c r="AQ96" s="104">
        <f>'cieki 2023'!CA97</f>
        <v>0</v>
      </c>
      <c r="AR96" s="103">
        <f>'cieki 2023'!CL97</f>
        <v>0</v>
      </c>
      <c r="AS96" s="104">
        <f>'cieki 2023'!CO97</f>
        <v>0</v>
      </c>
      <c r="AT96" s="104">
        <f>'cieki 2023'!CT97</f>
        <v>0</v>
      </c>
      <c r="AU96" s="115">
        <f>'cieki 2023'!CY97</f>
        <v>0</v>
      </c>
      <c r="AV96" s="104">
        <f>'cieki 2023'!DD97</f>
        <v>0</v>
      </c>
      <c r="AW96" s="104">
        <f>'cieki 2023'!DE97</f>
        <v>0.05</v>
      </c>
      <c r="AX96" s="104">
        <f>'cieki 2023'!DF97</f>
        <v>0.05</v>
      </c>
      <c r="AY96" s="94" t="s">
        <v>162</v>
      </c>
      <c r="AZ96" s="105"/>
      <c r="BB96" s="114"/>
    </row>
    <row r="97" spans="1:54" s="93" customFormat="1" x14ac:dyDescent="0.25">
      <c r="A97" s="101">
        <f>'cieki 2023'!B98</f>
        <v>268</v>
      </c>
      <c r="B97" s="102" t="str">
        <f>'cieki 2023'!D98</f>
        <v>Maleniec - Gogolewko</v>
      </c>
      <c r="C97" s="103">
        <f>'cieki 2023'!I98</f>
        <v>0.05</v>
      </c>
      <c r="D97" s="103">
        <f>'cieki 2023'!J98</f>
        <v>1.5</v>
      </c>
      <c r="E97" s="103">
        <f>'cieki 2023'!L98</f>
        <v>2.5000000000000001E-2</v>
      </c>
      <c r="F97" s="103">
        <f>'cieki 2023'!N98</f>
        <v>1.24</v>
      </c>
      <c r="G97" s="103">
        <f>'cieki 2023'!O98</f>
        <v>2.98</v>
      </c>
      <c r="H97" s="115">
        <f>'cieki 2023'!P98</f>
        <v>1.9E-3</v>
      </c>
      <c r="I97" s="103">
        <f>'cieki 2023'!S98</f>
        <v>0.62</v>
      </c>
      <c r="J97" s="103">
        <f>'cieki 2023'!T98</f>
        <v>0.5</v>
      </c>
      <c r="K97" s="104">
        <f>'cieki 2023'!X98</f>
        <v>4.08</v>
      </c>
      <c r="L97" s="104">
        <f>'cieki 2023'!AA98</f>
        <v>1440</v>
      </c>
      <c r="M97" s="104">
        <f>'cieki 2023'!AB98</f>
        <v>110</v>
      </c>
      <c r="N97" s="104">
        <f>'cieki 2023'!AH98</f>
        <v>8</v>
      </c>
      <c r="O97" s="104">
        <f>'cieki 2023'!AI98</f>
        <v>106</v>
      </c>
      <c r="P97" s="104">
        <f>'cieki 2023'!AJ98</f>
        <v>11</v>
      </c>
      <c r="Q97" s="104">
        <f>'cieki 2023'!AK98</f>
        <v>195</v>
      </c>
      <c r="R97" s="104">
        <f>'cieki 2023'!AL98</f>
        <v>65</v>
      </c>
      <c r="S97" s="104">
        <f>'cieki 2023'!AM98</f>
        <v>40</v>
      </c>
      <c r="T97" s="104">
        <f>'cieki 2023'!AN98</f>
        <v>60</v>
      </c>
      <c r="U97" s="104">
        <f>'cieki 2023'!AP98</f>
        <v>36</v>
      </c>
      <c r="V97" s="104">
        <f>'cieki 2023'!AQ98</f>
        <v>1.5</v>
      </c>
      <c r="W97" s="104">
        <f>'cieki 2023'!AR98</f>
        <v>2.5</v>
      </c>
      <c r="X97" s="104">
        <f>'cieki 2023'!AS98</f>
        <v>9</v>
      </c>
      <c r="Y97" s="104">
        <f>'cieki 2023'!AT98</f>
        <v>169</v>
      </c>
      <c r="Z97" s="104">
        <f>'cieki 2023'!AU98</f>
        <v>62</v>
      </c>
      <c r="AA97" s="104">
        <f>'cieki 2023'!AV98</f>
        <v>27</v>
      </c>
      <c r="AB97" s="104">
        <f>'cieki 2023'!AW98</f>
        <v>35</v>
      </c>
      <c r="AC97" s="104">
        <f>'cieki 2023'!AX98</f>
        <v>53</v>
      </c>
      <c r="AD97" s="104">
        <f>'cieki 2023'!AY98</f>
        <v>8</v>
      </c>
      <c r="AE97" s="104">
        <f>'cieki 2023'!BA98</f>
        <v>756</v>
      </c>
      <c r="AF97" s="104">
        <f>'cieki 2023'!BI98</f>
        <v>0.5</v>
      </c>
      <c r="AG97" s="104">
        <f>'cieki 2023'!BK98</f>
        <v>0.5</v>
      </c>
      <c r="AH97" s="104">
        <f>'cieki 2023'!BL98</f>
        <v>0.05</v>
      </c>
      <c r="AI97" s="104">
        <f>'cieki 2023'!BM98</f>
        <v>0.05</v>
      </c>
      <c r="AJ97" s="104">
        <f>'cieki 2023'!BN98</f>
        <v>0.05</v>
      </c>
      <c r="AK97" s="104">
        <f>'cieki 2023'!BQ98</f>
        <v>0.4</v>
      </c>
      <c r="AL97" s="103">
        <f>'cieki 2023'!BS98</f>
        <v>0.05</v>
      </c>
      <c r="AM97" s="104">
        <f>'cieki 2023'!BU98</f>
        <v>0.1</v>
      </c>
      <c r="AN97" s="104">
        <f>'cieki 2023'!BW98</f>
        <v>0.05</v>
      </c>
      <c r="AO97" s="104">
        <f>'cieki 2023'!BX98</f>
        <v>0.05</v>
      </c>
      <c r="AP97" s="104">
        <f>'cieki 2023'!BY98</f>
        <v>0.15000000000000002</v>
      </c>
      <c r="AQ97" s="104">
        <f>'cieki 2023'!CA98</f>
        <v>0</v>
      </c>
      <c r="AR97" s="103">
        <f>'cieki 2023'!CL98</f>
        <v>0</v>
      </c>
      <c r="AS97" s="104">
        <f>'cieki 2023'!CO98</f>
        <v>0</v>
      </c>
      <c r="AT97" s="104">
        <f>'cieki 2023'!CT98</f>
        <v>0</v>
      </c>
      <c r="AU97" s="115">
        <f>'cieki 2023'!CY98</f>
        <v>0</v>
      </c>
      <c r="AV97" s="104">
        <f>'cieki 2023'!DD98</f>
        <v>0</v>
      </c>
      <c r="AW97" s="104">
        <f>'cieki 2023'!DE98</f>
        <v>0.05</v>
      </c>
      <c r="AX97" s="104">
        <f>'cieki 2023'!DF98</f>
        <v>0.05</v>
      </c>
      <c r="AY97" s="92" t="s">
        <v>161</v>
      </c>
      <c r="AZ97" s="105"/>
      <c r="BB97" s="114"/>
    </row>
    <row r="98" spans="1:54" s="93" customFormat="1" x14ac:dyDescent="0.25">
      <c r="A98" s="101">
        <f>'cieki 2023'!B99</f>
        <v>269</v>
      </c>
      <c r="B98" s="102" t="str">
        <f>'cieki 2023'!D99</f>
        <v>Mień - ujście do Wisły, Wąkole</v>
      </c>
      <c r="C98" s="103">
        <f>'cieki 2023'!I99</f>
        <v>0.05</v>
      </c>
      <c r="D98" s="103">
        <f>'cieki 2023'!J99</f>
        <v>1.5</v>
      </c>
      <c r="E98" s="103">
        <f>'cieki 2023'!L99</f>
        <v>2.5000000000000001E-2</v>
      </c>
      <c r="F98" s="103">
        <f>'cieki 2023'!N99</f>
        <v>1.63</v>
      </c>
      <c r="G98" s="103">
        <f>'cieki 2023'!O99</f>
        <v>3.33</v>
      </c>
      <c r="H98" s="115">
        <f>'cieki 2023'!P99</f>
        <v>5.0000000000000001E-3</v>
      </c>
      <c r="I98" s="103">
        <f>'cieki 2023'!S99</f>
        <v>1.1200000000000001</v>
      </c>
      <c r="J98" s="103">
        <f>'cieki 2023'!T99</f>
        <v>1.81</v>
      </c>
      <c r="K98" s="104">
        <f>'cieki 2023'!X99</f>
        <v>5.62</v>
      </c>
      <c r="L98" s="104">
        <f>'cieki 2023'!AA99</f>
        <v>2440</v>
      </c>
      <c r="M98" s="104">
        <f>'cieki 2023'!AB99</f>
        <v>47</v>
      </c>
      <c r="N98" s="104">
        <f>'cieki 2023'!AH99</f>
        <v>10</v>
      </c>
      <c r="O98" s="104">
        <f>'cieki 2023'!AI99</f>
        <v>8</v>
      </c>
      <c r="P98" s="104">
        <f>'cieki 2023'!AJ99</f>
        <v>2.5</v>
      </c>
      <c r="Q98" s="104">
        <f>'cieki 2023'!AK99</f>
        <v>34</v>
      </c>
      <c r="R98" s="104">
        <f>'cieki 2023'!AL99</f>
        <v>20</v>
      </c>
      <c r="S98" s="104">
        <f>'cieki 2023'!AM99</f>
        <v>17</v>
      </c>
      <c r="T98" s="104">
        <f>'cieki 2023'!AN99</f>
        <v>37</v>
      </c>
      <c r="U98" s="104">
        <f>'cieki 2023'!AP99</f>
        <v>25</v>
      </c>
      <c r="V98" s="104">
        <f>'cieki 2023'!AQ99</f>
        <v>1.5</v>
      </c>
      <c r="W98" s="104">
        <f>'cieki 2023'!AR99</f>
        <v>2.5</v>
      </c>
      <c r="X98" s="104">
        <f>'cieki 2023'!AS99</f>
        <v>2.5</v>
      </c>
      <c r="Y98" s="104">
        <f>'cieki 2023'!AT99</f>
        <v>41</v>
      </c>
      <c r="Z98" s="104">
        <f>'cieki 2023'!AU99</f>
        <v>47</v>
      </c>
      <c r="AA98" s="104">
        <f>'cieki 2023'!AV99</f>
        <v>20</v>
      </c>
      <c r="AB98" s="104">
        <f>'cieki 2023'!AW99</f>
        <v>29</v>
      </c>
      <c r="AC98" s="104">
        <f>'cieki 2023'!AX99</f>
        <v>34</v>
      </c>
      <c r="AD98" s="104">
        <f>'cieki 2023'!AY99</f>
        <v>2.5</v>
      </c>
      <c r="AE98" s="104">
        <f>'cieki 2023'!BA99</f>
        <v>243</v>
      </c>
      <c r="AF98" s="104">
        <f>'cieki 2023'!BI99</f>
        <v>0.5</v>
      </c>
      <c r="AG98" s="104">
        <f>'cieki 2023'!BK99</f>
        <v>0.5</v>
      </c>
      <c r="AH98" s="104">
        <f>'cieki 2023'!BL99</f>
        <v>0.05</v>
      </c>
      <c r="AI98" s="104">
        <f>'cieki 2023'!BM99</f>
        <v>0.05</v>
      </c>
      <c r="AJ98" s="104">
        <f>'cieki 2023'!BN99</f>
        <v>0.05</v>
      </c>
      <c r="AK98" s="104">
        <f>'cieki 2023'!BQ99</f>
        <v>0.4</v>
      </c>
      <c r="AL98" s="103">
        <f>'cieki 2023'!BS99</f>
        <v>0.05</v>
      </c>
      <c r="AM98" s="104">
        <f>'cieki 2023'!BU99</f>
        <v>0.1</v>
      </c>
      <c r="AN98" s="104">
        <f>'cieki 2023'!BW99</f>
        <v>0.05</v>
      </c>
      <c r="AO98" s="104">
        <f>'cieki 2023'!BX99</f>
        <v>0.05</v>
      </c>
      <c r="AP98" s="104">
        <f>'cieki 2023'!BY99</f>
        <v>0.15000000000000002</v>
      </c>
      <c r="AQ98" s="104">
        <f>'cieki 2023'!CA99</f>
        <v>0</v>
      </c>
      <c r="AR98" s="103">
        <f>'cieki 2023'!CL99</f>
        <v>0</v>
      </c>
      <c r="AS98" s="104">
        <f>'cieki 2023'!CO99</f>
        <v>0</v>
      </c>
      <c r="AT98" s="104">
        <f>'cieki 2023'!CT99</f>
        <v>0</v>
      </c>
      <c r="AU98" s="115">
        <f>'cieki 2023'!CY99</f>
        <v>0</v>
      </c>
      <c r="AV98" s="104">
        <f>'cieki 2023'!DD99</f>
        <v>0</v>
      </c>
      <c r="AW98" s="104">
        <f>'cieki 2023'!DE99</f>
        <v>0.05</v>
      </c>
      <c r="AX98" s="104">
        <f>'cieki 2023'!DF99</f>
        <v>0.05</v>
      </c>
      <c r="AY98" s="92" t="s">
        <v>161</v>
      </c>
      <c r="AZ98" s="105"/>
      <c r="BB98" s="114"/>
    </row>
    <row r="99" spans="1:54" s="93" customFormat="1" x14ac:dyDescent="0.25">
      <c r="A99" s="101">
        <f>'cieki 2023'!B100</f>
        <v>270</v>
      </c>
      <c r="B99" s="102" t="str">
        <f>'cieki 2023'!D100</f>
        <v>Mierzwiński Potok - ujście do Bobru (m. Mierzwin)</v>
      </c>
      <c r="C99" s="103">
        <f>'cieki 2023'!I100</f>
        <v>0.05</v>
      </c>
      <c r="D99" s="103">
        <f>'cieki 2023'!J100</f>
        <v>1.5</v>
      </c>
      <c r="E99" s="103">
        <f>'cieki 2023'!L100</f>
        <v>2.5000000000000001E-2</v>
      </c>
      <c r="F99" s="103">
        <f>'cieki 2023'!N100</f>
        <v>2.1800000000000002</v>
      </c>
      <c r="G99" s="103">
        <f>'cieki 2023'!O100</f>
        <v>5.66</v>
      </c>
      <c r="H99" s="115">
        <f>'cieki 2023'!P100</f>
        <v>0.01</v>
      </c>
      <c r="I99" s="103">
        <f>'cieki 2023'!S100</f>
        <v>5.32</v>
      </c>
      <c r="J99" s="103">
        <f>'cieki 2023'!T100</f>
        <v>3.78</v>
      </c>
      <c r="K99" s="104">
        <f>'cieki 2023'!X100</f>
        <v>20.9</v>
      </c>
      <c r="L99" s="104">
        <f>'cieki 2023'!AA100</f>
        <v>4290</v>
      </c>
      <c r="M99" s="104">
        <f>'cieki 2023'!AB100</f>
        <v>92.5</v>
      </c>
      <c r="N99" s="104">
        <f>'cieki 2023'!AH100</f>
        <v>91</v>
      </c>
      <c r="O99" s="104">
        <f>'cieki 2023'!AI100</f>
        <v>32</v>
      </c>
      <c r="P99" s="104">
        <f>'cieki 2023'!AJ100</f>
        <v>11</v>
      </c>
      <c r="Q99" s="104">
        <f>'cieki 2023'!AK100</f>
        <v>111</v>
      </c>
      <c r="R99" s="104">
        <f>'cieki 2023'!AL100</f>
        <v>71</v>
      </c>
      <c r="S99" s="104">
        <f>'cieki 2023'!AM100</f>
        <v>60</v>
      </c>
      <c r="T99" s="104">
        <f>'cieki 2023'!AN100</f>
        <v>71</v>
      </c>
      <c r="U99" s="104">
        <f>'cieki 2023'!AP100</f>
        <v>42</v>
      </c>
      <c r="V99" s="104">
        <f>'cieki 2023'!AQ100</f>
        <v>1.5</v>
      </c>
      <c r="W99" s="104">
        <f>'cieki 2023'!AR100</f>
        <v>25</v>
      </c>
      <c r="X99" s="104">
        <f>'cieki 2023'!AS100</f>
        <v>31</v>
      </c>
      <c r="Y99" s="104">
        <f>'cieki 2023'!AT100</f>
        <v>105</v>
      </c>
      <c r="Z99" s="104">
        <f>'cieki 2023'!AU100</f>
        <v>68</v>
      </c>
      <c r="AA99" s="104">
        <f>'cieki 2023'!AV100</f>
        <v>29</v>
      </c>
      <c r="AB99" s="104">
        <f>'cieki 2023'!AW100</f>
        <v>40</v>
      </c>
      <c r="AC99" s="104">
        <f>'cieki 2023'!AX100</f>
        <v>65</v>
      </c>
      <c r="AD99" s="104">
        <f>'cieki 2023'!AY100</f>
        <v>13</v>
      </c>
      <c r="AE99" s="104">
        <f>'cieki 2023'!BA100</f>
        <v>706.5</v>
      </c>
      <c r="AF99" s="104">
        <f>'cieki 2023'!BI100</f>
        <v>0.5</v>
      </c>
      <c r="AG99" s="104">
        <f>'cieki 2023'!BK100</f>
        <v>0.5</v>
      </c>
      <c r="AH99" s="104">
        <f>'cieki 2023'!BL100</f>
        <v>0.05</v>
      </c>
      <c r="AI99" s="104">
        <f>'cieki 2023'!BM100</f>
        <v>0.05</v>
      </c>
      <c r="AJ99" s="104">
        <f>'cieki 2023'!BN100</f>
        <v>0.05</v>
      </c>
      <c r="AK99" s="104">
        <f>'cieki 2023'!BQ100</f>
        <v>0.4</v>
      </c>
      <c r="AL99" s="103">
        <f>'cieki 2023'!BS100</f>
        <v>0.05</v>
      </c>
      <c r="AM99" s="104">
        <f>'cieki 2023'!BU100</f>
        <v>0.1</v>
      </c>
      <c r="AN99" s="104">
        <f>'cieki 2023'!BW100</f>
        <v>0.05</v>
      </c>
      <c r="AO99" s="104">
        <f>'cieki 2023'!BX100</f>
        <v>0.05</v>
      </c>
      <c r="AP99" s="104">
        <f>'cieki 2023'!BY100</f>
        <v>0.15000000000000002</v>
      </c>
      <c r="AQ99" s="104">
        <f>'cieki 2023'!CA100</f>
        <v>0</v>
      </c>
      <c r="AR99" s="103">
        <f>'cieki 2023'!CL100</f>
        <v>0</v>
      </c>
      <c r="AS99" s="104">
        <f>'cieki 2023'!CO100</f>
        <v>0</v>
      </c>
      <c r="AT99" s="104">
        <f>'cieki 2023'!CT100</f>
        <v>0</v>
      </c>
      <c r="AU99" s="115">
        <f>'cieki 2023'!CY100</f>
        <v>0</v>
      </c>
      <c r="AV99" s="104">
        <f>'cieki 2023'!DD100</f>
        <v>0</v>
      </c>
      <c r="AW99" s="104">
        <f>'cieki 2023'!DE100</f>
        <v>0.05</v>
      </c>
      <c r="AX99" s="104">
        <f>'cieki 2023'!DF100</f>
        <v>0.05</v>
      </c>
      <c r="AY99" s="94" t="s">
        <v>162</v>
      </c>
      <c r="AZ99" s="105"/>
      <c r="BB99" s="114"/>
    </row>
    <row r="100" spans="1:54" s="93" customFormat="1" x14ac:dyDescent="0.25">
      <c r="A100" s="101">
        <f>'cieki 2023'!B101</f>
        <v>271</v>
      </c>
      <c r="B100" s="102" t="str">
        <f>'cieki 2023'!D101</f>
        <v>Miłosławka - Czarne Piątkowo</v>
      </c>
      <c r="C100" s="103">
        <f>'cieki 2023'!I101</f>
        <v>0.05</v>
      </c>
      <c r="D100" s="103">
        <f>'cieki 2023'!J101</f>
        <v>1.5</v>
      </c>
      <c r="E100" s="103">
        <f>'cieki 2023'!L101</f>
        <v>0.186</v>
      </c>
      <c r="F100" s="103">
        <f>'cieki 2023'!N101</f>
        <v>7.03</v>
      </c>
      <c r="G100" s="103">
        <f>'cieki 2023'!O101</f>
        <v>12.6</v>
      </c>
      <c r="H100" s="115">
        <f>'cieki 2023'!P101</f>
        <v>1.0999999999999999E-2</v>
      </c>
      <c r="I100" s="103">
        <f>'cieki 2023'!S101</f>
        <v>4.46</v>
      </c>
      <c r="J100" s="103">
        <f>'cieki 2023'!T101</f>
        <v>7.78</v>
      </c>
      <c r="K100" s="104">
        <f>'cieki 2023'!X101</f>
        <v>38.799999999999997</v>
      </c>
      <c r="L100" s="104">
        <f>'cieki 2023'!AA101</f>
        <v>6020</v>
      </c>
      <c r="M100" s="104">
        <f>'cieki 2023'!AB101</f>
        <v>114</v>
      </c>
      <c r="N100" s="104">
        <f>'cieki 2023'!AH101</f>
        <v>72</v>
      </c>
      <c r="O100" s="104">
        <f>'cieki 2023'!AI101</f>
        <v>48</v>
      </c>
      <c r="P100" s="104">
        <f>'cieki 2023'!AJ101</f>
        <v>11</v>
      </c>
      <c r="Q100" s="104">
        <f>'cieki 2023'!AK101</f>
        <v>184</v>
      </c>
      <c r="R100" s="104">
        <f>'cieki 2023'!AL101</f>
        <v>61</v>
      </c>
      <c r="S100" s="104">
        <f>'cieki 2023'!AM101</f>
        <v>55</v>
      </c>
      <c r="T100" s="104">
        <f>'cieki 2023'!AN101</f>
        <v>66</v>
      </c>
      <c r="U100" s="104">
        <f>'cieki 2023'!AP101</f>
        <v>38</v>
      </c>
      <c r="V100" s="104">
        <f>'cieki 2023'!AQ101</f>
        <v>3</v>
      </c>
      <c r="W100" s="104">
        <f>'cieki 2023'!AR101</f>
        <v>2.5</v>
      </c>
      <c r="X100" s="104">
        <f>'cieki 2023'!AS101</f>
        <v>7</v>
      </c>
      <c r="Y100" s="104">
        <f>'cieki 2023'!AT101</f>
        <v>188</v>
      </c>
      <c r="Z100" s="104">
        <f>'cieki 2023'!AU101</f>
        <v>100</v>
      </c>
      <c r="AA100" s="104">
        <f>'cieki 2023'!AV101</f>
        <v>36</v>
      </c>
      <c r="AB100" s="104">
        <f>'cieki 2023'!AW101</f>
        <v>71</v>
      </c>
      <c r="AC100" s="104">
        <f>'cieki 2023'!AX101</f>
        <v>45</v>
      </c>
      <c r="AD100" s="104">
        <f>'cieki 2023'!AY101</f>
        <v>10</v>
      </c>
      <c r="AE100" s="104">
        <f>'cieki 2023'!BA101</f>
        <v>833.5</v>
      </c>
      <c r="AF100" s="104">
        <f>'cieki 2023'!BI101</f>
        <v>0.5</v>
      </c>
      <c r="AG100" s="104">
        <f>'cieki 2023'!BK101</f>
        <v>0.5</v>
      </c>
      <c r="AH100" s="104">
        <f>'cieki 2023'!BL101</f>
        <v>0.05</v>
      </c>
      <c r="AI100" s="104">
        <f>'cieki 2023'!BM101</f>
        <v>0.05</v>
      </c>
      <c r="AJ100" s="104">
        <f>'cieki 2023'!BN101</f>
        <v>0.05</v>
      </c>
      <c r="AK100" s="104">
        <f>'cieki 2023'!BQ101</f>
        <v>0.4</v>
      </c>
      <c r="AL100" s="103">
        <f>'cieki 2023'!BS101</f>
        <v>0.05</v>
      </c>
      <c r="AM100" s="104">
        <f>'cieki 2023'!BU101</f>
        <v>0.1</v>
      </c>
      <c r="AN100" s="104">
        <f>'cieki 2023'!BW101</f>
        <v>0.05</v>
      </c>
      <c r="AO100" s="104">
        <f>'cieki 2023'!BX101</f>
        <v>0.05</v>
      </c>
      <c r="AP100" s="104">
        <f>'cieki 2023'!BY101</f>
        <v>0.15000000000000002</v>
      </c>
      <c r="AQ100" s="104">
        <f>'cieki 2023'!CA101</f>
        <v>0</v>
      </c>
      <c r="AR100" s="103">
        <f>'cieki 2023'!CL101</f>
        <v>0</v>
      </c>
      <c r="AS100" s="104">
        <f>'cieki 2023'!CO101</f>
        <v>0</v>
      </c>
      <c r="AT100" s="104">
        <f>'cieki 2023'!CT101</f>
        <v>0</v>
      </c>
      <c r="AU100" s="115">
        <f>'cieki 2023'!CY101</f>
        <v>0</v>
      </c>
      <c r="AV100" s="104">
        <f>'cieki 2023'!DD101</f>
        <v>0</v>
      </c>
      <c r="AW100" s="104">
        <f>'cieki 2023'!DE101</f>
        <v>0.05</v>
      </c>
      <c r="AX100" s="104">
        <f>'cieki 2023'!DF101</f>
        <v>0.05</v>
      </c>
      <c r="AY100" s="92" t="s">
        <v>161</v>
      </c>
      <c r="AZ100" s="105"/>
      <c r="BB100" s="114"/>
    </row>
    <row r="101" spans="1:54" s="93" customFormat="1" x14ac:dyDescent="0.25">
      <c r="A101" s="101">
        <f>'cieki 2023'!B102</f>
        <v>272</v>
      </c>
      <c r="B101" s="102" t="str">
        <f>'cieki 2023'!D102</f>
        <v>Młynisko - ujście do Strzegomki (m. Piotrowice)</v>
      </c>
      <c r="C101" s="103">
        <f>'cieki 2023'!I102</f>
        <v>0.36799999999999999</v>
      </c>
      <c r="D101" s="103">
        <f>'cieki 2023'!J102</f>
        <v>3.91</v>
      </c>
      <c r="E101" s="103">
        <f>'cieki 2023'!L102</f>
        <v>0.19800000000000001</v>
      </c>
      <c r="F101" s="103">
        <f>'cieki 2023'!N102</f>
        <v>18.600000000000001</v>
      </c>
      <c r="G101" s="103">
        <f>'cieki 2023'!O102</f>
        <v>27.5</v>
      </c>
      <c r="H101" s="115">
        <f>'cieki 2023'!P102</f>
        <v>6.8999999999999999E-3</v>
      </c>
      <c r="I101" s="103">
        <f>'cieki 2023'!S102</f>
        <v>15.8</v>
      </c>
      <c r="J101" s="103">
        <f>'cieki 2023'!T102</f>
        <v>19.399999999999999</v>
      </c>
      <c r="K101" s="104">
        <f>'cieki 2023'!X102</f>
        <v>106</v>
      </c>
      <c r="L101" s="104">
        <f>'cieki 2023'!AA102</f>
        <v>10500</v>
      </c>
      <c r="M101" s="104">
        <f>'cieki 2023'!AB102</f>
        <v>174</v>
      </c>
      <c r="N101" s="104">
        <f>'cieki 2023'!AH102</f>
        <v>210</v>
      </c>
      <c r="O101" s="104">
        <f>'cieki 2023'!AI102</f>
        <v>166</v>
      </c>
      <c r="P101" s="104">
        <f>'cieki 2023'!AJ102</f>
        <v>33</v>
      </c>
      <c r="Q101" s="104">
        <f>'cieki 2023'!AK102</f>
        <v>525</v>
      </c>
      <c r="R101" s="104">
        <f>'cieki 2023'!AL102</f>
        <v>360</v>
      </c>
      <c r="S101" s="104">
        <f>'cieki 2023'!AM102</f>
        <v>308</v>
      </c>
      <c r="T101" s="104">
        <f>'cieki 2023'!AN102</f>
        <v>335</v>
      </c>
      <c r="U101" s="104">
        <f>'cieki 2023'!AP102</f>
        <v>278</v>
      </c>
      <c r="V101" s="104">
        <f>'cieki 2023'!AQ102</f>
        <v>4</v>
      </c>
      <c r="W101" s="104">
        <f>'cieki 2023'!AR102</f>
        <v>12</v>
      </c>
      <c r="X101" s="104">
        <f>'cieki 2023'!AS102</f>
        <v>17</v>
      </c>
      <c r="Y101" s="104">
        <f>'cieki 2023'!AT102</f>
        <v>404</v>
      </c>
      <c r="Z101" s="104">
        <f>'cieki 2023'!AU102</f>
        <v>515</v>
      </c>
      <c r="AA101" s="104">
        <f>'cieki 2023'!AV102</f>
        <v>222</v>
      </c>
      <c r="AB101" s="104">
        <f>'cieki 2023'!AW102</f>
        <v>230</v>
      </c>
      <c r="AC101" s="104">
        <f>'cieki 2023'!AX102</f>
        <v>298</v>
      </c>
      <c r="AD101" s="104">
        <f>'cieki 2023'!AY102</f>
        <v>57</v>
      </c>
      <c r="AE101" s="104">
        <f>'cieki 2023'!BA102</f>
        <v>3111</v>
      </c>
      <c r="AF101" s="104">
        <f>'cieki 2023'!BI102</f>
        <v>0.5</v>
      </c>
      <c r="AG101" s="104">
        <f>'cieki 2023'!BK102</f>
        <v>0.5</v>
      </c>
      <c r="AH101" s="104">
        <f>'cieki 2023'!BL102</f>
        <v>0.05</v>
      </c>
      <c r="AI101" s="104">
        <f>'cieki 2023'!BM102</f>
        <v>0.05</v>
      </c>
      <c r="AJ101" s="104">
        <f>'cieki 2023'!BN102</f>
        <v>0.05</v>
      </c>
      <c r="AK101" s="104">
        <f>'cieki 2023'!BQ102</f>
        <v>0.4</v>
      </c>
      <c r="AL101" s="103">
        <f>'cieki 2023'!BS102</f>
        <v>0.05</v>
      </c>
      <c r="AM101" s="104">
        <f>'cieki 2023'!BU102</f>
        <v>0.1</v>
      </c>
      <c r="AN101" s="104">
        <f>'cieki 2023'!BW102</f>
        <v>0.05</v>
      </c>
      <c r="AO101" s="104">
        <f>'cieki 2023'!BX102</f>
        <v>0.05</v>
      </c>
      <c r="AP101" s="104">
        <f>'cieki 2023'!BY102</f>
        <v>0.15000000000000002</v>
      </c>
      <c r="AQ101" s="104">
        <f>'cieki 2023'!CA102</f>
        <v>0</v>
      </c>
      <c r="AR101" s="103">
        <f>'cieki 2023'!CL102</f>
        <v>0</v>
      </c>
      <c r="AS101" s="104">
        <f>'cieki 2023'!CO102</f>
        <v>0</v>
      </c>
      <c r="AT101" s="104">
        <f>'cieki 2023'!CT102</f>
        <v>0</v>
      </c>
      <c r="AU101" s="115">
        <f>'cieki 2023'!CY102</f>
        <v>0</v>
      </c>
      <c r="AV101" s="104">
        <f>'cieki 2023'!DD102</f>
        <v>0</v>
      </c>
      <c r="AW101" s="104">
        <f>'cieki 2023'!DE102</f>
        <v>0.05</v>
      </c>
      <c r="AX101" s="104">
        <f>'cieki 2023'!DF102</f>
        <v>0.05</v>
      </c>
      <c r="AY101" s="94" t="s">
        <v>162</v>
      </c>
      <c r="AZ101" s="105"/>
      <c r="BB101" s="114"/>
    </row>
    <row r="102" spans="1:54" s="93" customFormat="1" x14ac:dyDescent="0.25">
      <c r="A102" s="101">
        <f>'cieki 2023'!B103</f>
        <v>273</v>
      </c>
      <c r="B102" s="102" t="str">
        <f>'cieki 2023'!D103</f>
        <v>Młynówka - ujście do Kamienicy (m. Stara Kamienica)</v>
      </c>
      <c r="C102" s="103">
        <f>'cieki 2023'!I103</f>
        <v>0.05</v>
      </c>
      <c r="D102" s="103">
        <f>'cieki 2023'!J103</f>
        <v>1.5</v>
      </c>
      <c r="E102" s="103">
        <f>'cieki 2023'!L103</f>
        <v>2.5000000000000001E-2</v>
      </c>
      <c r="F102" s="103">
        <f>'cieki 2023'!N103</f>
        <v>4.9000000000000004</v>
      </c>
      <c r="G102" s="103">
        <f>'cieki 2023'!O103</f>
        <v>5.21</v>
      </c>
      <c r="H102" s="115">
        <f>'cieki 2023'!P103</f>
        <v>5.5999999999999999E-3</v>
      </c>
      <c r="I102" s="103">
        <f>'cieki 2023'!S103</f>
        <v>5.43</v>
      </c>
      <c r="J102" s="103">
        <f>'cieki 2023'!T103</f>
        <v>8.09</v>
      </c>
      <c r="K102" s="104">
        <f>'cieki 2023'!X103</f>
        <v>23</v>
      </c>
      <c r="L102" s="104">
        <f>'cieki 2023'!AA103</f>
        <v>5360</v>
      </c>
      <c r="M102" s="104">
        <f>'cieki 2023'!AB103</f>
        <v>236</v>
      </c>
      <c r="N102" s="104">
        <f>'cieki 2023'!AH103</f>
        <v>2.5</v>
      </c>
      <c r="O102" s="104">
        <f>'cieki 2023'!AI103</f>
        <v>5</v>
      </c>
      <c r="P102" s="104">
        <f>'cieki 2023'!AJ103</f>
        <v>2.5</v>
      </c>
      <c r="Q102" s="104">
        <f>'cieki 2023'!AK103</f>
        <v>16</v>
      </c>
      <c r="R102" s="104">
        <f>'cieki 2023'!AL103</f>
        <v>7</v>
      </c>
      <c r="S102" s="104">
        <f>'cieki 2023'!AM103</f>
        <v>6</v>
      </c>
      <c r="T102" s="104">
        <f>'cieki 2023'!AN103</f>
        <v>7</v>
      </c>
      <c r="U102" s="104">
        <f>'cieki 2023'!AP103</f>
        <v>6</v>
      </c>
      <c r="V102" s="104">
        <f>'cieki 2023'!AQ103</f>
        <v>1.5</v>
      </c>
      <c r="W102" s="104">
        <f>'cieki 2023'!AR103</f>
        <v>2.5</v>
      </c>
      <c r="X102" s="104">
        <f>'cieki 2023'!AS103</f>
        <v>2.5</v>
      </c>
      <c r="Y102" s="104">
        <f>'cieki 2023'!AT103</f>
        <v>14</v>
      </c>
      <c r="Z102" s="104">
        <f>'cieki 2023'!AU103</f>
        <v>11</v>
      </c>
      <c r="AA102" s="104">
        <f>'cieki 2023'!AV103</f>
        <v>2.5</v>
      </c>
      <c r="AB102" s="104">
        <f>'cieki 2023'!AW103</f>
        <v>8</v>
      </c>
      <c r="AC102" s="104">
        <f>'cieki 2023'!AX103</f>
        <v>14</v>
      </c>
      <c r="AD102" s="104">
        <f>'cieki 2023'!AY103</f>
        <v>2.5</v>
      </c>
      <c r="AE102" s="104">
        <f>'cieki 2023'!BA103</f>
        <v>80</v>
      </c>
      <c r="AF102" s="104">
        <f>'cieki 2023'!BI103</f>
        <v>0.5</v>
      </c>
      <c r="AG102" s="104">
        <f>'cieki 2023'!BK103</f>
        <v>0.5</v>
      </c>
      <c r="AH102" s="104">
        <f>'cieki 2023'!BL103</f>
        <v>0.05</v>
      </c>
      <c r="AI102" s="104">
        <f>'cieki 2023'!BM103</f>
        <v>0.05</v>
      </c>
      <c r="AJ102" s="104">
        <f>'cieki 2023'!BN103</f>
        <v>0.05</v>
      </c>
      <c r="AK102" s="104">
        <f>'cieki 2023'!BQ103</f>
        <v>0.4</v>
      </c>
      <c r="AL102" s="103">
        <f>'cieki 2023'!BS103</f>
        <v>0.05</v>
      </c>
      <c r="AM102" s="104">
        <f>'cieki 2023'!BU103</f>
        <v>0.1</v>
      </c>
      <c r="AN102" s="104">
        <f>'cieki 2023'!BW103</f>
        <v>0.05</v>
      </c>
      <c r="AO102" s="104">
        <f>'cieki 2023'!BX103</f>
        <v>0.05</v>
      </c>
      <c r="AP102" s="104">
        <f>'cieki 2023'!BY103</f>
        <v>0.15000000000000002</v>
      </c>
      <c r="AQ102" s="104">
        <f>'cieki 2023'!CA103</f>
        <v>0</v>
      </c>
      <c r="AR102" s="103">
        <f>'cieki 2023'!CL103</f>
        <v>0</v>
      </c>
      <c r="AS102" s="104">
        <f>'cieki 2023'!CO103</f>
        <v>0</v>
      </c>
      <c r="AT102" s="104">
        <f>'cieki 2023'!CT103</f>
        <v>0</v>
      </c>
      <c r="AU102" s="115">
        <f>'cieki 2023'!CY103</f>
        <v>0</v>
      </c>
      <c r="AV102" s="104">
        <f>'cieki 2023'!DD103</f>
        <v>0</v>
      </c>
      <c r="AW102" s="104">
        <f>'cieki 2023'!DE103</f>
        <v>0.05</v>
      </c>
      <c r="AX102" s="104">
        <f>'cieki 2023'!DF103</f>
        <v>0.05</v>
      </c>
      <c r="AY102" s="92" t="s">
        <v>161</v>
      </c>
      <c r="AZ102" s="105"/>
      <c r="BB102" s="114"/>
    </row>
    <row r="103" spans="1:54" s="93" customFormat="1" ht="18" x14ac:dyDescent="0.25">
      <c r="A103" s="101">
        <f>'cieki 2023'!B104</f>
        <v>274</v>
      </c>
      <c r="B103" s="102" t="str">
        <f>'cieki 2023'!D104</f>
        <v>Młynówka - ujście do Bobru (m. Bolesławiec  ul. Zgorzelecka)</v>
      </c>
      <c r="C103" s="103">
        <f>'cieki 2023'!I104</f>
        <v>0.05</v>
      </c>
      <c r="D103" s="103">
        <f>'cieki 2023'!J104</f>
        <v>1.5</v>
      </c>
      <c r="E103" s="103">
        <f>'cieki 2023'!L104</f>
        <v>0.40300000000000002</v>
      </c>
      <c r="F103" s="103">
        <f>'cieki 2023'!N104</f>
        <v>10.5</v>
      </c>
      <c r="G103" s="103">
        <f>'cieki 2023'!O104</f>
        <v>17.899999999999999</v>
      </c>
      <c r="H103" s="115">
        <f>'cieki 2023'!P104</f>
        <v>1.7000000000000001E-2</v>
      </c>
      <c r="I103" s="103">
        <f>'cieki 2023'!S104</f>
        <v>16.399999999999999</v>
      </c>
      <c r="J103" s="103">
        <f>'cieki 2023'!T104</f>
        <v>12.6</v>
      </c>
      <c r="K103" s="104">
        <f>'cieki 2023'!X104</f>
        <v>112</v>
      </c>
      <c r="L103" s="104">
        <f>'cieki 2023'!AA104</f>
        <v>6330</v>
      </c>
      <c r="M103" s="104">
        <f>'cieki 2023'!AB104</f>
        <v>145</v>
      </c>
      <c r="N103" s="104">
        <f>'cieki 2023'!AH104</f>
        <v>110</v>
      </c>
      <c r="O103" s="104">
        <f>'cieki 2023'!AI104</f>
        <v>275</v>
      </c>
      <c r="P103" s="104">
        <f>'cieki 2023'!AJ104</f>
        <v>40</v>
      </c>
      <c r="Q103" s="104">
        <f>'cieki 2023'!AK104</f>
        <v>480</v>
      </c>
      <c r="R103" s="104">
        <f>'cieki 2023'!AL104</f>
        <v>210</v>
      </c>
      <c r="S103" s="104">
        <f>'cieki 2023'!AM104</f>
        <v>167</v>
      </c>
      <c r="T103" s="104">
        <f>'cieki 2023'!AN104</f>
        <v>225</v>
      </c>
      <c r="U103" s="104">
        <f>'cieki 2023'!AP104</f>
        <v>152</v>
      </c>
      <c r="V103" s="104">
        <f>'cieki 2023'!AQ104</f>
        <v>3</v>
      </c>
      <c r="W103" s="104">
        <f>'cieki 2023'!AR104</f>
        <v>38</v>
      </c>
      <c r="X103" s="104">
        <f>'cieki 2023'!AS104</f>
        <v>40</v>
      </c>
      <c r="Y103" s="104">
        <f>'cieki 2023'!AT104</f>
        <v>441</v>
      </c>
      <c r="Z103" s="104">
        <f>'cieki 2023'!AU104</f>
        <v>264</v>
      </c>
      <c r="AA103" s="104">
        <f>'cieki 2023'!AV104</f>
        <v>114</v>
      </c>
      <c r="AB103" s="104">
        <f>'cieki 2023'!AW104</f>
        <v>171</v>
      </c>
      <c r="AC103" s="104">
        <f>'cieki 2023'!AX104</f>
        <v>190</v>
      </c>
      <c r="AD103" s="104">
        <f>'cieki 2023'!AY104</f>
        <v>37</v>
      </c>
      <c r="AE103" s="104">
        <f>'cieki 2023'!BA104</f>
        <v>2407</v>
      </c>
      <c r="AF103" s="104">
        <f>'cieki 2023'!BI104</f>
        <v>0.5</v>
      </c>
      <c r="AG103" s="104">
        <f>'cieki 2023'!BK104</f>
        <v>0.5</v>
      </c>
      <c r="AH103" s="104">
        <f>'cieki 2023'!BL104</f>
        <v>0.05</v>
      </c>
      <c r="AI103" s="104">
        <f>'cieki 2023'!BM104</f>
        <v>0.05</v>
      </c>
      <c r="AJ103" s="104">
        <f>'cieki 2023'!BN104</f>
        <v>0.05</v>
      </c>
      <c r="AK103" s="104">
        <f>'cieki 2023'!BQ104</f>
        <v>0.4</v>
      </c>
      <c r="AL103" s="103">
        <f>'cieki 2023'!BS104</f>
        <v>0.05</v>
      </c>
      <c r="AM103" s="104">
        <f>'cieki 2023'!BU104</f>
        <v>0.1</v>
      </c>
      <c r="AN103" s="104">
        <f>'cieki 2023'!BW104</f>
        <v>0.05</v>
      </c>
      <c r="AO103" s="104">
        <f>'cieki 2023'!BX104</f>
        <v>0.05</v>
      </c>
      <c r="AP103" s="104">
        <f>'cieki 2023'!BY104</f>
        <v>0.15000000000000002</v>
      </c>
      <c r="AQ103" s="104">
        <f>'cieki 2023'!CA104</f>
        <v>0</v>
      </c>
      <c r="AR103" s="103">
        <f>'cieki 2023'!CL104</f>
        <v>0</v>
      </c>
      <c r="AS103" s="104">
        <f>'cieki 2023'!CO104</f>
        <v>0</v>
      </c>
      <c r="AT103" s="104">
        <f>'cieki 2023'!CT104</f>
        <v>0</v>
      </c>
      <c r="AU103" s="115">
        <f>'cieki 2023'!CY104</f>
        <v>0</v>
      </c>
      <c r="AV103" s="104">
        <f>'cieki 2023'!DD104</f>
        <v>0</v>
      </c>
      <c r="AW103" s="104">
        <f>'cieki 2023'!DE104</f>
        <v>0.05</v>
      </c>
      <c r="AX103" s="104">
        <f>'cieki 2023'!DF104</f>
        <v>0.05</v>
      </c>
      <c r="AY103" s="94" t="s">
        <v>162</v>
      </c>
      <c r="AZ103" s="105"/>
      <c r="BB103" s="114"/>
    </row>
    <row r="104" spans="1:54" s="93" customFormat="1" x14ac:dyDescent="0.25">
      <c r="A104" s="101">
        <f>'cieki 2023'!B105</f>
        <v>275</v>
      </c>
      <c r="B104" s="102" t="str">
        <f>'cieki 2023'!D105</f>
        <v>Młynówka - Kalników</v>
      </c>
      <c r="C104" s="103">
        <f>'cieki 2023'!I105</f>
        <v>0.05</v>
      </c>
      <c r="D104" s="103">
        <f>'cieki 2023'!J105</f>
        <v>1.5</v>
      </c>
      <c r="E104" s="103">
        <f>'cieki 2023'!L105</f>
        <v>2.5000000000000001E-2</v>
      </c>
      <c r="F104" s="103">
        <f>'cieki 2023'!N105</f>
        <v>7.44</v>
      </c>
      <c r="G104" s="103">
        <f>'cieki 2023'!O105</f>
        <v>8.2799999999999994</v>
      </c>
      <c r="H104" s="115">
        <f>'cieki 2023'!P105</f>
        <v>5.4999999999999997E-3</v>
      </c>
      <c r="I104" s="103">
        <f>'cieki 2023'!S105</f>
        <v>7.02</v>
      </c>
      <c r="J104" s="103">
        <f>'cieki 2023'!T105</f>
        <v>4.75</v>
      </c>
      <c r="K104" s="104">
        <f>'cieki 2023'!X105</f>
        <v>27.4</v>
      </c>
      <c r="L104" s="104">
        <f>'cieki 2023'!AA105</f>
        <v>6630</v>
      </c>
      <c r="M104" s="104">
        <f>'cieki 2023'!AB105</f>
        <v>334</v>
      </c>
      <c r="N104" s="104">
        <f>'cieki 2023'!AH105</f>
        <v>16</v>
      </c>
      <c r="O104" s="104">
        <f>'cieki 2023'!AI105</f>
        <v>23</v>
      </c>
      <c r="P104" s="104">
        <f>'cieki 2023'!AJ105</f>
        <v>13</v>
      </c>
      <c r="Q104" s="104">
        <f>'cieki 2023'!AK105</f>
        <v>134</v>
      </c>
      <c r="R104" s="104">
        <f>'cieki 2023'!AL105</f>
        <v>85</v>
      </c>
      <c r="S104" s="104">
        <f>'cieki 2023'!AM105</f>
        <v>66</v>
      </c>
      <c r="T104" s="104">
        <f>'cieki 2023'!AN105</f>
        <v>107</v>
      </c>
      <c r="U104" s="104">
        <f>'cieki 2023'!AP105</f>
        <v>81</v>
      </c>
      <c r="V104" s="104">
        <f>'cieki 2023'!AQ105</f>
        <v>1.5</v>
      </c>
      <c r="W104" s="104">
        <f>'cieki 2023'!AR105</f>
        <v>2.5</v>
      </c>
      <c r="X104" s="104">
        <f>'cieki 2023'!AS105</f>
        <v>7</v>
      </c>
      <c r="Y104" s="104">
        <f>'cieki 2023'!AT105</f>
        <v>167</v>
      </c>
      <c r="Z104" s="104">
        <f>'cieki 2023'!AU105</f>
        <v>132</v>
      </c>
      <c r="AA104" s="104">
        <f>'cieki 2023'!AV105</f>
        <v>53</v>
      </c>
      <c r="AB104" s="104">
        <f>'cieki 2023'!AW105</f>
        <v>86</v>
      </c>
      <c r="AC104" s="104">
        <f>'cieki 2023'!AX105</f>
        <v>91</v>
      </c>
      <c r="AD104" s="104">
        <f>'cieki 2023'!AY105</f>
        <v>18</v>
      </c>
      <c r="AE104" s="104">
        <f>'cieki 2023'!BA105</f>
        <v>807</v>
      </c>
      <c r="AF104" s="104">
        <f>'cieki 2023'!BI105</f>
        <v>0.5</v>
      </c>
      <c r="AG104" s="104">
        <f>'cieki 2023'!BK105</f>
        <v>0.5</v>
      </c>
      <c r="AH104" s="104">
        <f>'cieki 2023'!BL105</f>
        <v>0.05</v>
      </c>
      <c r="AI104" s="104">
        <f>'cieki 2023'!BM105</f>
        <v>0.05</v>
      </c>
      <c r="AJ104" s="104">
        <f>'cieki 2023'!BN105</f>
        <v>0.05</v>
      </c>
      <c r="AK104" s="104">
        <f>'cieki 2023'!BQ105</f>
        <v>0.4</v>
      </c>
      <c r="AL104" s="103">
        <f>'cieki 2023'!BS105</f>
        <v>0.05</v>
      </c>
      <c r="AM104" s="104">
        <f>'cieki 2023'!BU105</f>
        <v>0.1</v>
      </c>
      <c r="AN104" s="104">
        <f>'cieki 2023'!BW105</f>
        <v>0.05</v>
      </c>
      <c r="AO104" s="104">
        <f>'cieki 2023'!BX105</f>
        <v>0.05</v>
      </c>
      <c r="AP104" s="104">
        <f>'cieki 2023'!BY105</f>
        <v>0.15000000000000002</v>
      </c>
      <c r="AQ104" s="104">
        <f>'cieki 2023'!CA105</f>
        <v>0</v>
      </c>
      <c r="AR104" s="103">
        <f>'cieki 2023'!CL105</f>
        <v>0</v>
      </c>
      <c r="AS104" s="104">
        <f>'cieki 2023'!CO105</f>
        <v>0</v>
      </c>
      <c r="AT104" s="104">
        <f>'cieki 2023'!CT105</f>
        <v>0</v>
      </c>
      <c r="AU104" s="115">
        <f>'cieki 2023'!CY105</f>
        <v>0</v>
      </c>
      <c r="AV104" s="104">
        <f>'cieki 2023'!DD105</f>
        <v>0</v>
      </c>
      <c r="AW104" s="104">
        <f>'cieki 2023'!DE105</f>
        <v>0.05</v>
      </c>
      <c r="AX104" s="104">
        <f>'cieki 2023'!DF105</f>
        <v>0.05</v>
      </c>
      <c r="AY104" s="92" t="s">
        <v>161</v>
      </c>
      <c r="AZ104" s="105"/>
      <c r="BB104" s="114"/>
    </row>
    <row r="105" spans="1:54" s="93" customFormat="1" x14ac:dyDescent="0.25">
      <c r="A105" s="101">
        <f>'cieki 2023'!B106</f>
        <v>276</v>
      </c>
      <c r="B105" s="102" t="str">
        <f>'cieki 2023'!D106</f>
        <v>Moszczenica - Orłów</v>
      </c>
      <c r="C105" s="103">
        <f>'cieki 2023'!I106</f>
        <v>0.05</v>
      </c>
      <c r="D105" s="103">
        <f>'cieki 2023'!J106</f>
        <v>1.5</v>
      </c>
      <c r="E105" s="103">
        <f>'cieki 2023'!L106</f>
        <v>2.5000000000000001E-2</v>
      </c>
      <c r="F105" s="103">
        <f>'cieki 2023'!N106</f>
        <v>11.3</v>
      </c>
      <c r="G105" s="103">
        <f>'cieki 2023'!O106</f>
        <v>5.22</v>
      </c>
      <c r="H105" s="115">
        <f>'cieki 2023'!P106</f>
        <v>0.14599999999999999</v>
      </c>
      <c r="I105" s="103">
        <f>'cieki 2023'!S106</f>
        <v>4.72</v>
      </c>
      <c r="J105" s="103">
        <f>'cieki 2023'!T106</f>
        <v>2.87</v>
      </c>
      <c r="K105" s="104">
        <f>'cieki 2023'!X106</f>
        <v>21.5</v>
      </c>
      <c r="L105" s="104">
        <f>'cieki 2023'!AA106</f>
        <v>4140</v>
      </c>
      <c r="M105" s="104">
        <f>'cieki 2023'!AB106</f>
        <v>80.400000000000006</v>
      </c>
      <c r="N105" s="104">
        <f>'cieki 2023'!AH106</f>
        <v>34</v>
      </c>
      <c r="O105" s="104">
        <f>'cieki 2023'!AI106</f>
        <v>18</v>
      </c>
      <c r="P105" s="104">
        <f>'cieki 2023'!AJ106</f>
        <v>2.5</v>
      </c>
      <c r="Q105" s="104">
        <f>'cieki 2023'!AK106</f>
        <v>42</v>
      </c>
      <c r="R105" s="104">
        <f>'cieki 2023'!AL106</f>
        <v>16</v>
      </c>
      <c r="S105" s="104">
        <f>'cieki 2023'!AM106</f>
        <v>18</v>
      </c>
      <c r="T105" s="104">
        <f>'cieki 2023'!AN106</f>
        <v>18</v>
      </c>
      <c r="U105" s="104">
        <f>'cieki 2023'!AP106</f>
        <v>11</v>
      </c>
      <c r="V105" s="104">
        <f>'cieki 2023'!AQ106</f>
        <v>1.5</v>
      </c>
      <c r="W105" s="104">
        <f>'cieki 2023'!AR106</f>
        <v>2.5</v>
      </c>
      <c r="X105" s="104">
        <f>'cieki 2023'!AS106</f>
        <v>2.5</v>
      </c>
      <c r="Y105" s="104">
        <f>'cieki 2023'!AT106</f>
        <v>39</v>
      </c>
      <c r="Z105" s="104">
        <f>'cieki 2023'!AU106</f>
        <v>21</v>
      </c>
      <c r="AA105" s="104">
        <f>'cieki 2023'!AV106</f>
        <v>11</v>
      </c>
      <c r="AB105" s="104">
        <f>'cieki 2023'!AW106</f>
        <v>13</v>
      </c>
      <c r="AC105" s="104">
        <f>'cieki 2023'!AX106</f>
        <v>20</v>
      </c>
      <c r="AD105" s="104">
        <f>'cieki 2023'!AY106</f>
        <v>2.5</v>
      </c>
      <c r="AE105" s="104">
        <f>'cieki 2023'!BA106</f>
        <v>226</v>
      </c>
      <c r="AF105" s="104">
        <f>'cieki 2023'!BI106</f>
        <v>0.5</v>
      </c>
      <c r="AG105" s="104">
        <f>'cieki 2023'!BK106</f>
        <v>0.5</v>
      </c>
      <c r="AH105" s="104">
        <f>'cieki 2023'!BL106</f>
        <v>0.05</v>
      </c>
      <c r="AI105" s="104">
        <f>'cieki 2023'!BM106</f>
        <v>0.05</v>
      </c>
      <c r="AJ105" s="104">
        <f>'cieki 2023'!BN106</f>
        <v>0.05</v>
      </c>
      <c r="AK105" s="104">
        <f>'cieki 2023'!BQ106</f>
        <v>0.4</v>
      </c>
      <c r="AL105" s="103">
        <f>'cieki 2023'!BS106</f>
        <v>0.05</v>
      </c>
      <c r="AM105" s="104">
        <f>'cieki 2023'!BU106</f>
        <v>0.1</v>
      </c>
      <c r="AN105" s="104">
        <f>'cieki 2023'!BW106</f>
        <v>0.05</v>
      </c>
      <c r="AO105" s="104">
        <f>'cieki 2023'!BX106</f>
        <v>0.05</v>
      </c>
      <c r="AP105" s="104">
        <f>'cieki 2023'!BY106</f>
        <v>0.15000000000000002</v>
      </c>
      <c r="AQ105" s="104">
        <f>'cieki 2023'!CA106</f>
        <v>0</v>
      </c>
      <c r="AR105" s="103">
        <f>'cieki 2023'!CL106</f>
        <v>0</v>
      </c>
      <c r="AS105" s="104">
        <f>'cieki 2023'!CO106</f>
        <v>0</v>
      </c>
      <c r="AT105" s="104">
        <f>'cieki 2023'!CT106</f>
        <v>0</v>
      </c>
      <c r="AU105" s="115">
        <f>'cieki 2023'!CY106</f>
        <v>0</v>
      </c>
      <c r="AV105" s="104">
        <f>'cieki 2023'!DD106</f>
        <v>0</v>
      </c>
      <c r="AW105" s="104">
        <f>'cieki 2023'!DE106</f>
        <v>0.05</v>
      </c>
      <c r="AX105" s="104">
        <f>'cieki 2023'!DF106</f>
        <v>0.05</v>
      </c>
      <c r="AY105" s="92" t="s">
        <v>161</v>
      </c>
      <c r="AZ105" s="105"/>
      <c r="BB105" s="114"/>
    </row>
    <row r="106" spans="1:54" s="93" customFormat="1" x14ac:dyDescent="0.25">
      <c r="A106" s="101">
        <f>'cieki 2023'!B107</f>
        <v>278</v>
      </c>
      <c r="B106" s="102" t="str">
        <f>'cieki 2023'!D107</f>
        <v>Mroga - Bielawy</v>
      </c>
      <c r="C106" s="103">
        <f>'cieki 2023'!I107</f>
        <v>0.05</v>
      </c>
      <c r="D106" s="103">
        <f>'cieki 2023'!J107</f>
        <v>1.5</v>
      </c>
      <c r="E106" s="103">
        <f>'cieki 2023'!L107</f>
        <v>2.5000000000000001E-2</v>
      </c>
      <c r="F106" s="103">
        <f>'cieki 2023'!N107</f>
        <v>6.81</v>
      </c>
      <c r="G106" s="103">
        <f>'cieki 2023'!O107</f>
        <v>4.5599999999999996</v>
      </c>
      <c r="H106" s="115">
        <f>'cieki 2023'!P107</f>
        <v>2.5000000000000001E-3</v>
      </c>
      <c r="I106" s="103">
        <f>'cieki 2023'!S107</f>
        <v>2.76</v>
      </c>
      <c r="J106" s="103">
        <f>'cieki 2023'!T107</f>
        <v>0.5</v>
      </c>
      <c r="K106" s="104">
        <f>'cieki 2023'!X107</f>
        <v>11.9</v>
      </c>
      <c r="L106" s="104">
        <f>'cieki 2023'!AA107</f>
        <v>2360</v>
      </c>
      <c r="M106" s="104">
        <f>'cieki 2023'!AB107</f>
        <v>74.099999999999994</v>
      </c>
      <c r="N106" s="104">
        <f>'cieki 2023'!AH107</f>
        <v>8</v>
      </c>
      <c r="O106" s="104">
        <f>'cieki 2023'!AI107</f>
        <v>2.5</v>
      </c>
      <c r="P106" s="104">
        <f>'cieki 2023'!AJ107</f>
        <v>2.5</v>
      </c>
      <c r="Q106" s="104">
        <f>'cieki 2023'!AK107</f>
        <v>7</v>
      </c>
      <c r="R106" s="104">
        <f>'cieki 2023'!AL107</f>
        <v>2.5</v>
      </c>
      <c r="S106" s="104">
        <f>'cieki 2023'!AM107</f>
        <v>2.5</v>
      </c>
      <c r="T106" s="104">
        <f>'cieki 2023'!AN107</f>
        <v>2.5</v>
      </c>
      <c r="U106" s="104">
        <f>'cieki 2023'!AP107</f>
        <v>2.5</v>
      </c>
      <c r="V106" s="104">
        <f>'cieki 2023'!AQ107</f>
        <v>1.5</v>
      </c>
      <c r="W106" s="104">
        <f>'cieki 2023'!AR107</f>
        <v>2.5</v>
      </c>
      <c r="X106" s="104">
        <f>'cieki 2023'!AS107</f>
        <v>2.5</v>
      </c>
      <c r="Y106" s="104">
        <f>'cieki 2023'!AT107</f>
        <v>7</v>
      </c>
      <c r="Z106" s="104">
        <f>'cieki 2023'!AU107</f>
        <v>2.5</v>
      </c>
      <c r="AA106" s="104">
        <f>'cieki 2023'!AV107</f>
        <v>2.5</v>
      </c>
      <c r="AB106" s="104">
        <f>'cieki 2023'!AW107</f>
        <v>2.5</v>
      </c>
      <c r="AC106" s="104">
        <f>'cieki 2023'!AX107</f>
        <v>6</v>
      </c>
      <c r="AD106" s="104">
        <f>'cieki 2023'!AY107</f>
        <v>2.5</v>
      </c>
      <c r="AE106" s="104">
        <f>'cieki 2023'!BA107</f>
        <v>46</v>
      </c>
      <c r="AF106" s="104">
        <f>'cieki 2023'!BI107</f>
        <v>0.5</v>
      </c>
      <c r="AG106" s="104">
        <f>'cieki 2023'!BK107</f>
        <v>0.5</v>
      </c>
      <c r="AH106" s="104">
        <f>'cieki 2023'!BL107</f>
        <v>0.05</v>
      </c>
      <c r="AI106" s="104">
        <f>'cieki 2023'!BM107</f>
        <v>0.05</v>
      </c>
      <c r="AJ106" s="104">
        <f>'cieki 2023'!BN107</f>
        <v>0.05</v>
      </c>
      <c r="AK106" s="104">
        <f>'cieki 2023'!BQ107</f>
        <v>0.4</v>
      </c>
      <c r="AL106" s="103">
        <f>'cieki 2023'!BS107</f>
        <v>0.05</v>
      </c>
      <c r="AM106" s="104">
        <f>'cieki 2023'!BU107</f>
        <v>0.1</v>
      </c>
      <c r="AN106" s="104">
        <f>'cieki 2023'!BW107</f>
        <v>0.05</v>
      </c>
      <c r="AO106" s="104">
        <f>'cieki 2023'!BX107</f>
        <v>0.05</v>
      </c>
      <c r="AP106" s="104">
        <f>'cieki 2023'!BY107</f>
        <v>0.15000000000000002</v>
      </c>
      <c r="AQ106" s="104">
        <f>'cieki 2023'!CA107</f>
        <v>0</v>
      </c>
      <c r="AR106" s="103">
        <f>'cieki 2023'!CL107</f>
        <v>0</v>
      </c>
      <c r="AS106" s="104">
        <f>'cieki 2023'!CO107</f>
        <v>0</v>
      </c>
      <c r="AT106" s="104">
        <f>'cieki 2023'!CT107</f>
        <v>0</v>
      </c>
      <c r="AU106" s="115">
        <f>'cieki 2023'!CY107</f>
        <v>0</v>
      </c>
      <c r="AV106" s="104">
        <f>'cieki 2023'!DD107</f>
        <v>0</v>
      </c>
      <c r="AW106" s="104">
        <f>'cieki 2023'!DE107</f>
        <v>0.05</v>
      </c>
      <c r="AX106" s="104">
        <f>'cieki 2023'!DF107</f>
        <v>0.05</v>
      </c>
      <c r="AY106" s="92" t="s">
        <v>161</v>
      </c>
      <c r="AZ106" s="105"/>
      <c r="BB106" s="114"/>
    </row>
    <row r="107" spans="1:54" s="93" customFormat="1" x14ac:dyDescent="0.25">
      <c r="A107" s="101">
        <f>'cieki 2023'!B108</f>
        <v>279</v>
      </c>
      <c r="B107" s="102" t="str">
        <f>'cieki 2023'!D108</f>
        <v>Myśla - ujście do Odry (m. Namyślin)</v>
      </c>
      <c r="C107" s="103">
        <f>'cieki 2023'!I108</f>
        <v>0.05</v>
      </c>
      <c r="D107" s="103">
        <f>'cieki 2023'!J108</f>
        <v>1.5</v>
      </c>
      <c r="E107" s="103">
        <f>'cieki 2023'!L108</f>
        <v>2.5000000000000001E-2</v>
      </c>
      <c r="F107" s="103">
        <f>'cieki 2023'!N108</f>
        <v>2.35</v>
      </c>
      <c r="G107" s="103">
        <f>'cieki 2023'!O108</f>
        <v>3.62</v>
      </c>
      <c r="H107" s="115">
        <f>'cieki 2023'!P108</f>
        <v>8.8999999999999999E-3</v>
      </c>
      <c r="I107" s="103">
        <f>'cieki 2023'!S108</f>
        <v>2.14</v>
      </c>
      <c r="J107" s="103">
        <f>'cieki 2023'!T108</f>
        <v>27</v>
      </c>
      <c r="K107" s="104">
        <f>'cieki 2023'!X108</f>
        <v>16</v>
      </c>
      <c r="L107" s="104">
        <f>'cieki 2023'!AA108</f>
        <v>2460</v>
      </c>
      <c r="M107" s="104">
        <f>'cieki 2023'!AB108</f>
        <v>244</v>
      </c>
      <c r="N107" s="104">
        <f>'cieki 2023'!AH108</f>
        <v>2.5</v>
      </c>
      <c r="O107" s="104">
        <f>'cieki 2023'!AI108</f>
        <v>9</v>
      </c>
      <c r="P107" s="104">
        <f>'cieki 2023'!AJ108</f>
        <v>2.5</v>
      </c>
      <c r="Q107" s="104">
        <f>'cieki 2023'!AK108</f>
        <v>20</v>
      </c>
      <c r="R107" s="104">
        <f>'cieki 2023'!AL108</f>
        <v>7</v>
      </c>
      <c r="S107" s="104">
        <f>'cieki 2023'!AM108</f>
        <v>6</v>
      </c>
      <c r="T107" s="104">
        <f>'cieki 2023'!AN108</f>
        <v>11</v>
      </c>
      <c r="U107" s="104">
        <f>'cieki 2023'!AP108</f>
        <v>11</v>
      </c>
      <c r="V107" s="104">
        <f>'cieki 2023'!AQ108</f>
        <v>1.5</v>
      </c>
      <c r="W107" s="104">
        <f>'cieki 2023'!AR108</f>
        <v>2.5</v>
      </c>
      <c r="X107" s="104">
        <f>'cieki 2023'!AS108</f>
        <v>2.5</v>
      </c>
      <c r="Y107" s="104">
        <f>'cieki 2023'!AT108</f>
        <v>16</v>
      </c>
      <c r="Z107" s="104">
        <f>'cieki 2023'!AU108</f>
        <v>15</v>
      </c>
      <c r="AA107" s="104">
        <f>'cieki 2023'!AV108</f>
        <v>2.5</v>
      </c>
      <c r="AB107" s="104">
        <f>'cieki 2023'!AW108</f>
        <v>13</v>
      </c>
      <c r="AC107" s="104">
        <f>'cieki 2023'!AX108</f>
        <v>22</v>
      </c>
      <c r="AD107" s="104">
        <f>'cieki 2023'!AY108</f>
        <v>2.5</v>
      </c>
      <c r="AE107" s="104">
        <f>'cieki 2023'!BA108</f>
        <v>98</v>
      </c>
      <c r="AF107" s="104">
        <f>'cieki 2023'!BI108</f>
        <v>0.5</v>
      </c>
      <c r="AG107" s="104">
        <f>'cieki 2023'!BK108</f>
        <v>0.5</v>
      </c>
      <c r="AH107" s="104">
        <f>'cieki 2023'!BL108</f>
        <v>0.05</v>
      </c>
      <c r="AI107" s="104">
        <f>'cieki 2023'!BM108</f>
        <v>0.05</v>
      </c>
      <c r="AJ107" s="104">
        <f>'cieki 2023'!BN108</f>
        <v>0.05</v>
      </c>
      <c r="AK107" s="104">
        <f>'cieki 2023'!BQ108</f>
        <v>0.4</v>
      </c>
      <c r="AL107" s="103">
        <f>'cieki 2023'!BS108</f>
        <v>0.05</v>
      </c>
      <c r="AM107" s="104">
        <f>'cieki 2023'!BU108</f>
        <v>0.1</v>
      </c>
      <c r="AN107" s="104">
        <f>'cieki 2023'!BW108</f>
        <v>0.05</v>
      </c>
      <c r="AO107" s="104">
        <f>'cieki 2023'!BX108</f>
        <v>0.05</v>
      </c>
      <c r="AP107" s="104">
        <f>'cieki 2023'!BY108</f>
        <v>0.15000000000000002</v>
      </c>
      <c r="AQ107" s="104">
        <f>'cieki 2023'!CA108</f>
        <v>0</v>
      </c>
      <c r="AR107" s="103">
        <f>'cieki 2023'!CL108</f>
        <v>0</v>
      </c>
      <c r="AS107" s="104">
        <f>'cieki 2023'!CO108</f>
        <v>0</v>
      </c>
      <c r="AT107" s="104">
        <f>'cieki 2023'!CT108</f>
        <v>0</v>
      </c>
      <c r="AU107" s="115">
        <f>'cieki 2023'!CY108</f>
        <v>0</v>
      </c>
      <c r="AV107" s="104">
        <f>'cieki 2023'!DD108</f>
        <v>0</v>
      </c>
      <c r="AW107" s="104">
        <f>'cieki 2023'!DE108</f>
        <v>0.05</v>
      </c>
      <c r="AX107" s="104">
        <f>'cieki 2023'!DF108</f>
        <v>0.05</v>
      </c>
      <c r="AY107" s="92" t="s">
        <v>161</v>
      </c>
      <c r="AZ107" s="105"/>
      <c r="BB107" s="114"/>
    </row>
    <row r="108" spans="1:54" s="93" customFormat="1" x14ac:dyDescent="0.25">
      <c r="A108" s="101">
        <f>'cieki 2023'!B109</f>
        <v>280</v>
      </c>
      <c r="B108" s="102" t="str">
        <f>'cieki 2023'!D109</f>
        <v>Narewka - ujście</v>
      </c>
      <c r="C108" s="103">
        <f>'cieki 2023'!I109</f>
        <v>0.05</v>
      </c>
      <c r="D108" s="103">
        <f>'cieki 2023'!J109</f>
        <v>1.5</v>
      </c>
      <c r="E108" s="103">
        <f>'cieki 2023'!L109</f>
        <v>2.5000000000000001E-2</v>
      </c>
      <c r="F108" s="103">
        <f>'cieki 2023'!N109</f>
        <v>1.1599999999999999</v>
      </c>
      <c r="G108" s="103">
        <f>'cieki 2023'!O109</f>
        <v>4.12</v>
      </c>
      <c r="H108" s="115">
        <f>'cieki 2023'!P109</f>
        <v>5.0000000000000001E-4</v>
      </c>
      <c r="I108" s="103">
        <f>'cieki 2023'!S109</f>
        <v>0.51100000000000001</v>
      </c>
      <c r="J108" s="103">
        <f>'cieki 2023'!T109</f>
        <v>1.23</v>
      </c>
      <c r="K108" s="104">
        <f>'cieki 2023'!X109</f>
        <v>5.85</v>
      </c>
      <c r="L108" s="104">
        <f>'cieki 2023'!AA109</f>
        <v>3390</v>
      </c>
      <c r="M108" s="104">
        <f>'cieki 2023'!AB109</f>
        <v>44.2</v>
      </c>
      <c r="N108" s="104">
        <f>'cieki 2023'!AH109</f>
        <v>2.5</v>
      </c>
      <c r="O108" s="104">
        <f>'cieki 2023'!AI109</f>
        <v>2.5</v>
      </c>
      <c r="P108" s="104">
        <f>'cieki 2023'!AJ109</f>
        <v>2.5</v>
      </c>
      <c r="Q108" s="104">
        <f>'cieki 2023'!AK109</f>
        <v>5</v>
      </c>
      <c r="R108" s="104">
        <f>'cieki 2023'!AL109</f>
        <v>2.5</v>
      </c>
      <c r="S108" s="104">
        <f>'cieki 2023'!AM109</f>
        <v>2.5</v>
      </c>
      <c r="T108" s="104">
        <f>'cieki 2023'!AN109</f>
        <v>2.5</v>
      </c>
      <c r="U108" s="104">
        <f>'cieki 2023'!AP109</f>
        <v>2.5</v>
      </c>
      <c r="V108" s="104">
        <f>'cieki 2023'!AQ109</f>
        <v>1.5</v>
      </c>
      <c r="W108" s="104">
        <f>'cieki 2023'!AR109</f>
        <v>2.5</v>
      </c>
      <c r="X108" s="104">
        <f>'cieki 2023'!AS109</f>
        <v>2.5</v>
      </c>
      <c r="Y108" s="104">
        <f>'cieki 2023'!AT109</f>
        <v>2.5</v>
      </c>
      <c r="Z108" s="104">
        <f>'cieki 2023'!AU109</f>
        <v>2.5</v>
      </c>
      <c r="AA108" s="104">
        <f>'cieki 2023'!AV109</f>
        <v>2.5</v>
      </c>
      <c r="AB108" s="104">
        <f>'cieki 2023'!AW109</f>
        <v>2.5</v>
      </c>
      <c r="AC108" s="104">
        <f>'cieki 2023'!AX109</f>
        <v>7</v>
      </c>
      <c r="AD108" s="104">
        <f>'cieki 2023'!AY109</f>
        <v>2.5</v>
      </c>
      <c r="AE108" s="104">
        <f>'cieki 2023'!BA109</f>
        <v>34</v>
      </c>
      <c r="AF108" s="104">
        <f>'cieki 2023'!BI109</f>
        <v>0.5</v>
      </c>
      <c r="AG108" s="104">
        <f>'cieki 2023'!BK109</f>
        <v>0.5</v>
      </c>
      <c r="AH108" s="104">
        <f>'cieki 2023'!BL109</f>
        <v>0.05</v>
      </c>
      <c r="AI108" s="104">
        <f>'cieki 2023'!BM109</f>
        <v>0.05</v>
      </c>
      <c r="AJ108" s="104">
        <f>'cieki 2023'!BN109</f>
        <v>0.05</v>
      </c>
      <c r="AK108" s="104">
        <f>'cieki 2023'!BQ109</f>
        <v>0.4</v>
      </c>
      <c r="AL108" s="103">
        <f>'cieki 2023'!BS109</f>
        <v>0.05</v>
      </c>
      <c r="AM108" s="104">
        <f>'cieki 2023'!BU109</f>
        <v>0.1</v>
      </c>
      <c r="AN108" s="104">
        <f>'cieki 2023'!BW109</f>
        <v>0.05</v>
      </c>
      <c r="AO108" s="104">
        <f>'cieki 2023'!BX109</f>
        <v>0.05</v>
      </c>
      <c r="AP108" s="104">
        <f>'cieki 2023'!BY109</f>
        <v>0.15000000000000002</v>
      </c>
      <c r="AQ108" s="104">
        <f>'cieki 2023'!CA109</f>
        <v>25</v>
      </c>
      <c r="AR108" s="103">
        <f>'cieki 2023'!CL109</f>
        <v>5.0000000000000001E-3</v>
      </c>
      <c r="AS108" s="104">
        <f>'cieki 2023'!CO109</f>
        <v>0.5</v>
      </c>
      <c r="AT108" s="104">
        <f>'cieki 2023'!CT109</f>
        <v>0.5</v>
      </c>
      <c r="AU108" s="115">
        <f>'cieki 2023'!CY109</f>
        <v>7.0799999999999997E-4</v>
      </c>
      <c r="AV108" s="104">
        <f>'cieki 2023'!DD109</f>
        <v>0.05</v>
      </c>
      <c r="AW108" s="104">
        <f>'cieki 2023'!DE109</f>
        <v>0.05</v>
      </c>
      <c r="AX108" s="104">
        <f>'cieki 2023'!DF109</f>
        <v>0.05</v>
      </c>
      <c r="AY108" s="92" t="s">
        <v>161</v>
      </c>
      <c r="AZ108" s="105"/>
      <c r="BB108" s="114"/>
    </row>
    <row r="109" spans="1:54" s="93" customFormat="1" x14ac:dyDescent="0.25">
      <c r="A109" s="101">
        <f>'cieki 2023'!B110</f>
        <v>281</v>
      </c>
      <c r="B109" s="102" t="str">
        <f>'cieki 2023'!D110</f>
        <v>Ner - Chełmno</v>
      </c>
      <c r="C109" s="103">
        <f>'cieki 2023'!I110</f>
        <v>0.48899999999999999</v>
      </c>
      <c r="D109" s="103">
        <f>'cieki 2023'!J110</f>
        <v>6.73</v>
      </c>
      <c r="E109" s="103">
        <f>'cieki 2023'!L110</f>
        <v>4.6500000000000004</v>
      </c>
      <c r="F109" s="103">
        <f>'cieki 2023'!N110</f>
        <v>172</v>
      </c>
      <c r="G109" s="103">
        <f>'cieki 2023'!O110</f>
        <v>96.4</v>
      </c>
      <c r="H109" s="115">
        <f>'cieki 2023'!P110</f>
        <v>8.9999999999999993E-3</v>
      </c>
      <c r="I109" s="103">
        <f>'cieki 2023'!S110</f>
        <v>21</v>
      </c>
      <c r="J109" s="103">
        <f>'cieki 2023'!T110</f>
        <v>39.700000000000003</v>
      </c>
      <c r="K109" s="104">
        <f>'cieki 2023'!X110</f>
        <v>484</v>
      </c>
      <c r="L109" s="104">
        <f>'cieki 2023'!AA110</f>
        <v>21405.9</v>
      </c>
      <c r="M109" s="104">
        <f>'cieki 2023'!AB110</f>
        <v>754.78700000000003</v>
      </c>
      <c r="N109" s="104">
        <f>'cieki 2023'!AH110</f>
        <v>690</v>
      </c>
      <c r="O109" s="104">
        <f>'cieki 2023'!AI110</f>
        <v>370</v>
      </c>
      <c r="P109" s="104">
        <f>'cieki 2023'!AJ110</f>
        <v>92</v>
      </c>
      <c r="Q109" s="104">
        <f>'cieki 2023'!AK110</f>
        <v>1380</v>
      </c>
      <c r="R109" s="104">
        <f>'cieki 2023'!AL110</f>
        <v>340</v>
      </c>
      <c r="S109" s="104">
        <f>'cieki 2023'!AM110</f>
        <v>33</v>
      </c>
      <c r="T109" s="104">
        <f>'cieki 2023'!AN110</f>
        <v>556</v>
      </c>
      <c r="U109" s="104">
        <f>'cieki 2023'!AP110</f>
        <v>570</v>
      </c>
      <c r="V109" s="104">
        <f>'cieki 2023'!AQ110</f>
        <v>53</v>
      </c>
      <c r="W109" s="104">
        <f>'cieki 2023'!AR110</f>
        <v>56</v>
      </c>
      <c r="X109" s="104">
        <f>'cieki 2023'!AS110</f>
        <v>85</v>
      </c>
      <c r="Y109" s="104">
        <f>'cieki 2023'!AT110</f>
        <v>1140</v>
      </c>
      <c r="Z109" s="104">
        <f>'cieki 2023'!AU110</f>
        <v>764</v>
      </c>
      <c r="AA109" s="104">
        <f>'cieki 2023'!AV110</f>
        <v>298</v>
      </c>
      <c r="AB109" s="104">
        <f>'cieki 2023'!AW110</f>
        <v>482</v>
      </c>
      <c r="AC109" s="104">
        <f>'cieki 2023'!AX110</f>
        <v>544</v>
      </c>
      <c r="AD109" s="104">
        <f>'cieki 2023'!AY110</f>
        <v>2.5</v>
      </c>
      <c r="AE109" s="104">
        <f>'cieki 2023'!BA110</f>
        <v>5857</v>
      </c>
      <c r="AF109" s="104">
        <f>'cieki 2023'!BI110</f>
        <v>0.5</v>
      </c>
      <c r="AG109" s="104">
        <f>'cieki 2023'!BK110</f>
        <v>0.5</v>
      </c>
      <c r="AH109" s="104">
        <f>'cieki 2023'!BL110</f>
        <v>0.05</v>
      </c>
      <c r="AI109" s="104">
        <f>'cieki 2023'!BM110</f>
        <v>0.05</v>
      </c>
      <c r="AJ109" s="104">
        <f>'cieki 2023'!BN110</f>
        <v>0.05</v>
      </c>
      <c r="AK109" s="104">
        <f>'cieki 2023'!BQ110</f>
        <v>0.4</v>
      </c>
      <c r="AL109" s="103">
        <f>'cieki 2023'!BS110</f>
        <v>0.05</v>
      </c>
      <c r="AM109" s="104">
        <f>'cieki 2023'!BU110</f>
        <v>0.1</v>
      </c>
      <c r="AN109" s="104">
        <f>'cieki 2023'!BW110</f>
        <v>0.05</v>
      </c>
      <c r="AO109" s="104">
        <f>'cieki 2023'!BX110</f>
        <v>0.05</v>
      </c>
      <c r="AP109" s="104">
        <f>'cieki 2023'!BY110</f>
        <v>0.15000000000000002</v>
      </c>
      <c r="AQ109" s="104">
        <f>'cieki 2023'!CA110</f>
        <v>0</v>
      </c>
      <c r="AR109" s="103">
        <f>'cieki 2023'!CL110</f>
        <v>0</v>
      </c>
      <c r="AS109" s="104">
        <f>'cieki 2023'!CO110</f>
        <v>0</v>
      </c>
      <c r="AT109" s="104">
        <f>'cieki 2023'!CT110</f>
        <v>0</v>
      </c>
      <c r="AU109" s="115">
        <f>'cieki 2023'!CY110</f>
        <v>0</v>
      </c>
      <c r="AV109" s="104">
        <f>'cieki 2023'!DD110</f>
        <v>0</v>
      </c>
      <c r="AW109" s="104">
        <f>'cieki 2023'!DE110</f>
        <v>0.05</v>
      </c>
      <c r="AX109" s="104">
        <f>'cieki 2023'!DF110</f>
        <v>0.05</v>
      </c>
      <c r="AY109" s="99" t="s">
        <v>164</v>
      </c>
      <c r="AZ109" s="105"/>
      <c r="BB109" s="114"/>
    </row>
    <row r="110" spans="1:54" s="93" customFormat="1" x14ac:dyDescent="0.25">
      <c r="A110" s="101">
        <f>'cieki 2023'!B111</f>
        <v>282</v>
      </c>
      <c r="B110" s="102" t="str">
        <f>'cieki 2023'!D111</f>
        <v>Nickulina - ujście do Soły</v>
      </c>
      <c r="C110" s="103">
        <f>'cieki 2023'!I111</f>
        <v>0.05</v>
      </c>
      <c r="D110" s="103">
        <f>'cieki 2023'!J111</f>
        <v>1.5</v>
      </c>
      <c r="E110" s="103">
        <f>'cieki 2023'!L111</f>
        <v>2.5000000000000001E-2</v>
      </c>
      <c r="F110" s="103">
        <f>'cieki 2023'!N111</f>
        <v>18.5</v>
      </c>
      <c r="G110" s="103">
        <f>'cieki 2023'!O111</f>
        <v>13</v>
      </c>
      <c r="H110" s="115">
        <f>'cieki 2023'!P111</f>
        <v>8.8999999999999999E-3</v>
      </c>
      <c r="I110" s="103">
        <f>'cieki 2023'!S111</f>
        <v>25</v>
      </c>
      <c r="J110" s="103">
        <f>'cieki 2023'!T111</f>
        <v>11</v>
      </c>
      <c r="K110" s="104">
        <f>'cieki 2023'!X111</f>
        <v>30.3</v>
      </c>
      <c r="L110" s="104">
        <f>'cieki 2023'!AA111</f>
        <v>11000</v>
      </c>
      <c r="M110" s="104">
        <f>'cieki 2023'!AB111</f>
        <v>384</v>
      </c>
      <c r="N110" s="104">
        <f>'cieki 2023'!AH111</f>
        <v>2.5</v>
      </c>
      <c r="O110" s="104">
        <f>'cieki 2023'!AI111</f>
        <v>22</v>
      </c>
      <c r="P110" s="104">
        <f>'cieki 2023'!AJ111</f>
        <v>6</v>
      </c>
      <c r="Q110" s="104">
        <f>'cieki 2023'!AK111</f>
        <v>64</v>
      </c>
      <c r="R110" s="104">
        <f>'cieki 2023'!AL111</f>
        <v>19</v>
      </c>
      <c r="S110" s="104">
        <f>'cieki 2023'!AM111</f>
        <v>17</v>
      </c>
      <c r="T110" s="104">
        <f>'cieki 2023'!AN111</f>
        <v>14</v>
      </c>
      <c r="U110" s="104">
        <f>'cieki 2023'!AP111</f>
        <v>7</v>
      </c>
      <c r="V110" s="104">
        <f>'cieki 2023'!AQ111</f>
        <v>1.5</v>
      </c>
      <c r="W110" s="104">
        <f>'cieki 2023'!AR111</f>
        <v>2.5</v>
      </c>
      <c r="X110" s="104">
        <f>'cieki 2023'!AS111</f>
        <v>2.5</v>
      </c>
      <c r="Y110" s="104">
        <f>'cieki 2023'!AT111</f>
        <v>45</v>
      </c>
      <c r="Z110" s="104">
        <f>'cieki 2023'!AU111</f>
        <v>19</v>
      </c>
      <c r="AA110" s="104">
        <f>'cieki 2023'!AV111</f>
        <v>8</v>
      </c>
      <c r="AB110" s="104">
        <f>'cieki 2023'!AW111</f>
        <v>11</v>
      </c>
      <c r="AC110" s="104">
        <f>'cieki 2023'!AX111</f>
        <v>9</v>
      </c>
      <c r="AD110" s="104">
        <f>'cieki 2023'!AY111</f>
        <v>2.5</v>
      </c>
      <c r="AE110" s="104">
        <f>'cieki 2023'!BA111</f>
        <v>223</v>
      </c>
      <c r="AF110" s="104">
        <f>'cieki 2023'!BI111</f>
        <v>0.5</v>
      </c>
      <c r="AG110" s="104">
        <f>'cieki 2023'!BK111</f>
        <v>0.5</v>
      </c>
      <c r="AH110" s="104">
        <f>'cieki 2023'!BL111</f>
        <v>0.05</v>
      </c>
      <c r="AI110" s="104">
        <f>'cieki 2023'!BM111</f>
        <v>0.05</v>
      </c>
      <c r="AJ110" s="104">
        <f>'cieki 2023'!BN111</f>
        <v>0.05</v>
      </c>
      <c r="AK110" s="104">
        <f>'cieki 2023'!BQ111</f>
        <v>0.4</v>
      </c>
      <c r="AL110" s="103">
        <f>'cieki 2023'!BS111</f>
        <v>0.05</v>
      </c>
      <c r="AM110" s="104">
        <f>'cieki 2023'!BU111</f>
        <v>0.1</v>
      </c>
      <c r="AN110" s="104">
        <f>'cieki 2023'!BW111</f>
        <v>0.05</v>
      </c>
      <c r="AO110" s="104">
        <f>'cieki 2023'!BX111</f>
        <v>0.05</v>
      </c>
      <c r="AP110" s="104">
        <f>'cieki 2023'!BY111</f>
        <v>0.15000000000000002</v>
      </c>
      <c r="AQ110" s="104">
        <f>'cieki 2023'!CA111</f>
        <v>0</v>
      </c>
      <c r="AR110" s="103">
        <f>'cieki 2023'!CL111</f>
        <v>0</v>
      </c>
      <c r="AS110" s="104">
        <f>'cieki 2023'!CO111</f>
        <v>0</v>
      </c>
      <c r="AT110" s="104">
        <f>'cieki 2023'!CT111</f>
        <v>0</v>
      </c>
      <c r="AU110" s="115">
        <f>'cieki 2023'!CY111</f>
        <v>0</v>
      </c>
      <c r="AV110" s="104">
        <f>'cieki 2023'!DD111</f>
        <v>0</v>
      </c>
      <c r="AW110" s="104">
        <f>'cieki 2023'!DE111</f>
        <v>0.05</v>
      </c>
      <c r="AX110" s="104">
        <f>'cieki 2023'!DF111</f>
        <v>0.05</v>
      </c>
      <c r="AY110" s="94" t="s">
        <v>162</v>
      </c>
      <c r="AZ110" s="105"/>
      <c r="BB110" s="114"/>
    </row>
    <row r="111" spans="1:54" s="93" customFormat="1" x14ac:dyDescent="0.25">
      <c r="A111" s="101">
        <f>'cieki 2023'!B112</f>
        <v>283</v>
      </c>
      <c r="B111" s="102" t="str">
        <f>'cieki 2023'!D112</f>
        <v>Niedziczanka - ujście do Dunajca</v>
      </c>
      <c r="C111" s="103">
        <f>'cieki 2023'!I112</f>
        <v>0.05</v>
      </c>
      <c r="D111" s="103">
        <f>'cieki 2023'!J112</f>
        <v>6.2</v>
      </c>
      <c r="E111" s="103">
        <f>'cieki 2023'!L112</f>
        <v>0.27300000000000002</v>
      </c>
      <c r="F111" s="103">
        <f>'cieki 2023'!N112</f>
        <v>16.899999999999999</v>
      </c>
      <c r="G111" s="103">
        <f>'cieki 2023'!O112</f>
        <v>15.4</v>
      </c>
      <c r="H111" s="115">
        <f>'cieki 2023'!P112</f>
        <v>3.5000000000000003E-2</v>
      </c>
      <c r="I111" s="103">
        <f>'cieki 2023'!S112</f>
        <v>25.1</v>
      </c>
      <c r="J111" s="103">
        <f>'cieki 2023'!T112</f>
        <v>7.24</v>
      </c>
      <c r="K111" s="104">
        <f>'cieki 2023'!X112</f>
        <v>49.6</v>
      </c>
      <c r="L111" s="104">
        <f>'cieki 2023'!AA112</f>
        <v>22662</v>
      </c>
      <c r="M111" s="104">
        <f>'cieki 2023'!AB112</f>
        <v>386</v>
      </c>
      <c r="N111" s="104">
        <f>'cieki 2023'!AH112</f>
        <v>54</v>
      </c>
      <c r="O111" s="104">
        <f>'cieki 2023'!AI112</f>
        <v>148</v>
      </c>
      <c r="P111" s="104">
        <f>'cieki 2023'!AJ112</f>
        <v>32</v>
      </c>
      <c r="Q111" s="104">
        <f>'cieki 2023'!AK112</f>
        <v>228</v>
      </c>
      <c r="R111" s="104">
        <f>'cieki 2023'!AL112</f>
        <v>120</v>
      </c>
      <c r="S111" s="104">
        <f>'cieki 2023'!AM112</f>
        <v>105</v>
      </c>
      <c r="T111" s="104">
        <f>'cieki 2023'!AN112</f>
        <v>90</v>
      </c>
      <c r="U111" s="104">
        <f>'cieki 2023'!AP112</f>
        <v>37</v>
      </c>
      <c r="V111" s="104">
        <f>'cieki 2023'!AQ112</f>
        <v>1.5</v>
      </c>
      <c r="W111" s="104">
        <f>'cieki 2023'!AR112</f>
        <v>10</v>
      </c>
      <c r="X111" s="104">
        <f>'cieki 2023'!AS112</f>
        <v>57</v>
      </c>
      <c r="Y111" s="104">
        <f>'cieki 2023'!AT112</f>
        <v>188</v>
      </c>
      <c r="Z111" s="104">
        <f>'cieki 2023'!AU112</f>
        <v>100</v>
      </c>
      <c r="AA111" s="104">
        <f>'cieki 2023'!AV112</f>
        <v>45</v>
      </c>
      <c r="AB111" s="104">
        <f>'cieki 2023'!AW112</f>
        <v>71</v>
      </c>
      <c r="AC111" s="104">
        <f>'cieki 2023'!AX112</f>
        <v>51</v>
      </c>
      <c r="AD111" s="104">
        <f>'cieki 2023'!AY112</f>
        <v>12</v>
      </c>
      <c r="AE111" s="104">
        <f>'cieki 2023'!BA112</f>
        <v>1178.5</v>
      </c>
      <c r="AF111" s="104">
        <f>'cieki 2023'!BI112</f>
        <v>0.5</v>
      </c>
      <c r="AG111" s="104">
        <f>'cieki 2023'!BK112</f>
        <v>0.5</v>
      </c>
      <c r="AH111" s="104">
        <f>'cieki 2023'!BL112</f>
        <v>0.05</v>
      </c>
      <c r="AI111" s="104">
        <f>'cieki 2023'!BM112</f>
        <v>0.05</v>
      </c>
      <c r="AJ111" s="104">
        <f>'cieki 2023'!BN112</f>
        <v>0.05</v>
      </c>
      <c r="AK111" s="104">
        <f>'cieki 2023'!BQ112</f>
        <v>0.4</v>
      </c>
      <c r="AL111" s="103">
        <f>'cieki 2023'!BS112</f>
        <v>0.05</v>
      </c>
      <c r="AM111" s="104">
        <f>'cieki 2023'!BU112</f>
        <v>0.1</v>
      </c>
      <c r="AN111" s="104">
        <f>'cieki 2023'!BW112</f>
        <v>0.05</v>
      </c>
      <c r="AO111" s="104">
        <f>'cieki 2023'!BX112</f>
        <v>0.05</v>
      </c>
      <c r="AP111" s="104">
        <f>'cieki 2023'!BY112</f>
        <v>0.15000000000000002</v>
      </c>
      <c r="AQ111" s="104">
        <f>'cieki 2023'!CA112</f>
        <v>25</v>
      </c>
      <c r="AR111" s="103">
        <f>'cieki 2023'!CL112</f>
        <v>5.0000000000000001E-3</v>
      </c>
      <c r="AS111" s="104">
        <f>'cieki 2023'!CO112</f>
        <v>0.5</v>
      </c>
      <c r="AT111" s="104">
        <f>'cieki 2023'!CT112</f>
        <v>0.5</v>
      </c>
      <c r="AU111" s="115">
        <f>'cieki 2023'!CY112</f>
        <v>8.9500000000000007E-4</v>
      </c>
      <c r="AV111" s="104">
        <f>'cieki 2023'!DD112</f>
        <v>0.05</v>
      </c>
      <c r="AW111" s="104">
        <f>'cieki 2023'!DE112</f>
        <v>0.05</v>
      </c>
      <c r="AX111" s="104">
        <f>'cieki 2023'!DF112</f>
        <v>0.05</v>
      </c>
      <c r="AY111" s="94" t="s">
        <v>162</v>
      </c>
      <c r="AZ111" s="105"/>
      <c r="BB111" s="114"/>
    </row>
    <row r="112" spans="1:54" s="93" customFormat="1" x14ac:dyDescent="0.25">
      <c r="A112" s="101">
        <f>'cieki 2023'!B113</f>
        <v>284</v>
      </c>
      <c r="B112" s="102" t="str">
        <f>'cieki 2023'!D113</f>
        <v>Niesłusz - ujście do Strzegomki (m. Chmielów)</v>
      </c>
      <c r="C112" s="103">
        <f>'cieki 2023'!I113</f>
        <v>0.77300000000000002</v>
      </c>
      <c r="D112" s="103">
        <f>'cieki 2023'!J113</f>
        <v>1.5</v>
      </c>
      <c r="E112" s="103">
        <f>'cieki 2023'!L113</f>
        <v>2.5000000000000001E-2</v>
      </c>
      <c r="F112" s="103">
        <f>'cieki 2023'!N113</f>
        <v>15.4</v>
      </c>
      <c r="G112" s="103">
        <f>'cieki 2023'!O113</f>
        <v>8.91</v>
      </c>
      <c r="H112" s="115">
        <f>'cieki 2023'!P113</f>
        <v>1.4999999999999999E-2</v>
      </c>
      <c r="I112" s="103">
        <f>'cieki 2023'!S113</f>
        <v>14.2</v>
      </c>
      <c r="J112" s="103">
        <f>'cieki 2023'!T113</f>
        <v>5.85</v>
      </c>
      <c r="K112" s="104">
        <f>'cieki 2023'!X113</f>
        <v>19.7</v>
      </c>
      <c r="L112" s="104">
        <f>'cieki 2023'!AA113</f>
        <v>7600</v>
      </c>
      <c r="M112" s="104">
        <f>'cieki 2023'!AB113</f>
        <v>178</v>
      </c>
      <c r="N112" s="104">
        <f>'cieki 2023'!AH113</f>
        <v>130</v>
      </c>
      <c r="O112" s="104">
        <f>'cieki 2023'!AI113</f>
        <v>472</v>
      </c>
      <c r="P112" s="104">
        <f>'cieki 2023'!AJ113</f>
        <v>109</v>
      </c>
      <c r="Q112" s="104">
        <f>'cieki 2023'!AK113</f>
        <v>2360</v>
      </c>
      <c r="R112" s="104">
        <f>'cieki 2023'!AL113</f>
        <v>1800</v>
      </c>
      <c r="S112" s="104">
        <f>'cieki 2023'!AM113</f>
        <v>1370</v>
      </c>
      <c r="T112" s="104">
        <f>'cieki 2023'!AN113</f>
        <v>2100</v>
      </c>
      <c r="U112" s="104">
        <f>'cieki 2023'!AP113</f>
        <v>1970</v>
      </c>
      <c r="V112" s="104">
        <f>'cieki 2023'!AQ113</f>
        <v>13.700000000000001</v>
      </c>
      <c r="W112" s="104">
        <f>'cieki 2023'!AR113</f>
        <v>28</v>
      </c>
      <c r="X112" s="104">
        <f>'cieki 2023'!AS113</f>
        <v>107</v>
      </c>
      <c r="Y112" s="104">
        <f>'cieki 2023'!AT113</f>
        <v>2720</v>
      </c>
      <c r="Z112" s="104">
        <f>'cieki 2023'!AU113</f>
        <v>2220</v>
      </c>
      <c r="AA112" s="104">
        <f>'cieki 2023'!AV113</f>
        <v>1000</v>
      </c>
      <c r="AB112" s="104">
        <f>'cieki 2023'!AW113</f>
        <v>1440</v>
      </c>
      <c r="AC112" s="104">
        <f>'cieki 2023'!AX113</f>
        <v>2660</v>
      </c>
      <c r="AD112" s="104">
        <f>'cieki 2023'!AY113</f>
        <v>384</v>
      </c>
      <c r="AE112" s="104">
        <f>'cieki 2023'!BA113</f>
        <v>14429.7</v>
      </c>
      <c r="AF112" s="104">
        <f>'cieki 2023'!BI113</f>
        <v>0.5</v>
      </c>
      <c r="AG112" s="104">
        <f>'cieki 2023'!BK113</f>
        <v>0.5</v>
      </c>
      <c r="AH112" s="104">
        <f>'cieki 2023'!BL113</f>
        <v>0.05</v>
      </c>
      <c r="AI112" s="104">
        <f>'cieki 2023'!BM113</f>
        <v>0.05</v>
      </c>
      <c r="AJ112" s="104">
        <f>'cieki 2023'!BN113</f>
        <v>0.05</v>
      </c>
      <c r="AK112" s="104">
        <f>'cieki 2023'!BQ113</f>
        <v>0.4</v>
      </c>
      <c r="AL112" s="103">
        <f>'cieki 2023'!BS113</f>
        <v>0.05</v>
      </c>
      <c r="AM112" s="104">
        <f>'cieki 2023'!BU113</f>
        <v>0.1</v>
      </c>
      <c r="AN112" s="104">
        <f>'cieki 2023'!BW113</f>
        <v>0.05</v>
      </c>
      <c r="AO112" s="104">
        <f>'cieki 2023'!BX113</f>
        <v>0.05</v>
      </c>
      <c r="AP112" s="104">
        <f>'cieki 2023'!BY113</f>
        <v>0.15000000000000002</v>
      </c>
      <c r="AQ112" s="104">
        <f>'cieki 2023'!CA113</f>
        <v>0</v>
      </c>
      <c r="AR112" s="103">
        <f>'cieki 2023'!CL113</f>
        <v>0</v>
      </c>
      <c r="AS112" s="104">
        <f>'cieki 2023'!CO113</f>
        <v>0</v>
      </c>
      <c r="AT112" s="104">
        <f>'cieki 2023'!CT113</f>
        <v>0</v>
      </c>
      <c r="AU112" s="115">
        <f>'cieki 2023'!CY113</f>
        <v>0</v>
      </c>
      <c r="AV112" s="104">
        <f>'cieki 2023'!DD113</f>
        <v>0</v>
      </c>
      <c r="AW112" s="104">
        <f>'cieki 2023'!DE113</f>
        <v>0.05</v>
      </c>
      <c r="AX112" s="104">
        <f>'cieki 2023'!DF113</f>
        <v>0.05</v>
      </c>
      <c r="AY112" s="99" t="s">
        <v>164</v>
      </c>
      <c r="AZ112" s="105"/>
      <c r="BB112" s="114"/>
    </row>
    <row r="113" spans="1:54" s="93" customFormat="1" x14ac:dyDescent="0.25">
      <c r="A113" s="101">
        <f>'cieki 2023'!B114</f>
        <v>285</v>
      </c>
      <c r="B113" s="102" t="str">
        <f>'cieki 2023'!D114</f>
        <v>Nogat - Kępa Dolna/Kępiny</v>
      </c>
      <c r="C113" s="103">
        <f>'cieki 2023'!I114</f>
        <v>0.05</v>
      </c>
      <c r="D113" s="103">
        <f>'cieki 2023'!J114</f>
        <v>1.5</v>
      </c>
      <c r="E113" s="103">
        <f>'cieki 2023'!L114</f>
        <v>2.5000000000000001E-2</v>
      </c>
      <c r="F113" s="103">
        <f>'cieki 2023'!N114</f>
        <v>4.42</v>
      </c>
      <c r="G113" s="103">
        <f>'cieki 2023'!O114</f>
        <v>5.14</v>
      </c>
      <c r="H113" s="115">
        <f>'cieki 2023'!P114</f>
        <v>6.7000000000000002E-3</v>
      </c>
      <c r="I113" s="103">
        <f>'cieki 2023'!S114</f>
        <v>3.41</v>
      </c>
      <c r="J113" s="103">
        <f>'cieki 2023'!T114</f>
        <v>2.13</v>
      </c>
      <c r="K113" s="104">
        <f>'cieki 2023'!X114</f>
        <v>12.9</v>
      </c>
      <c r="L113" s="104">
        <f>'cieki 2023'!AA114</f>
        <v>4250</v>
      </c>
      <c r="M113" s="104">
        <f>'cieki 2023'!AB114</f>
        <v>127</v>
      </c>
      <c r="N113" s="104">
        <f>'cieki 2023'!AH114</f>
        <v>44</v>
      </c>
      <c r="O113" s="104">
        <f>'cieki 2023'!AI114</f>
        <v>14</v>
      </c>
      <c r="P113" s="104">
        <f>'cieki 2023'!AJ114</f>
        <v>2.5</v>
      </c>
      <c r="Q113" s="104">
        <f>'cieki 2023'!AK114</f>
        <v>27</v>
      </c>
      <c r="R113" s="104">
        <f>'cieki 2023'!AL114</f>
        <v>23</v>
      </c>
      <c r="S113" s="104">
        <f>'cieki 2023'!AM114</f>
        <v>19</v>
      </c>
      <c r="T113" s="104">
        <f>'cieki 2023'!AN114</f>
        <v>32</v>
      </c>
      <c r="U113" s="104">
        <f>'cieki 2023'!AP114</f>
        <v>17</v>
      </c>
      <c r="V113" s="104">
        <f>'cieki 2023'!AQ114</f>
        <v>1.5</v>
      </c>
      <c r="W113" s="104">
        <f>'cieki 2023'!AR114</f>
        <v>2.5</v>
      </c>
      <c r="X113" s="104">
        <f>'cieki 2023'!AS114</f>
        <v>2.5</v>
      </c>
      <c r="Y113" s="104">
        <f>'cieki 2023'!AT114</f>
        <v>21</v>
      </c>
      <c r="Z113" s="104">
        <f>'cieki 2023'!AU114</f>
        <v>33</v>
      </c>
      <c r="AA113" s="104">
        <f>'cieki 2023'!AV114</f>
        <v>16</v>
      </c>
      <c r="AB113" s="104">
        <f>'cieki 2023'!AW114</f>
        <v>14</v>
      </c>
      <c r="AC113" s="104">
        <f>'cieki 2023'!AX114</f>
        <v>17</v>
      </c>
      <c r="AD113" s="104">
        <f>'cieki 2023'!AY114</f>
        <v>2.5</v>
      </c>
      <c r="AE113" s="104">
        <f>'cieki 2023'!BA114</f>
        <v>238</v>
      </c>
      <c r="AF113" s="104">
        <f>'cieki 2023'!BI114</f>
        <v>0.5</v>
      </c>
      <c r="AG113" s="104">
        <f>'cieki 2023'!BK114</f>
        <v>0.5</v>
      </c>
      <c r="AH113" s="104">
        <f>'cieki 2023'!BL114</f>
        <v>0.05</v>
      </c>
      <c r="AI113" s="104">
        <f>'cieki 2023'!BM114</f>
        <v>0.05</v>
      </c>
      <c r="AJ113" s="104">
        <f>'cieki 2023'!BN114</f>
        <v>0.05</v>
      </c>
      <c r="AK113" s="104">
        <f>'cieki 2023'!BQ114</f>
        <v>0.4</v>
      </c>
      <c r="AL113" s="103">
        <f>'cieki 2023'!BS114</f>
        <v>0.05</v>
      </c>
      <c r="AM113" s="104">
        <f>'cieki 2023'!BU114</f>
        <v>0.1</v>
      </c>
      <c r="AN113" s="104">
        <f>'cieki 2023'!BW114</f>
        <v>0.05</v>
      </c>
      <c r="AO113" s="104">
        <f>'cieki 2023'!BX114</f>
        <v>0.05</v>
      </c>
      <c r="AP113" s="104">
        <f>'cieki 2023'!BY114</f>
        <v>0.15000000000000002</v>
      </c>
      <c r="AQ113" s="104">
        <f>'cieki 2023'!CA114</f>
        <v>25</v>
      </c>
      <c r="AR113" s="103">
        <f>'cieki 2023'!CL114</f>
        <v>5.0000000000000001E-3</v>
      </c>
      <c r="AS113" s="104">
        <f>'cieki 2023'!CO114</f>
        <v>0.5</v>
      </c>
      <c r="AT113" s="104">
        <f>'cieki 2023'!CT114</f>
        <v>0.5</v>
      </c>
      <c r="AU113" s="115">
        <f>'cieki 2023'!CY114</f>
        <v>8.3000000000000001E-4</v>
      </c>
      <c r="AV113" s="104">
        <f>'cieki 2023'!DD114</f>
        <v>0.05</v>
      </c>
      <c r="AW113" s="104">
        <f>'cieki 2023'!DE114</f>
        <v>0.05</v>
      </c>
      <c r="AX113" s="104">
        <f>'cieki 2023'!DF114</f>
        <v>0.05</v>
      </c>
      <c r="AY113" s="92" t="s">
        <v>161</v>
      </c>
      <c r="AZ113" s="105"/>
      <c r="BB113" s="114"/>
    </row>
    <row r="114" spans="1:54" s="93" customFormat="1" x14ac:dyDescent="0.25">
      <c r="A114" s="101">
        <f>'cieki 2023'!B115</f>
        <v>286</v>
      </c>
      <c r="B114" s="102" t="str">
        <f>'cieki 2023'!D115</f>
        <v>Noteć - poniżej Drawska</v>
      </c>
      <c r="C114" s="103">
        <f>'cieki 2023'!I115</f>
        <v>0.05</v>
      </c>
      <c r="D114" s="103">
        <f>'cieki 2023'!J115</f>
        <v>1.5</v>
      </c>
      <c r="E114" s="103">
        <f>'cieki 2023'!L115</f>
        <v>2.5000000000000001E-2</v>
      </c>
      <c r="F114" s="103">
        <f>'cieki 2023'!N115</f>
        <v>6.53</v>
      </c>
      <c r="G114" s="103">
        <f>'cieki 2023'!O115</f>
        <v>6.38</v>
      </c>
      <c r="H114" s="115">
        <f>'cieki 2023'!P115</f>
        <v>3.7900000000000003E-2</v>
      </c>
      <c r="I114" s="103">
        <f>'cieki 2023'!S115</f>
        <v>2.76</v>
      </c>
      <c r="J114" s="103">
        <f>'cieki 2023'!T115</f>
        <v>7.13</v>
      </c>
      <c r="K114" s="104">
        <f>'cieki 2023'!X115</f>
        <v>33</v>
      </c>
      <c r="L114" s="104">
        <f>'cieki 2023'!AA115</f>
        <v>6530</v>
      </c>
      <c r="M114" s="104">
        <f>'cieki 2023'!AB115</f>
        <v>134</v>
      </c>
      <c r="N114" s="104">
        <f>'cieki 2023'!AH115</f>
        <v>49</v>
      </c>
      <c r="O114" s="104">
        <f>'cieki 2023'!AI115</f>
        <v>82</v>
      </c>
      <c r="P114" s="104">
        <f>'cieki 2023'!AJ115</f>
        <v>18</v>
      </c>
      <c r="Q114" s="104">
        <f>'cieki 2023'!AK115</f>
        <v>267</v>
      </c>
      <c r="R114" s="104">
        <f>'cieki 2023'!AL115</f>
        <v>140</v>
      </c>
      <c r="S114" s="104">
        <f>'cieki 2023'!AM115</f>
        <v>123</v>
      </c>
      <c r="T114" s="104">
        <f>'cieki 2023'!AN115</f>
        <v>132</v>
      </c>
      <c r="U114" s="104">
        <f>'cieki 2023'!AP115</f>
        <v>74</v>
      </c>
      <c r="V114" s="104">
        <f>'cieki 2023'!AQ115</f>
        <v>1.5</v>
      </c>
      <c r="W114" s="104">
        <f>'cieki 2023'!AR115</f>
        <v>2.5</v>
      </c>
      <c r="X114" s="104">
        <f>'cieki 2023'!AS115</f>
        <v>14</v>
      </c>
      <c r="Y114" s="104">
        <f>'cieki 2023'!AT115</f>
        <v>259</v>
      </c>
      <c r="Z114" s="104">
        <f>'cieki 2023'!AU115</f>
        <v>190</v>
      </c>
      <c r="AA114" s="104">
        <f>'cieki 2023'!AV115</f>
        <v>96</v>
      </c>
      <c r="AB114" s="104">
        <f>'cieki 2023'!AW115</f>
        <v>79</v>
      </c>
      <c r="AC114" s="104">
        <f>'cieki 2023'!AX115</f>
        <v>99</v>
      </c>
      <c r="AD114" s="104">
        <f>'cieki 2023'!AY115</f>
        <v>20</v>
      </c>
      <c r="AE114" s="104">
        <f>'cieki 2023'!BA115</f>
        <v>1374</v>
      </c>
      <c r="AF114" s="104">
        <f>'cieki 2023'!BI115</f>
        <v>0.5</v>
      </c>
      <c r="AG114" s="104">
        <f>'cieki 2023'!BK115</f>
        <v>0.5</v>
      </c>
      <c r="AH114" s="104">
        <f>'cieki 2023'!BL115</f>
        <v>0.05</v>
      </c>
      <c r="AI114" s="104">
        <f>'cieki 2023'!BM115</f>
        <v>0.05</v>
      </c>
      <c r="AJ114" s="104">
        <f>'cieki 2023'!BN115</f>
        <v>0.05</v>
      </c>
      <c r="AK114" s="104">
        <f>'cieki 2023'!BQ115</f>
        <v>0.4</v>
      </c>
      <c r="AL114" s="103">
        <f>'cieki 2023'!BS115</f>
        <v>0.05</v>
      </c>
      <c r="AM114" s="104">
        <f>'cieki 2023'!BU115</f>
        <v>0.1</v>
      </c>
      <c r="AN114" s="104">
        <f>'cieki 2023'!BW115</f>
        <v>0.05</v>
      </c>
      <c r="AO114" s="104">
        <f>'cieki 2023'!BX115</f>
        <v>0.05</v>
      </c>
      <c r="AP114" s="104">
        <f>'cieki 2023'!BY115</f>
        <v>0.15000000000000002</v>
      </c>
      <c r="AQ114" s="104">
        <f>'cieki 2023'!CA115</f>
        <v>0</v>
      </c>
      <c r="AR114" s="103">
        <f>'cieki 2023'!CL115</f>
        <v>0</v>
      </c>
      <c r="AS114" s="104">
        <f>'cieki 2023'!CO115</f>
        <v>0</v>
      </c>
      <c r="AT114" s="104">
        <f>'cieki 2023'!CT115</f>
        <v>0</v>
      </c>
      <c r="AU114" s="115">
        <f>'cieki 2023'!CY115</f>
        <v>0</v>
      </c>
      <c r="AV114" s="104">
        <f>'cieki 2023'!DD115</f>
        <v>0</v>
      </c>
      <c r="AW114" s="104">
        <f>'cieki 2023'!DE115</f>
        <v>0.05</v>
      </c>
      <c r="AX114" s="104">
        <f>'cieki 2023'!DF115</f>
        <v>0.05</v>
      </c>
      <c r="AY114" s="94" t="s">
        <v>162</v>
      </c>
      <c r="AZ114" s="105"/>
      <c r="BB114" s="114"/>
    </row>
    <row r="115" spans="1:54" s="93" customFormat="1" x14ac:dyDescent="0.25">
      <c r="A115" s="101">
        <f>'cieki 2023'!B116</f>
        <v>287</v>
      </c>
      <c r="B115" s="102" t="str">
        <f>'cieki 2023'!D116</f>
        <v>Noteć - most na drodze Gościmiec-Goszczanowiec</v>
      </c>
      <c r="C115" s="103">
        <f>'cieki 2023'!I116</f>
        <v>1.06</v>
      </c>
      <c r="D115" s="103">
        <f>'cieki 2023'!J116</f>
        <v>1.5</v>
      </c>
      <c r="E115" s="103">
        <f>'cieki 2023'!L116</f>
        <v>2.5000000000000001E-2</v>
      </c>
      <c r="F115" s="103">
        <f>'cieki 2023'!N116</f>
        <v>1.93</v>
      </c>
      <c r="G115" s="103">
        <f>'cieki 2023'!O116</f>
        <v>2.84</v>
      </c>
      <c r="H115" s="115">
        <f>'cieki 2023'!P116</f>
        <v>2.5000000000000001E-3</v>
      </c>
      <c r="I115" s="103">
        <f>'cieki 2023'!S116</f>
        <v>0.67200000000000004</v>
      </c>
      <c r="J115" s="103">
        <f>'cieki 2023'!T116</f>
        <v>1.28</v>
      </c>
      <c r="K115" s="104">
        <f>'cieki 2023'!X116</f>
        <v>7.46</v>
      </c>
      <c r="L115" s="104">
        <f>'cieki 2023'!AA116</f>
        <v>1890</v>
      </c>
      <c r="M115" s="104">
        <f>'cieki 2023'!AB116</f>
        <v>80.3</v>
      </c>
      <c r="N115" s="104">
        <f>'cieki 2023'!AH116</f>
        <v>8</v>
      </c>
      <c r="O115" s="104">
        <f>'cieki 2023'!AI116</f>
        <v>6</v>
      </c>
      <c r="P115" s="104">
        <f>'cieki 2023'!AJ116</f>
        <v>2.5</v>
      </c>
      <c r="Q115" s="104">
        <f>'cieki 2023'!AK116</f>
        <v>9</v>
      </c>
      <c r="R115" s="104">
        <f>'cieki 2023'!AL116</f>
        <v>2.5</v>
      </c>
      <c r="S115" s="104">
        <f>'cieki 2023'!AM116</f>
        <v>2.5</v>
      </c>
      <c r="T115" s="104">
        <f>'cieki 2023'!AN116</f>
        <v>5</v>
      </c>
      <c r="U115" s="104">
        <f>'cieki 2023'!AP116</f>
        <v>5</v>
      </c>
      <c r="V115" s="104">
        <f>'cieki 2023'!AQ116</f>
        <v>1.5</v>
      </c>
      <c r="W115" s="104">
        <f>'cieki 2023'!AR116</f>
        <v>2.5</v>
      </c>
      <c r="X115" s="104">
        <f>'cieki 2023'!AS116</f>
        <v>2.5</v>
      </c>
      <c r="Y115" s="104">
        <f>'cieki 2023'!AT116</f>
        <v>8</v>
      </c>
      <c r="Z115" s="104">
        <f>'cieki 2023'!AU116</f>
        <v>8</v>
      </c>
      <c r="AA115" s="104">
        <f>'cieki 2023'!AV116</f>
        <v>2.5</v>
      </c>
      <c r="AB115" s="104">
        <f>'cieki 2023'!AW116</f>
        <v>7</v>
      </c>
      <c r="AC115" s="104">
        <f>'cieki 2023'!AX116</f>
        <v>10</v>
      </c>
      <c r="AD115" s="104">
        <f>'cieki 2023'!AY116</f>
        <v>2.5</v>
      </c>
      <c r="AE115" s="104">
        <f>'cieki 2023'!BA116</f>
        <v>60.5</v>
      </c>
      <c r="AF115" s="104">
        <f>'cieki 2023'!BI116</f>
        <v>0.5</v>
      </c>
      <c r="AG115" s="104">
        <f>'cieki 2023'!BK116</f>
        <v>0.5</v>
      </c>
      <c r="AH115" s="104">
        <f>'cieki 2023'!BL116</f>
        <v>0.05</v>
      </c>
      <c r="AI115" s="104">
        <f>'cieki 2023'!BM116</f>
        <v>0.05</v>
      </c>
      <c r="AJ115" s="104">
        <f>'cieki 2023'!BN116</f>
        <v>0.05</v>
      </c>
      <c r="AK115" s="104">
        <f>'cieki 2023'!BQ116</f>
        <v>0.4</v>
      </c>
      <c r="AL115" s="103">
        <f>'cieki 2023'!BS116</f>
        <v>0.05</v>
      </c>
      <c r="AM115" s="104">
        <f>'cieki 2023'!BU116</f>
        <v>0.1</v>
      </c>
      <c r="AN115" s="104">
        <f>'cieki 2023'!BW116</f>
        <v>0.05</v>
      </c>
      <c r="AO115" s="104">
        <f>'cieki 2023'!BX116</f>
        <v>0.05</v>
      </c>
      <c r="AP115" s="104">
        <f>'cieki 2023'!BY116</f>
        <v>0.15000000000000002</v>
      </c>
      <c r="AQ115" s="104">
        <f>'cieki 2023'!CA116</f>
        <v>0</v>
      </c>
      <c r="AR115" s="103">
        <f>'cieki 2023'!CL116</f>
        <v>0</v>
      </c>
      <c r="AS115" s="104">
        <f>'cieki 2023'!CO116</f>
        <v>0</v>
      </c>
      <c r="AT115" s="104">
        <f>'cieki 2023'!CT116</f>
        <v>0</v>
      </c>
      <c r="AU115" s="115">
        <f>'cieki 2023'!CY116</f>
        <v>0</v>
      </c>
      <c r="AV115" s="104">
        <f>'cieki 2023'!DD116</f>
        <v>0</v>
      </c>
      <c r="AW115" s="104">
        <f>'cieki 2023'!DE116</f>
        <v>0.05</v>
      </c>
      <c r="AX115" s="104">
        <f>'cieki 2023'!DF116</f>
        <v>0.05</v>
      </c>
      <c r="AY115" s="92" t="s">
        <v>161</v>
      </c>
      <c r="AZ115" s="105"/>
      <c r="BB115" s="114"/>
    </row>
    <row r="116" spans="1:54" s="93" customFormat="1" x14ac:dyDescent="0.25">
      <c r="A116" s="101">
        <f>'cieki 2023'!B117</f>
        <v>288</v>
      </c>
      <c r="B116" s="102" t="str">
        <f>'cieki 2023'!D117</f>
        <v>Noteć - Gromadno</v>
      </c>
      <c r="C116" s="103">
        <f>'cieki 2023'!I117</f>
        <v>0.05</v>
      </c>
      <c r="D116" s="103">
        <f>'cieki 2023'!J117</f>
        <v>3.24</v>
      </c>
      <c r="E116" s="103">
        <f>'cieki 2023'!L117</f>
        <v>2.5000000000000001E-2</v>
      </c>
      <c r="F116" s="103">
        <f>'cieki 2023'!N117</f>
        <v>4.78</v>
      </c>
      <c r="G116" s="103">
        <f>'cieki 2023'!O117</f>
        <v>14</v>
      </c>
      <c r="H116" s="115">
        <f>'cieki 2023'!P117</f>
        <v>1.2999999999999999E-2</v>
      </c>
      <c r="I116" s="103">
        <f>'cieki 2023'!S117</f>
        <v>3.43</v>
      </c>
      <c r="J116" s="103">
        <f>'cieki 2023'!T117</f>
        <v>11.6</v>
      </c>
      <c r="K116" s="104">
        <f>'cieki 2023'!X117</f>
        <v>47.3</v>
      </c>
      <c r="L116" s="104">
        <f>'cieki 2023'!AA117</f>
        <v>12900</v>
      </c>
      <c r="M116" s="104">
        <f>'cieki 2023'!AB117</f>
        <v>191</v>
      </c>
      <c r="N116" s="104">
        <f>'cieki 2023'!AH117</f>
        <v>37</v>
      </c>
      <c r="O116" s="104">
        <f>'cieki 2023'!AI117</f>
        <v>46</v>
      </c>
      <c r="P116" s="104">
        <f>'cieki 2023'!AJ117</f>
        <v>9</v>
      </c>
      <c r="Q116" s="104">
        <f>'cieki 2023'!AK117</f>
        <v>136</v>
      </c>
      <c r="R116" s="104">
        <f>'cieki 2023'!AL117</f>
        <v>9</v>
      </c>
      <c r="S116" s="104">
        <f>'cieki 2023'!AM117</f>
        <v>21</v>
      </c>
      <c r="T116" s="104">
        <f>'cieki 2023'!AN117</f>
        <v>22</v>
      </c>
      <c r="U116" s="104">
        <f>'cieki 2023'!AP117</f>
        <v>13</v>
      </c>
      <c r="V116" s="104">
        <f>'cieki 2023'!AQ117</f>
        <v>1.5</v>
      </c>
      <c r="W116" s="104">
        <f>'cieki 2023'!AR117</f>
        <v>8</v>
      </c>
      <c r="X116" s="104">
        <f>'cieki 2023'!AS117</f>
        <v>2.5</v>
      </c>
      <c r="Y116" s="104">
        <f>'cieki 2023'!AT117</f>
        <v>113</v>
      </c>
      <c r="Z116" s="104">
        <f>'cieki 2023'!AU117</f>
        <v>43</v>
      </c>
      <c r="AA116" s="104">
        <f>'cieki 2023'!AV117</f>
        <v>16</v>
      </c>
      <c r="AB116" s="104">
        <f>'cieki 2023'!AW117</f>
        <v>29</v>
      </c>
      <c r="AC116" s="104">
        <f>'cieki 2023'!AX117</f>
        <v>29</v>
      </c>
      <c r="AD116" s="104">
        <f>'cieki 2023'!AY117</f>
        <v>2.5</v>
      </c>
      <c r="AE116" s="104">
        <f>'cieki 2023'!BA117</f>
        <v>464</v>
      </c>
      <c r="AF116" s="104">
        <f>'cieki 2023'!BI117</f>
        <v>0.5</v>
      </c>
      <c r="AG116" s="104">
        <f>'cieki 2023'!BK117</f>
        <v>0.5</v>
      </c>
      <c r="AH116" s="104">
        <f>'cieki 2023'!BL117</f>
        <v>0.05</v>
      </c>
      <c r="AI116" s="104">
        <f>'cieki 2023'!BM117</f>
        <v>0.05</v>
      </c>
      <c r="AJ116" s="104">
        <f>'cieki 2023'!BN117</f>
        <v>0.05</v>
      </c>
      <c r="AK116" s="104">
        <f>'cieki 2023'!BQ117</f>
        <v>0.4</v>
      </c>
      <c r="AL116" s="103">
        <f>'cieki 2023'!BS117</f>
        <v>0.05</v>
      </c>
      <c r="AM116" s="104">
        <f>'cieki 2023'!BU117</f>
        <v>0.1</v>
      </c>
      <c r="AN116" s="104">
        <f>'cieki 2023'!BW117</f>
        <v>0.05</v>
      </c>
      <c r="AO116" s="104">
        <f>'cieki 2023'!BX117</f>
        <v>0.05</v>
      </c>
      <c r="AP116" s="104">
        <f>'cieki 2023'!BY117</f>
        <v>0.15000000000000002</v>
      </c>
      <c r="AQ116" s="104">
        <f>'cieki 2023'!CA117</f>
        <v>0</v>
      </c>
      <c r="AR116" s="103">
        <f>'cieki 2023'!CL117</f>
        <v>0</v>
      </c>
      <c r="AS116" s="104">
        <f>'cieki 2023'!CO117</f>
        <v>0</v>
      </c>
      <c r="AT116" s="104">
        <f>'cieki 2023'!CT117</f>
        <v>0</v>
      </c>
      <c r="AU116" s="115">
        <f>'cieki 2023'!CY117</f>
        <v>0</v>
      </c>
      <c r="AV116" s="104">
        <f>'cieki 2023'!DD117</f>
        <v>0</v>
      </c>
      <c r="AW116" s="104">
        <f>'cieki 2023'!DE117</f>
        <v>0.05</v>
      </c>
      <c r="AX116" s="104">
        <f>'cieki 2023'!DF117</f>
        <v>0.05</v>
      </c>
      <c r="AY116" s="94" t="s">
        <v>162</v>
      </c>
      <c r="AZ116" s="105"/>
      <c r="BB116" s="114"/>
    </row>
    <row r="117" spans="1:54" s="93" customFormat="1" x14ac:dyDescent="0.25">
      <c r="A117" s="101">
        <f>'cieki 2023'!B118</f>
        <v>289</v>
      </c>
      <c r="B117" s="102" t="str">
        <f>'cieki 2023'!D118</f>
        <v>Noteć - Lechowo</v>
      </c>
      <c r="C117" s="103">
        <f>'cieki 2023'!I118</f>
        <v>0.05</v>
      </c>
      <c r="D117" s="103">
        <f>'cieki 2023'!J118</f>
        <v>1.5</v>
      </c>
      <c r="E117" s="103">
        <f>'cieki 2023'!L118</f>
        <v>9.5000000000000001E-2</v>
      </c>
      <c r="F117" s="103">
        <f>'cieki 2023'!N118</f>
        <v>2.56</v>
      </c>
      <c r="G117" s="103">
        <f>'cieki 2023'!O118</f>
        <v>5.52</v>
      </c>
      <c r="H117" s="115">
        <f>'cieki 2023'!P118</f>
        <v>8.3000000000000001E-3</v>
      </c>
      <c r="I117" s="103">
        <f>'cieki 2023'!S118</f>
        <v>1.25</v>
      </c>
      <c r="J117" s="103">
        <f>'cieki 2023'!T118</f>
        <v>2.78</v>
      </c>
      <c r="K117" s="104">
        <f>'cieki 2023'!X118</f>
        <v>19.3</v>
      </c>
      <c r="L117" s="104">
        <f>'cieki 2023'!AA118</f>
        <v>2150</v>
      </c>
      <c r="M117" s="104">
        <f>'cieki 2023'!AB118</f>
        <v>33</v>
      </c>
      <c r="N117" s="104">
        <f>'cieki 2023'!AH118</f>
        <v>2.5</v>
      </c>
      <c r="O117" s="104">
        <f>'cieki 2023'!AI118</f>
        <v>2.5</v>
      </c>
      <c r="P117" s="104">
        <f>'cieki 2023'!AJ118</f>
        <v>2.5</v>
      </c>
      <c r="Q117" s="104">
        <f>'cieki 2023'!AK118</f>
        <v>6</v>
      </c>
      <c r="R117" s="104">
        <f>'cieki 2023'!AL118</f>
        <v>8</v>
      </c>
      <c r="S117" s="104">
        <f>'cieki 2023'!AM118</f>
        <v>2.5</v>
      </c>
      <c r="T117" s="104">
        <f>'cieki 2023'!AN118</f>
        <v>6</v>
      </c>
      <c r="U117" s="104">
        <f>'cieki 2023'!AP118</f>
        <v>12</v>
      </c>
      <c r="V117" s="104">
        <f>'cieki 2023'!AQ118</f>
        <v>1.5</v>
      </c>
      <c r="W117" s="104">
        <f>'cieki 2023'!AR118</f>
        <v>2.5</v>
      </c>
      <c r="X117" s="104">
        <f>'cieki 2023'!AS118</f>
        <v>2.5</v>
      </c>
      <c r="Y117" s="104">
        <f>'cieki 2023'!AT118</f>
        <v>2.5</v>
      </c>
      <c r="Z117" s="104">
        <f>'cieki 2023'!AU118</f>
        <v>12</v>
      </c>
      <c r="AA117" s="104">
        <f>'cieki 2023'!AV118</f>
        <v>2.5</v>
      </c>
      <c r="AB117" s="104">
        <f>'cieki 2023'!AW118</f>
        <v>16</v>
      </c>
      <c r="AC117" s="104">
        <f>'cieki 2023'!AX118</f>
        <v>8</v>
      </c>
      <c r="AD117" s="104">
        <f>'cieki 2023'!AY118</f>
        <v>5</v>
      </c>
      <c r="AE117" s="104">
        <f>'cieki 2023'!BA118</f>
        <v>53.5</v>
      </c>
      <c r="AF117" s="104">
        <f>'cieki 2023'!BI118</f>
        <v>0.5</v>
      </c>
      <c r="AG117" s="104">
        <f>'cieki 2023'!BK118</f>
        <v>0.5</v>
      </c>
      <c r="AH117" s="104">
        <f>'cieki 2023'!BL118</f>
        <v>0.05</v>
      </c>
      <c r="AI117" s="104">
        <f>'cieki 2023'!BM118</f>
        <v>0.05</v>
      </c>
      <c r="AJ117" s="104">
        <f>'cieki 2023'!BN118</f>
        <v>0.05</v>
      </c>
      <c r="AK117" s="104">
        <f>'cieki 2023'!BQ118</f>
        <v>0.4</v>
      </c>
      <c r="AL117" s="103">
        <f>'cieki 2023'!BS118</f>
        <v>0.05</v>
      </c>
      <c r="AM117" s="104">
        <f>'cieki 2023'!BU118</f>
        <v>0.1</v>
      </c>
      <c r="AN117" s="104">
        <f>'cieki 2023'!BW118</f>
        <v>0.05</v>
      </c>
      <c r="AO117" s="104">
        <f>'cieki 2023'!BX118</f>
        <v>0.05</v>
      </c>
      <c r="AP117" s="104">
        <f>'cieki 2023'!BY118</f>
        <v>0.15000000000000002</v>
      </c>
      <c r="AQ117" s="104">
        <f>'cieki 2023'!CA118</f>
        <v>0</v>
      </c>
      <c r="AR117" s="103">
        <f>'cieki 2023'!CL118</f>
        <v>0</v>
      </c>
      <c r="AS117" s="104">
        <f>'cieki 2023'!CO118</f>
        <v>0</v>
      </c>
      <c r="AT117" s="104">
        <f>'cieki 2023'!CT118</f>
        <v>0</v>
      </c>
      <c r="AU117" s="115">
        <f>'cieki 2023'!CY118</f>
        <v>0</v>
      </c>
      <c r="AV117" s="104">
        <f>'cieki 2023'!DD118</f>
        <v>0</v>
      </c>
      <c r="AW117" s="104">
        <f>'cieki 2023'!DE118</f>
        <v>0.05</v>
      </c>
      <c r="AX117" s="104">
        <f>'cieki 2023'!DF118</f>
        <v>0.05</v>
      </c>
      <c r="AY117" s="92" t="s">
        <v>161</v>
      </c>
      <c r="AZ117" s="105"/>
      <c r="BB117" s="114"/>
    </row>
    <row r="118" spans="1:54" s="93" customFormat="1" x14ac:dyDescent="0.25">
      <c r="A118" s="101">
        <f>'cieki 2023'!B119</f>
        <v>290</v>
      </c>
      <c r="B118" s="102" t="str">
        <f>'cieki 2023'!D119</f>
        <v>Nurzec - Tworkowice</v>
      </c>
      <c r="C118" s="103">
        <f>'cieki 2023'!I119</f>
        <v>0.05</v>
      </c>
      <c r="D118" s="103">
        <f>'cieki 2023'!J119</f>
        <v>1.5</v>
      </c>
      <c r="E118" s="103">
        <f>'cieki 2023'!L119</f>
        <v>2.5000000000000001E-2</v>
      </c>
      <c r="F118" s="103">
        <f>'cieki 2023'!N119</f>
        <v>1.53</v>
      </c>
      <c r="G118" s="103">
        <f>'cieki 2023'!O119</f>
        <v>3.19</v>
      </c>
      <c r="H118" s="115">
        <f>'cieki 2023'!P119</f>
        <v>5.0000000000000001E-4</v>
      </c>
      <c r="I118" s="103">
        <f>'cieki 2023'!S119</f>
        <v>0.52100000000000002</v>
      </c>
      <c r="J118" s="103">
        <f>'cieki 2023'!T119</f>
        <v>0.5</v>
      </c>
      <c r="K118" s="104">
        <f>'cieki 2023'!X119</f>
        <v>10.5</v>
      </c>
      <c r="L118" s="104">
        <f>'cieki 2023'!AA119</f>
        <v>2270</v>
      </c>
      <c r="M118" s="104">
        <f>'cieki 2023'!AB119</f>
        <v>39</v>
      </c>
      <c r="N118" s="104">
        <f>'cieki 2023'!AH119</f>
        <v>2.5</v>
      </c>
      <c r="O118" s="104">
        <f>'cieki 2023'!AI119</f>
        <v>2.5</v>
      </c>
      <c r="P118" s="104">
        <f>'cieki 2023'!AJ119</f>
        <v>2.5</v>
      </c>
      <c r="Q118" s="104">
        <f>'cieki 2023'!AK119</f>
        <v>2.5</v>
      </c>
      <c r="R118" s="104">
        <f>'cieki 2023'!AL119</f>
        <v>2.5</v>
      </c>
      <c r="S118" s="104">
        <f>'cieki 2023'!AM119</f>
        <v>2.5</v>
      </c>
      <c r="T118" s="104">
        <f>'cieki 2023'!AN119</f>
        <v>2.5</v>
      </c>
      <c r="U118" s="104">
        <f>'cieki 2023'!AP119</f>
        <v>2.5</v>
      </c>
      <c r="V118" s="104">
        <f>'cieki 2023'!AQ119</f>
        <v>1.5</v>
      </c>
      <c r="W118" s="104">
        <f>'cieki 2023'!AR119</f>
        <v>2.5</v>
      </c>
      <c r="X118" s="104">
        <f>'cieki 2023'!AS119</f>
        <v>2.5</v>
      </c>
      <c r="Y118" s="104">
        <f>'cieki 2023'!AT119</f>
        <v>2.5</v>
      </c>
      <c r="Z118" s="104">
        <f>'cieki 2023'!AU119</f>
        <v>2.5</v>
      </c>
      <c r="AA118" s="104">
        <f>'cieki 2023'!AV119</f>
        <v>2.5</v>
      </c>
      <c r="AB118" s="104">
        <f>'cieki 2023'!AW119</f>
        <v>2.5</v>
      </c>
      <c r="AC118" s="104">
        <f>'cieki 2023'!AX119</f>
        <v>9</v>
      </c>
      <c r="AD118" s="104">
        <f>'cieki 2023'!AY119</f>
        <v>2.5</v>
      </c>
      <c r="AE118" s="104">
        <f>'cieki 2023'!BA119</f>
        <v>31.5</v>
      </c>
      <c r="AF118" s="104">
        <f>'cieki 2023'!BI119</f>
        <v>0.5</v>
      </c>
      <c r="AG118" s="104">
        <f>'cieki 2023'!BK119</f>
        <v>0.5</v>
      </c>
      <c r="AH118" s="104">
        <f>'cieki 2023'!BL119</f>
        <v>0.05</v>
      </c>
      <c r="AI118" s="104">
        <f>'cieki 2023'!BM119</f>
        <v>0.05</v>
      </c>
      <c r="AJ118" s="104">
        <f>'cieki 2023'!BN119</f>
        <v>0.05</v>
      </c>
      <c r="AK118" s="104">
        <f>'cieki 2023'!BQ119</f>
        <v>0.4</v>
      </c>
      <c r="AL118" s="103">
        <f>'cieki 2023'!BS119</f>
        <v>0.05</v>
      </c>
      <c r="AM118" s="104">
        <f>'cieki 2023'!BU119</f>
        <v>0.1</v>
      </c>
      <c r="AN118" s="104">
        <f>'cieki 2023'!BW119</f>
        <v>0.05</v>
      </c>
      <c r="AO118" s="104">
        <f>'cieki 2023'!BX119</f>
        <v>0.05</v>
      </c>
      <c r="AP118" s="104">
        <f>'cieki 2023'!BY119</f>
        <v>0.15000000000000002</v>
      </c>
      <c r="AQ118" s="104">
        <f>'cieki 2023'!CA119</f>
        <v>25</v>
      </c>
      <c r="AR118" s="103">
        <f>'cieki 2023'!CL119</f>
        <v>5.0000000000000001E-3</v>
      </c>
      <c r="AS118" s="104">
        <f>'cieki 2023'!CO119</f>
        <v>0.5</v>
      </c>
      <c r="AT118" s="104">
        <f>'cieki 2023'!CT119</f>
        <v>0.5</v>
      </c>
      <c r="AU118" s="115">
        <f>'cieki 2023'!CY119</f>
        <v>8.2199999999999992E-4</v>
      </c>
      <c r="AV118" s="104">
        <f>'cieki 2023'!DD119</f>
        <v>0.05</v>
      </c>
      <c r="AW118" s="104">
        <f>'cieki 2023'!DE119</f>
        <v>0.05</v>
      </c>
      <c r="AX118" s="104">
        <f>'cieki 2023'!DF119</f>
        <v>0.05</v>
      </c>
      <c r="AY118" s="92" t="s">
        <v>161</v>
      </c>
      <c r="AZ118" s="105"/>
      <c r="BB118" s="114"/>
    </row>
    <row r="119" spans="1:54" s="93" customFormat="1" x14ac:dyDescent="0.25">
      <c r="A119" s="101">
        <f>'cieki 2023'!B120</f>
        <v>291</v>
      </c>
      <c r="B119" s="102" t="str">
        <f>'cieki 2023'!D120</f>
        <v>Obra - m. Skwierzyna</v>
      </c>
      <c r="C119" s="103">
        <f>'cieki 2023'!I120</f>
        <v>0.05</v>
      </c>
      <c r="D119" s="103">
        <f>'cieki 2023'!J120</f>
        <v>1.5</v>
      </c>
      <c r="E119" s="103">
        <f>'cieki 2023'!L120</f>
        <v>2.5000000000000001E-2</v>
      </c>
      <c r="F119" s="103">
        <f>'cieki 2023'!N120</f>
        <v>2.76</v>
      </c>
      <c r="G119" s="103">
        <f>'cieki 2023'!O120</f>
        <v>10.1</v>
      </c>
      <c r="H119" s="115">
        <f>'cieki 2023'!P120</f>
        <v>2.5000000000000001E-3</v>
      </c>
      <c r="I119" s="103">
        <f>'cieki 2023'!S120</f>
        <v>2.46</v>
      </c>
      <c r="J119" s="103">
        <f>'cieki 2023'!T120</f>
        <v>8.0399999999999991</v>
      </c>
      <c r="K119" s="104">
        <f>'cieki 2023'!X120</f>
        <v>14.5</v>
      </c>
      <c r="L119" s="104">
        <f>'cieki 2023'!AA120</f>
        <v>1900</v>
      </c>
      <c r="M119" s="104">
        <f>'cieki 2023'!AB120</f>
        <v>64.3</v>
      </c>
      <c r="N119" s="104">
        <f>'cieki 2023'!AH120</f>
        <v>2.5</v>
      </c>
      <c r="O119" s="104">
        <f>'cieki 2023'!AI120</f>
        <v>13</v>
      </c>
      <c r="P119" s="104">
        <f>'cieki 2023'!AJ120</f>
        <v>2.5</v>
      </c>
      <c r="Q119" s="104">
        <f>'cieki 2023'!AK120</f>
        <v>37</v>
      </c>
      <c r="R119" s="104">
        <f>'cieki 2023'!AL120</f>
        <v>14</v>
      </c>
      <c r="S119" s="104">
        <f>'cieki 2023'!AM120</f>
        <v>13</v>
      </c>
      <c r="T119" s="104">
        <f>'cieki 2023'!AN120</f>
        <v>16</v>
      </c>
      <c r="U119" s="104">
        <f>'cieki 2023'!AP120</f>
        <v>11</v>
      </c>
      <c r="V119" s="104">
        <f>'cieki 2023'!AQ120</f>
        <v>1.5</v>
      </c>
      <c r="W119" s="104">
        <f>'cieki 2023'!AR120</f>
        <v>2.5</v>
      </c>
      <c r="X119" s="104">
        <f>'cieki 2023'!AS120</f>
        <v>2.5</v>
      </c>
      <c r="Y119" s="104">
        <f>'cieki 2023'!AT120</f>
        <v>33</v>
      </c>
      <c r="Z119" s="104">
        <f>'cieki 2023'!AU120</f>
        <v>19</v>
      </c>
      <c r="AA119" s="104">
        <f>'cieki 2023'!AV120</f>
        <v>8</v>
      </c>
      <c r="AB119" s="104">
        <f>'cieki 2023'!AW120</f>
        <v>13</v>
      </c>
      <c r="AC119" s="104">
        <f>'cieki 2023'!AX120</f>
        <v>15</v>
      </c>
      <c r="AD119" s="104">
        <f>'cieki 2023'!AY120</f>
        <v>2.5</v>
      </c>
      <c r="AE119" s="104">
        <f>'cieki 2023'!BA120</f>
        <v>164.5</v>
      </c>
      <c r="AF119" s="104">
        <f>'cieki 2023'!BI120</f>
        <v>0.5</v>
      </c>
      <c r="AG119" s="104">
        <f>'cieki 2023'!BK120</f>
        <v>0.5</v>
      </c>
      <c r="AH119" s="104">
        <f>'cieki 2023'!BL120</f>
        <v>0.05</v>
      </c>
      <c r="AI119" s="104">
        <f>'cieki 2023'!BM120</f>
        <v>0.05</v>
      </c>
      <c r="AJ119" s="104">
        <f>'cieki 2023'!BN120</f>
        <v>0.05</v>
      </c>
      <c r="AK119" s="104">
        <f>'cieki 2023'!BQ120</f>
        <v>0.4</v>
      </c>
      <c r="AL119" s="103">
        <f>'cieki 2023'!BS120</f>
        <v>0.05</v>
      </c>
      <c r="AM119" s="104">
        <f>'cieki 2023'!BU120</f>
        <v>0.1</v>
      </c>
      <c r="AN119" s="104">
        <f>'cieki 2023'!BW120</f>
        <v>0.05</v>
      </c>
      <c r="AO119" s="104">
        <f>'cieki 2023'!BX120</f>
        <v>0.05</v>
      </c>
      <c r="AP119" s="104">
        <f>'cieki 2023'!BY120</f>
        <v>0.15000000000000002</v>
      </c>
      <c r="AQ119" s="104">
        <f>'cieki 2023'!CA120</f>
        <v>25</v>
      </c>
      <c r="AR119" s="103">
        <f>'cieki 2023'!CL120</f>
        <v>5.0000000000000001E-3</v>
      </c>
      <c r="AS119" s="104">
        <f>'cieki 2023'!CO120</f>
        <v>0.5</v>
      </c>
      <c r="AT119" s="104">
        <f>'cieki 2023'!CT120</f>
        <v>0.5</v>
      </c>
      <c r="AU119" s="115">
        <f>'cieki 2023'!CY120</f>
        <v>8.9999999999999998E-4</v>
      </c>
      <c r="AV119" s="104">
        <f>'cieki 2023'!DD120</f>
        <v>0.05</v>
      </c>
      <c r="AW119" s="104">
        <f>'cieki 2023'!DE120</f>
        <v>0.05</v>
      </c>
      <c r="AX119" s="104">
        <f>'cieki 2023'!DF120</f>
        <v>0.05</v>
      </c>
      <c r="AY119" s="92" t="s">
        <v>161</v>
      </c>
      <c r="AZ119" s="105"/>
      <c r="BB119" s="114"/>
    </row>
    <row r="120" spans="1:54" s="93" customFormat="1" ht="18" x14ac:dyDescent="0.25">
      <c r="A120" s="101">
        <f>'cieki 2023'!B121</f>
        <v>292</v>
      </c>
      <c r="B120" s="102" t="str">
        <f>'cieki 2023'!D121</f>
        <v>Obrzyca - ujście do Odry (ujęcie wody powierzchniowej "Sadowa")</v>
      </c>
      <c r="C120" s="103">
        <f>'cieki 2023'!I121</f>
        <v>0.55400000000000005</v>
      </c>
      <c r="D120" s="103">
        <f>'cieki 2023'!J121</f>
        <v>1.5</v>
      </c>
      <c r="E120" s="103">
        <f>'cieki 2023'!L121</f>
        <v>2.5000000000000001E-2</v>
      </c>
      <c r="F120" s="103">
        <f>'cieki 2023'!N121</f>
        <v>4.4800000000000004</v>
      </c>
      <c r="G120" s="103">
        <f>'cieki 2023'!O121</f>
        <v>6.59</v>
      </c>
      <c r="H120" s="115">
        <f>'cieki 2023'!P121</f>
        <v>1.9699999999999999E-2</v>
      </c>
      <c r="I120" s="103">
        <f>'cieki 2023'!S121</f>
        <v>2.73</v>
      </c>
      <c r="J120" s="103">
        <f>'cieki 2023'!T121</f>
        <v>2.63</v>
      </c>
      <c r="K120" s="104">
        <f>'cieki 2023'!X121</f>
        <v>14.3</v>
      </c>
      <c r="L120" s="104">
        <f>'cieki 2023'!AA121</f>
        <v>6970</v>
      </c>
      <c r="M120" s="104">
        <f>'cieki 2023'!AB121</f>
        <v>248</v>
      </c>
      <c r="N120" s="104">
        <f>'cieki 2023'!AH121</f>
        <v>47</v>
      </c>
      <c r="O120" s="104">
        <f>'cieki 2023'!AI121</f>
        <v>2.5</v>
      </c>
      <c r="P120" s="104">
        <f>'cieki 2023'!AJ121</f>
        <v>2.5</v>
      </c>
      <c r="Q120" s="104">
        <f>'cieki 2023'!AK121</f>
        <v>25</v>
      </c>
      <c r="R120" s="104">
        <f>'cieki 2023'!AL121</f>
        <v>36</v>
      </c>
      <c r="S120" s="104">
        <f>'cieki 2023'!AM121</f>
        <v>2.5</v>
      </c>
      <c r="T120" s="104">
        <f>'cieki 2023'!AN121</f>
        <v>7</v>
      </c>
      <c r="U120" s="104">
        <f>'cieki 2023'!AP121</f>
        <v>2.5</v>
      </c>
      <c r="V120" s="104">
        <f>'cieki 2023'!AQ121</f>
        <v>1.5</v>
      </c>
      <c r="W120" s="104">
        <f>'cieki 2023'!AR121</f>
        <v>2.5</v>
      </c>
      <c r="X120" s="104">
        <f>'cieki 2023'!AS121</f>
        <v>2.5</v>
      </c>
      <c r="Y120" s="104">
        <f>'cieki 2023'!AT121</f>
        <v>20</v>
      </c>
      <c r="Z120" s="104">
        <f>'cieki 2023'!AU121</f>
        <v>15</v>
      </c>
      <c r="AA120" s="104">
        <f>'cieki 2023'!AV121</f>
        <v>7</v>
      </c>
      <c r="AB120" s="104">
        <f>'cieki 2023'!AW121</f>
        <v>7</v>
      </c>
      <c r="AC120" s="104">
        <f>'cieki 2023'!AX121</f>
        <v>2.5</v>
      </c>
      <c r="AD120" s="104">
        <f>'cieki 2023'!AY121</f>
        <v>2.5</v>
      </c>
      <c r="AE120" s="104">
        <f>'cieki 2023'!BA121</f>
        <v>171</v>
      </c>
      <c r="AF120" s="104">
        <f>'cieki 2023'!BI121</f>
        <v>0.5</v>
      </c>
      <c r="AG120" s="104">
        <f>'cieki 2023'!BK121</f>
        <v>0.5</v>
      </c>
      <c r="AH120" s="104">
        <f>'cieki 2023'!BL121</f>
        <v>0.05</v>
      </c>
      <c r="AI120" s="104">
        <f>'cieki 2023'!BM121</f>
        <v>0.05</v>
      </c>
      <c r="AJ120" s="104">
        <f>'cieki 2023'!BN121</f>
        <v>0.05</v>
      </c>
      <c r="AK120" s="104">
        <f>'cieki 2023'!BQ121</f>
        <v>0.4</v>
      </c>
      <c r="AL120" s="103">
        <f>'cieki 2023'!BS121</f>
        <v>0.05</v>
      </c>
      <c r="AM120" s="104">
        <f>'cieki 2023'!BU121</f>
        <v>0.1</v>
      </c>
      <c r="AN120" s="104">
        <f>'cieki 2023'!BW121</f>
        <v>0.05</v>
      </c>
      <c r="AO120" s="104">
        <f>'cieki 2023'!BX121</f>
        <v>0.05</v>
      </c>
      <c r="AP120" s="104">
        <f>'cieki 2023'!BY121</f>
        <v>0.15000000000000002</v>
      </c>
      <c r="AQ120" s="104">
        <f>'cieki 2023'!CA121</f>
        <v>0</v>
      </c>
      <c r="AR120" s="103">
        <f>'cieki 2023'!CL121</f>
        <v>0</v>
      </c>
      <c r="AS120" s="104">
        <f>'cieki 2023'!CO121</f>
        <v>0</v>
      </c>
      <c r="AT120" s="104">
        <f>'cieki 2023'!CT121</f>
        <v>0</v>
      </c>
      <c r="AU120" s="115">
        <f>'cieki 2023'!CY121</f>
        <v>0</v>
      </c>
      <c r="AV120" s="104">
        <f>'cieki 2023'!DD121</f>
        <v>0</v>
      </c>
      <c r="AW120" s="104">
        <f>'cieki 2023'!DE121</f>
        <v>0.05</v>
      </c>
      <c r="AX120" s="104">
        <f>'cieki 2023'!DF121</f>
        <v>0.05</v>
      </c>
      <c r="AY120" s="92" t="s">
        <v>161</v>
      </c>
      <c r="AZ120" s="105"/>
      <c r="BB120" s="114"/>
    </row>
    <row r="121" spans="1:54" s="93" customFormat="1" x14ac:dyDescent="0.25">
      <c r="A121" s="101">
        <f>'cieki 2023'!B122</f>
        <v>293</v>
      </c>
      <c r="B121" s="102" t="str">
        <f>'cieki 2023'!D122</f>
        <v>Ochnia - Łęki Kościelne</v>
      </c>
      <c r="C121" s="103">
        <f>'cieki 2023'!I122</f>
        <v>0.05</v>
      </c>
      <c r="D121" s="103">
        <f>'cieki 2023'!J122</f>
        <v>1.5</v>
      </c>
      <c r="E121" s="103">
        <f>'cieki 2023'!L122</f>
        <v>2.5000000000000001E-2</v>
      </c>
      <c r="F121" s="103">
        <f>'cieki 2023'!N122</f>
        <v>1.63</v>
      </c>
      <c r="G121" s="103">
        <f>'cieki 2023'!O122</f>
        <v>3.34</v>
      </c>
      <c r="H121" s="115">
        <f>'cieki 2023'!P122</f>
        <v>4.87E-2</v>
      </c>
      <c r="I121" s="103">
        <f>'cieki 2023'!S122</f>
        <v>1.1000000000000001</v>
      </c>
      <c r="J121" s="103">
        <f>'cieki 2023'!T122</f>
        <v>0.5</v>
      </c>
      <c r="K121" s="104">
        <f>'cieki 2023'!X122</f>
        <v>10.9</v>
      </c>
      <c r="L121" s="104">
        <f>'cieki 2023'!AA122</f>
        <v>1980</v>
      </c>
      <c r="M121" s="104">
        <f>'cieki 2023'!AB122</f>
        <v>47.1</v>
      </c>
      <c r="N121" s="104">
        <f>'cieki 2023'!AH122</f>
        <v>5</v>
      </c>
      <c r="O121" s="104">
        <f>'cieki 2023'!AI122</f>
        <v>7</v>
      </c>
      <c r="P121" s="104">
        <f>'cieki 2023'!AJ122</f>
        <v>2.5</v>
      </c>
      <c r="Q121" s="104">
        <f>'cieki 2023'!AK122</f>
        <v>8</v>
      </c>
      <c r="R121" s="104">
        <f>'cieki 2023'!AL122</f>
        <v>6</v>
      </c>
      <c r="S121" s="104">
        <f>'cieki 2023'!AM122</f>
        <v>5</v>
      </c>
      <c r="T121" s="104">
        <f>'cieki 2023'!AN122</f>
        <v>6</v>
      </c>
      <c r="U121" s="104">
        <f>'cieki 2023'!AP122</f>
        <v>2.5</v>
      </c>
      <c r="V121" s="104">
        <f>'cieki 2023'!AQ122</f>
        <v>1.5</v>
      </c>
      <c r="W121" s="104">
        <f>'cieki 2023'!AR122</f>
        <v>2.5</v>
      </c>
      <c r="X121" s="104">
        <f>'cieki 2023'!AS122</f>
        <v>2.5</v>
      </c>
      <c r="Y121" s="104">
        <f>'cieki 2023'!AT122</f>
        <v>11</v>
      </c>
      <c r="Z121" s="104">
        <f>'cieki 2023'!AU122</f>
        <v>6</v>
      </c>
      <c r="AA121" s="104">
        <f>'cieki 2023'!AV122</f>
        <v>2.5</v>
      </c>
      <c r="AB121" s="104">
        <f>'cieki 2023'!AW122</f>
        <v>2.5</v>
      </c>
      <c r="AC121" s="104">
        <f>'cieki 2023'!AX122</f>
        <v>11</v>
      </c>
      <c r="AD121" s="104">
        <f>'cieki 2023'!AY122</f>
        <v>2.5</v>
      </c>
      <c r="AE121" s="104">
        <f>'cieki 2023'!BA122</f>
        <v>65.5</v>
      </c>
      <c r="AF121" s="104">
        <f>'cieki 2023'!BI122</f>
        <v>0.5</v>
      </c>
      <c r="AG121" s="104">
        <f>'cieki 2023'!BK122</f>
        <v>0.5</v>
      </c>
      <c r="AH121" s="104">
        <f>'cieki 2023'!BL122</f>
        <v>0.05</v>
      </c>
      <c r="AI121" s="104">
        <f>'cieki 2023'!BM122</f>
        <v>0.05</v>
      </c>
      <c r="AJ121" s="104">
        <f>'cieki 2023'!BN122</f>
        <v>0.05</v>
      </c>
      <c r="AK121" s="104">
        <f>'cieki 2023'!BQ122</f>
        <v>0.4</v>
      </c>
      <c r="AL121" s="103">
        <f>'cieki 2023'!BS122</f>
        <v>0.05</v>
      </c>
      <c r="AM121" s="104">
        <f>'cieki 2023'!BU122</f>
        <v>0.1</v>
      </c>
      <c r="AN121" s="104">
        <f>'cieki 2023'!BW122</f>
        <v>0.05</v>
      </c>
      <c r="AO121" s="104">
        <f>'cieki 2023'!BX122</f>
        <v>0.05</v>
      </c>
      <c r="AP121" s="104">
        <f>'cieki 2023'!BY122</f>
        <v>0.15000000000000002</v>
      </c>
      <c r="AQ121" s="104">
        <f>'cieki 2023'!CA122</f>
        <v>25</v>
      </c>
      <c r="AR121" s="103">
        <f>'cieki 2023'!CL122</f>
        <v>5.0000000000000001E-3</v>
      </c>
      <c r="AS121" s="104">
        <f>'cieki 2023'!CO122</f>
        <v>0.5</v>
      </c>
      <c r="AT121" s="104">
        <f>'cieki 2023'!CT122</f>
        <v>0.5</v>
      </c>
      <c r="AU121" s="115">
        <f>'cieki 2023'!CY122</f>
        <v>7.1999999999999994E-4</v>
      </c>
      <c r="AV121" s="104">
        <f>'cieki 2023'!DD122</f>
        <v>0.05</v>
      </c>
      <c r="AW121" s="104">
        <f>'cieki 2023'!DE122</f>
        <v>0.05</v>
      </c>
      <c r="AX121" s="104">
        <f>'cieki 2023'!DF122</f>
        <v>0.05</v>
      </c>
      <c r="AY121" s="92" t="s">
        <v>161</v>
      </c>
      <c r="AZ121" s="105"/>
      <c r="BB121" s="114"/>
    </row>
    <row r="122" spans="1:54" s="93" customFormat="1" x14ac:dyDescent="0.25">
      <c r="A122" s="101">
        <f>'cieki 2023'!B123</f>
        <v>294</v>
      </c>
      <c r="B122" s="102" t="str">
        <f>'cieki 2023'!D123</f>
        <v>Odra - w Chałupkach</v>
      </c>
      <c r="C122" s="103">
        <f>'cieki 2023'!I123</f>
        <v>0.05</v>
      </c>
      <c r="D122" s="103">
        <f>'cieki 2023'!J123</f>
        <v>1.5</v>
      </c>
      <c r="E122" s="103">
        <f>'cieki 2023'!L123</f>
        <v>0.20499999999999999</v>
      </c>
      <c r="F122" s="103">
        <f>'cieki 2023'!N123</f>
        <v>17</v>
      </c>
      <c r="G122" s="103">
        <f>'cieki 2023'!O123</f>
        <v>19.7</v>
      </c>
      <c r="H122" s="115">
        <f>'cieki 2023'!P123</f>
        <v>0.12</v>
      </c>
      <c r="I122" s="103">
        <f>'cieki 2023'!S123</f>
        <v>14.2</v>
      </c>
      <c r="J122" s="103">
        <f>'cieki 2023'!T123</f>
        <v>14.1</v>
      </c>
      <c r="K122" s="104">
        <f>'cieki 2023'!X123</f>
        <v>102</v>
      </c>
      <c r="L122" s="104">
        <f>'cieki 2023'!AA123</f>
        <v>11200</v>
      </c>
      <c r="M122" s="104">
        <f>'cieki 2023'!AB123</f>
        <v>328</v>
      </c>
      <c r="N122" s="104">
        <f>'cieki 2023'!AH123</f>
        <v>2390</v>
      </c>
      <c r="O122" s="104">
        <f>'cieki 2023'!AI123</f>
        <v>47600</v>
      </c>
      <c r="P122" s="104">
        <f>'cieki 2023'!AJ123</f>
        <v>16500</v>
      </c>
      <c r="Q122" s="104">
        <f>'cieki 2023'!AK123</f>
        <v>54800</v>
      </c>
      <c r="R122" s="104">
        <f>'cieki 2023'!AL123</f>
        <v>13900</v>
      </c>
      <c r="S122" s="104">
        <f>'cieki 2023'!AM123</f>
        <v>16500</v>
      </c>
      <c r="T122" s="104">
        <f>'cieki 2023'!AN123</f>
        <v>12100</v>
      </c>
      <c r="U122" s="104">
        <f>'cieki 2023'!AP123</f>
        <v>6440</v>
      </c>
      <c r="V122" s="104">
        <f>'cieki 2023'!AQ123</f>
        <v>320</v>
      </c>
      <c r="W122" s="104">
        <f>'cieki 2023'!AR123</f>
        <v>12600</v>
      </c>
      <c r="X122" s="104">
        <f>'cieki 2023'!AS123</f>
        <v>9350</v>
      </c>
      <c r="Y122" s="104">
        <f>'cieki 2023'!AT123</f>
        <v>47000</v>
      </c>
      <c r="Z122" s="104">
        <f>'cieki 2023'!AU123</f>
        <v>12800</v>
      </c>
      <c r="AA122" s="104">
        <f>'cieki 2023'!AV123</f>
        <v>4930</v>
      </c>
      <c r="AB122" s="104">
        <f>'cieki 2023'!AW123</f>
        <v>7350</v>
      </c>
      <c r="AC122" s="104">
        <f>'cieki 2023'!AX123</f>
        <v>9230</v>
      </c>
      <c r="AD122" s="104">
        <f>'cieki 2023'!AY123</f>
        <v>1340</v>
      </c>
      <c r="AE122" s="104">
        <f>'cieki 2023'!BA123</f>
        <v>250790</v>
      </c>
      <c r="AF122" s="104">
        <f>'cieki 2023'!BI123</f>
        <v>0.5</v>
      </c>
      <c r="AG122" s="104">
        <f>'cieki 2023'!BK123</f>
        <v>0.5</v>
      </c>
      <c r="AH122" s="104">
        <f>'cieki 2023'!BL123</f>
        <v>0.05</v>
      </c>
      <c r="AI122" s="104">
        <f>'cieki 2023'!BM123</f>
        <v>0.05</v>
      </c>
      <c r="AJ122" s="104">
        <f>'cieki 2023'!BN123</f>
        <v>0.05</v>
      </c>
      <c r="AK122" s="104">
        <f>'cieki 2023'!BQ123</f>
        <v>0.4</v>
      </c>
      <c r="AL122" s="103">
        <f>'cieki 2023'!BS123</f>
        <v>0.05</v>
      </c>
      <c r="AM122" s="104">
        <f>'cieki 2023'!BU123</f>
        <v>0.1</v>
      </c>
      <c r="AN122" s="104">
        <f>'cieki 2023'!BW123</f>
        <v>0.05</v>
      </c>
      <c r="AO122" s="104">
        <f>'cieki 2023'!BX123</f>
        <v>0.05</v>
      </c>
      <c r="AP122" s="104">
        <f>'cieki 2023'!BY123</f>
        <v>0.15000000000000002</v>
      </c>
      <c r="AQ122" s="104">
        <f>'cieki 2023'!CA123</f>
        <v>1300</v>
      </c>
      <c r="AR122" s="103">
        <f>'cieki 2023'!CL123</f>
        <v>5.0000000000000001E-3</v>
      </c>
      <c r="AS122" s="104">
        <f>'cieki 2023'!CO123</f>
        <v>0.5</v>
      </c>
      <c r="AT122" s="104">
        <f>'cieki 2023'!CT123</f>
        <v>0.5</v>
      </c>
      <c r="AU122" s="115">
        <f>'cieki 2023'!CY123</f>
        <v>1.4E-3</v>
      </c>
      <c r="AV122" s="104">
        <f>'cieki 2023'!DD123</f>
        <v>0.05</v>
      </c>
      <c r="AW122" s="104">
        <f>'cieki 2023'!DE123</f>
        <v>0.05</v>
      </c>
      <c r="AX122" s="104">
        <f>'cieki 2023'!DF123</f>
        <v>0.05</v>
      </c>
      <c r="AY122" s="99" t="s">
        <v>164</v>
      </c>
      <c r="AZ122" s="105"/>
      <c r="BB122" s="114"/>
    </row>
    <row r="123" spans="1:54" s="93" customFormat="1" x14ac:dyDescent="0.25">
      <c r="A123" s="101">
        <f>'cieki 2023'!B124</f>
        <v>295</v>
      </c>
      <c r="B123" s="102" t="str">
        <f>'cieki 2023'!D124</f>
        <v>Odra - Kłodnica, poniżej ujścia Kłodnicy</v>
      </c>
      <c r="C123" s="103">
        <f>'cieki 2023'!I124</f>
        <v>0.05</v>
      </c>
      <c r="D123" s="103">
        <f>'cieki 2023'!J124</f>
        <v>8.85</v>
      </c>
      <c r="E123" s="103">
        <f>'cieki 2023'!L124</f>
        <v>1.4</v>
      </c>
      <c r="F123" s="103">
        <f>'cieki 2023'!N124</f>
        <v>43.7</v>
      </c>
      <c r="G123" s="103">
        <f>'cieki 2023'!O124</f>
        <v>51.1</v>
      </c>
      <c r="H123" s="115">
        <f>'cieki 2023'!P124</f>
        <v>3.5000000000000001E-3</v>
      </c>
      <c r="I123" s="103">
        <f>'cieki 2023'!S124</f>
        <v>35.1</v>
      </c>
      <c r="J123" s="103">
        <f>'cieki 2023'!T124</f>
        <v>51.4</v>
      </c>
      <c r="K123" s="104">
        <f>'cieki 2023'!X124</f>
        <v>409</v>
      </c>
      <c r="L123" s="104">
        <f>'cieki 2023'!AA124</f>
        <v>36053.599999999999</v>
      </c>
      <c r="M123" s="104">
        <f>'cieki 2023'!AB124</f>
        <v>794.17399999999998</v>
      </c>
      <c r="N123" s="104">
        <f>'cieki 2023'!AH124</f>
        <v>340</v>
      </c>
      <c r="O123" s="104">
        <f>'cieki 2023'!AI124</f>
        <v>517</v>
      </c>
      <c r="P123" s="104">
        <f>'cieki 2023'!AJ124</f>
        <v>130</v>
      </c>
      <c r="Q123" s="104">
        <f>'cieki 2023'!AK124</f>
        <v>1110</v>
      </c>
      <c r="R123" s="104">
        <f>'cieki 2023'!AL124</f>
        <v>380</v>
      </c>
      <c r="S123" s="104">
        <f>'cieki 2023'!AM124</f>
        <v>353</v>
      </c>
      <c r="T123" s="104">
        <f>'cieki 2023'!AN124</f>
        <v>301</v>
      </c>
      <c r="U123" s="104">
        <f>'cieki 2023'!AP124</f>
        <v>178</v>
      </c>
      <c r="V123" s="104">
        <f>'cieki 2023'!AQ124</f>
        <v>1.5</v>
      </c>
      <c r="W123" s="104">
        <f>'cieki 2023'!AR124</f>
        <v>228</v>
      </c>
      <c r="X123" s="104">
        <f>'cieki 2023'!AS124</f>
        <v>156</v>
      </c>
      <c r="Y123" s="104">
        <f>'cieki 2023'!AT124</f>
        <v>989</v>
      </c>
      <c r="Z123" s="104">
        <f>'cieki 2023'!AU124</f>
        <v>450</v>
      </c>
      <c r="AA123" s="104">
        <f>'cieki 2023'!AV124</f>
        <v>178</v>
      </c>
      <c r="AB123" s="104">
        <f>'cieki 2023'!AW124</f>
        <v>249</v>
      </c>
      <c r="AC123" s="104">
        <f>'cieki 2023'!AX124</f>
        <v>146</v>
      </c>
      <c r="AD123" s="104">
        <f>'cieki 2023'!AY124</f>
        <v>36</v>
      </c>
      <c r="AE123" s="104">
        <f>'cieki 2023'!BA124</f>
        <v>5133.5</v>
      </c>
      <c r="AF123" s="104">
        <f>'cieki 2023'!BI124</f>
        <v>0.5</v>
      </c>
      <c r="AG123" s="104">
        <f>'cieki 2023'!BK124</f>
        <v>0.5</v>
      </c>
      <c r="AH123" s="104">
        <f>'cieki 2023'!BL124</f>
        <v>0.05</v>
      </c>
      <c r="AI123" s="104">
        <f>'cieki 2023'!BM124</f>
        <v>0.05</v>
      </c>
      <c r="AJ123" s="104">
        <f>'cieki 2023'!BN124</f>
        <v>0.05</v>
      </c>
      <c r="AK123" s="104">
        <f>'cieki 2023'!BQ124</f>
        <v>0.4</v>
      </c>
      <c r="AL123" s="103">
        <f>'cieki 2023'!BS124</f>
        <v>0.05</v>
      </c>
      <c r="AM123" s="104">
        <f>'cieki 2023'!BU124</f>
        <v>0.1</v>
      </c>
      <c r="AN123" s="104">
        <f>'cieki 2023'!BW124</f>
        <v>0.05</v>
      </c>
      <c r="AO123" s="104">
        <f>'cieki 2023'!BX124</f>
        <v>0.05</v>
      </c>
      <c r="AP123" s="104">
        <f>'cieki 2023'!BY124</f>
        <v>0.15000000000000002</v>
      </c>
      <c r="AQ123" s="104">
        <f>'cieki 2023'!CA124</f>
        <v>370</v>
      </c>
      <c r="AR123" s="103">
        <f>'cieki 2023'!CL124</f>
        <v>2.2000000000000002</v>
      </c>
      <c r="AS123" s="104">
        <f>'cieki 2023'!CO124</f>
        <v>0.5</v>
      </c>
      <c r="AT123" s="104">
        <f>'cieki 2023'!CT124</f>
        <v>0.5</v>
      </c>
      <c r="AU123" s="115">
        <f>'cieki 2023'!CY124</f>
        <v>0.01</v>
      </c>
      <c r="AV123" s="104">
        <f>'cieki 2023'!DD124</f>
        <v>0.05</v>
      </c>
      <c r="AW123" s="104">
        <f>'cieki 2023'!DE124</f>
        <v>0.05</v>
      </c>
      <c r="AX123" s="104">
        <f>'cieki 2023'!DF124</f>
        <v>0.05</v>
      </c>
      <c r="AY123" s="99" t="s">
        <v>164</v>
      </c>
      <c r="AZ123" s="105"/>
      <c r="BB123" s="114"/>
    </row>
    <row r="124" spans="1:54" s="93" customFormat="1" x14ac:dyDescent="0.25">
      <c r="A124" s="101">
        <f>'cieki 2023'!B125</f>
        <v>296</v>
      </c>
      <c r="B124" s="102" t="str">
        <f>'cieki 2023'!D125</f>
        <v>Odra - m. Kostrzyn</v>
      </c>
      <c r="C124" s="103">
        <f>'cieki 2023'!I125</f>
        <v>0.27100000000000002</v>
      </c>
      <c r="D124" s="103">
        <f>'cieki 2023'!J125</f>
        <v>5.22</v>
      </c>
      <c r="E124" s="103">
        <f>'cieki 2023'!L125</f>
        <v>0.27100000000000002</v>
      </c>
      <c r="F124" s="103">
        <f>'cieki 2023'!N125</f>
        <v>14.4</v>
      </c>
      <c r="G124" s="103">
        <f>'cieki 2023'!O125</f>
        <v>34.5</v>
      </c>
      <c r="H124" s="115">
        <f>'cieki 2023'!P125</f>
        <v>5.2999999999999999E-2</v>
      </c>
      <c r="I124" s="103">
        <f>'cieki 2023'!S125</f>
        <v>11.5</v>
      </c>
      <c r="J124" s="103">
        <f>'cieki 2023'!T125</f>
        <v>46.2</v>
      </c>
      <c r="K124" s="104">
        <f>'cieki 2023'!X125</f>
        <v>99.9</v>
      </c>
      <c r="L124" s="104">
        <f>'cieki 2023'!AA125</f>
        <v>9260</v>
      </c>
      <c r="M124" s="104">
        <f>'cieki 2023'!AB125</f>
        <v>284</v>
      </c>
      <c r="N124" s="104">
        <f>'cieki 2023'!AH125</f>
        <v>95</v>
      </c>
      <c r="O124" s="104">
        <f>'cieki 2023'!AI125</f>
        <v>177</v>
      </c>
      <c r="P124" s="104">
        <f>'cieki 2023'!AJ125</f>
        <v>32</v>
      </c>
      <c r="Q124" s="104">
        <f>'cieki 2023'!AK125</f>
        <v>405</v>
      </c>
      <c r="R124" s="104">
        <f>'cieki 2023'!AL125</f>
        <v>130</v>
      </c>
      <c r="S124" s="104">
        <f>'cieki 2023'!AM125</f>
        <v>132</v>
      </c>
      <c r="T124" s="104">
        <f>'cieki 2023'!AN125</f>
        <v>178</v>
      </c>
      <c r="U124" s="104">
        <f>'cieki 2023'!AP125</f>
        <v>111</v>
      </c>
      <c r="V124" s="104">
        <f>'cieki 2023'!AQ125</f>
        <v>46</v>
      </c>
      <c r="W124" s="104">
        <f>'cieki 2023'!AR125</f>
        <v>59</v>
      </c>
      <c r="X124" s="104">
        <f>'cieki 2023'!AS125</f>
        <v>42</v>
      </c>
      <c r="Y124" s="104">
        <f>'cieki 2023'!AT125</f>
        <v>348</v>
      </c>
      <c r="Z124" s="104">
        <f>'cieki 2023'!AU125</f>
        <v>222</v>
      </c>
      <c r="AA124" s="104">
        <f>'cieki 2023'!AV125</f>
        <v>90</v>
      </c>
      <c r="AB124" s="104">
        <f>'cieki 2023'!AW125</f>
        <v>132</v>
      </c>
      <c r="AC124" s="104">
        <f>'cieki 2023'!AX125</f>
        <v>168</v>
      </c>
      <c r="AD124" s="104">
        <f>'cieki 2023'!AY125</f>
        <v>24</v>
      </c>
      <c r="AE124" s="104">
        <f>'cieki 2023'!BA125</f>
        <v>1956</v>
      </c>
      <c r="AF124" s="104">
        <f>'cieki 2023'!BI125</f>
        <v>0.5</v>
      </c>
      <c r="AG124" s="104">
        <f>'cieki 2023'!BK125</f>
        <v>0.5</v>
      </c>
      <c r="AH124" s="104">
        <f>'cieki 2023'!BL125</f>
        <v>0.05</v>
      </c>
      <c r="AI124" s="104">
        <f>'cieki 2023'!BM125</f>
        <v>0.05</v>
      </c>
      <c r="AJ124" s="104">
        <f>'cieki 2023'!BN125</f>
        <v>0.05</v>
      </c>
      <c r="AK124" s="104">
        <f>'cieki 2023'!BQ125</f>
        <v>0.4</v>
      </c>
      <c r="AL124" s="103">
        <f>'cieki 2023'!BS125</f>
        <v>0.05</v>
      </c>
      <c r="AM124" s="104">
        <f>'cieki 2023'!BU125</f>
        <v>0.1</v>
      </c>
      <c r="AN124" s="104">
        <f>'cieki 2023'!BW125</f>
        <v>0.05</v>
      </c>
      <c r="AO124" s="104">
        <f>'cieki 2023'!BX125</f>
        <v>0.05</v>
      </c>
      <c r="AP124" s="104">
        <f>'cieki 2023'!BY125</f>
        <v>0.15000000000000002</v>
      </c>
      <c r="AQ124" s="104">
        <f>'cieki 2023'!CA125</f>
        <v>25</v>
      </c>
      <c r="AR124" s="103">
        <f>'cieki 2023'!CL125</f>
        <v>5.0000000000000001E-3</v>
      </c>
      <c r="AS124" s="104">
        <f>'cieki 2023'!CO125</f>
        <v>0.5</v>
      </c>
      <c r="AT124" s="104">
        <f>'cieki 2023'!CT125</f>
        <v>0.5</v>
      </c>
      <c r="AU124" s="115">
        <f>'cieki 2023'!CY125</f>
        <v>1.82E-3</v>
      </c>
      <c r="AV124" s="104">
        <f>'cieki 2023'!DD125</f>
        <v>0.05</v>
      </c>
      <c r="AW124" s="104">
        <f>'cieki 2023'!DE125</f>
        <v>0.05</v>
      </c>
      <c r="AX124" s="104">
        <f>'cieki 2023'!DF125</f>
        <v>0.05</v>
      </c>
      <c r="AY124" s="96" t="s">
        <v>163</v>
      </c>
      <c r="AZ124" s="105"/>
      <c r="BB124" s="114"/>
    </row>
    <row r="125" spans="1:54" s="93" customFormat="1" ht="18" x14ac:dyDescent="0.25">
      <c r="A125" s="101">
        <f>'cieki 2023'!B126</f>
        <v>297</v>
      </c>
      <c r="B125" s="102" t="str">
        <f>'cieki 2023'!D126</f>
        <v>Odra - powyżej Nowej Soli (most na drodze Nowa Sól - Przyborów)</v>
      </c>
      <c r="C125" s="103">
        <f>'cieki 2023'!I126</f>
        <v>0.05</v>
      </c>
      <c r="D125" s="103">
        <f>'cieki 2023'!J126</f>
        <v>1.5</v>
      </c>
      <c r="E125" s="103">
        <f>'cieki 2023'!L126</f>
        <v>2.5000000000000001E-2</v>
      </c>
      <c r="F125" s="103">
        <f>'cieki 2023'!N126</f>
        <v>2.37</v>
      </c>
      <c r="G125" s="103">
        <f>'cieki 2023'!O126</f>
        <v>6.14</v>
      </c>
      <c r="H125" s="115">
        <f>'cieki 2023'!P126</f>
        <v>4.2000000000000003E-2</v>
      </c>
      <c r="I125" s="103">
        <f>'cieki 2023'!S126</f>
        <v>2.59</v>
      </c>
      <c r="J125" s="103">
        <f>'cieki 2023'!T126</f>
        <v>6.42</v>
      </c>
      <c r="K125" s="104">
        <f>'cieki 2023'!X126</f>
        <v>24.1</v>
      </c>
      <c r="L125" s="104">
        <f>'cieki 2023'!AA126</f>
        <v>1940</v>
      </c>
      <c r="M125" s="104">
        <f>'cieki 2023'!AB126</f>
        <v>46.1</v>
      </c>
      <c r="N125" s="104">
        <f>'cieki 2023'!AH126</f>
        <v>45</v>
      </c>
      <c r="O125" s="104">
        <f>'cieki 2023'!AI126</f>
        <v>31</v>
      </c>
      <c r="P125" s="104">
        <f>'cieki 2023'!AJ126</f>
        <v>6</v>
      </c>
      <c r="Q125" s="104">
        <f>'cieki 2023'!AK126</f>
        <v>50</v>
      </c>
      <c r="R125" s="104">
        <f>'cieki 2023'!AL126</f>
        <v>20</v>
      </c>
      <c r="S125" s="104">
        <f>'cieki 2023'!AM126</f>
        <v>19</v>
      </c>
      <c r="T125" s="104">
        <f>'cieki 2023'!AN126</f>
        <v>23</v>
      </c>
      <c r="U125" s="104">
        <f>'cieki 2023'!AP126</f>
        <v>19</v>
      </c>
      <c r="V125" s="104">
        <f>'cieki 2023'!AQ126</f>
        <v>5</v>
      </c>
      <c r="W125" s="104">
        <f>'cieki 2023'!AR126</f>
        <v>18</v>
      </c>
      <c r="X125" s="104">
        <f>'cieki 2023'!AS126</f>
        <v>6</v>
      </c>
      <c r="Y125" s="104">
        <f>'cieki 2023'!AT126</f>
        <v>46</v>
      </c>
      <c r="Z125" s="104">
        <f>'cieki 2023'!AU126</f>
        <v>31</v>
      </c>
      <c r="AA125" s="104">
        <f>'cieki 2023'!AV126</f>
        <v>14</v>
      </c>
      <c r="AB125" s="104">
        <f>'cieki 2023'!AW126</f>
        <v>12</v>
      </c>
      <c r="AC125" s="104">
        <f>'cieki 2023'!AX126</f>
        <v>21</v>
      </c>
      <c r="AD125" s="104">
        <f>'cieki 2023'!AY126</f>
        <v>2.5</v>
      </c>
      <c r="AE125" s="104">
        <f>'cieki 2023'!BA126</f>
        <v>314</v>
      </c>
      <c r="AF125" s="104">
        <f>'cieki 2023'!BI126</f>
        <v>0.5</v>
      </c>
      <c r="AG125" s="104">
        <f>'cieki 2023'!BK126</f>
        <v>0.5</v>
      </c>
      <c r="AH125" s="104">
        <f>'cieki 2023'!BL126</f>
        <v>0.05</v>
      </c>
      <c r="AI125" s="104">
        <f>'cieki 2023'!BM126</f>
        <v>0.05</v>
      </c>
      <c r="AJ125" s="104">
        <f>'cieki 2023'!BN126</f>
        <v>0.05</v>
      </c>
      <c r="AK125" s="104">
        <f>'cieki 2023'!BQ126</f>
        <v>0.4</v>
      </c>
      <c r="AL125" s="103">
        <f>'cieki 2023'!BS126</f>
        <v>0.05</v>
      </c>
      <c r="AM125" s="104">
        <f>'cieki 2023'!BU126</f>
        <v>0.1</v>
      </c>
      <c r="AN125" s="104">
        <f>'cieki 2023'!BW126</f>
        <v>0.05</v>
      </c>
      <c r="AO125" s="104">
        <f>'cieki 2023'!BX126</f>
        <v>0.05</v>
      </c>
      <c r="AP125" s="104">
        <f>'cieki 2023'!BY126</f>
        <v>0.15000000000000002</v>
      </c>
      <c r="AQ125" s="104">
        <f>'cieki 2023'!CA126</f>
        <v>25</v>
      </c>
      <c r="AR125" s="103">
        <f>'cieki 2023'!CL126</f>
        <v>5.0000000000000001E-3</v>
      </c>
      <c r="AS125" s="104">
        <f>'cieki 2023'!CO126</f>
        <v>0.5</v>
      </c>
      <c r="AT125" s="104">
        <f>'cieki 2023'!CT126</f>
        <v>0.5</v>
      </c>
      <c r="AU125" s="115">
        <f>'cieki 2023'!CY126</f>
        <v>9.2000000000000003E-4</v>
      </c>
      <c r="AV125" s="104">
        <f>'cieki 2023'!DD126</f>
        <v>0.05</v>
      </c>
      <c r="AW125" s="104">
        <f>'cieki 2023'!DE126</f>
        <v>0.05</v>
      </c>
      <c r="AX125" s="104">
        <f>'cieki 2023'!DF126</f>
        <v>0.05</v>
      </c>
      <c r="AY125" s="94" t="s">
        <v>162</v>
      </c>
      <c r="AZ125" s="105"/>
      <c r="BB125" s="114"/>
    </row>
    <row r="126" spans="1:54" s="93" customFormat="1" x14ac:dyDescent="0.25">
      <c r="A126" s="101">
        <f>'cieki 2023'!B127</f>
        <v>298</v>
      </c>
      <c r="B126" s="102" t="str">
        <f>'cieki 2023'!D127</f>
        <v>Odra - poniżej uj. Słubii (m. Osinów)</v>
      </c>
      <c r="C126" s="103">
        <f>'cieki 2023'!I127</f>
        <v>0.05</v>
      </c>
      <c r="D126" s="103">
        <f>'cieki 2023'!J127</f>
        <v>4.76</v>
      </c>
      <c r="E126" s="103">
        <f>'cieki 2023'!L127</f>
        <v>2.5000000000000001E-2</v>
      </c>
      <c r="F126" s="103">
        <f>'cieki 2023'!N127</f>
        <v>7.55</v>
      </c>
      <c r="G126" s="103">
        <f>'cieki 2023'!O127</f>
        <v>7.87</v>
      </c>
      <c r="H126" s="115">
        <f>'cieki 2023'!P127</f>
        <v>5.8999999999999997E-2</v>
      </c>
      <c r="I126" s="103">
        <f>'cieki 2023'!S127</f>
        <v>4.28</v>
      </c>
      <c r="J126" s="103">
        <f>'cieki 2023'!T127</f>
        <v>5.09</v>
      </c>
      <c r="K126" s="104">
        <f>'cieki 2023'!X127</f>
        <v>28</v>
      </c>
      <c r="L126" s="104">
        <f>'cieki 2023'!AA127</f>
        <v>12700</v>
      </c>
      <c r="M126" s="104">
        <f>'cieki 2023'!AB127</f>
        <v>736.11099999999999</v>
      </c>
      <c r="N126" s="104">
        <f>'cieki 2023'!AH127</f>
        <v>8</v>
      </c>
      <c r="O126" s="104">
        <f>'cieki 2023'!AI127</f>
        <v>7</v>
      </c>
      <c r="P126" s="104">
        <f>'cieki 2023'!AJ127</f>
        <v>2.5</v>
      </c>
      <c r="Q126" s="104">
        <f>'cieki 2023'!AK127</f>
        <v>15</v>
      </c>
      <c r="R126" s="104">
        <f>'cieki 2023'!AL127</f>
        <v>8</v>
      </c>
      <c r="S126" s="104">
        <f>'cieki 2023'!AM127</f>
        <v>8</v>
      </c>
      <c r="T126" s="104">
        <f>'cieki 2023'!AN127</f>
        <v>10</v>
      </c>
      <c r="U126" s="104">
        <f>'cieki 2023'!AP127</f>
        <v>9</v>
      </c>
      <c r="V126" s="104">
        <f>'cieki 2023'!AQ127</f>
        <v>1.5</v>
      </c>
      <c r="W126" s="104">
        <f>'cieki 2023'!AR127</f>
        <v>2.5</v>
      </c>
      <c r="X126" s="104">
        <f>'cieki 2023'!AS127</f>
        <v>2.5</v>
      </c>
      <c r="Y126" s="104">
        <f>'cieki 2023'!AT127</f>
        <v>14</v>
      </c>
      <c r="Z126" s="104">
        <f>'cieki 2023'!AU127</f>
        <v>12</v>
      </c>
      <c r="AA126" s="104">
        <f>'cieki 2023'!AV127</f>
        <v>6</v>
      </c>
      <c r="AB126" s="104">
        <f>'cieki 2023'!AW127</f>
        <v>8</v>
      </c>
      <c r="AC126" s="104">
        <f>'cieki 2023'!AX127</f>
        <v>16</v>
      </c>
      <c r="AD126" s="104">
        <f>'cieki 2023'!AY127</f>
        <v>2.5</v>
      </c>
      <c r="AE126" s="104">
        <f>'cieki 2023'!BA127</f>
        <v>97</v>
      </c>
      <c r="AF126" s="104">
        <f>'cieki 2023'!BI127</f>
        <v>0.5</v>
      </c>
      <c r="AG126" s="104">
        <f>'cieki 2023'!BK127</f>
        <v>0.5</v>
      </c>
      <c r="AH126" s="104">
        <f>'cieki 2023'!BL127</f>
        <v>0.05</v>
      </c>
      <c r="AI126" s="104">
        <f>'cieki 2023'!BM127</f>
        <v>0.05</v>
      </c>
      <c r="AJ126" s="104">
        <f>'cieki 2023'!BN127</f>
        <v>0.05</v>
      </c>
      <c r="AK126" s="104">
        <f>'cieki 2023'!BQ127</f>
        <v>0.4</v>
      </c>
      <c r="AL126" s="103">
        <f>'cieki 2023'!BS127</f>
        <v>0.05</v>
      </c>
      <c r="AM126" s="104">
        <f>'cieki 2023'!BU127</f>
        <v>0.1</v>
      </c>
      <c r="AN126" s="104">
        <f>'cieki 2023'!BW127</f>
        <v>0.05</v>
      </c>
      <c r="AO126" s="104">
        <f>'cieki 2023'!BX127</f>
        <v>0.05</v>
      </c>
      <c r="AP126" s="104">
        <f>'cieki 2023'!BY127</f>
        <v>0.15000000000000002</v>
      </c>
      <c r="AQ126" s="104">
        <f>'cieki 2023'!CA127</f>
        <v>25</v>
      </c>
      <c r="AR126" s="103">
        <f>'cieki 2023'!CL127</f>
        <v>5.0000000000000001E-3</v>
      </c>
      <c r="AS126" s="104">
        <f>'cieki 2023'!CO127</f>
        <v>0.5</v>
      </c>
      <c r="AT126" s="104">
        <f>'cieki 2023'!CT127</f>
        <v>0.5</v>
      </c>
      <c r="AU126" s="115">
        <f>'cieki 2023'!CY127</f>
        <v>9.7999999999999997E-4</v>
      </c>
      <c r="AV126" s="104">
        <f>'cieki 2023'!DD127</f>
        <v>0.05</v>
      </c>
      <c r="AW126" s="104">
        <f>'cieki 2023'!DE127</f>
        <v>0.05</v>
      </c>
      <c r="AX126" s="104">
        <f>'cieki 2023'!DF127</f>
        <v>0.05</v>
      </c>
      <c r="AY126" s="94" t="s">
        <v>162</v>
      </c>
      <c r="AZ126" s="105"/>
      <c r="BB126" s="114"/>
    </row>
    <row r="127" spans="1:54" s="93" customFormat="1" x14ac:dyDescent="0.25">
      <c r="A127" s="101">
        <f>'cieki 2023'!B128</f>
        <v>299</v>
      </c>
      <c r="B127" s="102" t="str">
        <f>'cieki 2023'!D128</f>
        <v>Odra poniżej Gryfina</v>
      </c>
      <c r="C127" s="103">
        <f>'cieki 2023'!I128</f>
        <v>0.05</v>
      </c>
      <c r="D127" s="103">
        <f>'cieki 2023'!J128</f>
        <v>3.82</v>
      </c>
      <c r="E127" s="103">
        <f>'cieki 2023'!L128</f>
        <v>8.6999999999999994E-2</v>
      </c>
      <c r="F127" s="103">
        <f>'cieki 2023'!N128</f>
        <v>12.4</v>
      </c>
      <c r="G127" s="103">
        <f>'cieki 2023'!O128</f>
        <v>87.8</v>
      </c>
      <c r="H127" s="115">
        <f>'cieki 2023'!P128</f>
        <v>4.8899999999999999E-2</v>
      </c>
      <c r="I127" s="103">
        <f>'cieki 2023'!S128</f>
        <v>7.62</v>
      </c>
      <c r="J127" s="103">
        <f>'cieki 2023'!T128</f>
        <v>31.4</v>
      </c>
      <c r="K127" s="104">
        <f>'cieki 2023'!X128</f>
        <v>77</v>
      </c>
      <c r="L127" s="104">
        <f>'cieki 2023'!AA128</f>
        <v>8200</v>
      </c>
      <c r="M127" s="104">
        <f>'cieki 2023'!AB128</f>
        <v>211</v>
      </c>
      <c r="N127" s="104">
        <f>'cieki 2023'!AH128</f>
        <v>96</v>
      </c>
      <c r="O127" s="104">
        <f>'cieki 2023'!AI128</f>
        <v>57</v>
      </c>
      <c r="P127" s="104">
        <f>'cieki 2023'!AJ128</f>
        <v>15</v>
      </c>
      <c r="Q127" s="104">
        <f>'cieki 2023'!AK128</f>
        <v>87</v>
      </c>
      <c r="R127" s="104">
        <f>'cieki 2023'!AL128</f>
        <v>42</v>
      </c>
      <c r="S127" s="104">
        <f>'cieki 2023'!AM128</f>
        <v>51</v>
      </c>
      <c r="T127" s="104">
        <f>'cieki 2023'!AN128</f>
        <v>41</v>
      </c>
      <c r="U127" s="104">
        <f>'cieki 2023'!AP128</f>
        <v>20</v>
      </c>
      <c r="V127" s="104">
        <f>'cieki 2023'!AQ128</f>
        <v>1.5</v>
      </c>
      <c r="W127" s="104">
        <f>'cieki 2023'!AR128</f>
        <v>21</v>
      </c>
      <c r="X127" s="104">
        <f>'cieki 2023'!AS128</f>
        <v>2.5</v>
      </c>
      <c r="Y127" s="104">
        <f>'cieki 2023'!AT128</f>
        <v>71</v>
      </c>
      <c r="Z127" s="104">
        <f>'cieki 2023'!AU128</f>
        <v>50</v>
      </c>
      <c r="AA127" s="104">
        <f>'cieki 2023'!AV128</f>
        <v>23</v>
      </c>
      <c r="AB127" s="104">
        <f>'cieki 2023'!AW128</f>
        <v>19</v>
      </c>
      <c r="AC127" s="104">
        <f>'cieki 2023'!AX128</f>
        <v>36</v>
      </c>
      <c r="AD127" s="104">
        <f>'cieki 2023'!AY128</f>
        <v>2.5</v>
      </c>
      <c r="AE127" s="104">
        <f>'cieki 2023'!BA128</f>
        <v>558</v>
      </c>
      <c r="AF127" s="104">
        <f>'cieki 2023'!BI128</f>
        <v>0.5</v>
      </c>
      <c r="AG127" s="104">
        <f>'cieki 2023'!BK128</f>
        <v>0.5</v>
      </c>
      <c r="AH127" s="104">
        <f>'cieki 2023'!BL128</f>
        <v>0.05</v>
      </c>
      <c r="AI127" s="104">
        <f>'cieki 2023'!BM128</f>
        <v>0.05</v>
      </c>
      <c r="AJ127" s="104">
        <f>'cieki 2023'!BN128</f>
        <v>0.05</v>
      </c>
      <c r="AK127" s="104">
        <f>'cieki 2023'!BQ128</f>
        <v>0.4</v>
      </c>
      <c r="AL127" s="103">
        <f>'cieki 2023'!BS128</f>
        <v>0.05</v>
      </c>
      <c r="AM127" s="104">
        <f>'cieki 2023'!BU128</f>
        <v>0.1</v>
      </c>
      <c r="AN127" s="104">
        <f>'cieki 2023'!BW128</f>
        <v>0.05</v>
      </c>
      <c r="AO127" s="104">
        <f>'cieki 2023'!BX128</f>
        <v>0.05</v>
      </c>
      <c r="AP127" s="104">
        <f>'cieki 2023'!BY128</f>
        <v>0.15000000000000002</v>
      </c>
      <c r="AQ127" s="104">
        <f>'cieki 2023'!CA128</f>
        <v>25</v>
      </c>
      <c r="AR127" s="103">
        <f>'cieki 2023'!CL128</f>
        <v>5.0000000000000001E-3</v>
      </c>
      <c r="AS127" s="104">
        <f>'cieki 2023'!CO128</f>
        <v>0.5</v>
      </c>
      <c r="AT127" s="104">
        <f>'cieki 2023'!CT128</f>
        <v>0.5</v>
      </c>
      <c r="AU127" s="115">
        <f>'cieki 2023'!CY128</f>
        <v>1E-3</v>
      </c>
      <c r="AV127" s="104">
        <f>'cieki 2023'!DD128</f>
        <v>0.05</v>
      </c>
      <c r="AW127" s="104">
        <f>'cieki 2023'!DE128</f>
        <v>0.05</v>
      </c>
      <c r="AX127" s="104">
        <f>'cieki 2023'!DF128</f>
        <v>0.05</v>
      </c>
      <c r="AY127" s="94" t="s">
        <v>162</v>
      </c>
      <c r="AZ127" s="105"/>
      <c r="BB127" s="114"/>
    </row>
    <row r="128" spans="1:54" s="93" customFormat="1" x14ac:dyDescent="0.25">
      <c r="A128" s="101">
        <f>'cieki 2023'!B129</f>
        <v>300</v>
      </c>
      <c r="B128" s="102" t="str">
        <f>'cieki 2023'!D129</f>
        <v>Okrzejka - Podłęż</v>
      </c>
      <c r="C128" s="103">
        <f>'cieki 2023'!I129</f>
        <v>0.05</v>
      </c>
      <c r="D128" s="103">
        <f>'cieki 2023'!J129</f>
        <v>1.5</v>
      </c>
      <c r="E128" s="103">
        <f>'cieki 2023'!L129</f>
        <v>7.0000000000000007E-2</v>
      </c>
      <c r="F128" s="103">
        <f>'cieki 2023'!N129</f>
        <v>1.1200000000000001</v>
      </c>
      <c r="G128" s="103">
        <f>'cieki 2023'!O129</f>
        <v>2.9</v>
      </c>
      <c r="H128" s="115">
        <f>'cieki 2023'!P129</f>
        <v>1.12E-2</v>
      </c>
      <c r="I128" s="103">
        <f>'cieki 2023'!S129</f>
        <v>1.1599999999999999</v>
      </c>
      <c r="J128" s="103">
        <f>'cieki 2023'!T129</f>
        <v>1.86</v>
      </c>
      <c r="K128" s="104">
        <f>'cieki 2023'!X129</f>
        <v>5.17</v>
      </c>
      <c r="L128" s="104">
        <f>'cieki 2023'!AA129</f>
        <v>3340</v>
      </c>
      <c r="M128" s="104">
        <f>'cieki 2023'!AB129</f>
        <v>890.57</v>
      </c>
      <c r="N128" s="104">
        <f>'cieki 2023'!AH129</f>
        <v>5</v>
      </c>
      <c r="O128" s="104">
        <f>'cieki 2023'!AI129</f>
        <v>2.5</v>
      </c>
      <c r="P128" s="104">
        <f>'cieki 2023'!AJ129</f>
        <v>2.5</v>
      </c>
      <c r="Q128" s="104">
        <f>'cieki 2023'!AK129</f>
        <v>2.5</v>
      </c>
      <c r="R128" s="104">
        <f>'cieki 2023'!AL129</f>
        <v>2.5</v>
      </c>
      <c r="S128" s="104">
        <f>'cieki 2023'!AM129</f>
        <v>2.5</v>
      </c>
      <c r="T128" s="104">
        <f>'cieki 2023'!AN129</f>
        <v>2.5</v>
      </c>
      <c r="U128" s="104">
        <f>'cieki 2023'!AP129</f>
        <v>2.5</v>
      </c>
      <c r="V128" s="104">
        <f>'cieki 2023'!AQ129</f>
        <v>1.5</v>
      </c>
      <c r="W128" s="104">
        <f>'cieki 2023'!AR129</f>
        <v>2.5</v>
      </c>
      <c r="X128" s="104">
        <f>'cieki 2023'!AS129</f>
        <v>2.5</v>
      </c>
      <c r="Y128" s="104">
        <f>'cieki 2023'!AT129</f>
        <v>2.5</v>
      </c>
      <c r="Z128" s="104">
        <f>'cieki 2023'!AU129</f>
        <v>2.5</v>
      </c>
      <c r="AA128" s="104">
        <f>'cieki 2023'!AV129</f>
        <v>2.5</v>
      </c>
      <c r="AB128" s="104">
        <f>'cieki 2023'!AW129</f>
        <v>2.5</v>
      </c>
      <c r="AC128" s="104">
        <f>'cieki 2023'!AX129</f>
        <v>2.5</v>
      </c>
      <c r="AD128" s="104">
        <f>'cieki 2023'!AY129</f>
        <v>2.5</v>
      </c>
      <c r="AE128" s="104">
        <f>'cieki 2023'!BA129</f>
        <v>34</v>
      </c>
      <c r="AF128" s="104">
        <f>'cieki 2023'!BI129</f>
        <v>0.5</v>
      </c>
      <c r="AG128" s="104">
        <f>'cieki 2023'!BK129</f>
        <v>0.5</v>
      </c>
      <c r="AH128" s="104">
        <f>'cieki 2023'!BL129</f>
        <v>0.05</v>
      </c>
      <c r="AI128" s="104">
        <f>'cieki 2023'!BM129</f>
        <v>0.05</v>
      </c>
      <c r="AJ128" s="104">
        <f>'cieki 2023'!BN129</f>
        <v>0.05</v>
      </c>
      <c r="AK128" s="104">
        <f>'cieki 2023'!BQ129</f>
        <v>0.4</v>
      </c>
      <c r="AL128" s="103">
        <f>'cieki 2023'!BS129</f>
        <v>0.05</v>
      </c>
      <c r="AM128" s="104">
        <f>'cieki 2023'!BU129</f>
        <v>0.1</v>
      </c>
      <c r="AN128" s="104">
        <f>'cieki 2023'!BW129</f>
        <v>0.05</v>
      </c>
      <c r="AO128" s="104">
        <f>'cieki 2023'!BX129</f>
        <v>0.05</v>
      </c>
      <c r="AP128" s="104">
        <f>'cieki 2023'!BY129</f>
        <v>0.15000000000000002</v>
      </c>
      <c r="AQ128" s="104">
        <f>'cieki 2023'!CA129</f>
        <v>25</v>
      </c>
      <c r="AR128" s="103">
        <f>'cieki 2023'!CL129</f>
        <v>5.0000000000000001E-3</v>
      </c>
      <c r="AS128" s="104">
        <f>'cieki 2023'!CO129</f>
        <v>0.5</v>
      </c>
      <c r="AT128" s="104">
        <f>'cieki 2023'!CT129</f>
        <v>0.5</v>
      </c>
      <c r="AU128" s="115">
        <f>'cieki 2023'!CY129</f>
        <v>9.1E-4</v>
      </c>
      <c r="AV128" s="104">
        <f>'cieki 2023'!DD129</f>
        <v>0.05</v>
      </c>
      <c r="AW128" s="104">
        <f>'cieki 2023'!DE129</f>
        <v>0.05</v>
      </c>
      <c r="AX128" s="104">
        <f>'cieki 2023'!DF129</f>
        <v>0.05</v>
      </c>
      <c r="AY128" s="96" t="s">
        <v>163</v>
      </c>
      <c r="AZ128" s="105"/>
      <c r="BB128" s="114"/>
    </row>
    <row r="129" spans="1:54" s="93" customFormat="1" x14ac:dyDescent="0.25">
      <c r="A129" s="101">
        <f>'cieki 2023'!B130</f>
        <v>301</v>
      </c>
      <c r="B129" s="102" t="str">
        <f>'cieki 2023'!D130</f>
        <v>Olesnice - Podlesie</v>
      </c>
      <c r="C129" s="103">
        <f>'cieki 2023'!I130</f>
        <v>0.05</v>
      </c>
      <c r="D129" s="103">
        <f>'cieki 2023'!J130</f>
        <v>1.5</v>
      </c>
      <c r="E129" s="103">
        <f>'cieki 2023'!L130</f>
        <v>0.57799999999999996</v>
      </c>
      <c r="F129" s="103">
        <f>'cieki 2023'!N130</f>
        <v>33.5</v>
      </c>
      <c r="G129" s="103">
        <f>'cieki 2023'!O130</f>
        <v>33.6</v>
      </c>
      <c r="H129" s="115">
        <f>'cieki 2023'!P130</f>
        <v>2.5000000000000001E-3</v>
      </c>
      <c r="I129" s="103">
        <f>'cieki 2023'!S130</f>
        <v>19</v>
      </c>
      <c r="J129" s="103">
        <f>'cieki 2023'!T130</f>
        <v>38.6</v>
      </c>
      <c r="K129" s="104">
        <f>'cieki 2023'!X130</f>
        <v>307</v>
      </c>
      <c r="L129" s="104">
        <f>'cieki 2023'!AA130</f>
        <v>22658</v>
      </c>
      <c r="M129" s="104">
        <f>'cieki 2023'!AB130</f>
        <v>284</v>
      </c>
      <c r="N129" s="104">
        <f>'cieki 2023'!AH130</f>
        <v>230</v>
      </c>
      <c r="O129" s="104">
        <f>'cieki 2023'!AI130</f>
        <v>1270</v>
      </c>
      <c r="P129" s="104">
        <f>'cieki 2023'!AJ130</f>
        <v>279</v>
      </c>
      <c r="Q129" s="104">
        <f>'cieki 2023'!AK130</f>
        <v>3870</v>
      </c>
      <c r="R129" s="104">
        <f>'cieki 2023'!AL130</f>
        <v>1650</v>
      </c>
      <c r="S129" s="104">
        <f>'cieki 2023'!AM130</f>
        <v>1500</v>
      </c>
      <c r="T129" s="104">
        <f>'cieki 2023'!AN130</f>
        <v>1360</v>
      </c>
      <c r="U129" s="104">
        <f>'cieki 2023'!AP130</f>
        <v>796</v>
      </c>
      <c r="V129" s="104">
        <f>'cieki 2023'!AQ130</f>
        <v>9</v>
      </c>
      <c r="W129" s="104">
        <f>'cieki 2023'!AR130</f>
        <v>190</v>
      </c>
      <c r="X129" s="104">
        <f>'cieki 2023'!AS130</f>
        <v>285</v>
      </c>
      <c r="Y129" s="104">
        <f>'cieki 2023'!AT130</f>
        <v>3730</v>
      </c>
      <c r="Z129" s="104">
        <f>'cieki 2023'!AU130</f>
        <v>1390</v>
      </c>
      <c r="AA129" s="104">
        <f>'cieki 2023'!AV130</f>
        <v>603</v>
      </c>
      <c r="AB129" s="104">
        <f>'cieki 2023'!AW130</f>
        <v>658</v>
      </c>
      <c r="AC129" s="104">
        <f>'cieki 2023'!AX130</f>
        <v>1120</v>
      </c>
      <c r="AD129" s="104">
        <f>'cieki 2023'!AY130</f>
        <v>218</v>
      </c>
      <c r="AE129" s="104">
        <f>'cieki 2023'!BA130</f>
        <v>16366</v>
      </c>
      <c r="AF129" s="104">
        <f>'cieki 2023'!BI130</f>
        <v>0.5</v>
      </c>
      <c r="AG129" s="104">
        <f>'cieki 2023'!BK130</f>
        <v>0.5</v>
      </c>
      <c r="AH129" s="104">
        <f>'cieki 2023'!BL130</f>
        <v>0.05</v>
      </c>
      <c r="AI129" s="104">
        <f>'cieki 2023'!BM130</f>
        <v>0.05</v>
      </c>
      <c r="AJ129" s="104">
        <f>'cieki 2023'!BN130</f>
        <v>0.05</v>
      </c>
      <c r="AK129" s="104">
        <f>'cieki 2023'!BQ130</f>
        <v>0.4</v>
      </c>
      <c r="AL129" s="103">
        <f>'cieki 2023'!BS130</f>
        <v>0.05</v>
      </c>
      <c r="AM129" s="104">
        <f>'cieki 2023'!BU130</f>
        <v>0.1</v>
      </c>
      <c r="AN129" s="104">
        <f>'cieki 2023'!BW130</f>
        <v>0.05</v>
      </c>
      <c r="AO129" s="104">
        <f>'cieki 2023'!BX130</f>
        <v>0.05</v>
      </c>
      <c r="AP129" s="104">
        <f>'cieki 2023'!BY130</f>
        <v>0.15000000000000002</v>
      </c>
      <c r="AQ129" s="104">
        <f>'cieki 2023'!CA130</f>
        <v>25</v>
      </c>
      <c r="AR129" s="103">
        <f>'cieki 2023'!CL130</f>
        <v>5.0000000000000001E-3</v>
      </c>
      <c r="AS129" s="104">
        <f>'cieki 2023'!CO130</f>
        <v>0.5</v>
      </c>
      <c r="AT129" s="104">
        <f>'cieki 2023'!CT130</f>
        <v>0.5</v>
      </c>
      <c r="AU129" s="115">
        <f>'cieki 2023'!CY130</f>
        <v>1.6000000000000001E-3</v>
      </c>
      <c r="AV129" s="104">
        <f>'cieki 2023'!DD130</f>
        <v>0.05</v>
      </c>
      <c r="AW129" s="104">
        <f>'cieki 2023'!DE130</f>
        <v>0.05</v>
      </c>
      <c r="AX129" s="104">
        <f>'cieki 2023'!DF130</f>
        <v>0.05</v>
      </c>
      <c r="AY129" s="99" t="s">
        <v>164</v>
      </c>
      <c r="AZ129" s="105"/>
      <c r="BB129" s="114"/>
    </row>
    <row r="130" spans="1:54" s="93" customFormat="1" x14ac:dyDescent="0.25">
      <c r="A130" s="101">
        <f>'cieki 2023'!B131</f>
        <v>302</v>
      </c>
      <c r="B130" s="102" t="str">
        <f>'cieki 2023'!D131</f>
        <v>Olza - powyżej Stonawki</v>
      </c>
      <c r="C130" s="103">
        <f>'cieki 2023'!I131</f>
        <v>0.05</v>
      </c>
      <c r="D130" s="103">
        <f>'cieki 2023'!J131</f>
        <v>5.68</v>
      </c>
      <c r="E130" s="103">
        <f>'cieki 2023'!L131</f>
        <v>0.52800000000000002</v>
      </c>
      <c r="F130" s="103">
        <f>'cieki 2023'!N131</f>
        <v>32.299999999999997</v>
      </c>
      <c r="G130" s="103">
        <f>'cieki 2023'!O131</f>
        <v>33.700000000000003</v>
      </c>
      <c r="H130" s="115">
        <f>'cieki 2023'!P131</f>
        <v>0.06</v>
      </c>
      <c r="I130" s="103">
        <f>'cieki 2023'!S131</f>
        <v>22.8</v>
      </c>
      <c r="J130" s="103">
        <f>'cieki 2023'!T131</f>
        <v>24.2</v>
      </c>
      <c r="K130" s="104">
        <f>'cieki 2023'!X131</f>
        <v>246</v>
      </c>
      <c r="L130" s="104">
        <f>'cieki 2023'!AA131</f>
        <v>23472.7</v>
      </c>
      <c r="M130" s="104">
        <f>'cieki 2023'!AB131</f>
        <v>424</v>
      </c>
      <c r="N130" s="104">
        <f>'cieki 2023'!AH131</f>
        <v>480</v>
      </c>
      <c r="O130" s="104">
        <f>'cieki 2023'!AI131</f>
        <v>494</v>
      </c>
      <c r="P130" s="104">
        <f>'cieki 2023'!AJ131</f>
        <v>35</v>
      </c>
      <c r="Q130" s="104">
        <f>'cieki 2023'!AK131</f>
        <v>1060</v>
      </c>
      <c r="R130" s="104">
        <f>'cieki 2023'!AL131</f>
        <v>420</v>
      </c>
      <c r="S130" s="104">
        <f>'cieki 2023'!AM131</f>
        <v>371</v>
      </c>
      <c r="T130" s="104">
        <f>'cieki 2023'!AN131</f>
        <v>309</v>
      </c>
      <c r="U130" s="104">
        <f>'cieki 2023'!AP131</f>
        <v>146</v>
      </c>
      <c r="V130" s="104">
        <f>'cieki 2023'!AQ131</f>
        <v>1.5</v>
      </c>
      <c r="W130" s="104">
        <f>'cieki 2023'!AR131</f>
        <v>181</v>
      </c>
      <c r="X130" s="104">
        <f>'cieki 2023'!AS131</f>
        <v>177</v>
      </c>
      <c r="Y130" s="104">
        <f>'cieki 2023'!AT131</f>
        <v>940</v>
      </c>
      <c r="Z130" s="104">
        <f>'cieki 2023'!AU131</f>
        <v>434</v>
      </c>
      <c r="AA130" s="104">
        <f>'cieki 2023'!AV131</f>
        <v>172</v>
      </c>
      <c r="AB130" s="104">
        <f>'cieki 2023'!AW131</f>
        <v>239</v>
      </c>
      <c r="AC130" s="104">
        <f>'cieki 2023'!AX131</f>
        <v>174</v>
      </c>
      <c r="AD130" s="104">
        <f>'cieki 2023'!AY131</f>
        <v>35</v>
      </c>
      <c r="AE130" s="104">
        <f>'cieki 2023'!BA131</f>
        <v>5074.5</v>
      </c>
      <c r="AF130" s="104">
        <f>'cieki 2023'!BI131</f>
        <v>0.5</v>
      </c>
      <c r="AG130" s="104">
        <f>'cieki 2023'!BK131</f>
        <v>0.5</v>
      </c>
      <c r="AH130" s="104">
        <f>'cieki 2023'!BL131</f>
        <v>0.05</v>
      </c>
      <c r="AI130" s="104">
        <f>'cieki 2023'!BM131</f>
        <v>0.05</v>
      </c>
      <c r="AJ130" s="104">
        <f>'cieki 2023'!BN131</f>
        <v>0.05</v>
      </c>
      <c r="AK130" s="104">
        <f>'cieki 2023'!BQ131</f>
        <v>0.4</v>
      </c>
      <c r="AL130" s="103">
        <f>'cieki 2023'!BS131</f>
        <v>0.05</v>
      </c>
      <c r="AM130" s="104">
        <f>'cieki 2023'!BU131</f>
        <v>0.1</v>
      </c>
      <c r="AN130" s="104">
        <f>'cieki 2023'!BW131</f>
        <v>0.05</v>
      </c>
      <c r="AO130" s="104">
        <f>'cieki 2023'!BX131</f>
        <v>0.05</v>
      </c>
      <c r="AP130" s="104">
        <f>'cieki 2023'!BY131</f>
        <v>0.15000000000000002</v>
      </c>
      <c r="AQ130" s="104">
        <f>'cieki 2023'!CA131</f>
        <v>0</v>
      </c>
      <c r="AR130" s="103">
        <f>'cieki 2023'!CL131</f>
        <v>0</v>
      </c>
      <c r="AS130" s="104">
        <f>'cieki 2023'!CO131</f>
        <v>0</v>
      </c>
      <c r="AT130" s="104">
        <f>'cieki 2023'!CT131</f>
        <v>0</v>
      </c>
      <c r="AU130" s="115">
        <f>'cieki 2023'!CY131</f>
        <v>0</v>
      </c>
      <c r="AV130" s="104">
        <f>'cieki 2023'!DD131</f>
        <v>0</v>
      </c>
      <c r="AW130" s="104">
        <f>'cieki 2023'!DE131</f>
        <v>0.05</v>
      </c>
      <c r="AX130" s="104">
        <f>'cieki 2023'!DF131</f>
        <v>0.05</v>
      </c>
      <c r="AY130" s="99" t="s">
        <v>164</v>
      </c>
      <c r="AZ130" s="105"/>
      <c r="BB130" s="114"/>
    </row>
    <row r="131" spans="1:54" s="93" customFormat="1" x14ac:dyDescent="0.25">
      <c r="A131" s="101">
        <f>'cieki 2023'!B132</f>
        <v>303</v>
      </c>
      <c r="B131" s="102" t="str">
        <f>'cieki 2023'!D132</f>
        <v>Omulew - Kolonia Wielbark</v>
      </c>
      <c r="C131" s="103">
        <f>'cieki 2023'!I132</f>
        <v>0.05</v>
      </c>
      <c r="D131" s="103">
        <f>'cieki 2023'!J132</f>
        <v>1.5</v>
      </c>
      <c r="E131" s="103">
        <f>'cieki 2023'!L132</f>
        <v>2.5000000000000001E-2</v>
      </c>
      <c r="F131" s="103">
        <f>'cieki 2023'!N132</f>
        <v>1.92</v>
      </c>
      <c r="G131" s="103">
        <f>'cieki 2023'!O132</f>
        <v>3.25</v>
      </c>
      <c r="H131" s="115">
        <f>'cieki 2023'!P132</f>
        <v>7.0000000000000001E-3</v>
      </c>
      <c r="I131" s="103">
        <f>'cieki 2023'!S132</f>
        <v>0.747</v>
      </c>
      <c r="J131" s="103">
        <f>'cieki 2023'!T132</f>
        <v>1.08</v>
      </c>
      <c r="K131" s="104">
        <f>'cieki 2023'!X132</f>
        <v>5.68</v>
      </c>
      <c r="L131" s="104">
        <f>'cieki 2023'!AA132</f>
        <v>1540</v>
      </c>
      <c r="M131" s="104">
        <f>'cieki 2023'!AB132</f>
        <v>54.2</v>
      </c>
      <c r="N131" s="104">
        <f>'cieki 2023'!AH132</f>
        <v>5</v>
      </c>
      <c r="O131" s="104">
        <f>'cieki 2023'!AI132</f>
        <v>2.5</v>
      </c>
      <c r="P131" s="104">
        <f>'cieki 2023'!AJ132</f>
        <v>2.5</v>
      </c>
      <c r="Q131" s="104">
        <f>'cieki 2023'!AK132</f>
        <v>2.5</v>
      </c>
      <c r="R131" s="104">
        <f>'cieki 2023'!AL132</f>
        <v>2.5</v>
      </c>
      <c r="S131" s="104">
        <f>'cieki 2023'!AM132</f>
        <v>2.5</v>
      </c>
      <c r="T131" s="104">
        <f>'cieki 2023'!AN132</f>
        <v>5</v>
      </c>
      <c r="U131" s="104">
        <f>'cieki 2023'!AP132</f>
        <v>6</v>
      </c>
      <c r="V131" s="104">
        <f>'cieki 2023'!AQ132</f>
        <v>1.5</v>
      </c>
      <c r="W131" s="104">
        <f>'cieki 2023'!AR132</f>
        <v>2.5</v>
      </c>
      <c r="X131" s="104">
        <f>'cieki 2023'!AS132</f>
        <v>2.5</v>
      </c>
      <c r="Y131" s="104">
        <f>'cieki 2023'!AT132</f>
        <v>2.5</v>
      </c>
      <c r="Z131" s="104">
        <f>'cieki 2023'!AU132</f>
        <v>7</v>
      </c>
      <c r="AA131" s="104">
        <f>'cieki 2023'!AV132</f>
        <v>2.5</v>
      </c>
      <c r="AB131" s="104">
        <f>'cieki 2023'!AW132</f>
        <v>7</v>
      </c>
      <c r="AC131" s="104">
        <f>'cieki 2023'!AX132</f>
        <v>13</v>
      </c>
      <c r="AD131" s="104">
        <f>'cieki 2023'!AY132</f>
        <v>2.5</v>
      </c>
      <c r="AE131" s="104">
        <f>'cieki 2023'!BA132</f>
        <v>41</v>
      </c>
      <c r="AF131" s="104">
        <f>'cieki 2023'!BI132</f>
        <v>0.5</v>
      </c>
      <c r="AG131" s="104">
        <f>'cieki 2023'!BK132</f>
        <v>0.5</v>
      </c>
      <c r="AH131" s="104">
        <f>'cieki 2023'!BL132</f>
        <v>0.05</v>
      </c>
      <c r="AI131" s="104">
        <f>'cieki 2023'!BM132</f>
        <v>0.05</v>
      </c>
      <c r="AJ131" s="104">
        <f>'cieki 2023'!BN132</f>
        <v>0.05</v>
      </c>
      <c r="AK131" s="104">
        <f>'cieki 2023'!BQ132</f>
        <v>0.4</v>
      </c>
      <c r="AL131" s="103">
        <f>'cieki 2023'!BS132</f>
        <v>0.05</v>
      </c>
      <c r="AM131" s="104">
        <f>'cieki 2023'!BU132</f>
        <v>0.1</v>
      </c>
      <c r="AN131" s="104">
        <f>'cieki 2023'!BW132</f>
        <v>0.05</v>
      </c>
      <c r="AO131" s="104">
        <f>'cieki 2023'!BX132</f>
        <v>0.05</v>
      </c>
      <c r="AP131" s="104">
        <f>'cieki 2023'!BY132</f>
        <v>0.15000000000000002</v>
      </c>
      <c r="AQ131" s="104">
        <f>'cieki 2023'!CA132</f>
        <v>0</v>
      </c>
      <c r="AR131" s="103">
        <f>'cieki 2023'!CL132</f>
        <v>0</v>
      </c>
      <c r="AS131" s="104">
        <f>'cieki 2023'!CO132</f>
        <v>0</v>
      </c>
      <c r="AT131" s="104">
        <f>'cieki 2023'!CT132</f>
        <v>0</v>
      </c>
      <c r="AU131" s="115">
        <f>'cieki 2023'!CY132</f>
        <v>0</v>
      </c>
      <c r="AV131" s="104">
        <f>'cieki 2023'!DD132</f>
        <v>0</v>
      </c>
      <c r="AW131" s="104">
        <f>'cieki 2023'!DE132</f>
        <v>0.05</v>
      </c>
      <c r="AX131" s="104">
        <f>'cieki 2023'!DF132</f>
        <v>0.05</v>
      </c>
      <c r="AY131" s="92" t="s">
        <v>161</v>
      </c>
      <c r="AZ131" s="105"/>
      <c r="BB131" s="114"/>
    </row>
    <row r="132" spans="1:54" s="93" customFormat="1" x14ac:dyDescent="0.25">
      <c r="A132" s="101">
        <f>'cieki 2023'!B133</f>
        <v>304</v>
      </c>
      <c r="B132" s="102" t="str">
        <f>'cieki 2023'!D133</f>
        <v>Opawica - Chomiąża</v>
      </c>
      <c r="C132" s="103">
        <f>'cieki 2023'!I133</f>
        <v>0.64100000000000001</v>
      </c>
      <c r="D132" s="103">
        <f>'cieki 2023'!J133</f>
        <v>7.12</v>
      </c>
      <c r="E132" s="103">
        <f>'cieki 2023'!L133</f>
        <v>0.217</v>
      </c>
      <c r="F132" s="103">
        <f>'cieki 2023'!N133</f>
        <v>26</v>
      </c>
      <c r="G132" s="103">
        <f>'cieki 2023'!O133</f>
        <v>16.600000000000001</v>
      </c>
      <c r="H132" s="115">
        <f>'cieki 2023'!P133</f>
        <v>3.7999999999999999E-2</v>
      </c>
      <c r="I132" s="103">
        <f>'cieki 2023'!S133</f>
        <v>16.399999999999999</v>
      </c>
      <c r="J132" s="103">
        <f>'cieki 2023'!T133</f>
        <v>13.6</v>
      </c>
      <c r="K132" s="104">
        <f>'cieki 2023'!X133</f>
        <v>62.4</v>
      </c>
      <c r="L132" s="104">
        <f>'cieki 2023'!AA133</f>
        <v>14700</v>
      </c>
      <c r="M132" s="104">
        <f>'cieki 2023'!AB133</f>
        <v>467</v>
      </c>
      <c r="N132" s="104">
        <f>'cieki 2023'!AH133</f>
        <v>51</v>
      </c>
      <c r="O132" s="104">
        <f>'cieki 2023'!AI133</f>
        <v>75</v>
      </c>
      <c r="P132" s="104">
        <f>'cieki 2023'!AJ133</f>
        <v>17</v>
      </c>
      <c r="Q132" s="104">
        <f>'cieki 2023'!AK133</f>
        <v>360</v>
      </c>
      <c r="R132" s="104">
        <f>'cieki 2023'!AL133</f>
        <v>150</v>
      </c>
      <c r="S132" s="104">
        <f>'cieki 2023'!AM133</f>
        <v>144</v>
      </c>
      <c r="T132" s="104">
        <f>'cieki 2023'!AN133</f>
        <v>135</v>
      </c>
      <c r="U132" s="104">
        <f>'cieki 2023'!AP133</f>
        <v>94</v>
      </c>
      <c r="V132" s="104">
        <f>'cieki 2023'!AQ133</f>
        <v>1.5</v>
      </c>
      <c r="W132" s="104">
        <f>'cieki 2023'!AR133</f>
        <v>9</v>
      </c>
      <c r="X132" s="104">
        <f>'cieki 2023'!AS133</f>
        <v>18</v>
      </c>
      <c r="Y132" s="104">
        <f>'cieki 2023'!AT133</f>
        <v>386</v>
      </c>
      <c r="Z132" s="104">
        <f>'cieki 2023'!AU133</f>
        <v>213</v>
      </c>
      <c r="AA132" s="104">
        <f>'cieki 2023'!AV133</f>
        <v>85</v>
      </c>
      <c r="AB132" s="104">
        <f>'cieki 2023'!AW133</f>
        <v>101</v>
      </c>
      <c r="AC132" s="104">
        <f>'cieki 2023'!AX133</f>
        <v>158</v>
      </c>
      <c r="AD132" s="104">
        <f>'cieki 2023'!AY133</f>
        <v>15</v>
      </c>
      <c r="AE132" s="104">
        <f>'cieki 2023'!BA133</f>
        <v>1644.5</v>
      </c>
      <c r="AF132" s="104">
        <f>'cieki 2023'!BI133</f>
        <v>0.5</v>
      </c>
      <c r="AG132" s="104">
        <f>'cieki 2023'!BK133</f>
        <v>0.5</v>
      </c>
      <c r="AH132" s="104">
        <f>'cieki 2023'!BL133</f>
        <v>0.05</v>
      </c>
      <c r="AI132" s="104">
        <f>'cieki 2023'!BM133</f>
        <v>0.05</v>
      </c>
      <c r="AJ132" s="104">
        <f>'cieki 2023'!BN133</f>
        <v>0.05</v>
      </c>
      <c r="AK132" s="104">
        <f>'cieki 2023'!BQ133</f>
        <v>0.4</v>
      </c>
      <c r="AL132" s="103">
        <f>'cieki 2023'!BS133</f>
        <v>0.05</v>
      </c>
      <c r="AM132" s="104">
        <f>'cieki 2023'!BU133</f>
        <v>0.1</v>
      </c>
      <c r="AN132" s="104">
        <f>'cieki 2023'!BW133</f>
        <v>0.05</v>
      </c>
      <c r="AO132" s="104">
        <f>'cieki 2023'!BX133</f>
        <v>0.05</v>
      </c>
      <c r="AP132" s="104">
        <f>'cieki 2023'!BY133</f>
        <v>0.15000000000000002</v>
      </c>
      <c r="AQ132" s="104">
        <f>'cieki 2023'!CA133</f>
        <v>0</v>
      </c>
      <c r="AR132" s="103">
        <f>'cieki 2023'!CL133</f>
        <v>0</v>
      </c>
      <c r="AS132" s="104">
        <f>'cieki 2023'!CO133</f>
        <v>0</v>
      </c>
      <c r="AT132" s="104">
        <f>'cieki 2023'!CT133</f>
        <v>0</v>
      </c>
      <c r="AU132" s="115">
        <f>'cieki 2023'!CY133</f>
        <v>0</v>
      </c>
      <c r="AV132" s="104">
        <f>'cieki 2023'!DD133</f>
        <v>0</v>
      </c>
      <c r="AW132" s="104">
        <f>'cieki 2023'!DE133</f>
        <v>0.05</v>
      </c>
      <c r="AX132" s="104">
        <f>'cieki 2023'!DF133</f>
        <v>0.05</v>
      </c>
      <c r="AY132" s="94" t="s">
        <v>162</v>
      </c>
      <c r="AZ132" s="105"/>
      <c r="BB132" s="114"/>
    </row>
    <row r="133" spans="1:54" s="93" customFormat="1" x14ac:dyDescent="0.25">
      <c r="A133" s="101">
        <f>'cieki 2023'!B134</f>
        <v>305</v>
      </c>
      <c r="B133" s="102" t="str">
        <f>'cieki 2023'!D134</f>
        <v>Orlica - przejście graniczne Niemojów-Bartošovice</v>
      </c>
      <c r="C133" s="103">
        <f>'cieki 2023'!I134</f>
        <v>0.05</v>
      </c>
      <c r="D133" s="103">
        <f>'cieki 2023'!J134</f>
        <v>4.88</v>
      </c>
      <c r="E133" s="103">
        <f>'cieki 2023'!L134</f>
        <v>0.182</v>
      </c>
      <c r="F133" s="103">
        <f>'cieki 2023'!N134</f>
        <v>6.26</v>
      </c>
      <c r="G133" s="103">
        <f>'cieki 2023'!O134</f>
        <v>6.88</v>
      </c>
      <c r="H133" s="115">
        <f>'cieki 2023'!P134</f>
        <v>1.7999999999999999E-2</v>
      </c>
      <c r="I133" s="103">
        <f>'cieki 2023'!S134</f>
        <v>7.15</v>
      </c>
      <c r="J133" s="103">
        <f>'cieki 2023'!T134</f>
        <v>11.3</v>
      </c>
      <c r="K133" s="104">
        <f>'cieki 2023'!X134</f>
        <v>43.8</v>
      </c>
      <c r="L133" s="104">
        <f>'cieki 2023'!AA134</f>
        <v>6410</v>
      </c>
      <c r="M133" s="104">
        <f>'cieki 2023'!AB134</f>
        <v>172</v>
      </c>
      <c r="N133" s="104">
        <f>'cieki 2023'!AH134</f>
        <v>14</v>
      </c>
      <c r="O133" s="104">
        <f>'cieki 2023'!AI134</f>
        <v>23</v>
      </c>
      <c r="P133" s="104">
        <f>'cieki 2023'!AJ134</f>
        <v>2.5</v>
      </c>
      <c r="Q133" s="104">
        <f>'cieki 2023'!AK134</f>
        <v>30</v>
      </c>
      <c r="R133" s="104">
        <f>'cieki 2023'!AL134</f>
        <v>11</v>
      </c>
      <c r="S133" s="104">
        <f>'cieki 2023'!AM134</f>
        <v>7</v>
      </c>
      <c r="T133" s="104">
        <f>'cieki 2023'!AN134</f>
        <v>9</v>
      </c>
      <c r="U133" s="104">
        <f>'cieki 2023'!AP134</f>
        <v>6</v>
      </c>
      <c r="V133" s="104">
        <f>'cieki 2023'!AQ134</f>
        <v>1.5</v>
      </c>
      <c r="W133" s="104">
        <f>'cieki 2023'!AR134</f>
        <v>2.5</v>
      </c>
      <c r="X133" s="104">
        <f>'cieki 2023'!AS134</f>
        <v>2.5</v>
      </c>
      <c r="Y133" s="104">
        <f>'cieki 2023'!AT134</f>
        <v>23</v>
      </c>
      <c r="Z133" s="104">
        <f>'cieki 2023'!AU134</f>
        <v>12</v>
      </c>
      <c r="AA133" s="104">
        <f>'cieki 2023'!AV134</f>
        <v>2.5</v>
      </c>
      <c r="AB133" s="104">
        <f>'cieki 2023'!AW134</f>
        <v>9</v>
      </c>
      <c r="AC133" s="104">
        <f>'cieki 2023'!AX134</f>
        <v>9</v>
      </c>
      <c r="AD133" s="104">
        <f>'cieki 2023'!AY134</f>
        <v>2.5</v>
      </c>
      <c r="AE133" s="104">
        <f>'cieki 2023'!BA134</f>
        <v>140.5</v>
      </c>
      <c r="AF133" s="104">
        <f>'cieki 2023'!BI134</f>
        <v>0.5</v>
      </c>
      <c r="AG133" s="104">
        <f>'cieki 2023'!BK134</f>
        <v>0.5</v>
      </c>
      <c r="AH133" s="104">
        <f>'cieki 2023'!BL134</f>
        <v>0.05</v>
      </c>
      <c r="AI133" s="104">
        <f>'cieki 2023'!BM134</f>
        <v>0.05</v>
      </c>
      <c r="AJ133" s="104">
        <f>'cieki 2023'!BN134</f>
        <v>0.05</v>
      </c>
      <c r="AK133" s="104">
        <f>'cieki 2023'!BQ134</f>
        <v>0.4</v>
      </c>
      <c r="AL133" s="103">
        <f>'cieki 2023'!BS134</f>
        <v>0.05</v>
      </c>
      <c r="AM133" s="104">
        <f>'cieki 2023'!BU134</f>
        <v>0.1</v>
      </c>
      <c r="AN133" s="104">
        <f>'cieki 2023'!BW134</f>
        <v>0.05</v>
      </c>
      <c r="AO133" s="104">
        <f>'cieki 2023'!BX134</f>
        <v>0.05</v>
      </c>
      <c r="AP133" s="104">
        <f>'cieki 2023'!BY134</f>
        <v>0.15000000000000002</v>
      </c>
      <c r="AQ133" s="104">
        <f>'cieki 2023'!CA134</f>
        <v>25</v>
      </c>
      <c r="AR133" s="103">
        <f>'cieki 2023'!CL134</f>
        <v>5.0000000000000001E-3</v>
      </c>
      <c r="AS133" s="104">
        <f>'cieki 2023'!CO134</f>
        <v>0.5</v>
      </c>
      <c r="AT133" s="104">
        <f>'cieki 2023'!CT134</f>
        <v>0.5</v>
      </c>
      <c r="AU133" s="115">
        <f>'cieki 2023'!CY134</f>
        <v>9.1500000000000001E-4</v>
      </c>
      <c r="AV133" s="104">
        <f>'cieki 2023'!DD134</f>
        <v>0.05</v>
      </c>
      <c r="AW133" s="104">
        <f>'cieki 2023'!DE134</f>
        <v>0.05</v>
      </c>
      <c r="AX133" s="104">
        <f>'cieki 2023'!DF134</f>
        <v>0.05</v>
      </c>
      <c r="AY133" s="92" t="s">
        <v>161</v>
      </c>
      <c r="AZ133" s="105"/>
      <c r="BB133" s="114"/>
    </row>
    <row r="134" spans="1:54" s="93" customFormat="1" x14ac:dyDescent="0.25">
      <c r="A134" s="101">
        <f>'cieki 2023'!B135</f>
        <v>306</v>
      </c>
      <c r="B134" s="102" t="str">
        <f>'cieki 2023'!D135</f>
        <v>Osobłoga - Krapkowice</v>
      </c>
      <c r="C134" s="103">
        <f>'cieki 2023'!I135</f>
        <v>0.05</v>
      </c>
      <c r="D134" s="103">
        <f>'cieki 2023'!J135</f>
        <v>1.5</v>
      </c>
      <c r="E134" s="103">
        <f>'cieki 2023'!L135</f>
        <v>0.23699999999999999</v>
      </c>
      <c r="F134" s="103">
        <f>'cieki 2023'!N135</f>
        <v>4.7300000000000004</v>
      </c>
      <c r="G134" s="103">
        <f>'cieki 2023'!O135</f>
        <v>6.04</v>
      </c>
      <c r="H134" s="115">
        <f>'cieki 2023'!P135</f>
        <v>2.7000000000000001E-3</v>
      </c>
      <c r="I134" s="103">
        <f>'cieki 2023'!S135</f>
        <v>4.7</v>
      </c>
      <c r="J134" s="103">
        <f>'cieki 2023'!T135</f>
        <v>3.86</v>
      </c>
      <c r="K134" s="104">
        <f>'cieki 2023'!X135</f>
        <v>29</v>
      </c>
      <c r="L134" s="104">
        <f>'cieki 2023'!AA135</f>
        <v>4690</v>
      </c>
      <c r="M134" s="104">
        <f>'cieki 2023'!AB135</f>
        <v>79.5</v>
      </c>
      <c r="N134" s="104">
        <f>'cieki 2023'!AH135</f>
        <v>14</v>
      </c>
      <c r="O134" s="104">
        <f>'cieki 2023'!AI135</f>
        <v>15</v>
      </c>
      <c r="P134" s="104">
        <f>'cieki 2023'!AJ135</f>
        <v>2.5</v>
      </c>
      <c r="Q134" s="104">
        <f>'cieki 2023'!AK135</f>
        <v>46</v>
      </c>
      <c r="R134" s="104">
        <f>'cieki 2023'!AL135</f>
        <v>22</v>
      </c>
      <c r="S134" s="104">
        <f>'cieki 2023'!AM135</f>
        <v>22</v>
      </c>
      <c r="T134" s="104">
        <f>'cieki 2023'!AN135</f>
        <v>29</v>
      </c>
      <c r="U134" s="104">
        <f>'cieki 2023'!AP135</f>
        <v>23</v>
      </c>
      <c r="V134" s="104">
        <f>'cieki 2023'!AQ135</f>
        <v>1.5</v>
      </c>
      <c r="W134" s="104">
        <f>'cieki 2023'!AR135</f>
        <v>2.5</v>
      </c>
      <c r="X134" s="104">
        <f>'cieki 2023'!AS135</f>
        <v>2.5</v>
      </c>
      <c r="Y134" s="104">
        <f>'cieki 2023'!AT135</f>
        <v>56</v>
      </c>
      <c r="Z134" s="104">
        <f>'cieki 2023'!AU135</f>
        <v>47</v>
      </c>
      <c r="AA134" s="104">
        <f>'cieki 2023'!AV135</f>
        <v>19</v>
      </c>
      <c r="AB134" s="104">
        <f>'cieki 2023'!AW135</f>
        <v>27</v>
      </c>
      <c r="AC134" s="104">
        <f>'cieki 2023'!AX135</f>
        <v>31</v>
      </c>
      <c r="AD134" s="104">
        <f>'cieki 2023'!AY135</f>
        <v>2.5</v>
      </c>
      <c r="AE134" s="104">
        <f>'cieki 2023'!BA135</f>
        <v>279</v>
      </c>
      <c r="AF134" s="104">
        <f>'cieki 2023'!BI135</f>
        <v>0.5</v>
      </c>
      <c r="AG134" s="104">
        <f>'cieki 2023'!BK135</f>
        <v>0.5</v>
      </c>
      <c r="AH134" s="104">
        <f>'cieki 2023'!BL135</f>
        <v>0.05</v>
      </c>
      <c r="AI134" s="104">
        <f>'cieki 2023'!BM135</f>
        <v>0.05</v>
      </c>
      <c r="AJ134" s="104">
        <f>'cieki 2023'!BN135</f>
        <v>0.05</v>
      </c>
      <c r="AK134" s="104">
        <f>'cieki 2023'!BQ135</f>
        <v>0.4</v>
      </c>
      <c r="AL134" s="103">
        <f>'cieki 2023'!BS135</f>
        <v>0.05</v>
      </c>
      <c r="AM134" s="104">
        <f>'cieki 2023'!BU135</f>
        <v>0.1</v>
      </c>
      <c r="AN134" s="104">
        <f>'cieki 2023'!BW135</f>
        <v>0.05</v>
      </c>
      <c r="AO134" s="104">
        <f>'cieki 2023'!BX135</f>
        <v>0.05</v>
      </c>
      <c r="AP134" s="104">
        <f>'cieki 2023'!BY135</f>
        <v>0.15000000000000002</v>
      </c>
      <c r="AQ134" s="104">
        <f>'cieki 2023'!CA135</f>
        <v>25</v>
      </c>
      <c r="AR134" s="103">
        <f>'cieki 2023'!CL135</f>
        <v>5.0000000000000001E-3</v>
      </c>
      <c r="AS134" s="104">
        <f>'cieki 2023'!CO135</f>
        <v>0.5</v>
      </c>
      <c r="AT134" s="104">
        <f>'cieki 2023'!CT135</f>
        <v>0.5</v>
      </c>
      <c r="AU134" s="115">
        <f>'cieki 2023'!CY135</f>
        <v>2.8999999999999998E-3</v>
      </c>
      <c r="AV134" s="104">
        <f>'cieki 2023'!DD135</f>
        <v>0.05</v>
      </c>
      <c r="AW134" s="104">
        <f>'cieki 2023'!DE135</f>
        <v>0.05</v>
      </c>
      <c r="AX134" s="104">
        <f>'cieki 2023'!DF135</f>
        <v>0.05</v>
      </c>
      <c r="AY134" s="92" t="s">
        <v>161</v>
      </c>
      <c r="AZ134" s="105"/>
      <c r="BB134" s="114"/>
    </row>
    <row r="135" spans="1:54" s="93" customFormat="1" x14ac:dyDescent="0.25">
      <c r="A135" s="101">
        <f>'cieki 2023'!B136</f>
        <v>307</v>
      </c>
      <c r="B135" s="102" t="str">
        <f>'cieki 2023'!D136</f>
        <v>Parsęta - m. Bardy</v>
      </c>
      <c r="C135" s="103">
        <f>'cieki 2023'!I136</f>
        <v>0.05</v>
      </c>
      <c r="D135" s="103">
        <f>'cieki 2023'!J136</f>
        <v>1.5</v>
      </c>
      <c r="E135" s="103">
        <f>'cieki 2023'!L136</f>
        <v>2.5000000000000001E-2</v>
      </c>
      <c r="F135" s="103">
        <f>'cieki 2023'!N136</f>
        <v>2.02</v>
      </c>
      <c r="G135" s="103">
        <f>'cieki 2023'!O136</f>
        <v>4.8600000000000003</v>
      </c>
      <c r="H135" s="115">
        <f>'cieki 2023'!P136</f>
        <v>1.5E-3</v>
      </c>
      <c r="I135" s="103">
        <f>'cieki 2023'!S136</f>
        <v>0.97099999999999997</v>
      </c>
      <c r="J135" s="103">
        <f>'cieki 2023'!T136</f>
        <v>1.39</v>
      </c>
      <c r="K135" s="104">
        <f>'cieki 2023'!X136</f>
        <v>9.15</v>
      </c>
      <c r="L135" s="104">
        <f>'cieki 2023'!AA136</f>
        <v>2020</v>
      </c>
      <c r="M135" s="104">
        <f>'cieki 2023'!AB136</f>
        <v>66.3</v>
      </c>
      <c r="N135" s="104">
        <f>'cieki 2023'!AH136</f>
        <v>2.5</v>
      </c>
      <c r="O135" s="104">
        <f>'cieki 2023'!AI136</f>
        <v>2.5</v>
      </c>
      <c r="P135" s="104">
        <f>'cieki 2023'!AJ136</f>
        <v>2.5</v>
      </c>
      <c r="Q135" s="104">
        <f>'cieki 2023'!AK136</f>
        <v>2.5</v>
      </c>
      <c r="R135" s="104">
        <f>'cieki 2023'!AL136</f>
        <v>2.5</v>
      </c>
      <c r="S135" s="104">
        <f>'cieki 2023'!AM136</f>
        <v>2.5</v>
      </c>
      <c r="T135" s="104">
        <f>'cieki 2023'!AN136</f>
        <v>2.5</v>
      </c>
      <c r="U135" s="104">
        <f>'cieki 2023'!AP136</f>
        <v>2.5</v>
      </c>
      <c r="V135" s="104">
        <f>'cieki 2023'!AQ136</f>
        <v>1.5</v>
      </c>
      <c r="W135" s="104">
        <f>'cieki 2023'!AR136</f>
        <v>2.5</v>
      </c>
      <c r="X135" s="104">
        <f>'cieki 2023'!AS136</f>
        <v>2.5</v>
      </c>
      <c r="Y135" s="104">
        <f>'cieki 2023'!AT136</f>
        <v>2.5</v>
      </c>
      <c r="Z135" s="104">
        <f>'cieki 2023'!AU136</f>
        <v>2.5</v>
      </c>
      <c r="AA135" s="104">
        <f>'cieki 2023'!AV136</f>
        <v>2.5</v>
      </c>
      <c r="AB135" s="104">
        <f>'cieki 2023'!AW136</f>
        <v>2.5</v>
      </c>
      <c r="AC135" s="104">
        <f>'cieki 2023'!AX136</f>
        <v>2.5</v>
      </c>
      <c r="AD135" s="104">
        <f>'cieki 2023'!AY136</f>
        <v>2.5</v>
      </c>
      <c r="AE135" s="104">
        <f>'cieki 2023'!BA136</f>
        <v>31.5</v>
      </c>
      <c r="AF135" s="104">
        <f>'cieki 2023'!BI136</f>
        <v>0.5</v>
      </c>
      <c r="AG135" s="104">
        <f>'cieki 2023'!BK136</f>
        <v>0.5</v>
      </c>
      <c r="AH135" s="104">
        <f>'cieki 2023'!BL136</f>
        <v>0.05</v>
      </c>
      <c r="AI135" s="104">
        <f>'cieki 2023'!BM136</f>
        <v>0.05</v>
      </c>
      <c r="AJ135" s="104">
        <f>'cieki 2023'!BN136</f>
        <v>0.05</v>
      </c>
      <c r="AK135" s="104">
        <f>'cieki 2023'!BQ136</f>
        <v>0.4</v>
      </c>
      <c r="AL135" s="103">
        <f>'cieki 2023'!BS136</f>
        <v>0.05</v>
      </c>
      <c r="AM135" s="104">
        <f>'cieki 2023'!BU136</f>
        <v>0.1</v>
      </c>
      <c r="AN135" s="104">
        <f>'cieki 2023'!BW136</f>
        <v>0.05</v>
      </c>
      <c r="AO135" s="104">
        <f>'cieki 2023'!BX136</f>
        <v>0.05</v>
      </c>
      <c r="AP135" s="104">
        <f>'cieki 2023'!BY136</f>
        <v>0.15000000000000002</v>
      </c>
      <c r="AQ135" s="104">
        <f>'cieki 2023'!CA136</f>
        <v>0</v>
      </c>
      <c r="AR135" s="103">
        <f>'cieki 2023'!CL136</f>
        <v>0</v>
      </c>
      <c r="AS135" s="104">
        <f>'cieki 2023'!CO136</f>
        <v>0</v>
      </c>
      <c r="AT135" s="104">
        <f>'cieki 2023'!CT136</f>
        <v>0</v>
      </c>
      <c r="AU135" s="115">
        <f>'cieki 2023'!CY136</f>
        <v>0</v>
      </c>
      <c r="AV135" s="104">
        <f>'cieki 2023'!DD136</f>
        <v>0</v>
      </c>
      <c r="AW135" s="104">
        <f>'cieki 2023'!DE136</f>
        <v>0.05</v>
      </c>
      <c r="AX135" s="104">
        <f>'cieki 2023'!DF136</f>
        <v>0.05</v>
      </c>
      <c r="AY135" s="92" t="s">
        <v>161</v>
      </c>
      <c r="AZ135" s="105"/>
      <c r="BB135" s="114"/>
    </row>
    <row r="136" spans="1:54" s="93" customFormat="1" x14ac:dyDescent="0.25">
      <c r="A136" s="101">
        <f>'cieki 2023'!B137</f>
        <v>308</v>
      </c>
      <c r="B136" s="102" t="str">
        <f>'cieki 2023'!D137</f>
        <v>Parsęta - ujście do morza (m.Kołobrzeg)</v>
      </c>
      <c r="C136" s="103">
        <f>'cieki 2023'!I137</f>
        <v>0.05</v>
      </c>
      <c r="D136" s="103">
        <f>'cieki 2023'!J137</f>
        <v>1.5</v>
      </c>
      <c r="E136" s="103">
        <f>'cieki 2023'!L137</f>
        <v>2.5000000000000001E-2</v>
      </c>
      <c r="F136" s="103">
        <f>'cieki 2023'!N137</f>
        <v>2.11</v>
      </c>
      <c r="G136" s="103">
        <f>'cieki 2023'!O137</f>
        <v>4.1500000000000004</v>
      </c>
      <c r="H136" s="115">
        <f>'cieki 2023'!P137</f>
        <v>9.6900000000000007E-3</v>
      </c>
      <c r="I136" s="103">
        <f>'cieki 2023'!S137</f>
        <v>1.56</v>
      </c>
      <c r="J136" s="103">
        <f>'cieki 2023'!T137</f>
        <v>1.31</v>
      </c>
      <c r="K136" s="104">
        <f>'cieki 2023'!X137</f>
        <v>12.7</v>
      </c>
      <c r="L136" s="104">
        <f>'cieki 2023'!AA137</f>
        <v>3850</v>
      </c>
      <c r="M136" s="104">
        <f>'cieki 2023'!AB137</f>
        <v>1507.32</v>
      </c>
      <c r="N136" s="104">
        <f>'cieki 2023'!AH137</f>
        <v>2.5</v>
      </c>
      <c r="O136" s="104">
        <f>'cieki 2023'!AI137</f>
        <v>2.5</v>
      </c>
      <c r="P136" s="104">
        <f>'cieki 2023'!AJ137</f>
        <v>2.5</v>
      </c>
      <c r="Q136" s="104">
        <f>'cieki 2023'!AK137</f>
        <v>2.5</v>
      </c>
      <c r="R136" s="104">
        <f>'cieki 2023'!AL137</f>
        <v>2.5</v>
      </c>
      <c r="S136" s="104">
        <f>'cieki 2023'!AM137</f>
        <v>2.5</v>
      </c>
      <c r="T136" s="104">
        <f>'cieki 2023'!AN137</f>
        <v>2.5</v>
      </c>
      <c r="U136" s="104">
        <f>'cieki 2023'!AP137</f>
        <v>2.5</v>
      </c>
      <c r="V136" s="104">
        <f>'cieki 2023'!AQ137</f>
        <v>1.5</v>
      </c>
      <c r="W136" s="104">
        <f>'cieki 2023'!AR137</f>
        <v>2.5</v>
      </c>
      <c r="X136" s="104">
        <f>'cieki 2023'!AS137</f>
        <v>2.5</v>
      </c>
      <c r="Y136" s="104">
        <f>'cieki 2023'!AT137</f>
        <v>2.5</v>
      </c>
      <c r="Z136" s="104">
        <f>'cieki 2023'!AU137</f>
        <v>2.5</v>
      </c>
      <c r="AA136" s="104">
        <f>'cieki 2023'!AV137</f>
        <v>2.5</v>
      </c>
      <c r="AB136" s="104">
        <f>'cieki 2023'!AW137</f>
        <v>2.5</v>
      </c>
      <c r="AC136" s="104">
        <f>'cieki 2023'!AX137</f>
        <v>11</v>
      </c>
      <c r="AD136" s="104">
        <f>'cieki 2023'!AY137</f>
        <v>2.5</v>
      </c>
      <c r="AE136" s="104">
        <f>'cieki 2023'!BA137</f>
        <v>31.5</v>
      </c>
      <c r="AF136" s="104">
        <f>'cieki 2023'!BI137</f>
        <v>0.5</v>
      </c>
      <c r="AG136" s="104">
        <f>'cieki 2023'!BK137</f>
        <v>0.5</v>
      </c>
      <c r="AH136" s="104">
        <f>'cieki 2023'!BL137</f>
        <v>0.05</v>
      </c>
      <c r="AI136" s="104">
        <f>'cieki 2023'!BM137</f>
        <v>0.05</v>
      </c>
      <c r="AJ136" s="104">
        <f>'cieki 2023'!BN137</f>
        <v>0.05</v>
      </c>
      <c r="AK136" s="104">
        <f>'cieki 2023'!BQ137</f>
        <v>0.4</v>
      </c>
      <c r="AL136" s="103">
        <f>'cieki 2023'!BS137</f>
        <v>0.05</v>
      </c>
      <c r="AM136" s="104">
        <f>'cieki 2023'!BU137</f>
        <v>0.1</v>
      </c>
      <c r="AN136" s="104">
        <f>'cieki 2023'!BW137</f>
        <v>0.05</v>
      </c>
      <c r="AO136" s="104">
        <f>'cieki 2023'!BX137</f>
        <v>0.05</v>
      </c>
      <c r="AP136" s="104">
        <f>'cieki 2023'!BY137</f>
        <v>0.15000000000000002</v>
      </c>
      <c r="AQ136" s="104">
        <f>'cieki 2023'!CA137</f>
        <v>360</v>
      </c>
      <c r="AR136" s="103">
        <f>'cieki 2023'!CL137</f>
        <v>5.0000000000000001E-3</v>
      </c>
      <c r="AS136" s="104">
        <f>'cieki 2023'!CO137</f>
        <v>0.5</v>
      </c>
      <c r="AT136" s="104">
        <f>'cieki 2023'!CT137</f>
        <v>0.5</v>
      </c>
      <c r="AU136" s="115">
        <f>'cieki 2023'!CY137</f>
        <v>8.7000000000000001E-4</v>
      </c>
      <c r="AV136" s="104">
        <f>'cieki 2023'!DD137</f>
        <v>0.05</v>
      </c>
      <c r="AW136" s="104">
        <f>'cieki 2023'!DE137</f>
        <v>0.05</v>
      </c>
      <c r="AX136" s="104">
        <f>'cieki 2023'!DF137</f>
        <v>0.05</v>
      </c>
      <c r="AY136" s="99" t="s">
        <v>164</v>
      </c>
      <c r="AZ136" s="105"/>
      <c r="BB136" s="114"/>
    </row>
    <row r="137" spans="1:54" s="93" customFormat="1" x14ac:dyDescent="0.25">
      <c r="A137" s="101">
        <f>'cieki 2023'!B138</f>
        <v>309</v>
      </c>
      <c r="B137" s="102" t="str">
        <f>'cieki 2023'!D138</f>
        <v>Pasłęka - Pelnik</v>
      </c>
      <c r="C137" s="103">
        <f>'cieki 2023'!I138</f>
        <v>0.05</v>
      </c>
      <c r="D137" s="103">
        <f>'cieki 2023'!J138</f>
        <v>1.5</v>
      </c>
      <c r="E137" s="103">
        <f>'cieki 2023'!L138</f>
        <v>2.5000000000000001E-2</v>
      </c>
      <c r="F137" s="103">
        <f>'cieki 2023'!N138</f>
        <v>4.87</v>
      </c>
      <c r="G137" s="103">
        <f>'cieki 2023'!O138</f>
        <v>4.4000000000000004</v>
      </c>
      <c r="H137" s="115">
        <f>'cieki 2023'!P138</f>
        <v>4.8999999999999998E-3</v>
      </c>
      <c r="I137" s="103">
        <f>'cieki 2023'!S138</f>
        <v>1.45</v>
      </c>
      <c r="J137" s="103">
        <f>'cieki 2023'!T138</f>
        <v>1.1599999999999999</v>
      </c>
      <c r="K137" s="104">
        <f>'cieki 2023'!X138</f>
        <v>11.1</v>
      </c>
      <c r="L137" s="104">
        <f>'cieki 2023'!AA138</f>
        <v>3900</v>
      </c>
      <c r="M137" s="104">
        <f>'cieki 2023'!AB138</f>
        <v>136</v>
      </c>
      <c r="N137" s="104">
        <f>'cieki 2023'!AH138</f>
        <v>47</v>
      </c>
      <c r="O137" s="104">
        <f>'cieki 2023'!AI138</f>
        <v>11</v>
      </c>
      <c r="P137" s="104">
        <f>'cieki 2023'!AJ138</f>
        <v>35</v>
      </c>
      <c r="Q137" s="104">
        <f>'cieki 2023'!AK138</f>
        <v>401</v>
      </c>
      <c r="R137" s="104">
        <f>'cieki 2023'!AL138</f>
        <v>140</v>
      </c>
      <c r="S137" s="104">
        <f>'cieki 2023'!AM138</f>
        <v>15</v>
      </c>
      <c r="T137" s="104">
        <f>'cieki 2023'!AN138</f>
        <v>181</v>
      </c>
      <c r="U137" s="104">
        <f>'cieki 2023'!AP138</f>
        <v>101</v>
      </c>
      <c r="V137" s="104">
        <f>'cieki 2023'!AQ138</f>
        <v>1.5</v>
      </c>
      <c r="W137" s="104">
        <f>'cieki 2023'!AR138</f>
        <v>21</v>
      </c>
      <c r="X137" s="104">
        <f>'cieki 2023'!AS138</f>
        <v>23</v>
      </c>
      <c r="Y137" s="104">
        <f>'cieki 2023'!AT138</f>
        <v>400</v>
      </c>
      <c r="Z137" s="104">
        <f>'cieki 2023'!AU138</f>
        <v>174</v>
      </c>
      <c r="AA137" s="104">
        <f>'cieki 2023'!AV138</f>
        <v>80</v>
      </c>
      <c r="AB137" s="104">
        <f>'cieki 2023'!AW138</f>
        <v>92</v>
      </c>
      <c r="AC137" s="104">
        <f>'cieki 2023'!AX138</f>
        <v>127</v>
      </c>
      <c r="AD137" s="104">
        <f>'cieki 2023'!AY138</f>
        <v>2.5</v>
      </c>
      <c r="AE137" s="104">
        <f>'cieki 2023'!BA138</f>
        <v>1529.5</v>
      </c>
      <c r="AF137" s="104">
        <f>'cieki 2023'!BI138</f>
        <v>0.5</v>
      </c>
      <c r="AG137" s="104">
        <f>'cieki 2023'!BK138</f>
        <v>0.5</v>
      </c>
      <c r="AH137" s="104">
        <f>'cieki 2023'!BL138</f>
        <v>0.05</v>
      </c>
      <c r="AI137" s="104">
        <f>'cieki 2023'!BM138</f>
        <v>0.05</v>
      </c>
      <c r="AJ137" s="104">
        <f>'cieki 2023'!BN138</f>
        <v>0.05</v>
      </c>
      <c r="AK137" s="104">
        <f>'cieki 2023'!BQ138</f>
        <v>0.4</v>
      </c>
      <c r="AL137" s="103">
        <f>'cieki 2023'!BS138</f>
        <v>0.05</v>
      </c>
      <c r="AM137" s="104">
        <f>'cieki 2023'!BU138</f>
        <v>0.1</v>
      </c>
      <c r="AN137" s="104">
        <f>'cieki 2023'!BW138</f>
        <v>0.05</v>
      </c>
      <c r="AO137" s="104">
        <f>'cieki 2023'!BX138</f>
        <v>0.05</v>
      </c>
      <c r="AP137" s="104">
        <f>'cieki 2023'!BY138</f>
        <v>0.15000000000000002</v>
      </c>
      <c r="AQ137" s="104">
        <f>'cieki 2023'!CA138</f>
        <v>0</v>
      </c>
      <c r="AR137" s="103">
        <f>'cieki 2023'!CL138</f>
        <v>0</v>
      </c>
      <c r="AS137" s="104">
        <f>'cieki 2023'!CO138</f>
        <v>0</v>
      </c>
      <c r="AT137" s="104">
        <f>'cieki 2023'!CT138</f>
        <v>0</v>
      </c>
      <c r="AU137" s="115">
        <f>'cieki 2023'!CY138</f>
        <v>0</v>
      </c>
      <c r="AV137" s="104">
        <f>'cieki 2023'!DD138</f>
        <v>0</v>
      </c>
      <c r="AW137" s="104">
        <f>'cieki 2023'!DE138</f>
        <v>0.05</v>
      </c>
      <c r="AX137" s="104">
        <f>'cieki 2023'!DF138</f>
        <v>0.05</v>
      </c>
      <c r="AY137" s="94" t="s">
        <v>162</v>
      </c>
      <c r="AZ137" s="105"/>
      <c r="BB137" s="114"/>
    </row>
    <row r="138" spans="1:54" s="93" customFormat="1" x14ac:dyDescent="0.25">
      <c r="A138" s="101">
        <f>'cieki 2023'!B139</f>
        <v>310</v>
      </c>
      <c r="B138" s="102" t="str">
        <f>'cieki 2023'!D139</f>
        <v>Pewlica - ujście do Koszarawy</v>
      </c>
      <c r="C138" s="103">
        <f>'cieki 2023'!I139</f>
        <v>0.05</v>
      </c>
      <c r="D138" s="103">
        <f>'cieki 2023'!J139</f>
        <v>8.23</v>
      </c>
      <c r="E138" s="103">
        <f>'cieki 2023'!L139</f>
        <v>1.6</v>
      </c>
      <c r="F138" s="103">
        <f>'cieki 2023'!N139</f>
        <v>22.8</v>
      </c>
      <c r="G138" s="103">
        <f>'cieki 2023'!O139</f>
        <v>24.8</v>
      </c>
      <c r="H138" s="115">
        <f>'cieki 2023'!P139</f>
        <v>2.9000000000000001E-2</v>
      </c>
      <c r="I138" s="103">
        <f>'cieki 2023'!S139</f>
        <v>37.200000000000003</v>
      </c>
      <c r="J138" s="103">
        <f>'cieki 2023'!T139</f>
        <v>11.2</v>
      </c>
      <c r="K138" s="104">
        <f>'cieki 2023'!X139</f>
        <v>59.3</v>
      </c>
      <c r="L138" s="104">
        <f>'cieki 2023'!AA139</f>
        <v>17760</v>
      </c>
      <c r="M138" s="104">
        <f>'cieki 2023'!AB139</f>
        <v>1242</v>
      </c>
      <c r="N138" s="104">
        <f>'cieki 2023'!AH139</f>
        <v>18</v>
      </c>
      <c r="O138" s="104">
        <f>'cieki 2023'!AI139</f>
        <v>36</v>
      </c>
      <c r="P138" s="104">
        <f>'cieki 2023'!AJ139</f>
        <v>17</v>
      </c>
      <c r="Q138" s="104">
        <f>'cieki 2023'!AK139</f>
        <v>490</v>
      </c>
      <c r="R138" s="104">
        <f>'cieki 2023'!AL139</f>
        <v>270</v>
      </c>
      <c r="S138" s="104">
        <f>'cieki 2023'!AM139</f>
        <v>243</v>
      </c>
      <c r="T138" s="104">
        <f>'cieki 2023'!AN139</f>
        <v>243</v>
      </c>
      <c r="U138" s="104">
        <f>'cieki 2023'!AP139</f>
        <v>86</v>
      </c>
      <c r="V138" s="104">
        <f>'cieki 2023'!AQ139</f>
        <v>1.5</v>
      </c>
      <c r="W138" s="104">
        <f>'cieki 2023'!AR139</f>
        <v>7</v>
      </c>
      <c r="X138" s="104">
        <f>'cieki 2023'!AS139</f>
        <v>12</v>
      </c>
      <c r="Y138" s="104">
        <f>'cieki 2023'!AT139</f>
        <v>480</v>
      </c>
      <c r="Z138" s="104">
        <f>'cieki 2023'!AU139</f>
        <v>126</v>
      </c>
      <c r="AA138" s="104">
        <f>'cieki 2023'!AV139</f>
        <v>113</v>
      </c>
      <c r="AB138" s="104">
        <f>'cieki 2023'!AW139</f>
        <v>245</v>
      </c>
      <c r="AC138" s="104">
        <f>'cieki 2023'!AX139</f>
        <v>113</v>
      </c>
      <c r="AD138" s="104">
        <f>'cieki 2023'!AY139</f>
        <v>27</v>
      </c>
      <c r="AE138" s="104">
        <f>'cieki 2023'!BA139</f>
        <v>2056.5</v>
      </c>
      <c r="AF138" s="104">
        <f>'cieki 2023'!BI139</f>
        <v>0.5</v>
      </c>
      <c r="AG138" s="104">
        <f>'cieki 2023'!BK139</f>
        <v>0.5</v>
      </c>
      <c r="AH138" s="104">
        <f>'cieki 2023'!BL139</f>
        <v>0.05</v>
      </c>
      <c r="AI138" s="104">
        <f>'cieki 2023'!BM139</f>
        <v>0.05</v>
      </c>
      <c r="AJ138" s="104">
        <f>'cieki 2023'!BN139</f>
        <v>0.05</v>
      </c>
      <c r="AK138" s="104">
        <f>'cieki 2023'!BQ139</f>
        <v>0.4</v>
      </c>
      <c r="AL138" s="103">
        <f>'cieki 2023'!BS139</f>
        <v>0.05</v>
      </c>
      <c r="AM138" s="104">
        <f>'cieki 2023'!BU139</f>
        <v>0.1</v>
      </c>
      <c r="AN138" s="104">
        <f>'cieki 2023'!BW139</f>
        <v>0.05</v>
      </c>
      <c r="AO138" s="104">
        <f>'cieki 2023'!BX139</f>
        <v>0.05</v>
      </c>
      <c r="AP138" s="104">
        <f>'cieki 2023'!BY139</f>
        <v>0.15000000000000002</v>
      </c>
      <c r="AQ138" s="104">
        <f>'cieki 2023'!CA139</f>
        <v>0</v>
      </c>
      <c r="AR138" s="103">
        <f>'cieki 2023'!CL139</f>
        <v>0</v>
      </c>
      <c r="AS138" s="104">
        <f>'cieki 2023'!CO139</f>
        <v>0</v>
      </c>
      <c r="AT138" s="104">
        <f>'cieki 2023'!CT139</f>
        <v>0</v>
      </c>
      <c r="AU138" s="115">
        <f>'cieki 2023'!CY139</f>
        <v>0</v>
      </c>
      <c r="AV138" s="104">
        <f>'cieki 2023'!DD139</f>
        <v>0</v>
      </c>
      <c r="AW138" s="104">
        <f>'cieki 2023'!DE139</f>
        <v>0.05</v>
      </c>
      <c r="AX138" s="104">
        <f>'cieki 2023'!DF139</f>
        <v>0.05</v>
      </c>
      <c r="AY138" s="99" t="s">
        <v>164</v>
      </c>
      <c r="AZ138" s="105"/>
      <c r="BB138" s="114"/>
    </row>
    <row r="139" spans="1:54" s="93" customFormat="1" x14ac:dyDescent="0.25">
      <c r="A139" s="101">
        <f>'cieki 2023'!B140</f>
        <v>311</v>
      </c>
      <c r="B139" s="102" t="str">
        <f>'cieki 2023'!D140</f>
        <v>Pilica - Ostrówek</v>
      </c>
      <c r="C139" s="103">
        <f>'cieki 2023'!I140</f>
        <v>0.05</v>
      </c>
      <c r="D139" s="103">
        <f>'cieki 2023'!J140</f>
        <v>1.5</v>
      </c>
      <c r="E139" s="103">
        <f>'cieki 2023'!L140</f>
        <v>2.5000000000000001E-2</v>
      </c>
      <c r="F139" s="103">
        <f>'cieki 2023'!N140</f>
        <v>1.35</v>
      </c>
      <c r="G139" s="103">
        <f>'cieki 2023'!O140</f>
        <v>2.71</v>
      </c>
      <c r="H139" s="115">
        <f>'cieki 2023'!P140</f>
        <v>1.3299999999999999E-2</v>
      </c>
      <c r="I139" s="103">
        <f>'cieki 2023'!S140</f>
        <v>0.78800000000000003</v>
      </c>
      <c r="J139" s="103">
        <f>'cieki 2023'!T140</f>
        <v>0.5</v>
      </c>
      <c r="K139" s="104">
        <f>'cieki 2023'!X140</f>
        <v>24.8</v>
      </c>
      <c r="L139" s="104">
        <f>'cieki 2023'!AA140</f>
        <v>2960</v>
      </c>
      <c r="M139" s="104">
        <f>'cieki 2023'!AB140</f>
        <v>67.400000000000006</v>
      </c>
      <c r="N139" s="104">
        <f>'cieki 2023'!AH140</f>
        <v>2.5</v>
      </c>
      <c r="O139" s="104">
        <f>'cieki 2023'!AI140</f>
        <v>2.5</v>
      </c>
      <c r="P139" s="104">
        <f>'cieki 2023'!AJ140</f>
        <v>2.5</v>
      </c>
      <c r="Q139" s="104">
        <f>'cieki 2023'!AK140</f>
        <v>2.5</v>
      </c>
      <c r="R139" s="104">
        <f>'cieki 2023'!AL140</f>
        <v>2.5</v>
      </c>
      <c r="S139" s="104">
        <f>'cieki 2023'!AM140</f>
        <v>2.5</v>
      </c>
      <c r="T139" s="104">
        <f>'cieki 2023'!AN140</f>
        <v>2.5</v>
      </c>
      <c r="U139" s="104">
        <f>'cieki 2023'!AP140</f>
        <v>2.5</v>
      </c>
      <c r="V139" s="104">
        <f>'cieki 2023'!AQ140</f>
        <v>1.5</v>
      </c>
      <c r="W139" s="104">
        <f>'cieki 2023'!AR140</f>
        <v>2.5</v>
      </c>
      <c r="X139" s="104">
        <f>'cieki 2023'!AS140</f>
        <v>2.5</v>
      </c>
      <c r="Y139" s="104">
        <f>'cieki 2023'!AT140</f>
        <v>2.5</v>
      </c>
      <c r="Z139" s="104">
        <f>'cieki 2023'!AU140</f>
        <v>5</v>
      </c>
      <c r="AA139" s="104">
        <f>'cieki 2023'!AV140</f>
        <v>2.5</v>
      </c>
      <c r="AB139" s="104">
        <f>'cieki 2023'!AW140</f>
        <v>2.5</v>
      </c>
      <c r="AC139" s="104">
        <f>'cieki 2023'!AX140</f>
        <v>5</v>
      </c>
      <c r="AD139" s="104">
        <f>'cieki 2023'!AY140</f>
        <v>2.5</v>
      </c>
      <c r="AE139" s="104">
        <f>'cieki 2023'!BA140</f>
        <v>34</v>
      </c>
      <c r="AF139" s="104">
        <f>'cieki 2023'!BI140</f>
        <v>0.5</v>
      </c>
      <c r="AG139" s="104">
        <f>'cieki 2023'!BK140</f>
        <v>0.5</v>
      </c>
      <c r="AH139" s="104">
        <f>'cieki 2023'!BL140</f>
        <v>0.05</v>
      </c>
      <c r="AI139" s="104">
        <f>'cieki 2023'!BM140</f>
        <v>0.05</v>
      </c>
      <c r="AJ139" s="104">
        <f>'cieki 2023'!BN140</f>
        <v>0.05</v>
      </c>
      <c r="AK139" s="104">
        <f>'cieki 2023'!BQ140</f>
        <v>0.4</v>
      </c>
      <c r="AL139" s="103">
        <f>'cieki 2023'!BS140</f>
        <v>0.05</v>
      </c>
      <c r="AM139" s="104">
        <f>'cieki 2023'!BU140</f>
        <v>0.1</v>
      </c>
      <c r="AN139" s="104">
        <f>'cieki 2023'!BW140</f>
        <v>0.05</v>
      </c>
      <c r="AO139" s="104">
        <f>'cieki 2023'!BX140</f>
        <v>0.05</v>
      </c>
      <c r="AP139" s="104">
        <f>'cieki 2023'!BY140</f>
        <v>0.15000000000000002</v>
      </c>
      <c r="AQ139" s="104">
        <f>'cieki 2023'!CA140</f>
        <v>0</v>
      </c>
      <c r="AR139" s="103">
        <f>'cieki 2023'!CL140</f>
        <v>0</v>
      </c>
      <c r="AS139" s="104">
        <f>'cieki 2023'!CO140</f>
        <v>0</v>
      </c>
      <c r="AT139" s="104">
        <f>'cieki 2023'!CT140</f>
        <v>0</v>
      </c>
      <c r="AU139" s="115">
        <f>'cieki 2023'!CY140</f>
        <v>0</v>
      </c>
      <c r="AV139" s="104">
        <f>'cieki 2023'!DD140</f>
        <v>0</v>
      </c>
      <c r="AW139" s="104">
        <f>'cieki 2023'!DE140</f>
        <v>0.05</v>
      </c>
      <c r="AX139" s="104">
        <f>'cieki 2023'!DF140</f>
        <v>0.05</v>
      </c>
      <c r="AY139" s="92" t="s">
        <v>161</v>
      </c>
      <c r="AZ139" s="105"/>
      <c r="BB139" s="114"/>
    </row>
    <row r="140" spans="1:54" s="93" customFormat="1" x14ac:dyDescent="0.25">
      <c r="A140" s="101">
        <f>'cieki 2023'!B141</f>
        <v>312</v>
      </c>
      <c r="B140" s="102" t="str">
        <f>'cieki 2023'!D141</f>
        <v>Pilica - Sulejów</v>
      </c>
      <c r="C140" s="103">
        <f>'cieki 2023'!I141</f>
        <v>0.05</v>
      </c>
      <c r="D140" s="103">
        <f>'cieki 2023'!J141</f>
        <v>1.5</v>
      </c>
      <c r="E140" s="103">
        <f>'cieki 2023'!L141</f>
        <v>0.124</v>
      </c>
      <c r="F140" s="103">
        <f>'cieki 2023'!N141</f>
        <v>3.86</v>
      </c>
      <c r="G140" s="103">
        <f>'cieki 2023'!O141</f>
        <v>3.54</v>
      </c>
      <c r="H140" s="115">
        <f>'cieki 2023'!P141</f>
        <v>2.5000000000000001E-3</v>
      </c>
      <c r="I140" s="103">
        <f>'cieki 2023'!S141</f>
        <v>2.23</v>
      </c>
      <c r="J140" s="103">
        <f>'cieki 2023'!T141</f>
        <v>2.0699999999999998</v>
      </c>
      <c r="K140" s="104">
        <f>'cieki 2023'!X141</f>
        <v>10.9</v>
      </c>
      <c r="L140" s="104">
        <f>'cieki 2023'!AA141</f>
        <v>1900</v>
      </c>
      <c r="M140" s="104">
        <f>'cieki 2023'!AB141</f>
        <v>653.654</v>
      </c>
      <c r="N140" s="104">
        <f>'cieki 2023'!AH141</f>
        <v>2.5</v>
      </c>
      <c r="O140" s="104">
        <f>'cieki 2023'!AI141</f>
        <v>2.5</v>
      </c>
      <c r="P140" s="104">
        <f>'cieki 2023'!AJ141</f>
        <v>2.5</v>
      </c>
      <c r="Q140" s="104">
        <f>'cieki 2023'!AK141</f>
        <v>2.5</v>
      </c>
      <c r="R140" s="104">
        <f>'cieki 2023'!AL141</f>
        <v>2.5</v>
      </c>
      <c r="S140" s="104">
        <f>'cieki 2023'!AM141</f>
        <v>2.5</v>
      </c>
      <c r="T140" s="104">
        <f>'cieki 2023'!AN141</f>
        <v>2.5</v>
      </c>
      <c r="U140" s="104">
        <f>'cieki 2023'!AP141</f>
        <v>2.5</v>
      </c>
      <c r="V140" s="104">
        <f>'cieki 2023'!AQ141</f>
        <v>1.5</v>
      </c>
      <c r="W140" s="104">
        <f>'cieki 2023'!AR141</f>
        <v>2.5</v>
      </c>
      <c r="X140" s="104">
        <f>'cieki 2023'!AS141</f>
        <v>2.5</v>
      </c>
      <c r="Y140" s="104">
        <f>'cieki 2023'!AT141</f>
        <v>2.5</v>
      </c>
      <c r="Z140" s="104">
        <f>'cieki 2023'!AU141</f>
        <v>2.5</v>
      </c>
      <c r="AA140" s="104">
        <f>'cieki 2023'!AV141</f>
        <v>2.5</v>
      </c>
      <c r="AB140" s="104">
        <f>'cieki 2023'!AW141</f>
        <v>2.5</v>
      </c>
      <c r="AC140" s="104">
        <f>'cieki 2023'!AX141</f>
        <v>10</v>
      </c>
      <c r="AD140" s="104">
        <f>'cieki 2023'!AY141</f>
        <v>2.5</v>
      </c>
      <c r="AE140" s="104">
        <f>'cieki 2023'!BA141</f>
        <v>31.5</v>
      </c>
      <c r="AF140" s="104">
        <f>'cieki 2023'!BI141</f>
        <v>0.5</v>
      </c>
      <c r="AG140" s="104">
        <f>'cieki 2023'!BK141</f>
        <v>0.5</v>
      </c>
      <c r="AH140" s="104">
        <f>'cieki 2023'!BL141</f>
        <v>0.05</v>
      </c>
      <c r="AI140" s="104">
        <f>'cieki 2023'!BM141</f>
        <v>0.05</v>
      </c>
      <c r="AJ140" s="104">
        <f>'cieki 2023'!BN141</f>
        <v>0.05</v>
      </c>
      <c r="AK140" s="104">
        <f>'cieki 2023'!BQ141</f>
        <v>0.4</v>
      </c>
      <c r="AL140" s="103">
        <f>'cieki 2023'!BS141</f>
        <v>0.05</v>
      </c>
      <c r="AM140" s="104">
        <f>'cieki 2023'!BU141</f>
        <v>0.1</v>
      </c>
      <c r="AN140" s="104">
        <f>'cieki 2023'!BW141</f>
        <v>0.05</v>
      </c>
      <c r="AO140" s="104">
        <f>'cieki 2023'!BX141</f>
        <v>0.05</v>
      </c>
      <c r="AP140" s="104">
        <f>'cieki 2023'!BY141</f>
        <v>0.15000000000000002</v>
      </c>
      <c r="AQ140" s="104">
        <f>'cieki 2023'!CA141</f>
        <v>0</v>
      </c>
      <c r="AR140" s="103">
        <f>'cieki 2023'!CL141</f>
        <v>0</v>
      </c>
      <c r="AS140" s="104">
        <f>'cieki 2023'!CO141</f>
        <v>0</v>
      </c>
      <c r="AT140" s="104">
        <f>'cieki 2023'!CT141</f>
        <v>0</v>
      </c>
      <c r="AU140" s="115">
        <f>'cieki 2023'!CY141</f>
        <v>0</v>
      </c>
      <c r="AV140" s="104">
        <f>'cieki 2023'!DD141</f>
        <v>0</v>
      </c>
      <c r="AW140" s="104">
        <f>'cieki 2023'!DE141</f>
        <v>0.05</v>
      </c>
      <c r="AX140" s="104">
        <f>'cieki 2023'!DF141</f>
        <v>0.05</v>
      </c>
      <c r="AY140" s="94" t="s">
        <v>162</v>
      </c>
      <c r="AZ140" s="105"/>
      <c r="BB140" s="114"/>
    </row>
    <row r="141" spans="1:54" s="93" customFormat="1" x14ac:dyDescent="0.25">
      <c r="A141" s="101">
        <f>'cieki 2023'!B142</f>
        <v>313</v>
      </c>
      <c r="B141" s="102" t="str">
        <f>'cieki 2023'!D142</f>
        <v>Pilica - pow.dop. spod Nakła m.Łąkietka</v>
      </c>
      <c r="C141" s="103">
        <f>'cieki 2023'!I142</f>
        <v>0.17299999999999999</v>
      </c>
      <c r="D141" s="103">
        <f>'cieki 2023'!J142</f>
        <v>1.5</v>
      </c>
      <c r="E141" s="103">
        <f>'cieki 2023'!L142</f>
        <v>0.28399999999999997</v>
      </c>
      <c r="F141" s="103">
        <f>'cieki 2023'!N142</f>
        <v>3.03</v>
      </c>
      <c r="G141" s="103">
        <f>'cieki 2023'!O142</f>
        <v>4.49</v>
      </c>
      <c r="H141" s="115">
        <f>'cieki 2023'!P142</f>
        <v>7.1000000000000004E-3</v>
      </c>
      <c r="I141" s="103">
        <f>'cieki 2023'!S142</f>
        <v>2.19</v>
      </c>
      <c r="J141" s="103">
        <f>'cieki 2023'!T142</f>
        <v>3.71</v>
      </c>
      <c r="K141" s="104">
        <f>'cieki 2023'!X142</f>
        <v>18.399999999999999</v>
      </c>
      <c r="L141" s="104">
        <f>'cieki 2023'!AA142</f>
        <v>3000</v>
      </c>
      <c r="M141" s="104">
        <f>'cieki 2023'!AB142</f>
        <v>75.7</v>
      </c>
      <c r="N141" s="104">
        <f>'cieki 2023'!AH142</f>
        <v>57</v>
      </c>
      <c r="O141" s="104">
        <f>'cieki 2023'!AI142</f>
        <v>49</v>
      </c>
      <c r="P141" s="104">
        <f>'cieki 2023'!AJ142</f>
        <v>7</v>
      </c>
      <c r="Q141" s="104">
        <f>'cieki 2023'!AK142</f>
        <v>96</v>
      </c>
      <c r="R141" s="104">
        <f>'cieki 2023'!AL142</f>
        <v>32</v>
      </c>
      <c r="S141" s="104">
        <f>'cieki 2023'!AM142</f>
        <v>28</v>
      </c>
      <c r="T141" s="104">
        <f>'cieki 2023'!AN142</f>
        <v>37</v>
      </c>
      <c r="U141" s="104">
        <f>'cieki 2023'!AP142</f>
        <v>25</v>
      </c>
      <c r="V141" s="104">
        <f>'cieki 2023'!AQ142</f>
        <v>1.5</v>
      </c>
      <c r="W141" s="104">
        <f>'cieki 2023'!AR142</f>
        <v>2.5</v>
      </c>
      <c r="X141" s="104">
        <f>'cieki 2023'!AS142</f>
        <v>2.5</v>
      </c>
      <c r="Y141" s="104">
        <f>'cieki 2023'!AT142</f>
        <v>91</v>
      </c>
      <c r="Z141" s="104">
        <f>'cieki 2023'!AU142</f>
        <v>51</v>
      </c>
      <c r="AA141" s="104">
        <f>'cieki 2023'!AV142</f>
        <v>21</v>
      </c>
      <c r="AB141" s="104">
        <f>'cieki 2023'!AW142</f>
        <v>27</v>
      </c>
      <c r="AC141" s="104">
        <f>'cieki 2023'!AX142</f>
        <v>34</v>
      </c>
      <c r="AD141" s="104">
        <f>'cieki 2023'!AY142</f>
        <v>2.5</v>
      </c>
      <c r="AE141" s="104">
        <f>'cieki 2023'!BA142</f>
        <v>475.5</v>
      </c>
      <c r="AF141" s="104">
        <f>'cieki 2023'!BI142</f>
        <v>0.5</v>
      </c>
      <c r="AG141" s="104">
        <f>'cieki 2023'!BK142</f>
        <v>0.5</v>
      </c>
      <c r="AH141" s="104">
        <f>'cieki 2023'!BL142</f>
        <v>0.05</v>
      </c>
      <c r="AI141" s="104">
        <f>'cieki 2023'!BM142</f>
        <v>0.05</v>
      </c>
      <c r="AJ141" s="104">
        <f>'cieki 2023'!BN142</f>
        <v>0.05</v>
      </c>
      <c r="AK141" s="104">
        <f>'cieki 2023'!BQ142</f>
        <v>0.4</v>
      </c>
      <c r="AL141" s="103">
        <f>'cieki 2023'!BS142</f>
        <v>0.05</v>
      </c>
      <c r="AM141" s="104">
        <f>'cieki 2023'!BU142</f>
        <v>0.1</v>
      </c>
      <c r="AN141" s="104">
        <f>'cieki 2023'!BW142</f>
        <v>0.05</v>
      </c>
      <c r="AO141" s="104">
        <f>'cieki 2023'!BX142</f>
        <v>0.05</v>
      </c>
      <c r="AP141" s="104">
        <f>'cieki 2023'!BY142</f>
        <v>0.15000000000000002</v>
      </c>
      <c r="AQ141" s="104">
        <f>'cieki 2023'!CA142</f>
        <v>0</v>
      </c>
      <c r="AR141" s="103">
        <f>'cieki 2023'!CL142</f>
        <v>0</v>
      </c>
      <c r="AS141" s="104">
        <f>'cieki 2023'!CO142</f>
        <v>0</v>
      </c>
      <c r="AT141" s="104">
        <f>'cieki 2023'!CT142</f>
        <v>0</v>
      </c>
      <c r="AU141" s="115">
        <f>'cieki 2023'!CY142</f>
        <v>0</v>
      </c>
      <c r="AV141" s="104">
        <f>'cieki 2023'!DD142</f>
        <v>0</v>
      </c>
      <c r="AW141" s="104">
        <f>'cieki 2023'!DE142</f>
        <v>0.05</v>
      </c>
      <c r="AX141" s="104">
        <f>'cieki 2023'!DF142</f>
        <v>0.05</v>
      </c>
      <c r="AY141" s="92" t="s">
        <v>161</v>
      </c>
      <c r="AZ141" s="105"/>
      <c r="BB141" s="114"/>
    </row>
    <row r="142" spans="1:54" s="93" customFormat="1" x14ac:dyDescent="0.25">
      <c r="A142" s="101">
        <f>'cieki 2023'!B143</f>
        <v>314</v>
      </c>
      <c r="B142" s="102" t="str">
        <f>'cieki 2023'!D143</f>
        <v>Pisa - Wincenta</v>
      </c>
      <c r="C142" s="103">
        <f>'cieki 2023'!I143</f>
        <v>0.05</v>
      </c>
      <c r="D142" s="103">
        <f>'cieki 2023'!J143</f>
        <v>1.5</v>
      </c>
      <c r="E142" s="103">
        <f>'cieki 2023'!L143</f>
        <v>2.5000000000000001E-2</v>
      </c>
      <c r="F142" s="103">
        <f>'cieki 2023'!N143</f>
        <v>2.2599999999999998</v>
      </c>
      <c r="G142" s="103">
        <f>'cieki 2023'!O143</f>
        <v>3.7</v>
      </c>
      <c r="H142" s="115">
        <f>'cieki 2023'!P143</f>
        <v>5.0000000000000001E-4</v>
      </c>
      <c r="I142" s="103">
        <f>'cieki 2023'!S143</f>
        <v>0.63500000000000001</v>
      </c>
      <c r="J142" s="103">
        <f>'cieki 2023'!T143</f>
        <v>0.5</v>
      </c>
      <c r="K142" s="104">
        <f>'cieki 2023'!X143</f>
        <v>4.57</v>
      </c>
      <c r="L142" s="104">
        <f>'cieki 2023'!AA143</f>
        <v>1550</v>
      </c>
      <c r="M142" s="104">
        <f>'cieki 2023'!AB143</f>
        <v>40.4</v>
      </c>
      <c r="N142" s="104">
        <f>'cieki 2023'!AH143</f>
        <v>2.5</v>
      </c>
      <c r="O142" s="104">
        <f>'cieki 2023'!AI143</f>
        <v>2.5</v>
      </c>
      <c r="P142" s="104">
        <f>'cieki 2023'!AJ143</f>
        <v>2.5</v>
      </c>
      <c r="Q142" s="104">
        <f>'cieki 2023'!AK143</f>
        <v>2.5</v>
      </c>
      <c r="R142" s="104">
        <f>'cieki 2023'!AL143</f>
        <v>2.5</v>
      </c>
      <c r="S142" s="104">
        <f>'cieki 2023'!AM143</f>
        <v>2.5</v>
      </c>
      <c r="T142" s="104">
        <f>'cieki 2023'!AN143</f>
        <v>2.5</v>
      </c>
      <c r="U142" s="104">
        <f>'cieki 2023'!AP143</f>
        <v>2.5</v>
      </c>
      <c r="V142" s="104">
        <f>'cieki 2023'!AQ143</f>
        <v>1.5</v>
      </c>
      <c r="W142" s="104">
        <f>'cieki 2023'!AR143</f>
        <v>2.5</v>
      </c>
      <c r="X142" s="104">
        <f>'cieki 2023'!AS143</f>
        <v>2.5</v>
      </c>
      <c r="Y142" s="104">
        <f>'cieki 2023'!AT143</f>
        <v>2.5</v>
      </c>
      <c r="Z142" s="104">
        <f>'cieki 2023'!AU143</f>
        <v>2.5</v>
      </c>
      <c r="AA142" s="104">
        <f>'cieki 2023'!AV143</f>
        <v>2.5</v>
      </c>
      <c r="AB142" s="104">
        <f>'cieki 2023'!AW143</f>
        <v>2.5</v>
      </c>
      <c r="AC142" s="104">
        <f>'cieki 2023'!AX143</f>
        <v>7</v>
      </c>
      <c r="AD142" s="104">
        <f>'cieki 2023'!AY143</f>
        <v>2.5</v>
      </c>
      <c r="AE142" s="104">
        <f>'cieki 2023'!BA143</f>
        <v>31.5</v>
      </c>
      <c r="AF142" s="104">
        <f>'cieki 2023'!BI143</f>
        <v>0.5</v>
      </c>
      <c r="AG142" s="104">
        <f>'cieki 2023'!BK143</f>
        <v>0.5</v>
      </c>
      <c r="AH142" s="104">
        <f>'cieki 2023'!BL143</f>
        <v>0.05</v>
      </c>
      <c r="AI142" s="104">
        <f>'cieki 2023'!BM143</f>
        <v>0.05</v>
      </c>
      <c r="AJ142" s="104">
        <f>'cieki 2023'!BN143</f>
        <v>0.05</v>
      </c>
      <c r="AK142" s="104">
        <f>'cieki 2023'!BQ143</f>
        <v>0.4</v>
      </c>
      <c r="AL142" s="103">
        <f>'cieki 2023'!BS143</f>
        <v>0.05</v>
      </c>
      <c r="AM142" s="104">
        <f>'cieki 2023'!BU143</f>
        <v>0.1</v>
      </c>
      <c r="AN142" s="104">
        <f>'cieki 2023'!BW143</f>
        <v>0.05</v>
      </c>
      <c r="AO142" s="104">
        <f>'cieki 2023'!BX143</f>
        <v>0.05</v>
      </c>
      <c r="AP142" s="104">
        <f>'cieki 2023'!BY143</f>
        <v>0.15000000000000002</v>
      </c>
      <c r="AQ142" s="104">
        <f>'cieki 2023'!CA143</f>
        <v>0</v>
      </c>
      <c r="AR142" s="103">
        <f>'cieki 2023'!CL143</f>
        <v>0</v>
      </c>
      <c r="AS142" s="104">
        <f>'cieki 2023'!CO143</f>
        <v>0</v>
      </c>
      <c r="AT142" s="104">
        <f>'cieki 2023'!CT143</f>
        <v>0</v>
      </c>
      <c r="AU142" s="115">
        <f>'cieki 2023'!CY143</f>
        <v>0</v>
      </c>
      <c r="AV142" s="104">
        <f>'cieki 2023'!DD143</f>
        <v>0</v>
      </c>
      <c r="AW142" s="104">
        <f>'cieki 2023'!DE143</f>
        <v>0.05</v>
      </c>
      <c r="AX142" s="104">
        <f>'cieki 2023'!DF143</f>
        <v>0.05</v>
      </c>
      <c r="AY142" s="92" t="s">
        <v>161</v>
      </c>
      <c r="AZ142" s="105"/>
      <c r="BB142" s="114"/>
    </row>
    <row r="143" spans="1:54" s="93" customFormat="1" x14ac:dyDescent="0.25">
      <c r="A143" s="101">
        <f>'cieki 2023'!B144</f>
        <v>315</v>
      </c>
      <c r="B143" s="102" t="str">
        <f>'cieki 2023'!D144</f>
        <v>Pisia - Boryszew Pierwszy</v>
      </c>
      <c r="C143" s="103">
        <f>'cieki 2023'!I144</f>
        <v>0.42799999999999999</v>
      </c>
      <c r="D143" s="103">
        <f>'cieki 2023'!J144</f>
        <v>1.5</v>
      </c>
      <c r="E143" s="103">
        <f>'cieki 2023'!L144</f>
        <v>0.151</v>
      </c>
      <c r="F143" s="103">
        <f>'cieki 2023'!N144</f>
        <v>94.1</v>
      </c>
      <c r="G143" s="103">
        <f>'cieki 2023'!O144</f>
        <v>24.4</v>
      </c>
      <c r="H143" s="115">
        <f>'cieki 2023'!P144</f>
        <v>7.4999999999999997E-2</v>
      </c>
      <c r="I143" s="103">
        <f>'cieki 2023'!S144</f>
        <v>7.67</v>
      </c>
      <c r="J143" s="103">
        <f>'cieki 2023'!T144</f>
        <v>12.6</v>
      </c>
      <c r="K143" s="104">
        <f>'cieki 2023'!X144</f>
        <v>86.5</v>
      </c>
      <c r="L143" s="104">
        <f>'cieki 2023'!AA144</f>
        <v>17536.599999999999</v>
      </c>
      <c r="M143" s="104">
        <f>'cieki 2023'!AB144</f>
        <v>1254.1500000000001</v>
      </c>
      <c r="N143" s="104">
        <f>'cieki 2023'!AH144</f>
        <v>92</v>
      </c>
      <c r="O143" s="104">
        <f>'cieki 2023'!AI144</f>
        <v>44</v>
      </c>
      <c r="P143" s="104">
        <f>'cieki 2023'!AJ144</f>
        <v>2.5</v>
      </c>
      <c r="Q143" s="104">
        <f>'cieki 2023'!AK144</f>
        <v>97</v>
      </c>
      <c r="R143" s="104">
        <f>'cieki 2023'!AL144</f>
        <v>24</v>
      </c>
      <c r="S143" s="104">
        <f>'cieki 2023'!AM144</f>
        <v>23</v>
      </c>
      <c r="T143" s="104">
        <f>'cieki 2023'!AN144</f>
        <v>36</v>
      </c>
      <c r="U143" s="104">
        <f>'cieki 2023'!AP144</f>
        <v>28</v>
      </c>
      <c r="V143" s="104">
        <f>'cieki 2023'!AQ144</f>
        <v>1.5</v>
      </c>
      <c r="W143" s="104">
        <f>'cieki 2023'!AR144</f>
        <v>2.5</v>
      </c>
      <c r="X143" s="104">
        <f>'cieki 2023'!AS144</f>
        <v>2.5</v>
      </c>
      <c r="Y143" s="104">
        <f>'cieki 2023'!AT144</f>
        <v>96</v>
      </c>
      <c r="Z143" s="104">
        <f>'cieki 2023'!AU144</f>
        <v>54</v>
      </c>
      <c r="AA143" s="104">
        <f>'cieki 2023'!AV144</f>
        <v>20</v>
      </c>
      <c r="AB143" s="104">
        <f>'cieki 2023'!AW144</f>
        <v>30</v>
      </c>
      <c r="AC143" s="104">
        <f>'cieki 2023'!AX144</f>
        <v>36</v>
      </c>
      <c r="AD143" s="104">
        <f>'cieki 2023'!AY144</f>
        <v>6</v>
      </c>
      <c r="AE143" s="104">
        <f>'cieki 2023'!BA144</f>
        <v>495</v>
      </c>
      <c r="AF143" s="104">
        <f>'cieki 2023'!BI144</f>
        <v>0.5</v>
      </c>
      <c r="AG143" s="104">
        <f>'cieki 2023'!BK144</f>
        <v>0.5</v>
      </c>
      <c r="AH143" s="104">
        <f>'cieki 2023'!BL144</f>
        <v>0.05</v>
      </c>
      <c r="AI143" s="104">
        <f>'cieki 2023'!BM144</f>
        <v>0.05</v>
      </c>
      <c r="AJ143" s="104">
        <f>'cieki 2023'!BN144</f>
        <v>0.05</v>
      </c>
      <c r="AK143" s="104">
        <f>'cieki 2023'!BQ144</f>
        <v>0.4</v>
      </c>
      <c r="AL143" s="103">
        <f>'cieki 2023'!BS144</f>
        <v>0.05</v>
      </c>
      <c r="AM143" s="104">
        <f>'cieki 2023'!BU144</f>
        <v>0.1</v>
      </c>
      <c r="AN143" s="104">
        <f>'cieki 2023'!BW144</f>
        <v>0.05</v>
      </c>
      <c r="AO143" s="104">
        <f>'cieki 2023'!BX144</f>
        <v>0.05</v>
      </c>
      <c r="AP143" s="104">
        <f>'cieki 2023'!BY144</f>
        <v>0.15000000000000002</v>
      </c>
      <c r="AQ143" s="104">
        <f>'cieki 2023'!CA144</f>
        <v>0</v>
      </c>
      <c r="AR143" s="103">
        <f>'cieki 2023'!CL144</f>
        <v>0</v>
      </c>
      <c r="AS143" s="104">
        <f>'cieki 2023'!CO144</f>
        <v>0</v>
      </c>
      <c r="AT143" s="104">
        <f>'cieki 2023'!CT144</f>
        <v>0</v>
      </c>
      <c r="AU143" s="115">
        <f>'cieki 2023'!CY144</f>
        <v>0</v>
      </c>
      <c r="AV143" s="104">
        <f>'cieki 2023'!DD144</f>
        <v>0</v>
      </c>
      <c r="AW143" s="104">
        <f>'cieki 2023'!DE144</f>
        <v>0.05</v>
      </c>
      <c r="AX143" s="104">
        <f>'cieki 2023'!DF144</f>
        <v>0.05</v>
      </c>
      <c r="AY143" s="99" t="s">
        <v>164</v>
      </c>
      <c r="AZ143" s="105"/>
      <c r="BB143" s="114"/>
    </row>
    <row r="144" spans="1:54" s="93" customFormat="1" x14ac:dyDescent="0.25">
      <c r="A144" s="101">
        <f>'cieki 2023'!B145</f>
        <v>317</v>
      </c>
      <c r="B144" s="102" t="str">
        <f>'cieki 2023'!D145</f>
        <v>Poprad - Stary Sącz</v>
      </c>
      <c r="C144" s="103">
        <f>'cieki 2023'!I145</f>
        <v>0.05</v>
      </c>
      <c r="D144" s="103">
        <f>'cieki 2023'!J145</f>
        <v>3.47</v>
      </c>
      <c r="E144" s="103">
        <f>'cieki 2023'!L145</f>
        <v>2.5000000000000001E-2</v>
      </c>
      <c r="F144" s="103">
        <f>'cieki 2023'!N145</f>
        <v>6.98</v>
      </c>
      <c r="G144" s="103">
        <f>'cieki 2023'!O145</f>
        <v>8.07</v>
      </c>
      <c r="H144" s="115">
        <f>'cieki 2023'!P145</f>
        <v>8.3000000000000001E-3</v>
      </c>
      <c r="I144" s="103">
        <f>'cieki 2023'!S145</f>
        <v>8.6</v>
      </c>
      <c r="J144" s="103">
        <f>'cieki 2023'!T145</f>
        <v>2.94</v>
      </c>
      <c r="K144" s="104">
        <f>'cieki 2023'!X145</f>
        <v>26.7</v>
      </c>
      <c r="L144" s="104">
        <f>'cieki 2023'!AA145</f>
        <v>8880</v>
      </c>
      <c r="M144" s="104">
        <f>'cieki 2023'!AB145</f>
        <v>237</v>
      </c>
      <c r="N144" s="104">
        <f>'cieki 2023'!AH145</f>
        <v>2.5</v>
      </c>
      <c r="O144" s="104">
        <f>'cieki 2023'!AI145</f>
        <v>5</v>
      </c>
      <c r="P144" s="104">
        <f>'cieki 2023'!AJ145</f>
        <v>2.5</v>
      </c>
      <c r="Q144" s="104">
        <f>'cieki 2023'!AK145</f>
        <v>8</v>
      </c>
      <c r="R144" s="104">
        <f>'cieki 2023'!AL145</f>
        <v>2.5</v>
      </c>
      <c r="S144" s="104">
        <f>'cieki 2023'!AM145</f>
        <v>2.5</v>
      </c>
      <c r="T144" s="104">
        <f>'cieki 2023'!AN145</f>
        <v>2.5</v>
      </c>
      <c r="U144" s="104">
        <f>'cieki 2023'!AP145</f>
        <v>2.5</v>
      </c>
      <c r="V144" s="104">
        <f>'cieki 2023'!AQ145</f>
        <v>1.5</v>
      </c>
      <c r="W144" s="104">
        <f>'cieki 2023'!AR145</f>
        <v>2.5</v>
      </c>
      <c r="X144" s="104">
        <f>'cieki 2023'!AS145</f>
        <v>2.5</v>
      </c>
      <c r="Y144" s="104">
        <f>'cieki 2023'!AT145</f>
        <v>5</v>
      </c>
      <c r="Z144" s="104">
        <f>'cieki 2023'!AU145</f>
        <v>2.5</v>
      </c>
      <c r="AA144" s="104">
        <f>'cieki 2023'!AV145</f>
        <v>2.5</v>
      </c>
      <c r="AB144" s="104">
        <f>'cieki 2023'!AW145</f>
        <v>2.5</v>
      </c>
      <c r="AC144" s="104">
        <f>'cieki 2023'!AX145</f>
        <v>9</v>
      </c>
      <c r="AD144" s="104">
        <f>'cieki 2023'!AY145</f>
        <v>2.5</v>
      </c>
      <c r="AE144" s="104">
        <f>'cieki 2023'!BA145</f>
        <v>42</v>
      </c>
      <c r="AF144" s="104">
        <f>'cieki 2023'!BI145</f>
        <v>0.5</v>
      </c>
      <c r="AG144" s="104">
        <f>'cieki 2023'!BK145</f>
        <v>0.5</v>
      </c>
      <c r="AH144" s="104">
        <f>'cieki 2023'!BL145</f>
        <v>0.05</v>
      </c>
      <c r="AI144" s="104">
        <f>'cieki 2023'!BM145</f>
        <v>0.05</v>
      </c>
      <c r="AJ144" s="104">
        <f>'cieki 2023'!BN145</f>
        <v>0.05</v>
      </c>
      <c r="AK144" s="104">
        <f>'cieki 2023'!BQ145</f>
        <v>0.4</v>
      </c>
      <c r="AL144" s="103">
        <f>'cieki 2023'!BS145</f>
        <v>0.05</v>
      </c>
      <c r="AM144" s="104">
        <f>'cieki 2023'!BU145</f>
        <v>0.1</v>
      </c>
      <c r="AN144" s="104">
        <f>'cieki 2023'!BW145</f>
        <v>0.05</v>
      </c>
      <c r="AO144" s="104">
        <f>'cieki 2023'!BX145</f>
        <v>0.05</v>
      </c>
      <c r="AP144" s="104">
        <f>'cieki 2023'!BY145</f>
        <v>0.15000000000000002</v>
      </c>
      <c r="AQ144" s="104">
        <f>'cieki 2023'!CA145</f>
        <v>25</v>
      </c>
      <c r="AR144" s="103">
        <f>'cieki 2023'!CL145</f>
        <v>5.0000000000000001E-3</v>
      </c>
      <c r="AS144" s="104">
        <f>'cieki 2023'!CO145</f>
        <v>0.5</v>
      </c>
      <c r="AT144" s="104">
        <f>'cieki 2023'!CT145</f>
        <v>0.5</v>
      </c>
      <c r="AU144" s="115">
        <f>'cieki 2023'!CY145</f>
        <v>8.6200000000000003E-4</v>
      </c>
      <c r="AV144" s="104">
        <f>'cieki 2023'!DD145</f>
        <v>0.05</v>
      </c>
      <c r="AW144" s="104">
        <f>'cieki 2023'!DE145</f>
        <v>0.05</v>
      </c>
      <c r="AX144" s="104">
        <f>'cieki 2023'!DF145</f>
        <v>0.05</v>
      </c>
      <c r="AY144" s="92" t="s">
        <v>161</v>
      </c>
      <c r="AZ144" s="105"/>
      <c r="BB144" s="114"/>
    </row>
    <row r="145" spans="1:54" s="93" customFormat="1" x14ac:dyDescent="0.25">
      <c r="A145" s="101">
        <f>'cieki 2023'!B146</f>
        <v>318</v>
      </c>
      <c r="B145" s="102" t="str">
        <f>'cieki 2023'!D146</f>
        <v>Prądnik-Białucha - Kraków ujście</v>
      </c>
      <c r="C145" s="103">
        <f>'cieki 2023'!I146</f>
        <v>0.05</v>
      </c>
      <c r="D145" s="103">
        <f>'cieki 2023'!J146</f>
        <v>4.01</v>
      </c>
      <c r="E145" s="103">
        <f>'cieki 2023'!L146</f>
        <v>0.78</v>
      </c>
      <c r="F145" s="103">
        <f>'cieki 2023'!N146</f>
        <v>21.6</v>
      </c>
      <c r="G145" s="103">
        <f>'cieki 2023'!O146</f>
        <v>29.8</v>
      </c>
      <c r="H145" s="115">
        <f>'cieki 2023'!P146</f>
        <v>9.2999999999999992E-3</v>
      </c>
      <c r="I145" s="103">
        <f>'cieki 2023'!S146</f>
        <v>12</v>
      </c>
      <c r="J145" s="103">
        <f>'cieki 2023'!T146</f>
        <v>31.3</v>
      </c>
      <c r="K145" s="104">
        <f>'cieki 2023'!X146</f>
        <v>180</v>
      </c>
      <c r="L145" s="104">
        <f>'cieki 2023'!AA146</f>
        <v>13100</v>
      </c>
      <c r="M145" s="104">
        <f>'cieki 2023'!AB146</f>
        <v>372</v>
      </c>
      <c r="N145" s="104">
        <f>'cieki 2023'!AH146</f>
        <v>170</v>
      </c>
      <c r="O145" s="104">
        <f>'cieki 2023'!AI146</f>
        <v>78</v>
      </c>
      <c r="P145" s="104">
        <f>'cieki 2023'!AJ146</f>
        <v>15</v>
      </c>
      <c r="Q145" s="104">
        <f>'cieki 2023'!AK146</f>
        <v>187</v>
      </c>
      <c r="R145" s="104">
        <f>'cieki 2023'!AL146</f>
        <v>66</v>
      </c>
      <c r="S145" s="104">
        <f>'cieki 2023'!AM146</f>
        <v>62</v>
      </c>
      <c r="T145" s="104">
        <f>'cieki 2023'!AN146</f>
        <v>54</v>
      </c>
      <c r="U145" s="104">
        <f>'cieki 2023'!AP146</f>
        <v>36</v>
      </c>
      <c r="V145" s="104">
        <f>'cieki 2023'!AQ146</f>
        <v>1.5</v>
      </c>
      <c r="W145" s="104">
        <f>'cieki 2023'!AR146</f>
        <v>10</v>
      </c>
      <c r="X145" s="104">
        <f>'cieki 2023'!AS146</f>
        <v>2.5</v>
      </c>
      <c r="Y145" s="104">
        <f>'cieki 2023'!AT146</f>
        <v>177</v>
      </c>
      <c r="Z145" s="104">
        <f>'cieki 2023'!AU146</f>
        <v>87</v>
      </c>
      <c r="AA145" s="104">
        <f>'cieki 2023'!AV146</f>
        <v>34</v>
      </c>
      <c r="AB145" s="104">
        <f>'cieki 2023'!AW146</f>
        <v>52</v>
      </c>
      <c r="AC145" s="104">
        <f>'cieki 2023'!AX146</f>
        <v>42</v>
      </c>
      <c r="AD145" s="104">
        <f>'cieki 2023'!AY146</f>
        <v>2.5</v>
      </c>
      <c r="AE145" s="104">
        <f>'cieki 2023'!BA146</f>
        <v>944</v>
      </c>
      <c r="AF145" s="104">
        <f>'cieki 2023'!BI146</f>
        <v>0.5</v>
      </c>
      <c r="AG145" s="104">
        <f>'cieki 2023'!BK146</f>
        <v>0.5</v>
      </c>
      <c r="AH145" s="104">
        <f>'cieki 2023'!BL146</f>
        <v>0.05</v>
      </c>
      <c r="AI145" s="104">
        <f>'cieki 2023'!BM146</f>
        <v>0.05</v>
      </c>
      <c r="AJ145" s="104">
        <f>'cieki 2023'!BN146</f>
        <v>0.05</v>
      </c>
      <c r="AK145" s="104">
        <f>'cieki 2023'!BQ146</f>
        <v>0.4</v>
      </c>
      <c r="AL145" s="103">
        <f>'cieki 2023'!BS146</f>
        <v>0.05</v>
      </c>
      <c r="AM145" s="104">
        <f>'cieki 2023'!BU146</f>
        <v>0.1</v>
      </c>
      <c r="AN145" s="104">
        <f>'cieki 2023'!BW146</f>
        <v>0.05</v>
      </c>
      <c r="AO145" s="104">
        <f>'cieki 2023'!BX146</f>
        <v>0.05</v>
      </c>
      <c r="AP145" s="104">
        <f>'cieki 2023'!BY146</f>
        <v>0.15000000000000002</v>
      </c>
      <c r="AQ145" s="104">
        <f>'cieki 2023'!CA146</f>
        <v>0</v>
      </c>
      <c r="AR145" s="103">
        <f>'cieki 2023'!CL146</f>
        <v>0</v>
      </c>
      <c r="AS145" s="104">
        <f>'cieki 2023'!CO146</f>
        <v>0</v>
      </c>
      <c r="AT145" s="104">
        <f>'cieki 2023'!CT146</f>
        <v>0</v>
      </c>
      <c r="AU145" s="115">
        <f>'cieki 2023'!CY146</f>
        <v>0</v>
      </c>
      <c r="AV145" s="104">
        <f>'cieki 2023'!DD146</f>
        <v>0</v>
      </c>
      <c r="AW145" s="104">
        <f>'cieki 2023'!DE146</f>
        <v>0.05</v>
      </c>
      <c r="AX145" s="104">
        <f>'cieki 2023'!DF146</f>
        <v>0.05</v>
      </c>
      <c r="AY145" s="94" t="s">
        <v>162</v>
      </c>
      <c r="AZ145" s="105"/>
      <c r="BB145" s="114"/>
    </row>
    <row r="146" spans="1:54" s="93" customFormat="1" x14ac:dyDescent="0.25">
      <c r="A146" s="101">
        <f>'cieki 2023'!B147</f>
        <v>319</v>
      </c>
      <c r="B146" s="102" t="str">
        <f>'cieki 2023'!D147</f>
        <v>Prosna - Ruda Komorska</v>
      </c>
      <c r="C146" s="103">
        <f>'cieki 2023'!I147</f>
        <v>0.05</v>
      </c>
      <c r="D146" s="103">
        <f>'cieki 2023'!J147</f>
        <v>1.5</v>
      </c>
      <c r="E146" s="103">
        <f>'cieki 2023'!L147</f>
        <v>2.5000000000000001E-2</v>
      </c>
      <c r="F146" s="103">
        <f>'cieki 2023'!N147</f>
        <v>3.53</v>
      </c>
      <c r="G146" s="103">
        <f>'cieki 2023'!O147</f>
        <v>3.93</v>
      </c>
      <c r="H146" s="115">
        <f>'cieki 2023'!P147</f>
        <v>7.1999999999999998E-3</v>
      </c>
      <c r="I146" s="103">
        <f>'cieki 2023'!S147</f>
        <v>2</v>
      </c>
      <c r="J146" s="103">
        <f>'cieki 2023'!T147</f>
        <v>1.51</v>
      </c>
      <c r="K146" s="104">
        <f>'cieki 2023'!X147</f>
        <v>14.2</v>
      </c>
      <c r="L146" s="104">
        <f>'cieki 2023'!AA147</f>
        <v>8720</v>
      </c>
      <c r="M146" s="104">
        <f>'cieki 2023'!AB147</f>
        <v>647.77200000000005</v>
      </c>
      <c r="N146" s="104">
        <f>'cieki 2023'!AH147</f>
        <v>8</v>
      </c>
      <c r="O146" s="104">
        <f>'cieki 2023'!AI147</f>
        <v>21</v>
      </c>
      <c r="P146" s="104">
        <f>'cieki 2023'!AJ147</f>
        <v>2.5</v>
      </c>
      <c r="Q146" s="104">
        <f>'cieki 2023'!AK147</f>
        <v>31</v>
      </c>
      <c r="R146" s="104">
        <f>'cieki 2023'!AL147</f>
        <v>13</v>
      </c>
      <c r="S146" s="104">
        <f>'cieki 2023'!AM147</f>
        <v>2.5</v>
      </c>
      <c r="T146" s="104">
        <f>'cieki 2023'!AN147</f>
        <v>10</v>
      </c>
      <c r="U146" s="104">
        <f>'cieki 2023'!AP147</f>
        <v>6</v>
      </c>
      <c r="V146" s="104">
        <f>'cieki 2023'!AQ147</f>
        <v>1.5</v>
      </c>
      <c r="W146" s="104">
        <f>'cieki 2023'!AR147</f>
        <v>2.5</v>
      </c>
      <c r="X146" s="104">
        <f>'cieki 2023'!AS147</f>
        <v>2.5</v>
      </c>
      <c r="Y146" s="104">
        <f>'cieki 2023'!AT147</f>
        <v>28</v>
      </c>
      <c r="Z146" s="104">
        <f>'cieki 2023'!AU147</f>
        <v>12</v>
      </c>
      <c r="AA146" s="104">
        <f>'cieki 2023'!AV147</f>
        <v>7</v>
      </c>
      <c r="AB146" s="104">
        <f>'cieki 2023'!AW147</f>
        <v>2.5</v>
      </c>
      <c r="AC146" s="104">
        <f>'cieki 2023'!AX147</f>
        <v>8</v>
      </c>
      <c r="AD146" s="104">
        <f>'cieki 2023'!AY147</f>
        <v>2.5</v>
      </c>
      <c r="AE146" s="104">
        <f>'cieki 2023'!BA147</f>
        <v>141.5</v>
      </c>
      <c r="AF146" s="104">
        <f>'cieki 2023'!BI147</f>
        <v>0.5</v>
      </c>
      <c r="AG146" s="104">
        <f>'cieki 2023'!BK147</f>
        <v>0.5</v>
      </c>
      <c r="AH146" s="104">
        <f>'cieki 2023'!BL147</f>
        <v>0.05</v>
      </c>
      <c r="AI146" s="104">
        <f>'cieki 2023'!BM147</f>
        <v>0.05</v>
      </c>
      <c r="AJ146" s="104">
        <f>'cieki 2023'!BN147</f>
        <v>0.05</v>
      </c>
      <c r="AK146" s="104">
        <f>'cieki 2023'!BQ147</f>
        <v>0.4</v>
      </c>
      <c r="AL146" s="103">
        <f>'cieki 2023'!BS147</f>
        <v>0.05</v>
      </c>
      <c r="AM146" s="104">
        <f>'cieki 2023'!BU147</f>
        <v>0.1</v>
      </c>
      <c r="AN146" s="104">
        <f>'cieki 2023'!BW147</f>
        <v>0.05</v>
      </c>
      <c r="AO146" s="104">
        <f>'cieki 2023'!BX147</f>
        <v>0.05</v>
      </c>
      <c r="AP146" s="104">
        <f>'cieki 2023'!BY147</f>
        <v>0.15000000000000002</v>
      </c>
      <c r="AQ146" s="104">
        <f>'cieki 2023'!CA147</f>
        <v>0</v>
      </c>
      <c r="AR146" s="103">
        <f>'cieki 2023'!CL147</f>
        <v>0</v>
      </c>
      <c r="AS146" s="104">
        <f>'cieki 2023'!CO147</f>
        <v>0</v>
      </c>
      <c r="AT146" s="104">
        <f>'cieki 2023'!CT147</f>
        <v>0</v>
      </c>
      <c r="AU146" s="115">
        <f>'cieki 2023'!CY147</f>
        <v>0</v>
      </c>
      <c r="AV146" s="104">
        <f>'cieki 2023'!DD147</f>
        <v>0</v>
      </c>
      <c r="AW146" s="104">
        <f>'cieki 2023'!DE147</f>
        <v>0.05</v>
      </c>
      <c r="AX146" s="104">
        <f>'cieki 2023'!DF147</f>
        <v>0.05</v>
      </c>
      <c r="AY146" s="94" t="s">
        <v>162</v>
      </c>
      <c r="AZ146" s="105"/>
      <c r="BB146" s="114"/>
    </row>
    <row r="147" spans="1:54" s="93" customFormat="1" x14ac:dyDescent="0.25">
      <c r="A147" s="101">
        <f>'cieki 2023'!B148</f>
        <v>320</v>
      </c>
      <c r="B147" s="102" t="str">
        <f>'cieki 2023'!D148</f>
        <v>Prudnik - Dytmarów</v>
      </c>
      <c r="C147" s="103">
        <f>'cieki 2023'!I148</f>
        <v>0.05</v>
      </c>
      <c r="D147" s="103">
        <f>'cieki 2023'!J148</f>
        <v>1.5</v>
      </c>
      <c r="E147" s="103">
        <f>'cieki 2023'!L148</f>
        <v>2.5000000000000001E-2</v>
      </c>
      <c r="F147" s="103">
        <f>'cieki 2023'!N148</f>
        <v>9.41</v>
      </c>
      <c r="G147" s="103">
        <f>'cieki 2023'!O148</f>
        <v>12.2</v>
      </c>
      <c r="H147" s="115">
        <f>'cieki 2023'!P148</f>
        <v>0.02</v>
      </c>
      <c r="I147" s="103">
        <f>'cieki 2023'!S148</f>
        <v>8.51</v>
      </c>
      <c r="J147" s="103">
        <f>'cieki 2023'!T148</f>
        <v>5.8</v>
      </c>
      <c r="K147" s="104">
        <f>'cieki 2023'!X148</f>
        <v>78.5</v>
      </c>
      <c r="L147" s="104">
        <f>'cieki 2023'!AA148</f>
        <v>7250</v>
      </c>
      <c r="M147" s="104">
        <f>'cieki 2023'!AB148</f>
        <v>210</v>
      </c>
      <c r="N147" s="104">
        <f>'cieki 2023'!AH148</f>
        <v>15</v>
      </c>
      <c r="O147" s="104">
        <f>'cieki 2023'!AI148</f>
        <v>51</v>
      </c>
      <c r="P147" s="104">
        <f>'cieki 2023'!AJ148</f>
        <v>18</v>
      </c>
      <c r="Q147" s="104">
        <f>'cieki 2023'!AK148</f>
        <v>190</v>
      </c>
      <c r="R147" s="104">
        <f>'cieki 2023'!AL148</f>
        <v>120</v>
      </c>
      <c r="S147" s="104">
        <f>'cieki 2023'!AM148</f>
        <v>109</v>
      </c>
      <c r="T147" s="104">
        <f>'cieki 2023'!AN148</f>
        <v>167</v>
      </c>
      <c r="U147" s="104">
        <f>'cieki 2023'!AP148</f>
        <v>136</v>
      </c>
      <c r="V147" s="104">
        <f>'cieki 2023'!AQ148</f>
        <v>4</v>
      </c>
      <c r="W147" s="104">
        <f>'cieki 2023'!AR148</f>
        <v>2.5</v>
      </c>
      <c r="X147" s="104">
        <f>'cieki 2023'!AS148</f>
        <v>7</v>
      </c>
      <c r="Y147" s="104">
        <f>'cieki 2023'!AT148</f>
        <v>224</v>
      </c>
      <c r="Z147" s="104">
        <f>'cieki 2023'!AU148</f>
        <v>184</v>
      </c>
      <c r="AA147" s="104">
        <f>'cieki 2023'!AV148</f>
        <v>84</v>
      </c>
      <c r="AB147" s="104">
        <f>'cieki 2023'!AW148</f>
        <v>108</v>
      </c>
      <c r="AC147" s="104">
        <f>'cieki 2023'!AX148</f>
        <v>215</v>
      </c>
      <c r="AD147" s="104">
        <f>'cieki 2023'!AY148</f>
        <v>31</v>
      </c>
      <c r="AE147" s="104">
        <f>'cieki 2023'!BA148</f>
        <v>1175.5</v>
      </c>
      <c r="AF147" s="104">
        <f>'cieki 2023'!BI148</f>
        <v>0.5</v>
      </c>
      <c r="AG147" s="104">
        <f>'cieki 2023'!BK148</f>
        <v>0.5</v>
      </c>
      <c r="AH147" s="104">
        <f>'cieki 2023'!BL148</f>
        <v>0.05</v>
      </c>
      <c r="AI147" s="104">
        <f>'cieki 2023'!BM148</f>
        <v>0.05</v>
      </c>
      <c r="AJ147" s="104">
        <f>'cieki 2023'!BN148</f>
        <v>0.05</v>
      </c>
      <c r="AK147" s="104">
        <f>'cieki 2023'!BQ148</f>
        <v>0.4</v>
      </c>
      <c r="AL147" s="103">
        <f>'cieki 2023'!BS148</f>
        <v>0.05</v>
      </c>
      <c r="AM147" s="104">
        <f>'cieki 2023'!BU148</f>
        <v>0.1</v>
      </c>
      <c r="AN147" s="104">
        <f>'cieki 2023'!BW148</f>
        <v>0.05</v>
      </c>
      <c r="AO147" s="104">
        <f>'cieki 2023'!BX148</f>
        <v>0.05</v>
      </c>
      <c r="AP147" s="104">
        <f>'cieki 2023'!BY148</f>
        <v>0.15000000000000002</v>
      </c>
      <c r="AQ147" s="104">
        <f>'cieki 2023'!CA148</f>
        <v>25</v>
      </c>
      <c r="AR147" s="103">
        <f>'cieki 2023'!CL148</f>
        <v>5.0000000000000001E-3</v>
      </c>
      <c r="AS147" s="104">
        <f>'cieki 2023'!CO148</f>
        <v>0.5</v>
      </c>
      <c r="AT147" s="104">
        <f>'cieki 2023'!CT148</f>
        <v>0.5</v>
      </c>
      <c r="AU147" s="115">
        <f>'cieki 2023'!CY148</f>
        <v>9.2500000000000004E-4</v>
      </c>
      <c r="AV147" s="104">
        <f>'cieki 2023'!DD148</f>
        <v>0.05</v>
      </c>
      <c r="AW147" s="104">
        <f>'cieki 2023'!DE148</f>
        <v>0.05</v>
      </c>
      <c r="AX147" s="104">
        <f>'cieki 2023'!DF148</f>
        <v>0.05</v>
      </c>
      <c r="AY147" s="94" t="s">
        <v>162</v>
      </c>
      <c r="AZ147" s="105"/>
      <c r="BB147" s="114"/>
    </row>
    <row r="148" spans="1:54" s="93" customFormat="1" x14ac:dyDescent="0.25">
      <c r="A148" s="101">
        <f>'cieki 2023'!B149</f>
        <v>321</v>
      </c>
      <c r="B148" s="102" t="str">
        <f>'cieki 2023'!D149</f>
        <v>Przemsza - w Chełmku</v>
      </c>
      <c r="C148" s="103">
        <f>'cieki 2023'!I149</f>
        <v>0.05</v>
      </c>
      <c r="D148" s="103">
        <f>'cieki 2023'!J149</f>
        <v>3.57</v>
      </c>
      <c r="E148" s="103">
        <f>'cieki 2023'!L149</f>
        <v>10.6</v>
      </c>
      <c r="F148" s="103">
        <f>'cieki 2023'!N149</f>
        <v>9.93</v>
      </c>
      <c r="G148" s="103">
        <f>'cieki 2023'!O149</f>
        <v>18</v>
      </c>
      <c r="H148" s="115">
        <f>'cieki 2023'!P149</f>
        <v>9.5999999999999992E-3</v>
      </c>
      <c r="I148" s="103">
        <f>'cieki 2023'!S149</f>
        <v>6.42</v>
      </c>
      <c r="J148" s="103">
        <f>'cieki 2023'!T149</f>
        <v>83.2</v>
      </c>
      <c r="K148" s="104">
        <f>'cieki 2023'!X149</f>
        <v>865</v>
      </c>
      <c r="L148" s="104">
        <f>'cieki 2023'!AA149</f>
        <v>6100</v>
      </c>
      <c r="M148" s="104">
        <f>'cieki 2023'!AB149</f>
        <v>234</v>
      </c>
      <c r="N148" s="104">
        <f>'cieki 2023'!AH149</f>
        <v>41</v>
      </c>
      <c r="O148" s="104">
        <f>'cieki 2023'!AI149</f>
        <v>56</v>
      </c>
      <c r="P148" s="104">
        <f>'cieki 2023'!AJ149</f>
        <v>8</v>
      </c>
      <c r="Q148" s="104">
        <f>'cieki 2023'!AK149</f>
        <v>79</v>
      </c>
      <c r="R148" s="104">
        <f>'cieki 2023'!AL149</f>
        <v>9</v>
      </c>
      <c r="S148" s="104">
        <f>'cieki 2023'!AM149</f>
        <v>15</v>
      </c>
      <c r="T148" s="104">
        <f>'cieki 2023'!AN149</f>
        <v>11</v>
      </c>
      <c r="U148" s="104">
        <f>'cieki 2023'!AP149</f>
        <v>2.5</v>
      </c>
      <c r="V148" s="104">
        <f>'cieki 2023'!AQ149</f>
        <v>1.5</v>
      </c>
      <c r="W148" s="104">
        <f>'cieki 2023'!AR149</f>
        <v>8</v>
      </c>
      <c r="X148" s="104">
        <f>'cieki 2023'!AS149</f>
        <v>18</v>
      </c>
      <c r="Y148" s="104">
        <f>'cieki 2023'!AT149</f>
        <v>65</v>
      </c>
      <c r="Z148" s="104">
        <f>'cieki 2023'!AU149</f>
        <v>23</v>
      </c>
      <c r="AA148" s="104">
        <f>'cieki 2023'!AV149</f>
        <v>8</v>
      </c>
      <c r="AB148" s="104">
        <f>'cieki 2023'!AW149</f>
        <v>16</v>
      </c>
      <c r="AC148" s="104">
        <f>'cieki 2023'!AX149</f>
        <v>16</v>
      </c>
      <c r="AD148" s="104">
        <f>'cieki 2023'!AY149</f>
        <v>2.5</v>
      </c>
      <c r="AE148" s="104">
        <f>'cieki 2023'!BA149</f>
        <v>342.5</v>
      </c>
      <c r="AF148" s="104">
        <f>'cieki 2023'!BI149</f>
        <v>0.5</v>
      </c>
      <c r="AG148" s="104">
        <f>'cieki 2023'!BK149</f>
        <v>0.5</v>
      </c>
      <c r="AH148" s="104">
        <f>'cieki 2023'!BL149</f>
        <v>0.05</v>
      </c>
      <c r="AI148" s="104">
        <f>'cieki 2023'!BM149</f>
        <v>0.05</v>
      </c>
      <c r="AJ148" s="104">
        <f>'cieki 2023'!BN149</f>
        <v>0.05</v>
      </c>
      <c r="AK148" s="104">
        <f>'cieki 2023'!BQ149</f>
        <v>0.4</v>
      </c>
      <c r="AL148" s="103">
        <f>'cieki 2023'!BS149</f>
        <v>0.05</v>
      </c>
      <c r="AM148" s="104">
        <f>'cieki 2023'!BU149</f>
        <v>0.1</v>
      </c>
      <c r="AN148" s="104">
        <f>'cieki 2023'!BW149</f>
        <v>0.05</v>
      </c>
      <c r="AO148" s="104">
        <f>'cieki 2023'!BX149</f>
        <v>0.05</v>
      </c>
      <c r="AP148" s="104">
        <f>'cieki 2023'!BY149</f>
        <v>0.15000000000000002</v>
      </c>
      <c r="AQ148" s="104">
        <f>'cieki 2023'!CA149</f>
        <v>25</v>
      </c>
      <c r="AR148" s="103">
        <f>'cieki 2023'!CL149</f>
        <v>5.0000000000000001E-3</v>
      </c>
      <c r="AS148" s="104">
        <f>'cieki 2023'!CO149</f>
        <v>0.5</v>
      </c>
      <c r="AT148" s="104">
        <f>'cieki 2023'!CT149</f>
        <v>0.5</v>
      </c>
      <c r="AU148" s="115">
        <f>'cieki 2023'!CY149</f>
        <v>1.9E-3</v>
      </c>
      <c r="AV148" s="104">
        <f>'cieki 2023'!DD149</f>
        <v>0.05</v>
      </c>
      <c r="AW148" s="104">
        <f>'cieki 2023'!DE149</f>
        <v>0.05</v>
      </c>
      <c r="AX148" s="104">
        <f>'cieki 2023'!DF149</f>
        <v>0.05</v>
      </c>
      <c r="AY148" s="99" t="s">
        <v>164</v>
      </c>
      <c r="AZ148" s="105"/>
      <c r="BB148" s="114"/>
    </row>
    <row r="149" spans="1:54" s="93" customFormat="1" x14ac:dyDescent="0.25">
      <c r="A149" s="101">
        <f>'cieki 2023'!B150</f>
        <v>322</v>
      </c>
      <c r="B149" s="102" t="str">
        <f>'cieki 2023'!D150</f>
        <v>Przemsza - powyżej zbiornika Przeczyce</v>
      </c>
      <c r="C149" s="103">
        <f>'cieki 2023'!I150</f>
        <v>0.05</v>
      </c>
      <c r="D149" s="103">
        <f>'cieki 2023'!J150</f>
        <v>1.5</v>
      </c>
      <c r="E149" s="103">
        <f>'cieki 2023'!L150</f>
        <v>1.32</v>
      </c>
      <c r="F149" s="103">
        <f>'cieki 2023'!N150</f>
        <v>8.58</v>
      </c>
      <c r="G149" s="103">
        <f>'cieki 2023'!O150</f>
        <v>9.77</v>
      </c>
      <c r="H149" s="115">
        <f>'cieki 2023'!P150</f>
        <v>6.7000000000000002E-3</v>
      </c>
      <c r="I149" s="103">
        <f>'cieki 2023'!S150</f>
        <v>4.82</v>
      </c>
      <c r="J149" s="103">
        <f>'cieki 2023'!T150</f>
        <v>47.2</v>
      </c>
      <c r="K149" s="104">
        <f>'cieki 2023'!X150</f>
        <v>202</v>
      </c>
      <c r="L149" s="104">
        <f>'cieki 2023'!AA150</f>
        <v>7850</v>
      </c>
      <c r="M149" s="104">
        <f>'cieki 2023'!AB150</f>
        <v>260</v>
      </c>
      <c r="N149" s="104">
        <f>'cieki 2023'!AH150</f>
        <v>160</v>
      </c>
      <c r="O149" s="104">
        <f>'cieki 2023'!AI150</f>
        <v>26</v>
      </c>
      <c r="P149" s="104">
        <f>'cieki 2023'!AJ150</f>
        <v>2.5</v>
      </c>
      <c r="Q149" s="104">
        <f>'cieki 2023'!AK150</f>
        <v>50</v>
      </c>
      <c r="R149" s="104">
        <f>'cieki 2023'!AL150</f>
        <v>19</v>
      </c>
      <c r="S149" s="104">
        <f>'cieki 2023'!AM150</f>
        <v>17</v>
      </c>
      <c r="T149" s="104">
        <f>'cieki 2023'!AN150</f>
        <v>14</v>
      </c>
      <c r="U149" s="104">
        <f>'cieki 2023'!AP150</f>
        <v>2.5</v>
      </c>
      <c r="V149" s="104">
        <f>'cieki 2023'!AQ150</f>
        <v>1.5</v>
      </c>
      <c r="W149" s="104">
        <f>'cieki 2023'!AR150</f>
        <v>7</v>
      </c>
      <c r="X149" s="104">
        <f>'cieki 2023'!AS150</f>
        <v>2.5</v>
      </c>
      <c r="Y149" s="104">
        <f>'cieki 2023'!AT150</f>
        <v>45</v>
      </c>
      <c r="Z149" s="104">
        <f>'cieki 2023'!AU150</f>
        <v>24</v>
      </c>
      <c r="AA149" s="104">
        <f>'cieki 2023'!AV150</f>
        <v>9</v>
      </c>
      <c r="AB149" s="104">
        <f>'cieki 2023'!AW150</f>
        <v>14</v>
      </c>
      <c r="AC149" s="104">
        <f>'cieki 2023'!AX150</f>
        <v>15</v>
      </c>
      <c r="AD149" s="104">
        <f>'cieki 2023'!AY150</f>
        <v>2.5</v>
      </c>
      <c r="AE149" s="104">
        <f>'cieki 2023'!BA150</f>
        <v>377.5</v>
      </c>
      <c r="AF149" s="104">
        <f>'cieki 2023'!BI150</f>
        <v>0.5</v>
      </c>
      <c r="AG149" s="104">
        <f>'cieki 2023'!BK150</f>
        <v>0.5</v>
      </c>
      <c r="AH149" s="104">
        <f>'cieki 2023'!BL150</f>
        <v>0.05</v>
      </c>
      <c r="AI149" s="104">
        <f>'cieki 2023'!BM150</f>
        <v>0.05</v>
      </c>
      <c r="AJ149" s="104">
        <f>'cieki 2023'!BN150</f>
        <v>0.05</v>
      </c>
      <c r="AK149" s="104">
        <f>'cieki 2023'!BQ150</f>
        <v>0.4</v>
      </c>
      <c r="AL149" s="103">
        <f>'cieki 2023'!BS150</f>
        <v>0.05</v>
      </c>
      <c r="AM149" s="104">
        <f>'cieki 2023'!BU150</f>
        <v>0.1</v>
      </c>
      <c r="AN149" s="104">
        <f>'cieki 2023'!BW150</f>
        <v>0.05</v>
      </c>
      <c r="AO149" s="104">
        <f>'cieki 2023'!BX150</f>
        <v>0.05</v>
      </c>
      <c r="AP149" s="104">
        <f>'cieki 2023'!BY150</f>
        <v>0.15000000000000002</v>
      </c>
      <c r="AQ149" s="104">
        <f>'cieki 2023'!CA150</f>
        <v>53</v>
      </c>
      <c r="AR149" s="103">
        <f>'cieki 2023'!CL150</f>
        <v>5.0000000000000001E-3</v>
      </c>
      <c r="AS149" s="104">
        <f>'cieki 2023'!CO150</f>
        <v>0.5</v>
      </c>
      <c r="AT149" s="104">
        <f>'cieki 2023'!CT150</f>
        <v>0.5</v>
      </c>
      <c r="AU149" s="115">
        <f>'cieki 2023'!CY150</f>
        <v>2.5000000000000001E-3</v>
      </c>
      <c r="AV149" s="104">
        <f>'cieki 2023'!DD150</f>
        <v>0.05</v>
      </c>
      <c r="AW149" s="104">
        <f>'cieki 2023'!DE150</f>
        <v>0.05</v>
      </c>
      <c r="AX149" s="104">
        <f>'cieki 2023'!DF150</f>
        <v>0.05</v>
      </c>
      <c r="AY149" s="94" t="s">
        <v>162</v>
      </c>
      <c r="AZ149" s="105"/>
      <c r="BB149" s="114"/>
    </row>
    <row r="150" spans="1:54" s="93" customFormat="1" x14ac:dyDescent="0.25">
      <c r="A150" s="101">
        <f>'cieki 2023'!B151</f>
        <v>323</v>
      </c>
      <c r="B150" s="102" t="str">
        <f>'cieki 2023'!D151</f>
        <v>Pszczynka - ujście do Małej Wisły</v>
      </c>
      <c r="C150" s="103">
        <f>'cieki 2023'!I151</f>
        <v>0.05</v>
      </c>
      <c r="D150" s="103">
        <f>'cieki 2023'!J151</f>
        <v>18.600000000000001</v>
      </c>
      <c r="E150" s="103">
        <f>'cieki 2023'!L151</f>
        <v>4.9000000000000004</v>
      </c>
      <c r="F150" s="103">
        <f>'cieki 2023'!N151</f>
        <v>28.9</v>
      </c>
      <c r="G150" s="103">
        <f>'cieki 2023'!O151</f>
        <v>58</v>
      </c>
      <c r="H150" s="115">
        <f>'cieki 2023'!P151</f>
        <v>6.4999999999999997E-3</v>
      </c>
      <c r="I150" s="103">
        <f>'cieki 2023'!S151</f>
        <v>25.9</v>
      </c>
      <c r="J150" s="103">
        <f>'cieki 2023'!T151</f>
        <v>58.3</v>
      </c>
      <c r="K150" s="104">
        <f>'cieki 2023'!X151</f>
        <v>632</v>
      </c>
      <c r="L150" s="104">
        <f>'cieki 2023'!AA151</f>
        <v>45005.8</v>
      </c>
      <c r="M150" s="104">
        <f>'cieki 2023'!AB151</f>
        <v>1225.6300000000001</v>
      </c>
      <c r="N150" s="104">
        <f>'cieki 2023'!AH151</f>
        <v>190</v>
      </c>
      <c r="O150" s="104">
        <f>'cieki 2023'!AI151</f>
        <v>57</v>
      </c>
      <c r="P150" s="104">
        <f>'cieki 2023'!AJ151</f>
        <v>2.5</v>
      </c>
      <c r="Q150" s="104">
        <f>'cieki 2023'!AK151</f>
        <v>131</v>
      </c>
      <c r="R150" s="104">
        <f>'cieki 2023'!AL151</f>
        <v>48</v>
      </c>
      <c r="S150" s="104">
        <f>'cieki 2023'!AM151</f>
        <v>35</v>
      </c>
      <c r="T150" s="104">
        <f>'cieki 2023'!AN151</f>
        <v>39</v>
      </c>
      <c r="U150" s="104">
        <f>'cieki 2023'!AP151</f>
        <v>2.5</v>
      </c>
      <c r="V150" s="104">
        <f>'cieki 2023'!AQ151</f>
        <v>1.5</v>
      </c>
      <c r="W150" s="104">
        <f>'cieki 2023'!AR151</f>
        <v>2.5</v>
      </c>
      <c r="X150" s="104">
        <f>'cieki 2023'!AS151</f>
        <v>2.5</v>
      </c>
      <c r="Y150" s="104">
        <f>'cieki 2023'!AT151</f>
        <v>121</v>
      </c>
      <c r="Z150" s="104">
        <f>'cieki 2023'!AU151</f>
        <v>73</v>
      </c>
      <c r="AA150" s="104">
        <f>'cieki 2023'!AV151</f>
        <v>28</v>
      </c>
      <c r="AB150" s="104">
        <f>'cieki 2023'!AW151</f>
        <v>50</v>
      </c>
      <c r="AC150" s="104">
        <f>'cieki 2023'!AX151</f>
        <v>62</v>
      </c>
      <c r="AD150" s="104">
        <f>'cieki 2023'!AY151</f>
        <v>2.5</v>
      </c>
      <c r="AE150" s="104">
        <f>'cieki 2023'!BA151</f>
        <v>731</v>
      </c>
      <c r="AF150" s="104">
        <f>'cieki 2023'!BI151</f>
        <v>0.5</v>
      </c>
      <c r="AG150" s="104">
        <f>'cieki 2023'!BK151</f>
        <v>0.5</v>
      </c>
      <c r="AH150" s="104">
        <f>'cieki 2023'!BL151</f>
        <v>0.05</v>
      </c>
      <c r="AI150" s="104">
        <f>'cieki 2023'!BM151</f>
        <v>0.05</v>
      </c>
      <c r="AJ150" s="104">
        <f>'cieki 2023'!BN151</f>
        <v>0.05</v>
      </c>
      <c r="AK150" s="104">
        <f>'cieki 2023'!BQ151</f>
        <v>0.4</v>
      </c>
      <c r="AL150" s="103">
        <f>'cieki 2023'!BS151</f>
        <v>0.05</v>
      </c>
      <c r="AM150" s="104">
        <f>'cieki 2023'!BU151</f>
        <v>0.1</v>
      </c>
      <c r="AN150" s="104">
        <f>'cieki 2023'!BW151</f>
        <v>0.05</v>
      </c>
      <c r="AO150" s="104">
        <f>'cieki 2023'!BX151</f>
        <v>0.05</v>
      </c>
      <c r="AP150" s="104">
        <f>'cieki 2023'!BY151</f>
        <v>0.15000000000000002</v>
      </c>
      <c r="AQ150" s="104">
        <f>'cieki 2023'!CA151</f>
        <v>530</v>
      </c>
      <c r="AR150" s="103">
        <f>'cieki 2023'!CL151</f>
        <v>5.0000000000000001E-3</v>
      </c>
      <c r="AS150" s="104">
        <f>'cieki 2023'!CO151</f>
        <v>0.5</v>
      </c>
      <c r="AT150" s="104">
        <f>'cieki 2023'!CT151</f>
        <v>0.5</v>
      </c>
      <c r="AU150" s="115">
        <f>'cieki 2023'!CY151</f>
        <v>2.3999999999999998E-3</v>
      </c>
      <c r="AV150" s="104">
        <f>'cieki 2023'!DD151</f>
        <v>0.05</v>
      </c>
      <c r="AW150" s="104">
        <f>'cieki 2023'!DE151</f>
        <v>0.05</v>
      </c>
      <c r="AX150" s="104">
        <f>'cieki 2023'!DF151</f>
        <v>0.05</v>
      </c>
      <c r="AY150" s="99" t="s">
        <v>164</v>
      </c>
      <c r="AZ150" s="105"/>
      <c r="BB150" s="114"/>
    </row>
    <row r="151" spans="1:54" s="93" customFormat="1" x14ac:dyDescent="0.25">
      <c r="A151" s="101">
        <f>'cieki 2023'!B152</f>
        <v>324</v>
      </c>
      <c r="B151" s="102" t="str">
        <f>'cieki 2023'!D152</f>
        <v>Radomka - Lisów</v>
      </c>
      <c r="C151" s="103">
        <f>'cieki 2023'!I152</f>
        <v>0.05</v>
      </c>
      <c r="D151" s="103">
        <f>'cieki 2023'!J152</f>
        <v>1.5</v>
      </c>
      <c r="E151" s="103">
        <f>'cieki 2023'!L152</f>
        <v>2.5000000000000001E-2</v>
      </c>
      <c r="F151" s="103">
        <f>'cieki 2023'!N152</f>
        <v>1.0900000000000001</v>
      </c>
      <c r="G151" s="103">
        <f>'cieki 2023'!O152</f>
        <v>2.98</v>
      </c>
      <c r="H151" s="115">
        <f>'cieki 2023'!P152</f>
        <v>1.47E-2</v>
      </c>
      <c r="I151" s="103">
        <f>'cieki 2023'!S152</f>
        <v>0.73499999999999999</v>
      </c>
      <c r="J151" s="103">
        <f>'cieki 2023'!T152</f>
        <v>1.03</v>
      </c>
      <c r="K151" s="104">
        <f>'cieki 2023'!X152</f>
        <v>4.6500000000000004</v>
      </c>
      <c r="L151" s="104">
        <f>'cieki 2023'!AA152</f>
        <v>4260</v>
      </c>
      <c r="M151" s="104">
        <f>'cieki 2023'!AB152</f>
        <v>212</v>
      </c>
      <c r="N151" s="104">
        <f>'cieki 2023'!AH152</f>
        <v>2.5</v>
      </c>
      <c r="O151" s="104">
        <f>'cieki 2023'!AI152</f>
        <v>2.5</v>
      </c>
      <c r="P151" s="104">
        <f>'cieki 2023'!AJ152</f>
        <v>2.5</v>
      </c>
      <c r="Q151" s="104">
        <f>'cieki 2023'!AK152</f>
        <v>2.5</v>
      </c>
      <c r="R151" s="104">
        <f>'cieki 2023'!AL152</f>
        <v>2.5</v>
      </c>
      <c r="S151" s="104">
        <f>'cieki 2023'!AM152</f>
        <v>2.5</v>
      </c>
      <c r="T151" s="104">
        <f>'cieki 2023'!AN152</f>
        <v>2.5</v>
      </c>
      <c r="U151" s="104">
        <f>'cieki 2023'!AP152</f>
        <v>2.5</v>
      </c>
      <c r="V151" s="104">
        <f>'cieki 2023'!AQ152</f>
        <v>1.5</v>
      </c>
      <c r="W151" s="104">
        <f>'cieki 2023'!AR152</f>
        <v>2.5</v>
      </c>
      <c r="X151" s="104">
        <f>'cieki 2023'!AS152</f>
        <v>2.5</v>
      </c>
      <c r="Y151" s="104">
        <f>'cieki 2023'!AT152</f>
        <v>2.5</v>
      </c>
      <c r="Z151" s="104">
        <f>'cieki 2023'!AU152</f>
        <v>2.5</v>
      </c>
      <c r="AA151" s="104">
        <f>'cieki 2023'!AV152</f>
        <v>2.5</v>
      </c>
      <c r="AB151" s="104">
        <f>'cieki 2023'!AW152</f>
        <v>2.5</v>
      </c>
      <c r="AC151" s="104">
        <f>'cieki 2023'!AX152</f>
        <v>5</v>
      </c>
      <c r="AD151" s="104">
        <f>'cieki 2023'!AY152</f>
        <v>2.5</v>
      </c>
      <c r="AE151" s="104">
        <f>'cieki 2023'!BA152</f>
        <v>31.5</v>
      </c>
      <c r="AF151" s="104">
        <f>'cieki 2023'!BI152</f>
        <v>0.5</v>
      </c>
      <c r="AG151" s="104">
        <f>'cieki 2023'!BK152</f>
        <v>0.5</v>
      </c>
      <c r="AH151" s="104">
        <f>'cieki 2023'!BL152</f>
        <v>0.05</v>
      </c>
      <c r="AI151" s="104">
        <f>'cieki 2023'!BM152</f>
        <v>0.05</v>
      </c>
      <c r="AJ151" s="104">
        <f>'cieki 2023'!BN152</f>
        <v>0.05</v>
      </c>
      <c r="AK151" s="104">
        <f>'cieki 2023'!BQ152</f>
        <v>0.4</v>
      </c>
      <c r="AL151" s="103">
        <f>'cieki 2023'!BS152</f>
        <v>0.05</v>
      </c>
      <c r="AM151" s="104">
        <f>'cieki 2023'!BU152</f>
        <v>0.1</v>
      </c>
      <c r="AN151" s="104">
        <f>'cieki 2023'!BW152</f>
        <v>0.05</v>
      </c>
      <c r="AO151" s="104">
        <f>'cieki 2023'!BX152</f>
        <v>0.05</v>
      </c>
      <c r="AP151" s="104">
        <f>'cieki 2023'!BY152</f>
        <v>0.15000000000000002</v>
      </c>
      <c r="AQ151" s="104">
        <f>'cieki 2023'!CA152</f>
        <v>25</v>
      </c>
      <c r="AR151" s="103">
        <f>'cieki 2023'!CL152</f>
        <v>5.0000000000000001E-3</v>
      </c>
      <c r="AS151" s="104">
        <f>'cieki 2023'!CO152</f>
        <v>0.5</v>
      </c>
      <c r="AT151" s="104">
        <f>'cieki 2023'!CT152</f>
        <v>0.5</v>
      </c>
      <c r="AU151" s="115">
        <f>'cieki 2023'!CY152</f>
        <v>9.6999999999999994E-4</v>
      </c>
      <c r="AV151" s="104">
        <f>'cieki 2023'!DD152</f>
        <v>0.05</v>
      </c>
      <c r="AW151" s="104">
        <f>'cieki 2023'!DE152</f>
        <v>0.05</v>
      </c>
      <c r="AX151" s="104">
        <f>'cieki 2023'!DF152</f>
        <v>0.05</v>
      </c>
      <c r="AY151" s="92" t="s">
        <v>161</v>
      </c>
      <c r="AZ151" s="105"/>
      <c r="BB151" s="114"/>
    </row>
    <row r="152" spans="1:54" s="93" customFormat="1" x14ac:dyDescent="0.25">
      <c r="A152" s="101">
        <f>'cieki 2023'!B153</f>
        <v>325</v>
      </c>
      <c r="B152" s="102" t="str">
        <f>'cieki 2023'!D153</f>
        <v>Radomka - Ryczywół, most drogowy</v>
      </c>
      <c r="C152" s="103">
        <f>'cieki 2023'!I153</f>
        <v>0.05</v>
      </c>
      <c r="D152" s="103">
        <f>'cieki 2023'!J153</f>
        <v>1.5</v>
      </c>
      <c r="E152" s="103">
        <f>'cieki 2023'!L153</f>
        <v>2.5000000000000001E-2</v>
      </c>
      <c r="F152" s="103">
        <f>'cieki 2023'!N153</f>
        <v>4.6500000000000004</v>
      </c>
      <c r="G152" s="103">
        <f>'cieki 2023'!O153</f>
        <v>2.81</v>
      </c>
      <c r="H152" s="115">
        <f>'cieki 2023'!P153</f>
        <v>1.5100000000000001E-2</v>
      </c>
      <c r="I152" s="103">
        <f>'cieki 2023'!S153</f>
        <v>1.02</v>
      </c>
      <c r="J152" s="103">
        <f>'cieki 2023'!T153</f>
        <v>0.5</v>
      </c>
      <c r="K152" s="104">
        <f>'cieki 2023'!X153</f>
        <v>11.9</v>
      </c>
      <c r="L152" s="104">
        <f>'cieki 2023'!AA153</f>
        <v>2970</v>
      </c>
      <c r="M152" s="104">
        <f>'cieki 2023'!AB153</f>
        <v>467</v>
      </c>
      <c r="N152" s="104">
        <f>'cieki 2023'!AH153</f>
        <v>2.5</v>
      </c>
      <c r="O152" s="104">
        <f>'cieki 2023'!AI153</f>
        <v>2.5</v>
      </c>
      <c r="P152" s="104">
        <f>'cieki 2023'!AJ153</f>
        <v>2.5</v>
      </c>
      <c r="Q152" s="104">
        <f>'cieki 2023'!AK153</f>
        <v>2.5</v>
      </c>
      <c r="R152" s="104">
        <f>'cieki 2023'!AL153</f>
        <v>2.5</v>
      </c>
      <c r="S152" s="104">
        <f>'cieki 2023'!AM153</f>
        <v>2.5</v>
      </c>
      <c r="T152" s="104">
        <f>'cieki 2023'!AN153</f>
        <v>2.5</v>
      </c>
      <c r="U152" s="104">
        <f>'cieki 2023'!AP153</f>
        <v>2.5</v>
      </c>
      <c r="V152" s="104">
        <f>'cieki 2023'!AQ153</f>
        <v>1.5</v>
      </c>
      <c r="W152" s="104">
        <f>'cieki 2023'!AR153</f>
        <v>2.5</v>
      </c>
      <c r="X152" s="104">
        <f>'cieki 2023'!AS153</f>
        <v>2.5</v>
      </c>
      <c r="Y152" s="104">
        <f>'cieki 2023'!AT153</f>
        <v>2.5</v>
      </c>
      <c r="Z152" s="104">
        <f>'cieki 2023'!AU153</f>
        <v>2.5</v>
      </c>
      <c r="AA152" s="104">
        <f>'cieki 2023'!AV153</f>
        <v>2.5</v>
      </c>
      <c r="AB152" s="104">
        <f>'cieki 2023'!AW153</f>
        <v>2.5</v>
      </c>
      <c r="AC152" s="104">
        <f>'cieki 2023'!AX153</f>
        <v>5</v>
      </c>
      <c r="AD152" s="104">
        <f>'cieki 2023'!AY153</f>
        <v>2.5</v>
      </c>
      <c r="AE152" s="104">
        <f>'cieki 2023'!BA153</f>
        <v>31.5</v>
      </c>
      <c r="AF152" s="104">
        <f>'cieki 2023'!BI153</f>
        <v>0.5</v>
      </c>
      <c r="AG152" s="104">
        <f>'cieki 2023'!BK153</f>
        <v>0.5</v>
      </c>
      <c r="AH152" s="104">
        <f>'cieki 2023'!BL153</f>
        <v>0.05</v>
      </c>
      <c r="AI152" s="104">
        <f>'cieki 2023'!BM153</f>
        <v>0.05</v>
      </c>
      <c r="AJ152" s="104">
        <f>'cieki 2023'!BN153</f>
        <v>0.05</v>
      </c>
      <c r="AK152" s="104">
        <f>'cieki 2023'!BQ153</f>
        <v>0.4</v>
      </c>
      <c r="AL152" s="103">
        <f>'cieki 2023'!BS153</f>
        <v>0.05</v>
      </c>
      <c r="AM152" s="104">
        <f>'cieki 2023'!BU153</f>
        <v>0.1</v>
      </c>
      <c r="AN152" s="104">
        <f>'cieki 2023'!BW153</f>
        <v>0.05</v>
      </c>
      <c r="AO152" s="104">
        <f>'cieki 2023'!BX153</f>
        <v>0.05</v>
      </c>
      <c r="AP152" s="104">
        <f>'cieki 2023'!BY153</f>
        <v>0.15000000000000002</v>
      </c>
      <c r="AQ152" s="104">
        <f>'cieki 2023'!CA153</f>
        <v>25</v>
      </c>
      <c r="AR152" s="103">
        <f>'cieki 2023'!CL153</f>
        <v>5.0000000000000001E-3</v>
      </c>
      <c r="AS152" s="104">
        <f>'cieki 2023'!CO153</f>
        <v>0.5</v>
      </c>
      <c r="AT152" s="104">
        <f>'cieki 2023'!CT153</f>
        <v>0.5</v>
      </c>
      <c r="AU152" s="115">
        <f>'cieki 2023'!CY153</f>
        <v>9.3000000000000005E-4</v>
      </c>
      <c r="AV152" s="104">
        <f>'cieki 2023'!DD153</f>
        <v>0.05</v>
      </c>
      <c r="AW152" s="104">
        <f>'cieki 2023'!DE153</f>
        <v>0.05</v>
      </c>
      <c r="AX152" s="104">
        <f>'cieki 2023'!DF153</f>
        <v>0.05</v>
      </c>
      <c r="AY152" s="94" t="s">
        <v>162</v>
      </c>
      <c r="AZ152" s="105"/>
      <c r="BB152" s="114"/>
    </row>
    <row r="153" spans="1:54" s="93" customFormat="1" x14ac:dyDescent="0.25">
      <c r="A153" s="101">
        <f>'cieki 2023'!B154</f>
        <v>326</v>
      </c>
      <c r="B153" s="102" t="str">
        <f>'cieki 2023'!D154</f>
        <v>Rawka - Kęszyce</v>
      </c>
      <c r="C153" s="103">
        <f>'cieki 2023'!I154</f>
        <v>0.05</v>
      </c>
      <c r="D153" s="103">
        <f>'cieki 2023'!J154</f>
        <v>1.5</v>
      </c>
      <c r="E153" s="103">
        <f>'cieki 2023'!L154</f>
        <v>2.5000000000000001E-2</v>
      </c>
      <c r="F153" s="103">
        <f>'cieki 2023'!N154</f>
        <v>1.1399999999999999</v>
      </c>
      <c r="G153" s="103">
        <f>'cieki 2023'!O154</f>
        <v>3.44</v>
      </c>
      <c r="H153" s="115">
        <f>'cieki 2023'!P154</f>
        <v>5.0000000000000001E-4</v>
      </c>
      <c r="I153" s="103">
        <f>'cieki 2023'!S154</f>
        <v>0.78800000000000003</v>
      </c>
      <c r="J153" s="103">
        <f>'cieki 2023'!T154</f>
        <v>1.08</v>
      </c>
      <c r="K153" s="104">
        <f>'cieki 2023'!X154</f>
        <v>7.03</v>
      </c>
      <c r="L153" s="104">
        <f>'cieki 2023'!AA154</f>
        <v>2170</v>
      </c>
      <c r="M153" s="104">
        <f>'cieki 2023'!AB154</f>
        <v>1011.08</v>
      </c>
      <c r="N153" s="104">
        <f>'cieki 2023'!AH154</f>
        <v>2.5</v>
      </c>
      <c r="O153" s="104">
        <f>'cieki 2023'!AI154</f>
        <v>2.5</v>
      </c>
      <c r="P153" s="104">
        <f>'cieki 2023'!AJ154</f>
        <v>2.5</v>
      </c>
      <c r="Q153" s="104">
        <f>'cieki 2023'!AK154</f>
        <v>2.5</v>
      </c>
      <c r="R153" s="104">
        <f>'cieki 2023'!AL154</f>
        <v>2.5</v>
      </c>
      <c r="S153" s="104">
        <f>'cieki 2023'!AM154</f>
        <v>2.5</v>
      </c>
      <c r="T153" s="104">
        <f>'cieki 2023'!AN154</f>
        <v>2.5</v>
      </c>
      <c r="U153" s="104">
        <f>'cieki 2023'!AP154</f>
        <v>2.5</v>
      </c>
      <c r="V153" s="104">
        <f>'cieki 2023'!AQ154</f>
        <v>1.5</v>
      </c>
      <c r="W153" s="104">
        <f>'cieki 2023'!AR154</f>
        <v>2.5</v>
      </c>
      <c r="X153" s="104">
        <f>'cieki 2023'!AS154</f>
        <v>2.5</v>
      </c>
      <c r="Y153" s="104">
        <f>'cieki 2023'!AT154</f>
        <v>2.5</v>
      </c>
      <c r="Z153" s="104">
        <f>'cieki 2023'!AU154</f>
        <v>2.5</v>
      </c>
      <c r="AA153" s="104">
        <f>'cieki 2023'!AV154</f>
        <v>2.5</v>
      </c>
      <c r="AB153" s="104">
        <f>'cieki 2023'!AW154</f>
        <v>2.5</v>
      </c>
      <c r="AC153" s="104">
        <f>'cieki 2023'!AX154</f>
        <v>7</v>
      </c>
      <c r="AD153" s="104">
        <f>'cieki 2023'!AY154</f>
        <v>2.5</v>
      </c>
      <c r="AE153" s="104">
        <f>'cieki 2023'!BA154</f>
        <v>31.5</v>
      </c>
      <c r="AF153" s="104">
        <f>'cieki 2023'!BI154</f>
        <v>0.5</v>
      </c>
      <c r="AG153" s="104">
        <f>'cieki 2023'!BK154</f>
        <v>0.5</v>
      </c>
      <c r="AH153" s="104">
        <f>'cieki 2023'!BL154</f>
        <v>0.05</v>
      </c>
      <c r="AI153" s="104">
        <f>'cieki 2023'!BM154</f>
        <v>0.05</v>
      </c>
      <c r="AJ153" s="104">
        <f>'cieki 2023'!BN154</f>
        <v>0.05</v>
      </c>
      <c r="AK153" s="104">
        <f>'cieki 2023'!BQ154</f>
        <v>0.4</v>
      </c>
      <c r="AL153" s="103">
        <f>'cieki 2023'!BS154</f>
        <v>0.05</v>
      </c>
      <c r="AM153" s="104">
        <f>'cieki 2023'!BU154</f>
        <v>0.1</v>
      </c>
      <c r="AN153" s="104">
        <f>'cieki 2023'!BW154</f>
        <v>0.05</v>
      </c>
      <c r="AO153" s="104">
        <f>'cieki 2023'!BX154</f>
        <v>0.05</v>
      </c>
      <c r="AP153" s="104">
        <f>'cieki 2023'!BY154</f>
        <v>0.15000000000000002</v>
      </c>
      <c r="AQ153" s="104">
        <f>'cieki 2023'!CA154</f>
        <v>0</v>
      </c>
      <c r="AR153" s="103">
        <f>'cieki 2023'!CL154</f>
        <v>0</v>
      </c>
      <c r="AS153" s="104">
        <f>'cieki 2023'!CO154</f>
        <v>0</v>
      </c>
      <c r="AT153" s="104">
        <f>'cieki 2023'!CT154</f>
        <v>0</v>
      </c>
      <c r="AU153" s="115">
        <f>'cieki 2023'!CY154</f>
        <v>0</v>
      </c>
      <c r="AV153" s="104">
        <f>'cieki 2023'!DD154</f>
        <v>0</v>
      </c>
      <c r="AW153" s="104">
        <f>'cieki 2023'!DE154</f>
        <v>0.05</v>
      </c>
      <c r="AX153" s="104">
        <f>'cieki 2023'!DF154</f>
        <v>0.05</v>
      </c>
      <c r="AY153" s="96" t="s">
        <v>163</v>
      </c>
      <c r="AZ153" s="105"/>
      <c r="BB153" s="114"/>
    </row>
    <row r="154" spans="1:54" s="93" customFormat="1" x14ac:dyDescent="0.25">
      <c r="A154" s="101">
        <f>'cieki 2023'!B155</f>
        <v>327</v>
      </c>
      <c r="B154" s="102" t="str">
        <f>'cieki 2023'!D155</f>
        <v>Reda - Mrzezino</v>
      </c>
      <c r="C154" s="103">
        <f>'cieki 2023'!I155</f>
        <v>0.05</v>
      </c>
      <c r="D154" s="103">
        <f>'cieki 2023'!J155</f>
        <v>1.5</v>
      </c>
      <c r="E154" s="103">
        <f>'cieki 2023'!L155</f>
        <v>2.5000000000000001E-2</v>
      </c>
      <c r="F154" s="103">
        <f>'cieki 2023'!N155</f>
        <v>1.1599999999999999</v>
      </c>
      <c r="G154" s="103">
        <f>'cieki 2023'!O155</f>
        <v>2.95</v>
      </c>
      <c r="H154" s="115">
        <f>'cieki 2023'!P155</f>
        <v>8.0999999999999996E-3</v>
      </c>
      <c r="I154" s="103">
        <f>'cieki 2023'!S155</f>
        <v>0.71899999999999997</v>
      </c>
      <c r="J154" s="103">
        <f>'cieki 2023'!T155</f>
        <v>0.5</v>
      </c>
      <c r="K154" s="104">
        <f>'cieki 2023'!X155</f>
        <v>8.2200000000000006</v>
      </c>
      <c r="L154" s="104">
        <f>'cieki 2023'!AA155</f>
        <v>1850</v>
      </c>
      <c r="M154" s="104">
        <f>'cieki 2023'!AB155</f>
        <v>329</v>
      </c>
      <c r="N154" s="104">
        <f>'cieki 2023'!AH155</f>
        <v>2.5</v>
      </c>
      <c r="O154" s="104">
        <f>'cieki 2023'!AI155</f>
        <v>2.5</v>
      </c>
      <c r="P154" s="104">
        <f>'cieki 2023'!AJ155</f>
        <v>2.5</v>
      </c>
      <c r="Q154" s="104">
        <f>'cieki 2023'!AK155</f>
        <v>2.5</v>
      </c>
      <c r="R154" s="104">
        <f>'cieki 2023'!AL155</f>
        <v>2.5</v>
      </c>
      <c r="S154" s="104">
        <f>'cieki 2023'!AM155</f>
        <v>2.5</v>
      </c>
      <c r="T154" s="104">
        <f>'cieki 2023'!AN155</f>
        <v>2.5</v>
      </c>
      <c r="U154" s="104">
        <f>'cieki 2023'!AP155</f>
        <v>2.5</v>
      </c>
      <c r="V154" s="104">
        <f>'cieki 2023'!AQ155</f>
        <v>1.5</v>
      </c>
      <c r="W154" s="104">
        <f>'cieki 2023'!AR155</f>
        <v>2.5</v>
      </c>
      <c r="X154" s="104">
        <f>'cieki 2023'!AS155</f>
        <v>2.5</v>
      </c>
      <c r="Y154" s="104">
        <f>'cieki 2023'!AT155</f>
        <v>2.5</v>
      </c>
      <c r="Z154" s="104">
        <f>'cieki 2023'!AU155</f>
        <v>2.5</v>
      </c>
      <c r="AA154" s="104">
        <f>'cieki 2023'!AV155</f>
        <v>2.5</v>
      </c>
      <c r="AB154" s="104">
        <f>'cieki 2023'!AW155</f>
        <v>2.5</v>
      </c>
      <c r="AC154" s="104">
        <f>'cieki 2023'!AX155</f>
        <v>2.5</v>
      </c>
      <c r="AD154" s="104">
        <f>'cieki 2023'!AY155</f>
        <v>2.5</v>
      </c>
      <c r="AE154" s="104">
        <f>'cieki 2023'!BA155</f>
        <v>31.5</v>
      </c>
      <c r="AF154" s="104">
        <f>'cieki 2023'!BI155</f>
        <v>0.5</v>
      </c>
      <c r="AG154" s="104">
        <f>'cieki 2023'!BK155</f>
        <v>0.5</v>
      </c>
      <c r="AH154" s="104">
        <f>'cieki 2023'!BL155</f>
        <v>0.05</v>
      </c>
      <c r="AI154" s="104">
        <f>'cieki 2023'!BM155</f>
        <v>0.05</v>
      </c>
      <c r="AJ154" s="104">
        <f>'cieki 2023'!BN155</f>
        <v>0.05</v>
      </c>
      <c r="AK154" s="104">
        <f>'cieki 2023'!BQ155</f>
        <v>0.4</v>
      </c>
      <c r="AL154" s="103">
        <f>'cieki 2023'!BS155</f>
        <v>0.05</v>
      </c>
      <c r="AM154" s="104">
        <f>'cieki 2023'!BU155</f>
        <v>0.1</v>
      </c>
      <c r="AN154" s="104">
        <f>'cieki 2023'!BW155</f>
        <v>0.05</v>
      </c>
      <c r="AO154" s="104">
        <f>'cieki 2023'!BX155</f>
        <v>0.05</v>
      </c>
      <c r="AP154" s="104">
        <f>'cieki 2023'!BY155</f>
        <v>0.15000000000000002</v>
      </c>
      <c r="AQ154" s="104">
        <f>'cieki 2023'!CA155</f>
        <v>25</v>
      </c>
      <c r="AR154" s="103">
        <f>'cieki 2023'!CL155</f>
        <v>5.0000000000000001E-3</v>
      </c>
      <c r="AS154" s="104">
        <f>'cieki 2023'!CO155</f>
        <v>0.5</v>
      </c>
      <c r="AT154" s="104">
        <f>'cieki 2023'!CT155</f>
        <v>0.5</v>
      </c>
      <c r="AU154" s="115">
        <f>'cieki 2023'!CY155</f>
        <v>9.1E-4</v>
      </c>
      <c r="AV154" s="104">
        <f>'cieki 2023'!DD155</f>
        <v>0.05</v>
      </c>
      <c r="AW154" s="104">
        <f>'cieki 2023'!DE155</f>
        <v>0.05</v>
      </c>
      <c r="AX154" s="104">
        <f>'cieki 2023'!DF155</f>
        <v>0.05</v>
      </c>
      <c r="AY154" s="92" t="s">
        <v>161</v>
      </c>
      <c r="AZ154" s="105"/>
      <c r="BB154" s="114"/>
    </row>
    <row r="155" spans="1:54" s="93" customFormat="1" x14ac:dyDescent="0.25">
      <c r="A155" s="101">
        <f>'cieki 2023'!B156</f>
        <v>328</v>
      </c>
      <c r="B155" s="102" t="str">
        <f>'cieki 2023'!D156</f>
        <v>Rega - ujście do morza (m. Mrzeżyno)</v>
      </c>
      <c r="C155" s="103">
        <f>'cieki 2023'!I156</f>
        <v>0.05</v>
      </c>
      <c r="D155" s="103">
        <f>'cieki 2023'!J156</f>
        <v>1.5</v>
      </c>
      <c r="E155" s="103">
        <f>'cieki 2023'!L156</f>
        <v>2.5000000000000001E-2</v>
      </c>
      <c r="F155" s="103">
        <f>'cieki 2023'!N156</f>
        <v>1.48</v>
      </c>
      <c r="G155" s="103">
        <f>'cieki 2023'!O156</f>
        <v>3.98</v>
      </c>
      <c r="H155" s="115">
        <f>'cieki 2023'!P156</f>
        <v>1.44E-2</v>
      </c>
      <c r="I155" s="103">
        <f>'cieki 2023'!S156</f>
        <v>0.58799999999999997</v>
      </c>
      <c r="J155" s="103">
        <f>'cieki 2023'!T156</f>
        <v>5.16</v>
      </c>
      <c r="K155" s="104">
        <f>'cieki 2023'!X156</f>
        <v>39.200000000000003</v>
      </c>
      <c r="L155" s="104">
        <f>'cieki 2023'!AA156</f>
        <v>6860</v>
      </c>
      <c r="M155" s="104">
        <f>'cieki 2023'!AB156</f>
        <v>265</v>
      </c>
      <c r="N155" s="104">
        <f>'cieki 2023'!AH156</f>
        <v>2.5</v>
      </c>
      <c r="O155" s="104">
        <f>'cieki 2023'!AI156</f>
        <v>2.5</v>
      </c>
      <c r="P155" s="104">
        <f>'cieki 2023'!AJ156</f>
        <v>2.5</v>
      </c>
      <c r="Q155" s="104">
        <f>'cieki 2023'!AK156</f>
        <v>2.5</v>
      </c>
      <c r="R155" s="104">
        <f>'cieki 2023'!AL156</f>
        <v>5</v>
      </c>
      <c r="S155" s="104">
        <f>'cieki 2023'!AM156</f>
        <v>7</v>
      </c>
      <c r="T155" s="104">
        <f>'cieki 2023'!AN156</f>
        <v>20</v>
      </c>
      <c r="U155" s="104">
        <f>'cieki 2023'!AP156</f>
        <v>13</v>
      </c>
      <c r="V155" s="104">
        <f>'cieki 2023'!AQ156</f>
        <v>1.5</v>
      </c>
      <c r="W155" s="104">
        <f>'cieki 2023'!AR156</f>
        <v>2.5</v>
      </c>
      <c r="X155" s="104">
        <f>'cieki 2023'!AS156</f>
        <v>2.5</v>
      </c>
      <c r="Y155" s="104">
        <f>'cieki 2023'!AT156</f>
        <v>2.5</v>
      </c>
      <c r="Z155" s="104">
        <f>'cieki 2023'!AU156</f>
        <v>19</v>
      </c>
      <c r="AA155" s="104">
        <f>'cieki 2023'!AV156</f>
        <v>9</v>
      </c>
      <c r="AB155" s="104">
        <f>'cieki 2023'!AW156</f>
        <v>10</v>
      </c>
      <c r="AC155" s="104">
        <f>'cieki 2023'!AX156</f>
        <v>25</v>
      </c>
      <c r="AD155" s="104">
        <f>'cieki 2023'!AY156</f>
        <v>2.5</v>
      </c>
      <c r="AE155" s="104">
        <f>'cieki 2023'!BA156</f>
        <v>79</v>
      </c>
      <c r="AF155" s="104">
        <f>'cieki 2023'!BI156</f>
        <v>0.5</v>
      </c>
      <c r="AG155" s="104">
        <f>'cieki 2023'!BK156</f>
        <v>0.5</v>
      </c>
      <c r="AH155" s="104">
        <f>'cieki 2023'!BL156</f>
        <v>0.05</v>
      </c>
      <c r="AI155" s="104">
        <f>'cieki 2023'!BM156</f>
        <v>0.05</v>
      </c>
      <c r="AJ155" s="104">
        <f>'cieki 2023'!BN156</f>
        <v>0.05</v>
      </c>
      <c r="AK155" s="104">
        <f>'cieki 2023'!BQ156</f>
        <v>0.4</v>
      </c>
      <c r="AL155" s="103">
        <f>'cieki 2023'!BS156</f>
        <v>0.05</v>
      </c>
      <c r="AM155" s="104">
        <f>'cieki 2023'!BU156</f>
        <v>0.1</v>
      </c>
      <c r="AN155" s="104">
        <f>'cieki 2023'!BW156</f>
        <v>0.05</v>
      </c>
      <c r="AO155" s="104">
        <f>'cieki 2023'!BX156</f>
        <v>0.05</v>
      </c>
      <c r="AP155" s="104">
        <f>'cieki 2023'!BY156</f>
        <v>0.15000000000000002</v>
      </c>
      <c r="AQ155" s="104">
        <f>'cieki 2023'!CA156</f>
        <v>25</v>
      </c>
      <c r="AR155" s="103">
        <f>'cieki 2023'!CL156</f>
        <v>5.0000000000000001E-3</v>
      </c>
      <c r="AS155" s="104">
        <f>'cieki 2023'!CO156</f>
        <v>0.5</v>
      </c>
      <c r="AT155" s="104">
        <f>'cieki 2023'!CT156</f>
        <v>0.5</v>
      </c>
      <c r="AU155" s="115">
        <f>'cieki 2023'!CY156</f>
        <v>8.8000000000000003E-4</v>
      </c>
      <c r="AV155" s="104">
        <f>'cieki 2023'!DD156</f>
        <v>0.05</v>
      </c>
      <c r="AW155" s="104">
        <f>'cieki 2023'!DE156</f>
        <v>0.05</v>
      </c>
      <c r="AX155" s="104">
        <f>'cieki 2023'!DF156</f>
        <v>0.05</v>
      </c>
      <c r="AY155" s="92" t="s">
        <v>161</v>
      </c>
      <c r="AZ155" s="105"/>
      <c r="BB155" s="114"/>
    </row>
    <row r="156" spans="1:54" s="93" customFormat="1" x14ac:dyDescent="0.25">
      <c r="A156" s="101">
        <f>'cieki 2023'!B157</f>
        <v>329</v>
      </c>
      <c r="B156" s="102" t="str">
        <f>'cieki 2023'!D157</f>
        <v>Rozumicki Potok - ujście do rzeki Troja</v>
      </c>
      <c r="C156" s="103">
        <f>'cieki 2023'!I157</f>
        <v>0.56499999999999995</v>
      </c>
      <c r="D156" s="103">
        <f>'cieki 2023'!J157</f>
        <v>5.21</v>
      </c>
      <c r="E156" s="103">
        <f>'cieki 2023'!L157</f>
        <v>0.23</v>
      </c>
      <c r="F156" s="103">
        <f>'cieki 2023'!N157</f>
        <v>25.1</v>
      </c>
      <c r="G156" s="103">
        <f>'cieki 2023'!O157</f>
        <v>19.8</v>
      </c>
      <c r="H156" s="115">
        <f>'cieki 2023'!P157</f>
        <v>2.7E-2</v>
      </c>
      <c r="I156" s="103">
        <f>'cieki 2023'!S157</f>
        <v>16.2</v>
      </c>
      <c r="J156" s="103">
        <f>'cieki 2023'!T157</f>
        <v>13.7</v>
      </c>
      <c r="K156" s="104">
        <f>'cieki 2023'!X157</f>
        <v>63.3</v>
      </c>
      <c r="L156" s="104">
        <f>'cieki 2023'!AA157</f>
        <v>19227</v>
      </c>
      <c r="M156" s="104">
        <f>'cieki 2023'!AB157</f>
        <v>418</v>
      </c>
      <c r="N156" s="104">
        <f>'cieki 2023'!AH157</f>
        <v>66</v>
      </c>
      <c r="O156" s="104">
        <f>'cieki 2023'!AI157</f>
        <v>91</v>
      </c>
      <c r="P156" s="104">
        <f>'cieki 2023'!AJ157</f>
        <v>21</v>
      </c>
      <c r="Q156" s="104">
        <f>'cieki 2023'!AK157</f>
        <v>396</v>
      </c>
      <c r="R156" s="104">
        <f>'cieki 2023'!AL157</f>
        <v>220</v>
      </c>
      <c r="S156" s="104">
        <f>'cieki 2023'!AM157</f>
        <v>181</v>
      </c>
      <c r="T156" s="104">
        <f>'cieki 2023'!AN157</f>
        <v>199</v>
      </c>
      <c r="U156" s="104">
        <f>'cieki 2023'!AP157</f>
        <v>139</v>
      </c>
      <c r="V156" s="104">
        <f>'cieki 2023'!AQ157</f>
        <v>1.5</v>
      </c>
      <c r="W156" s="104">
        <f>'cieki 2023'!AR157</f>
        <v>16</v>
      </c>
      <c r="X156" s="104">
        <f>'cieki 2023'!AS157</f>
        <v>22</v>
      </c>
      <c r="Y156" s="104">
        <f>'cieki 2023'!AT157</f>
        <v>466</v>
      </c>
      <c r="Z156" s="104">
        <f>'cieki 2023'!AU157</f>
        <v>298</v>
      </c>
      <c r="AA156" s="104">
        <f>'cieki 2023'!AV157</f>
        <v>116</v>
      </c>
      <c r="AB156" s="104">
        <f>'cieki 2023'!AW157</f>
        <v>186</v>
      </c>
      <c r="AC156" s="104">
        <f>'cieki 2023'!AX157</f>
        <v>185</v>
      </c>
      <c r="AD156" s="104">
        <f>'cieki 2023'!AY157</f>
        <v>34</v>
      </c>
      <c r="AE156" s="104">
        <f>'cieki 2023'!BA157</f>
        <v>2093.5</v>
      </c>
      <c r="AF156" s="104">
        <f>'cieki 2023'!BI157</f>
        <v>0.5</v>
      </c>
      <c r="AG156" s="104">
        <f>'cieki 2023'!BK157</f>
        <v>0.5</v>
      </c>
      <c r="AH156" s="104">
        <f>'cieki 2023'!BL157</f>
        <v>0.05</v>
      </c>
      <c r="AI156" s="104">
        <f>'cieki 2023'!BM157</f>
        <v>0.05</v>
      </c>
      <c r="AJ156" s="104">
        <f>'cieki 2023'!BN157</f>
        <v>0.05</v>
      </c>
      <c r="AK156" s="104">
        <f>'cieki 2023'!BQ157</f>
        <v>0.4</v>
      </c>
      <c r="AL156" s="103">
        <f>'cieki 2023'!BS157</f>
        <v>0.05</v>
      </c>
      <c r="AM156" s="104">
        <f>'cieki 2023'!BU157</f>
        <v>0.1</v>
      </c>
      <c r="AN156" s="104">
        <f>'cieki 2023'!BW157</f>
        <v>0.05</v>
      </c>
      <c r="AO156" s="104">
        <f>'cieki 2023'!BX157</f>
        <v>0.05</v>
      </c>
      <c r="AP156" s="104">
        <f>'cieki 2023'!BY157</f>
        <v>0.15000000000000002</v>
      </c>
      <c r="AQ156" s="104">
        <f>'cieki 2023'!CA157</f>
        <v>0</v>
      </c>
      <c r="AR156" s="103">
        <f>'cieki 2023'!CL157</f>
        <v>0</v>
      </c>
      <c r="AS156" s="104">
        <f>'cieki 2023'!CO157</f>
        <v>0</v>
      </c>
      <c r="AT156" s="104">
        <f>'cieki 2023'!CT157</f>
        <v>0</v>
      </c>
      <c r="AU156" s="115">
        <f>'cieki 2023'!CY157</f>
        <v>0</v>
      </c>
      <c r="AV156" s="104">
        <f>'cieki 2023'!DD157</f>
        <v>0</v>
      </c>
      <c r="AW156" s="104">
        <f>'cieki 2023'!DE157</f>
        <v>0.05</v>
      </c>
      <c r="AX156" s="104">
        <f>'cieki 2023'!DF157</f>
        <v>0.05</v>
      </c>
      <c r="AY156" s="94" t="s">
        <v>162</v>
      </c>
      <c r="AZ156" s="105"/>
      <c r="BB156" s="114"/>
    </row>
    <row r="157" spans="1:54" s="93" customFormat="1" x14ac:dyDescent="0.25">
      <c r="A157" s="101">
        <f>'cieki 2023'!B158</f>
        <v>330</v>
      </c>
      <c r="B157" s="102" t="str">
        <f>'cieki 2023'!D158</f>
        <v>Wincenta - Wincenta</v>
      </c>
      <c r="C157" s="103">
        <f>'cieki 2023'!I158</f>
        <v>0.69</v>
      </c>
      <c r="D157" s="103">
        <f>'cieki 2023'!J158</f>
        <v>1.5</v>
      </c>
      <c r="E157" s="103">
        <f>'cieki 2023'!L158</f>
        <v>2.5000000000000001E-2</v>
      </c>
      <c r="F157" s="103">
        <f>'cieki 2023'!N158</f>
        <v>1.63</v>
      </c>
      <c r="G157" s="103">
        <f>'cieki 2023'!O158</f>
        <v>3.49</v>
      </c>
      <c r="H157" s="115">
        <f>'cieki 2023'!P158</f>
        <v>5.0000000000000001E-4</v>
      </c>
      <c r="I157" s="103">
        <f>'cieki 2023'!S158</f>
        <v>0.85099999999999998</v>
      </c>
      <c r="J157" s="103">
        <f>'cieki 2023'!T158</f>
        <v>0.5</v>
      </c>
      <c r="K157" s="104">
        <f>'cieki 2023'!X158</f>
        <v>4.87</v>
      </c>
      <c r="L157" s="104">
        <f>'cieki 2023'!AA158</f>
        <v>1500</v>
      </c>
      <c r="M157" s="104">
        <f>'cieki 2023'!AB158</f>
        <v>97.3</v>
      </c>
      <c r="N157" s="104">
        <f>'cieki 2023'!AH158</f>
        <v>2.5</v>
      </c>
      <c r="O157" s="104">
        <f>'cieki 2023'!AI158</f>
        <v>2.5</v>
      </c>
      <c r="P157" s="104">
        <f>'cieki 2023'!AJ158</f>
        <v>2.5</v>
      </c>
      <c r="Q157" s="104">
        <f>'cieki 2023'!AK158</f>
        <v>2.5</v>
      </c>
      <c r="R157" s="104">
        <f>'cieki 2023'!AL158</f>
        <v>2.5</v>
      </c>
      <c r="S157" s="104">
        <f>'cieki 2023'!AM158</f>
        <v>2.5</v>
      </c>
      <c r="T157" s="104">
        <f>'cieki 2023'!AN158</f>
        <v>2.5</v>
      </c>
      <c r="U157" s="104">
        <f>'cieki 2023'!AP158</f>
        <v>2.5</v>
      </c>
      <c r="V157" s="104">
        <f>'cieki 2023'!AQ158</f>
        <v>1.5</v>
      </c>
      <c r="W157" s="104">
        <f>'cieki 2023'!AR158</f>
        <v>2.5</v>
      </c>
      <c r="X157" s="104">
        <f>'cieki 2023'!AS158</f>
        <v>2.5</v>
      </c>
      <c r="Y157" s="104">
        <f>'cieki 2023'!AT158</f>
        <v>2.5</v>
      </c>
      <c r="Z157" s="104">
        <f>'cieki 2023'!AU158</f>
        <v>2.5</v>
      </c>
      <c r="AA157" s="104">
        <f>'cieki 2023'!AV158</f>
        <v>2.5</v>
      </c>
      <c r="AB157" s="104">
        <f>'cieki 2023'!AW158</f>
        <v>2.5</v>
      </c>
      <c r="AC157" s="104">
        <f>'cieki 2023'!AX158</f>
        <v>14</v>
      </c>
      <c r="AD157" s="104">
        <f>'cieki 2023'!AY158</f>
        <v>2.5</v>
      </c>
      <c r="AE157" s="104">
        <f>'cieki 2023'!BA158</f>
        <v>31.5</v>
      </c>
      <c r="AF157" s="104">
        <f>'cieki 2023'!BI158</f>
        <v>0.5</v>
      </c>
      <c r="AG157" s="104">
        <f>'cieki 2023'!BK158</f>
        <v>0.5</v>
      </c>
      <c r="AH157" s="104">
        <f>'cieki 2023'!BL158</f>
        <v>0.05</v>
      </c>
      <c r="AI157" s="104">
        <f>'cieki 2023'!BM158</f>
        <v>0.05</v>
      </c>
      <c r="AJ157" s="104">
        <f>'cieki 2023'!BN158</f>
        <v>0.05</v>
      </c>
      <c r="AK157" s="104">
        <f>'cieki 2023'!BQ158</f>
        <v>0.4</v>
      </c>
      <c r="AL157" s="103">
        <f>'cieki 2023'!BS158</f>
        <v>0.05</v>
      </c>
      <c r="AM157" s="104">
        <f>'cieki 2023'!BU158</f>
        <v>0.1</v>
      </c>
      <c r="AN157" s="104">
        <f>'cieki 2023'!BW158</f>
        <v>0.05</v>
      </c>
      <c r="AO157" s="104">
        <f>'cieki 2023'!BX158</f>
        <v>0.05</v>
      </c>
      <c r="AP157" s="104">
        <f>'cieki 2023'!BY158</f>
        <v>0.15000000000000002</v>
      </c>
      <c r="AQ157" s="104">
        <f>'cieki 2023'!CA158</f>
        <v>0</v>
      </c>
      <c r="AR157" s="103">
        <f>'cieki 2023'!CL158</f>
        <v>0</v>
      </c>
      <c r="AS157" s="104">
        <f>'cieki 2023'!CO158</f>
        <v>0</v>
      </c>
      <c r="AT157" s="104">
        <f>'cieki 2023'!CT158</f>
        <v>0</v>
      </c>
      <c r="AU157" s="115">
        <f>'cieki 2023'!CY158</f>
        <v>0</v>
      </c>
      <c r="AV157" s="104">
        <f>'cieki 2023'!DD158</f>
        <v>0</v>
      </c>
      <c r="AW157" s="104">
        <f>'cieki 2023'!DE158</f>
        <v>0.05</v>
      </c>
      <c r="AX157" s="104">
        <f>'cieki 2023'!DF158</f>
        <v>0.05</v>
      </c>
      <c r="AY157" s="92" t="s">
        <v>161</v>
      </c>
      <c r="AZ157" s="105"/>
      <c r="BB157" s="114"/>
    </row>
    <row r="158" spans="1:54" s="93" customFormat="1" x14ac:dyDescent="0.25">
      <c r="A158" s="101">
        <f>'cieki 2023'!B159</f>
        <v>331</v>
      </c>
      <c r="B158" s="102" t="str">
        <f>'cieki 2023'!D159</f>
        <v>Orz - Czarnowo</v>
      </c>
      <c r="C158" s="103">
        <f>'cieki 2023'!I159</f>
        <v>0.05</v>
      </c>
      <c r="D158" s="103">
        <f>'cieki 2023'!J159</f>
        <v>1.5</v>
      </c>
      <c r="E158" s="103">
        <f>'cieki 2023'!L159</f>
        <v>2.5000000000000001E-2</v>
      </c>
      <c r="F158" s="103">
        <f>'cieki 2023'!N159</f>
        <v>5.96</v>
      </c>
      <c r="G158" s="103">
        <f>'cieki 2023'!O159</f>
        <v>7.22</v>
      </c>
      <c r="H158" s="115">
        <f>'cieki 2023'!P159</f>
        <v>8.3000000000000001E-3</v>
      </c>
      <c r="I158" s="103">
        <f>'cieki 2023'!S159</f>
        <v>2.8</v>
      </c>
      <c r="J158" s="103">
        <f>'cieki 2023'!T159</f>
        <v>3.19</v>
      </c>
      <c r="K158" s="104">
        <f>'cieki 2023'!X159</f>
        <v>19.600000000000001</v>
      </c>
      <c r="L158" s="104">
        <f>'cieki 2023'!AA159</f>
        <v>8980</v>
      </c>
      <c r="M158" s="104">
        <f>'cieki 2023'!AB159</f>
        <v>294</v>
      </c>
      <c r="N158" s="104">
        <f>'cieki 2023'!AH159</f>
        <v>51</v>
      </c>
      <c r="O158" s="104">
        <f>'cieki 2023'!AI159</f>
        <v>25</v>
      </c>
      <c r="P158" s="104">
        <f>'cieki 2023'!AJ159</f>
        <v>2.5</v>
      </c>
      <c r="Q158" s="104">
        <f>'cieki 2023'!AK159</f>
        <v>54</v>
      </c>
      <c r="R158" s="104">
        <f>'cieki 2023'!AL159</f>
        <v>11</v>
      </c>
      <c r="S158" s="104">
        <f>'cieki 2023'!AM159</f>
        <v>12</v>
      </c>
      <c r="T158" s="104">
        <f>'cieki 2023'!AN159</f>
        <v>20</v>
      </c>
      <c r="U158" s="104">
        <f>'cieki 2023'!AP159</f>
        <v>19</v>
      </c>
      <c r="V158" s="104">
        <f>'cieki 2023'!AQ159</f>
        <v>1.5</v>
      </c>
      <c r="W158" s="104">
        <f>'cieki 2023'!AR159</f>
        <v>2.5</v>
      </c>
      <c r="X158" s="104">
        <f>'cieki 2023'!AS159</f>
        <v>2.5</v>
      </c>
      <c r="Y158" s="104">
        <f>'cieki 2023'!AT159</f>
        <v>40</v>
      </c>
      <c r="Z158" s="104">
        <f>'cieki 2023'!AU159</f>
        <v>28</v>
      </c>
      <c r="AA158" s="104">
        <f>'cieki 2023'!AV159</f>
        <v>10</v>
      </c>
      <c r="AB158" s="104">
        <f>'cieki 2023'!AW159</f>
        <v>19</v>
      </c>
      <c r="AC158" s="104">
        <f>'cieki 2023'!AX159</f>
        <v>28</v>
      </c>
      <c r="AD158" s="104">
        <f>'cieki 2023'!AY159</f>
        <v>2.5</v>
      </c>
      <c r="AE158" s="104">
        <f>'cieki 2023'!BA159</f>
        <v>260</v>
      </c>
      <c r="AF158" s="104">
        <f>'cieki 2023'!BI159</f>
        <v>0.5</v>
      </c>
      <c r="AG158" s="104">
        <f>'cieki 2023'!BK159</f>
        <v>0.5</v>
      </c>
      <c r="AH158" s="104">
        <f>'cieki 2023'!BL159</f>
        <v>0.05</v>
      </c>
      <c r="AI158" s="104">
        <f>'cieki 2023'!BM159</f>
        <v>0.05</v>
      </c>
      <c r="AJ158" s="104">
        <f>'cieki 2023'!BN159</f>
        <v>0.05</v>
      </c>
      <c r="AK158" s="104">
        <f>'cieki 2023'!BQ159</f>
        <v>0.4</v>
      </c>
      <c r="AL158" s="103">
        <f>'cieki 2023'!BS159</f>
        <v>0.05</v>
      </c>
      <c r="AM158" s="104">
        <f>'cieki 2023'!BU159</f>
        <v>0.1</v>
      </c>
      <c r="AN158" s="104">
        <f>'cieki 2023'!BW159</f>
        <v>0.05</v>
      </c>
      <c r="AO158" s="104">
        <f>'cieki 2023'!BX159</f>
        <v>0.05</v>
      </c>
      <c r="AP158" s="104">
        <f>'cieki 2023'!BY159</f>
        <v>0.15000000000000002</v>
      </c>
      <c r="AQ158" s="104">
        <f>'cieki 2023'!CA159</f>
        <v>0</v>
      </c>
      <c r="AR158" s="103">
        <f>'cieki 2023'!CL159</f>
        <v>0</v>
      </c>
      <c r="AS158" s="104">
        <f>'cieki 2023'!CO159</f>
        <v>0</v>
      </c>
      <c r="AT158" s="104">
        <f>'cieki 2023'!CT159</f>
        <v>0</v>
      </c>
      <c r="AU158" s="115">
        <f>'cieki 2023'!CY159</f>
        <v>0</v>
      </c>
      <c r="AV158" s="104">
        <f>'cieki 2023'!DD159</f>
        <v>0</v>
      </c>
      <c r="AW158" s="104">
        <f>'cieki 2023'!DE159</f>
        <v>0.05</v>
      </c>
      <c r="AX158" s="104">
        <f>'cieki 2023'!DF159</f>
        <v>0.05</v>
      </c>
      <c r="AY158" s="92" t="s">
        <v>161</v>
      </c>
      <c r="AZ158" s="105"/>
      <c r="BB158" s="114"/>
    </row>
    <row r="159" spans="1:54" s="93" customFormat="1" x14ac:dyDescent="0.25">
      <c r="A159" s="101">
        <f>'cieki 2023'!B160</f>
        <v>332</v>
      </c>
      <c r="B159" s="102" t="str">
        <f>'cieki 2023'!D160</f>
        <v>Ruda - ujście do Odry</v>
      </c>
      <c r="C159" s="103">
        <f>'cieki 2023'!I160</f>
        <v>0.05</v>
      </c>
      <c r="D159" s="103">
        <f>'cieki 2023'!J160</f>
        <v>1.5</v>
      </c>
      <c r="E159" s="103">
        <f>'cieki 2023'!L160</f>
        <v>0.10199999999999999</v>
      </c>
      <c r="F159" s="103">
        <f>'cieki 2023'!N160</f>
        <v>1.82</v>
      </c>
      <c r="G159" s="103">
        <f>'cieki 2023'!O160</f>
        <v>2.99</v>
      </c>
      <c r="H159" s="115">
        <f>'cieki 2023'!P160</f>
        <v>5.0000000000000001E-4</v>
      </c>
      <c r="I159" s="103">
        <f>'cieki 2023'!S160</f>
        <v>1.64</v>
      </c>
      <c r="J159" s="103">
        <f>'cieki 2023'!T160</f>
        <v>1.86</v>
      </c>
      <c r="K159" s="104">
        <f>'cieki 2023'!X160</f>
        <v>17.2</v>
      </c>
      <c r="L159" s="104">
        <f>'cieki 2023'!AA160</f>
        <v>3110</v>
      </c>
      <c r="M159" s="104">
        <f>'cieki 2023'!AB160</f>
        <v>94.6</v>
      </c>
      <c r="N159" s="104">
        <f>'cieki 2023'!AH160</f>
        <v>2.5</v>
      </c>
      <c r="O159" s="104">
        <f>'cieki 2023'!AI160</f>
        <v>2.5</v>
      </c>
      <c r="P159" s="104">
        <f>'cieki 2023'!AJ160</f>
        <v>2.5</v>
      </c>
      <c r="Q159" s="104">
        <f>'cieki 2023'!AK160</f>
        <v>2.5</v>
      </c>
      <c r="R159" s="104">
        <f>'cieki 2023'!AL160</f>
        <v>2.5</v>
      </c>
      <c r="S159" s="104">
        <f>'cieki 2023'!AM160</f>
        <v>2.5</v>
      </c>
      <c r="T159" s="104">
        <f>'cieki 2023'!AN160</f>
        <v>2.5</v>
      </c>
      <c r="U159" s="104">
        <f>'cieki 2023'!AP160</f>
        <v>2.5</v>
      </c>
      <c r="V159" s="104">
        <f>'cieki 2023'!AQ160</f>
        <v>1.5</v>
      </c>
      <c r="W159" s="104">
        <f>'cieki 2023'!AR160</f>
        <v>2.5</v>
      </c>
      <c r="X159" s="104">
        <f>'cieki 2023'!AS160</f>
        <v>2.5</v>
      </c>
      <c r="Y159" s="104">
        <f>'cieki 2023'!AT160</f>
        <v>2.5</v>
      </c>
      <c r="Z159" s="104">
        <f>'cieki 2023'!AU160</f>
        <v>2.5</v>
      </c>
      <c r="AA159" s="104">
        <f>'cieki 2023'!AV160</f>
        <v>2.5</v>
      </c>
      <c r="AB159" s="104">
        <f>'cieki 2023'!AW160</f>
        <v>2.5</v>
      </c>
      <c r="AC159" s="104">
        <f>'cieki 2023'!AX160</f>
        <v>2.5</v>
      </c>
      <c r="AD159" s="104">
        <f>'cieki 2023'!AY160</f>
        <v>2.5</v>
      </c>
      <c r="AE159" s="104">
        <f>'cieki 2023'!BA160</f>
        <v>31.5</v>
      </c>
      <c r="AF159" s="104">
        <f>'cieki 2023'!BI160</f>
        <v>0.5</v>
      </c>
      <c r="AG159" s="104">
        <f>'cieki 2023'!BK160</f>
        <v>0.5</v>
      </c>
      <c r="AH159" s="104">
        <f>'cieki 2023'!BL160</f>
        <v>0.05</v>
      </c>
      <c r="AI159" s="104">
        <f>'cieki 2023'!BM160</f>
        <v>0.05</v>
      </c>
      <c r="AJ159" s="104">
        <f>'cieki 2023'!BN160</f>
        <v>0.05</v>
      </c>
      <c r="AK159" s="104">
        <f>'cieki 2023'!BQ160</f>
        <v>0.4</v>
      </c>
      <c r="AL159" s="103">
        <f>'cieki 2023'!BS160</f>
        <v>0.05</v>
      </c>
      <c r="AM159" s="104">
        <f>'cieki 2023'!BU160</f>
        <v>0.1</v>
      </c>
      <c r="AN159" s="104">
        <f>'cieki 2023'!BW160</f>
        <v>0.05</v>
      </c>
      <c r="AO159" s="104">
        <f>'cieki 2023'!BX160</f>
        <v>0.05</v>
      </c>
      <c r="AP159" s="104">
        <f>'cieki 2023'!BY160</f>
        <v>0.15000000000000002</v>
      </c>
      <c r="AQ159" s="104">
        <f>'cieki 2023'!CA160</f>
        <v>0</v>
      </c>
      <c r="AR159" s="103">
        <f>'cieki 2023'!CL160</f>
        <v>0</v>
      </c>
      <c r="AS159" s="104">
        <f>'cieki 2023'!CO160</f>
        <v>0</v>
      </c>
      <c r="AT159" s="104">
        <f>'cieki 2023'!CT160</f>
        <v>0</v>
      </c>
      <c r="AU159" s="115">
        <f>'cieki 2023'!CY160</f>
        <v>0</v>
      </c>
      <c r="AV159" s="104">
        <f>'cieki 2023'!DD160</f>
        <v>0</v>
      </c>
      <c r="AW159" s="104">
        <f>'cieki 2023'!DE160</f>
        <v>0.05</v>
      </c>
      <c r="AX159" s="104">
        <f>'cieki 2023'!DF160</f>
        <v>0.05</v>
      </c>
      <c r="AY159" s="92" t="s">
        <v>161</v>
      </c>
      <c r="AZ159" s="105"/>
      <c r="BB159" s="114"/>
    </row>
    <row r="160" spans="1:54" s="93" customFormat="1" x14ac:dyDescent="0.25">
      <c r="A160" s="101">
        <f>'cieki 2023'!B161</f>
        <v>333</v>
      </c>
      <c r="B160" s="102" t="str">
        <f>'cieki 2023'!D161</f>
        <v>Rypienica - ujście do Drwęcy, Łapinóż</v>
      </c>
      <c r="C160" s="103">
        <f>'cieki 2023'!I161</f>
        <v>0.05</v>
      </c>
      <c r="D160" s="103">
        <f>'cieki 2023'!J161</f>
        <v>1.5</v>
      </c>
      <c r="E160" s="103">
        <f>'cieki 2023'!L161</f>
        <v>2.5000000000000001E-2</v>
      </c>
      <c r="F160" s="103">
        <f>'cieki 2023'!N161</f>
        <v>10.6</v>
      </c>
      <c r="G160" s="103">
        <f>'cieki 2023'!O161</f>
        <v>8.9</v>
      </c>
      <c r="H160" s="115">
        <f>'cieki 2023'!P161</f>
        <v>3.3E-3</v>
      </c>
      <c r="I160" s="103">
        <f>'cieki 2023'!S161</f>
        <v>5.85</v>
      </c>
      <c r="J160" s="103">
        <f>'cieki 2023'!T161</f>
        <v>2.76</v>
      </c>
      <c r="K160" s="104">
        <f>'cieki 2023'!X161</f>
        <v>38.200000000000003</v>
      </c>
      <c r="L160" s="104">
        <f>'cieki 2023'!AA161</f>
        <v>4980</v>
      </c>
      <c r="M160" s="104">
        <f>'cieki 2023'!AB161</f>
        <v>211</v>
      </c>
      <c r="N160" s="104">
        <f>'cieki 2023'!AH161</f>
        <v>17</v>
      </c>
      <c r="O160" s="104">
        <f>'cieki 2023'!AI161</f>
        <v>13</v>
      </c>
      <c r="P160" s="104">
        <f>'cieki 2023'!AJ161</f>
        <v>2.5</v>
      </c>
      <c r="Q160" s="104">
        <f>'cieki 2023'!AK161</f>
        <v>41</v>
      </c>
      <c r="R160" s="104">
        <f>'cieki 2023'!AL161</f>
        <v>20</v>
      </c>
      <c r="S160" s="104">
        <f>'cieki 2023'!AM161</f>
        <v>15</v>
      </c>
      <c r="T160" s="104">
        <f>'cieki 2023'!AN161</f>
        <v>24</v>
      </c>
      <c r="U160" s="104">
        <f>'cieki 2023'!AP161</f>
        <v>24</v>
      </c>
      <c r="V160" s="104">
        <f>'cieki 2023'!AQ161</f>
        <v>1.5</v>
      </c>
      <c r="W160" s="104">
        <f>'cieki 2023'!AR161</f>
        <v>2.5</v>
      </c>
      <c r="X160" s="104">
        <f>'cieki 2023'!AS161</f>
        <v>2.5</v>
      </c>
      <c r="Y160" s="104">
        <f>'cieki 2023'!AT161</f>
        <v>42</v>
      </c>
      <c r="Z160" s="104">
        <f>'cieki 2023'!AU161</f>
        <v>32</v>
      </c>
      <c r="AA160" s="104">
        <f>'cieki 2023'!AV161</f>
        <v>13</v>
      </c>
      <c r="AB160" s="104">
        <f>'cieki 2023'!AW161</f>
        <v>25</v>
      </c>
      <c r="AC160" s="104">
        <f>'cieki 2023'!AX161</f>
        <v>31</v>
      </c>
      <c r="AD160" s="104">
        <f>'cieki 2023'!AY161</f>
        <v>2.5</v>
      </c>
      <c r="AE160" s="104">
        <f>'cieki 2023'!BA161</f>
        <v>226</v>
      </c>
      <c r="AF160" s="104">
        <f>'cieki 2023'!BI161</f>
        <v>0.5</v>
      </c>
      <c r="AG160" s="104">
        <f>'cieki 2023'!BK161</f>
        <v>0.5</v>
      </c>
      <c r="AH160" s="104">
        <f>'cieki 2023'!BL161</f>
        <v>0.05</v>
      </c>
      <c r="AI160" s="104">
        <f>'cieki 2023'!BM161</f>
        <v>0.05</v>
      </c>
      <c r="AJ160" s="104">
        <f>'cieki 2023'!BN161</f>
        <v>0.05</v>
      </c>
      <c r="AK160" s="104">
        <f>'cieki 2023'!BQ161</f>
        <v>0.4</v>
      </c>
      <c r="AL160" s="103">
        <f>'cieki 2023'!BS161</f>
        <v>0.05</v>
      </c>
      <c r="AM160" s="104">
        <f>'cieki 2023'!BU161</f>
        <v>0.1</v>
      </c>
      <c r="AN160" s="104">
        <f>'cieki 2023'!BW161</f>
        <v>0.05</v>
      </c>
      <c r="AO160" s="104">
        <f>'cieki 2023'!BX161</f>
        <v>0.05</v>
      </c>
      <c r="AP160" s="104">
        <f>'cieki 2023'!BY161</f>
        <v>0.15000000000000002</v>
      </c>
      <c r="AQ160" s="104">
        <f>'cieki 2023'!CA161</f>
        <v>25</v>
      </c>
      <c r="AR160" s="103">
        <f>'cieki 2023'!CL161</f>
        <v>5.0000000000000001E-3</v>
      </c>
      <c r="AS160" s="104">
        <f>'cieki 2023'!CO161</f>
        <v>0.5</v>
      </c>
      <c r="AT160" s="104">
        <f>'cieki 2023'!CT161</f>
        <v>0.5</v>
      </c>
      <c r="AU160" s="115">
        <f>'cieki 2023'!CY161</f>
        <v>9.1500000000000001E-4</v>
      </c>
      <c r="AV160" s="104">
        <f>'cieki 2023'!DD161</f>
        <v>0.05</v>
      </c>
      <c r="AW160" s="104">
        <f>'cieki 2023'!DE161</f>
        <v>0.05</v>
      </c>
      <c r="AX160" s="104">
        <f>'cieki 2023'!DF161</f>
        <v>0.05</v>
      </c>
      <c r="AY160" s="92" t="s">
        <v>161</v>
      </c>
      <c r="AZ160" s="105"/>
      <c r="BB160" s="114"/>
    </row>
    <row r="161" spans="1:54" s="93" customFormat="1" x14ac:dyDescent="0.25">
      <c r="A161" s="101">
        <f>'cieki 2023'!B162</f>
        <v>334</v>
      </c>
      <c r="B161" s="102" t="str">
        <f>'cieki 2023'!D162</f>
        <v>San - Stare Miasto</v>
      </c>
      <c r="C161" s="103">
        <f>'cieki 2023'!I162</f>
        <v>0.05</v>
      </c>
      <c r="D161" s="103">
        <f>'cieki 2023'!J162</f>
        <v>1.5</v>
      </c>
      <c r="E161" s="103">
        <f>'cieki 2023'!L162</f>
        <v>2.5000000000000001E-2</v>
      </c>
      <c r="F161" s="103">
        <f>'cieki 2023'!N162</f>
        <v>1.62</v>
      </c>
      <c r="G161" s="103">
        <f>'cieki 2023'!O162</f>
        <v>3.72</v>
      </c>
      <c r="H161" s="115">
        <f>'cieki 2023'!P162</f>
        <v>5.0000000000000001E-4</v>
      </c>
      <c r="I161" s="103">
        <f>'cieki 2023'!S162</f>
        <v>3.72</v>
      </c>
      <c r="J161" s="103">
        <f>'cieki 2023'!T162</f>
        <v>1.29</v>
      </c>
      <c r="K161" s="104">
        <f>'cieki 2023'!X162</f>
        <v>8.15</v>
      </c>
      <c r="L161" s="104">
        <f>'cieki 2023'!AA162</f>
        <v>2450</v>
      </c>
      <c r="M161" s="104">
        <f>'cieki 2023'!AB162</f>
        <v>509.95299999999997</v>
      </c>
      <c r="N161" s="104">
        <f>'cieki 2023'!AH162</f>
        <v>2.5</v>
      </c>
      <c r="O161" s="104">
        <f>'cieki 2023'!AI162</f>
        <v>2.5</v>
      </c>
      <c r="P161" s="104">
        <f>'cieki 2023'!AJ162</f>
        <v>2.5</v>
      </c>
      <c r="Q161" s="104">
        <f>'cieki 2023'!AK162</f>
        <v>2.5</v>
      </c>
      <c r="R161" s="104">
        <f>'cieki 2023'!AL162</f>
        <v>2.5</v>
      </c>
      <c r="S161" s="104">
        <f>'cieki 2023'!AM162</f>
        <v>2.5</v>
      </c>
      <c r="T161" s="104">
        <f>'cieki 2023'!AN162</f>
        <v>2.5</v>
      </c>
      <c r="U161" s="104">
        <f>'cieki 2023'!AP162</f>
        <v>2.5</v>
      </c>
      <c r="V161" s="104">
        <f>'cieki 2023'!AQ162</f>
        <v>1.5</v>
      </c>
      <c r="W161" s="104">
        <f>'cieki 2023'!AR162</f>
        <v>2.5</v>
      </c>
      <c r="X161" s="104">
        <f>'cieki 2023'!AS162</f>
        <v>2.5</v>
      </c>
      <c r="Y161" s="104">
        <f>'cieki 2023'!AT162</f>
        <v>2.5</v>
      </c>
      <c r="Z161" s="104">
        <f>'cieki 2023'!AU162</f>
        <v>2.5</v>
      </c>
      <c r="AA161" s="104">
        <f>'cieki 2023'!AV162</f>
        <v>2.5</v>
      </c>
      <c r="AB161" s="104">
        <f>'cieki 2023'!AW162</f>
        <v>2.5</v>
      </c>
      <c r="AC161" s="104">
        <f>'cieki 2023'!AX162</f>
        <v>2.5</v>
      </c>
      <c r="AD161" s="104">
        <f>'cieki 2023'!AY162</f>
        <v>2.5</v>
      </c>
      <c r="AE161" s="104">
        <f>'cieki 2023'!BA162</f>
        <v>31.5</v>
      </c>
      <c r="AF161" s="104">
        <f>'cieki 2023'!BI162</f>
        <v>0.5</v>
      </c>
      <c r="AG161" s="104">
        <f>'cieki 2023'!BK162</f>
        <v>0.5</v>
      </c>
      <c r="AH161" s="104">
        <f>'cieki 2023'!BL162</f>
        <v>0.05</v>
      </c>
      <c r="AI161" s="104">
        <f>'cieki 2023'!BM162</f>
        <v>0.05</v>
      </c>
      <c r="AJ161" s="104">
        <f>'cieki 2023'!BN162</f>
        <v>0.05</v>
      </c>
      <c r="AK161" s="104">
        <f>'cieki 2023'!BQ162</f>
        <v>0.4</v>
      </c>
      <c r="AL161" s="103">
        <f>'cieki 2023'!BS162</f>
        <v>0.05</v>
      </c>
      <c r="AM161" s="104">
        <f>'cieki 2023'!BU162</f>
        <v>0.1</v>
      </c>
      <c r="AN161" s="104">
        <f>'cieki 2023'!BW162</f>
        <v>0.05</v>
      </c>
      <c r="AO161" s="104">
        <f>'cieki 2023'!BX162</f>
        <v>0.05</v>
      </c>
      <c r="AP161" s="104">
        <f>'cieki 2023'!BY162</f>
        <v>0.15000000000000002</v>
      </c>
      <c r="AQ161" s="104">
        <f>'cieki 2023'!CA162</f>
        <v>25</v>
      </c>
      <c r="AR161" s="103">
        <f>'cieki 2023'!CL162</f>
        <v>5.0000000000000001E-3</v>
      </c>
      <c r="AS161" s="104">
        <f>'cieki 2023'!CO162</f>
        <v>0.5</v>
      </c>
      <c r="AT161" s="104">
        <f>'cieki 2023'!CT162</f>
        <v>0.5</v>
      </c>
      <c r="AU161" s="115">
        <f>'cieki 2023'!CY162</f>
        <v>7.1199999999999996E-4</v>
      </c>
      <c r="AV161" s="104">
        <f>'cieki 2023'!DD162</f>
        <v>0.05</v>
      </c>
      <c r="AW161" s="104">
        <f>'cieki 2023'!DE162</f>
        <v>0.05</v>
      </c>
      <c r="AX161" s="104">
        <f>'cieki 2023'!DF162</f>
        <v>0.05</v>
      </c>
      <c r="AY161" s="94" t="s">
        <v>162</v>
      </c>
      <c r="AZ161" s="105"/>
      <c r="BB161" s="114"/>
    </row>
    <row r="162" spans="1:54" s="93" customFormat="1" ht="12.75" customHeight="1" x14ac:dyDescent="0.25">
      <c r="A162" s="101">
        <f>'cieki 2023'!B163</f>
        <v>335</v>
      </c>
      <c r="B162" s="102" t="str">
        <f>'cieki 2023'!D163</f>
        <v>San - Ubieszyn</v>
      </c>
      <c r="C162" s="103">
        <f>'cieki 2023'!I163</f>
        <v>27.3</v>
      </c>
      <c r="D162" s="103">
        <f>'cieki 2023'!J163</f>
        <v>1.5</v>
      </c>
      <c r="E162" s="103">
        <f>'cieki 2023'!L163</f>
        <v>0.08</v>
      </c>
      <c r="F162" s="103">
        <f>'cieki 2023'!N163</f>
        <v>1.48</v>
      </c>
      <c r="G162" s="103">
        <f>'cieki 2023'!O163</f>
        <v>6.08</v>
      </c>
      <c r="H162" s="115">
        <f>'cieki 2023'!P163</f>
        <v>1.1000000000000001E-3</v>
      </c>
      <c r="I162" s="103">
        <f>'cieki 2023'!S163</f>
        <v>3.31</v>
      </c>
      <c r="J162" s="103">
        <f>'cieki 2023'!T163</f>
        <v>2.0699999999999998</v>
      </c>
      <c r="K162" s="104">
        <f>'cieki 2023'!X163</f>
        <v>10.5</v>
      </c>
      <c r="L162" s="104">
        <f>'cieki 2023'!AA163</f>
        <v>1940</v>
      </c>
      <c r="M162" s="104">
        <f>'cieki 2023'!AB163</f>
        <v>544.22500000000002</v>
      </c>
      <c r="N162" s="104">
        <f>'cieki 2023'!AH163</f>
        <v>2.5</v>
      </c>
      <c r="O162" s="104">
        <f>'cieki 2023'!AI163</f>
        <v>2.5</v>
      </c>
      <c r="P162" s="104">
        <f>'cieki 2023'!AJ163</f>
        <v>2.5</v>
      </c>
      <c r="Q162" s="104">
        <f>'cieki 2023'!AK163</f>
        <v>2.5</v>
      </c>
      <c r="R162" s="104">
        <f>'cieki 2023'!AL163</f>
        <v>2.5</v>
      </c>
      <c r="S162" s="104">
        <f>'cieki 2023'!AM163</f>
        <v>2.5</v>
      </c>
      <c r="T162" s="104">
        <f>'cieki 2023'!AN163</f>
        <v>2.5</v>
      </c>
      <c r="U162" s="104">
        <f>'cieki 2023'!AP163</f>
        <v>2.5</v>
      </c>
      <c r="V162" s="104">
        <f>'cieki 2023'!AQ163</f>
        <v>1.5</v>
      </c>
      <c r="W162" s="104">
        <f>'cieki 2023'!AR163</f>
        <v>2.5</v>
      </c>
      <c r="X162" s="104">
        <f>'cieki 2023'!AS163</f>
        <v>2.5</v>
      </c>
      <c r="Y162" s="104">
        <f>'cieki 2023'!AT163</f>
        <v>2.5</v>
      </c>
      <c r="Z162" s="104">
        <f>'cieki 2023'!AU163</f>
        <v>2.5</v>
      </c>
      <c r="AA162" s="104">
        <f>'cieki 2023'!AV163</f>
        <v>2.5</v>
      </c>
      <c r="AB162" s="104">
        <f>'cieki 2023'!AW163</f>
        <v>2.5</v>
      </c>
      <c r="AC162" s="104">
        <f>'cieki 2023'!AX163</f>
        <v>7</v>
      </c>
      <c r="AD162" s="104">
        <f>'cieki 2023'!AY163</f>
        <v>2.5</v>
      </c>
      <c r="AE162" s="104">
        <f>'cieki 2023'!BA163</f>
        <v>31.5</v>
      </c>
      <c r="AF162" s="104">
        <f>'cieki 2023'!BI163</f>
        <v>0.5</v>
      </c>
      <c r="AG162" s="104">
        <f>'cieki 2023'!BK163</f>
        <v>0.5</v>
      </c>
      <c r="AH162" s="104">
        <f>'cieki 2023'!BL163</f>
        <v>0.05</v>
      </c>
      <c r="AI162" s="104">
        <f>'cieki 2023'!BM163</f>
        <v>0.05</v>
      </c>
      <c r="AJ162" s="104">
        <f>'cieki 2023'!BN163</f>
        <v>0.05</v>
      </c>
      <c r="AK162" s="104">
        <f>'cieki 2023'!BQ163</f>
        <v>0.4</v>
      </c>
      <c r="AL162" s="103">
        <f>'cieki 2023'!BS163</f>
        <v>0.05</v>
      </c>
      <c r="AM162" s="104">
        <f>'cieki 2023'!BU163</f>
        <v>0.1</v>
      </c>
      <c r="AN162" s="104">
        <f>'cieki 2023'!BW163</f>
        <v>0.05</v>
      </c>
      <c r="AO162" s="104">
        <f>'cieki 2023'!BX163</f>
        <v>0.05</v>
      </c>
      <c r="AP162" s="104">
        <f>'cieki 2023'!BY163</f>
        <v>0.15000000000000002</v>
      </c>
      <c r="AQ162" s="104">
        <f>'cieki 2023'!CA163</f>
        <v>25</v>
      </c>
      <c r="AR162" s="103">
        <f>'cieki 2023'!CL163</f>
        <v>5.0000000000000001E-3</v>
      </c>
      <c r="AS162" s="104">
        <f>'cieki 2023'!CO163</f>
        <v>0.5</v>
      </c>
      <c r="AT162" s="104">
        <f>'cieki 2023'!CT163</f>
        <v>0.5</v>
      </c>
      <c r="AU162" s="115">
        <f>'cieki 2023'!CY163</f>
        <v>8.2899999999999998E-4</v>
      </c>
      <c r="AV162" s="104">
        <f>'cieki 2023'!DD163</f>
        <v>0.05</v>
      </c>
      <c r="AW162" s="104">
        <f>'cieki 2023'!DE163</f>
        <v>0.05</v>
      </c>
      <c r="AX162" s="104">
        <f>'cieki 2023'!DF163</f>
        <v>0.05</v>
      </c>
      <c r="AY162" s="99" t="s">
        <v>164</v>
      </c>
      <c r="AZ162" s="105"/>
      <c r="BB162" s="114"/>
    </row>
    <row r="163" spans="1:54" s="93" customFormat="1" x14ac:dyDescent="0.25">
      <c r="A163" s="101">
        <f>'cieki 2023'!B164</f>
        <v>336</v>
      </c>
      <c r="B163" s="102" t="str">
        <f>'cieki 2023'!D164</f>
        <v>San - Wrzawy</v>
      </c>
      <c r="C163" s="103">
        <f>'cieki 2023'!I164</f>
        <v>0.05</v>
      </c>
      <c r="D163" s="103">
        <f>'cieki 2023'!J164</f>
        <v>1.5</v>
      </c>
      <c r="E163" s="103">
        <f>'cieki 2023'!L164</f>
        <v>2.5000000000000001E-2</v>
      </c>
      <c r="F163" s="103">
        <f>'cieki 2023'!N164</f>
        <v>6.96</v>
      </c>
      <c r="G163" s="103">
        <f>'cieki 2023'!O164</f>
        <v>6.79</v>
      </c>
      <c r="H163" s="115">
        <f>'cieki 2023'!P164</f>
        <v>4.4000000000000003E-3</v>
      </c>
      <c r="I163" s="103">
        <f>'cieki 2023'!S164</f>
        <v>6.68</v>
      </c>
      <c r="J163" s="103">
        <f>'cieki 2023'!T164</f>
        <v>1.52</v>
      </c>
      <c r="K163" s="104">
        <f>'cieki 2023'!X164</f>
        <v>21.2</v>
      </c>
      <c r="L163" s="104">
        <f>'cieki 2023'!AA164</f>
        <v>5170</v>
      </c>
      <c r="M163" s="104">
        <f>'cieki 2023'!AB164</f>
        <v>229</v>
      </c>
      <c r="N163" s="104">
        <f>'cieki 2023'!AH164</f>
        <v>2.5</v>
      </c>
      <c r="O163" s="104">
        <f>'cieki 2023'!AI164</f>
        <v>2.5</v>
      </c>
      <c r="P163" s="104">
        <f>'cieki 2023'!AJ164</f>
        <v>2.5</v>
      </c>
      <c r="Q163" s="104">
        <f>'cieki 2023'!AK164</f>
        <v>15</v>
      </c>
      <c r="R163" s="104">
        <f>'cieki 2023'!AL164</f>
        <v>2.5</v>
      </c>
      <c r="S163" s="104">
        <f>'cieki 2023'!AM164</f>
        <v>2.5</v>
      </c>
      <c r="T163" s="104">
        <f>'cieki 2023'!AN164</f>
        <v>6</v>
      </c>
      <c r="U163" s="104">
        <f>'cieki 2023'!AP164</f>
        <v>2.5</v>
      </c>
      <c r="V163" s="104">
        <f>'cieki 2023'!AQ164</f>
        <v>1.5</v>
      </c>
      <c r="W163" s="104">
        <f>'cieki 2023'!AR164</f>
        <v>2.5</v>
      </c>
      <c r="X163" s="104">
        <f>'cieki 2023'!AS164</f>
        <v>2.5</v>
      </c>
      <c r="Y163" s="104">
        <f>'cieki 2023'!AT164</f>
        <v>13</v>
      </c>
      <c r="Z163" s="104">
        <f>'cieki 2023'!AU164</f>
        <v>8</v>
      </c>
      <c r="AA163" s="104">
        <f>'cieki 2023'!AV164</f>
        <v>2.5</v>
      </c>
      <c r="AB163" s="104">
        <f>'cieki 2023'!AW164</f>
        <v>2.5</v>
      </c>
      <c r="AC163" s="104">
        <f>'cieki 2023'!AX164</f>
        <v>11</v>
      </c>
      <c r="AD163" s="104">
        <f>'cieki 2023'!AY164</f>
        <v>2.5</v>
      </c>
      <c r="AE163" s="104">
        <f>'cieki 2023'!BA164</f>
        <v>63.5</v>
      </c>
      <c r="AF163" s="104">
        <f>'cieki 2023'!BI164</f>
        <v>0.5</v>
      </c>
      <c r="AG163" s="104">
        <f>'cieki 2023'!BK164</f>
        <v>0.5</v>
      </c>
      <c r="AH163" s="104">
        <f>'cieki 2023'!BL164</f>
        <v>0.05</v>
      </c>
      <c r="AI163" s="104">
        <f>'cieki 2023'!BM164</f>
        <v>0.05</v>
      </c>
      <c r="AJ163" s="104">
        <f>'cieki 2023'!BN164</f>
        <v>0.05</v>
      </c>
      <c r="AK163" s="104">
        <f>'cieki 2023'!BQ164</f>
        <v>0.4</v>
      </c>
      <c r="AL163" s="103">
        <f>'cieki 2023'!BS164</f>
        <v>0.05</v>
      </c>
      <c r="AM163" s="104">
        <f>'cieki 2023'!BU164</f>
        <v>0.1</v>
      </c>
      <c r="AN163" s="104">
        <f>'cieki 2023'!BW164</f>
        <v>0.05</v>
      </c>
      <c r="AO163" s="104">
        <f>'cieki 2023'!BX164</f>
        <v>0.05</v>
      </c>
      <c r="AP163" s="104">
        <f>'cieki 2023'!BY164</f>
        <v>0.15000000000000002</v>
      </c>
      <c r="AQ163" s="104">
        <f>'cieki 2023'!CA164</f>
        <v>0</v>
      </c>
      <c r="AR163" s="103">
        <f>'cieki 2023'!CL164</f>
        <v>0</v>
      </c>
      <c r="AS163" s="104">
        <f>'cieki 2023'!CO164</f>
        <v>0</v>
      </c>
      <c r="AT163" s="104">
        <f>'cieki 2023'!CT164</f>
        <v>0</v>
      </c>
      <c r="AU163" s="115">
        <f>'cieki 2023'!CY164</f>
        <v>0</v>
      </c>
      <c r="AV163" s="104">
        <f>'cieki 2023'!DD164</f>
        <v>0</v>
      </c>
      <c r="AW163" s="104">
        <f>'cieki 2023'!DE164</f>
        <v>0.05</v>
      </c>
      <c r="AX163" s="104">
        <f>'cieki 2023'!DF164</f>
        <v>0.05</v>
      </c>
      <c r="AY163" s="92" t="s">
        <v>161</v>
      </c>
      <c r="AZ163" s="105"/>
      <c r="BB163" s="114"/>
    </row>
    <row r="164" spans="1:54" s="93" customFormat="1" x14ac:dyDescent="0.25">
      <c r="A164" s="101">
        <f>'cieki 2023'!B165</f>
        <v>337</v>
      </c>
      <c r="B164" s="102" t="str">
        <f>'cieki 2023'!D165</f>
        <v>Sanna - Opoka</v>
      </c>
      <c r="C164" s="103">
        <f>'cieki 2023'!I165</f>
        <v>0.05</v>
      </c>
      <c r="D164" s="103">
        <f>'cieki 2023'!J165</f>
        <v>1.5</v>
      </c>
      <c r="E164" s="103">
        <f>'cieki 2023'!L165</f>
        <v>2.5000000000000001E-2</v>
      </c>
      <c r="F164" s="103">
        <f>'cieki 2023'!N165</f>
        <v>6.33</v>
      </c>
      <c r="G164" s="103">
        <f>'cieki 2023'!O165</f>
        <v>7.71</v>
      </c>
      <c r="H164" s="115">
        <f>'cieki 2023'!P165</f>
        <v>2.1000000000000001E-2</v>
      </c>
      <c r="I164" s="103">
        <f>'cieki 2023'!S165</f>
        <v>5.29</v>
      </c>
      <c r="J164" s="103">
        <f>'cieki 2023'!T165</f>
        <v>3.88</v>
      </c>
      <c r="K164" s="104">
        <f>'cieki 2023'!X165</f>
        <v>22.2</v>
      </c>
      <c r="L164" s="104">
        <f>'cieki 2023'!AA165</f>
        <v>4840</v>
      </c>
      <c r="M164" s="104">
        <f>'cieki 2023'!AB165</f>
        <v>540.60900000000004</v>
      </c>
      <c r="N164" s="104">
        <f>'cieki 2023'!AH165</f>
        <v>2.5</v>
      </c>
      <c r="O164" s="104">
        <f>'cieki 2023'!AI165</f>
        <v>2.5</v>
      </c>
      <c r="P164" s="104">
        <f>'cieki 2023'!AJ165</f>
        <v>2.5</v>
      </c>
      <c r="Q164" s="104">
        <f>'cieki 2023'!AK165</f>
        <v>2.5</v>
      </c>
      <c r="R164" s="104">
        <f>'cieki 2023'!AL165</f>
        <v>2.5</v>
      </c>
      <c r="S164" s="104">
        <f>'cieki 2023'!AM165</f>
        <v>2.5</v>
      </c>
      <c r="T164" s="104">
        <f>'cieki 2023'!AN165</f>
        <v>2.5</v>
      </c>
      <c r="U164" s="104">
        <f>'cieki 2023'!AP165</f>
        <v>2.5</v>
      </c>
      <c r="V164" s="104">
        <f>'cieki 2023'!AQ165</f>
        <v>1.5</v>
      </c>
      <c r="W164" s="104">
        <f>'cieki 2023'!AR165</f>
        <v>2.5</v>
      </c>
      <c r="X164" s="104">
        <f>'cieki 2023'!AS165</f>
        <v>2.5</v>
      </c>
      <c r="Y164" s="104">
        <f>'cieki 2023'!AT165</f>
        <v>2.5</v>
      </c>
      <c r="Z164" s="104">
        <f>'cieki 2023'!AU165</f>
        <v>2.5</v>
      </c>
      <c r="AA164" s="104">
        <f>'cieki 2023'!AV165</f>
        <v>2.5</v>
      </c>
      <c r="AB164" s="104">
        <f>'cieki 2023'!AW165</f>
        <v>2.5</v>
      </c>
      <c r="AC164" s="104">
        <f>'cieki 2023'!AX165</f>
        <v>9</v>
      </c>
      <c r="AD164" s="104">
        <f>'cieki 2023'!AY165</f>
        <v>2.5</v>
      </c>
      <c r="AE164" s="104">
        <f>'cieki 2023'!BA165</f>
        <v>31.5</v>
      </c>
      <c r="AF164" s="104">
        <f>'cieki 2023'!BI165</f>
        <v>0.5</v>
      </c>
      <c r="AG164" s="104">
        <f>'cieki 2023'!BK165</f>
        <v>0.5</v>
      </c>
      <c r="AH164" s="104">
        <f>'cieki 2023'!BL165</f>
        <v>0.05</v>
      </c>
      <c r="AI164" s="104">
        <f>'cieki 2023'!BM165</f>
        <v>0.05</v>
      </c>
      <c r="AJ164" s="104">
        <f>'cieki 2023'!BN165</f>
        <v>0.05</v>
      </c>
      <c r="AK164" s="104">
        <f>'cieki 2023'!BQ165</f>
        <v>0.4</v>
      </c>
      <c r="AL164" s="103">
        <f>'cieki 2023'!BS165</f>
        <v>0.05</v>
      </c>
      <c r="AM164" s="104">
        <f>'cieki 2023'!BU165</f>
        <v>0.1</v>
      </c>
      <c r="AN164" s="104">
        <f>'cieki 2023'!BW165</f>
        <v>0.05</v>
      </c>
      <c r="AO164" s="104">
        <f>'cieki 2023'!BX165</f>
        <v>0.05</v>
      </c>
      <c r="AP164" s="104">
        <f>'cieki 2023'!BY165</f>
        <v>0.15000000000000002</v>
      </c>
      <c r="AQ164" s="104">
        <f>'cieki 2023'!CA165</f>
        <v>0</v>
      </c>
      <c r="AR164" s="103">
        <f>'cieki 2023'!CL165</f>
        <v>0</v>
      </c>
      <c r="AS164" s="104">
        <f>'cieki 2023'!CO165</f>
        <v>0</v>
      </c>
      <c r="AT164" s="104">
        <f>'cieki 2023'!CT165</f>
        <v>0</v>
      </c>
      <c r="AU164" s="115">
        <f>'cieki 2023'!CY165</f>
        <v>0</v>
      </c>
      <c r="AV164" s="104">
        <f>'cieki 2023'!DD165</f>
        <v>0</v>
      </c>
      <c r="AW164" s="104">
        <f>'cieki 2023'!DE165</f>
        <v>0.05</v>
      </c>
      <c r="AX164" s="104">
        <f>'cieki 2023'!DF165</f>
        <v>0.05</v>
      </c>
      <c r="AY164" s="94" t="s">
        <v>162</v>
      </c>
      <c r="AZ164" s="105"/>
      <c r="BB164" s="114"/>
    </row>
    <row r="165" spans="1:54" s="93" customFormat="1" x14ac:dyDescent="0.25">
      <c r="A165" s="101">
        <f>'cieki 2023'!B166</f>
        <v>338</v>
      </c>
      <c r="B165" s="102" t="str">
        <f>'cieki 2023'!D166</f>
        <v>Pisa - Morgowniki (ujście)</v>
      </c>
      <c r="C165" s="103">
        <f>'cieki 2023'!I166</f>
        <v>0.05</v>
      </c>
      <c r="D165" s="103">
        <f>'cieki 2023'!J166</f>
        <v>1.5</v>
      </c>
      <c r="E165" s="103">
        <f>'cieki 2023'!L166</f>
        <v>2.5000000000000001E-2</v>
      </c>
      <c r="F165" s="103">
        <f>'cieki 2023'!N166</f>
        <v>3.12</v>
      </c>
      <c r="G165" s="103">
        <f>'cieki 2023'!O166</f>
        <v>4.17</v>
      </c>
      <c r="H165" s="115">
        <f>'cieki 2023'!P166</f>
        <v>2E-3</v>
      </c>
      <c r="I165" s="103">
        <f>'cieki 2023'!S166</f>
        <v>0.96399999999999997</v>
      </c>
      <c r="J165" s="103">
        <f>'cieki 2023'!T166</f>
        <v>1.35</v>
      </c>
      <c r="K165" s="104">
        <f>'cieki 2023'!X166</f>
        <v>7.26</v>
      </c>
      <c r="L165" s="104">
        <f>'cieki 2023'!AA166</f>
        <v>2610</v>
      </c>
      <c r="M165" s="104">
        <f>'cieki 2023'!AB166</f>
        <v>104</v>
      </c>
      <c r="N165" s="104">
        <f>'cieki 2023'!AH166</f>
        <v>10</v>
      </c>
      <c r="O165" s="104">
        <f>'cieki 2023'!AI166</f>
        <v>2.5</v>
      </c>
      <c r="P165" s="104">
        <f>'cieki 2023'!AJ166</f>
        <v>2.5</v>
      </c>
      <c r="Q165" s="104">
        <f>'cieki 2023'!AK166</f>
        <v>9</v>
      </c>
      <c r="R165" s="104">
        <f>'cieki 2023'!AL166</f>
        <v>2.5</v>
      </c>
      <c r="S165" s="104">
        <f>'cieki 2023'!AM166</f>
        <v>2.5</v>
      </c>
      <c r="T165" s="104">
        <f>'cieki 2023'!AN166</f>
        <v>2.5</v>
      </c>
      <c r="U165" s="104">
        <f>'cieki 2023'!AP166</f>
        <v>2.5</v>
      </c>
      <c r="V165" s="104">
        <f>'cieki 2023'!AQ166</f>
        <v>1.5</v>
      </c>
      <c r="W165" s="104">
        <f>'cieki 2023'!AR166</f>
        <v>2.5</v>
      </c>
      <c r="X165" s="104">
        <f>'cieki 2023'!AS166</f>
        <v>2.5</v>
      </c>
      <c r="Y165" s="104">
        <f>'cieki 2023'!AT166</f>
        <v>8</v>
      </c>
      <c r="Z165" s="104">
        <f>'cieki 2023'!AU166</f>
        <v>8</v>
      </c>
      <c r="AA165" s="104">
        <f>'cieki 2023'!AV166</f>
        <v>2.5</v>
      </c>
      <c r="AB165" s="104">
        <f>'cieki 2023'!AW166</f>
        <v>9</v>
      </c>
      <c r="AC165" s="104">
        <f>'cieki 2023'!AX166</f>
        <v>15</v>
      </c>
      <c r="AD165" s="104">
        <f>'cieki 2023'!AY166</f>
        <v>2.5</v>
      </c>
      <c r="AE165" s="104">
        <f>'cieki 2023'!BA166</f>
        <v>56.5</v>
      </c>
      <c r="AF165" s="104">
        <f>'cieki 2023'!BI166</f>
        <v>0.5</v>
      </c>
      <c r="AG165" s="104">
        <f>'cieki 2023'!BK166</f>
        <v>0.5</v>
      </c>
      <c r="AH165" s="104">
        <f>'cieki 2023'!BL166</f>
        <v>0.05</v>
      </c>
      <c r="AI165" s="104">
        <f>'cieki 2023'!BM166</f>
        <v>0.05</v>
      </c>
      <c r="AJ165" s="104">
        <f>'cieki 2023'!BN166</f>
        <v>0.05</v>
      </c>
      <c r="AK165" s="104">
        <f>'cieki 2023'!BQ166</f>
        <v>0.4</v>
      </c>
      <c r="AL165" s="103">
        <f>'cieki 2023'!BS166</f>
        <v>0.05</v>
      </c>
      <c r="AM165" s="104">
        <f>'cieki 2023'!BU166</f>
        <v>0.1</v>
      </c>
      <c r="AN165" s="104">
        <f>'cieki 2023'!BW166</f>
        <v>0.05</v>
      </c>
      <c r="AO165" s="104">
        <f>'cieki 2023'!BX166</f>
        <v>0.05</v>
      </c>
      <c r="AP165" s="104">
        <f>'cieki 2023'!BY166</f>
        <v>0.15000000000000002</v>
      </c>
      <c r="AQ165" s="104">
        <f>'cieki 2023'!CA166</f>
        <v>0</v>
      </c>
      <c r="AR165" s="103">
        <f>'cieki 2023'!CL166</f>
        <v>0</v>
      </c>
      <c r="AS165" s="104">
        <f>'cieki 2023'!CO166</f>
        <v>0</v>
      </c>
      <c r="AT165" s="104">
        <f>'cieki 2023'!CT166</f>
        <v>0</v>
      </c>
      <c r="AU165" s="115">
        <f>'cieki 2023'!CY166</f>
        <v>0</v>
      </c>
      <c r="AV165" s="104">
        <f>'cieki 2023'!DD166</f>
        <v>0</v>
      </c>
      <c r="AW165" s="104">
        <f>'cieki 2023'!DE166</f>
        <v>0.05</v>
      </c>
      <c r="AX165" s="104">
        <f>'cieki 2023'!DF166</f>
        <v>0.05</v>
      </c>
      <c r="AY165" s="92" t="s">
        <v>161</v>
      </c>
      <c r="AZ165" s="105"/>
      <c r="BB165" s="114"/>
    </row>
    <row r="166" spans="1:54" s="93" customFormat="1" x14ac:dyDescent="0.25">
      <c r="A166" s="101">
        <f>'cieki 2023'!B167</f>
        <v>339</v>
      </c>
      <c r="B166" s="102" t="str">
        <f>'cieki 2023'!D167</f>
        <v>Słony Rów - ujście do Noteci, Inowrocław</v>
      </c>
      <c r="C166" s="103">
        <f>'cieki 2023'!I167</f>
        <v>0.60899999999999999</v>
      </c>
      <c r="D166" s="103">
        <f>'cieki 2023'!J167</f>
        <v>3.21</v>
      </c>
      <c r="E166" s="103">
        <f>'cieki 2023'!L167</f>
        <v>8.5000000000000006E-2</v>
      </c>
      <c r="F166" s="103">
        <f>'cieki 2023'!N167</f>
        <v>28.5</v>
      </c>
      <c r="G166" s="103">
        <f>'cieki 2023'!O167</f>
        <v>19.8</v>
      </c>
      <c r="H166" s="115">
        <f>'cieki 2023'!P167</f>
        <v>4.4000000000000003E-3</v>
      </c>
      <c r="I166" s="103">
        <f>'cieki 2023'!S167</f>
        <v>15.8</v>
      </c>
      <c r="J166" s="103">
        <f>'cieki 2023'!T167</f>
        <v>8.4499999999999993</v>
      </c>
      <c r="K166" s="104">
        <f>'cieki 2023'!X167</f>
        <v>86.4</v>
      </c>
      <c r="L166" s="104">
        <f>'cieki 2023'!AA167</f>
        <v>19757.5</v>
      </c>
      <c r="M166" s="104">
        <f>'cieki 2023'!AB167</f>
        <v>377</v>
      </c>
      <c r="N166" s="104">
        <f>'cieki 2023'!AH167</f>
        <v>18</v>
      </c>
      <c r="O166" s="104">
        <f>'cieki 2023'!AI167</f>
        <v>14</v>
      </c>
      <c r="P166" s="104">
        <f>'cieki 2023'!AJ167</f>
        <v>2.5</v>
      </c>
      <c r="Q166" s="104">
        <f>'cieki 2023'!AK167</f>
        <v>49</v>
      </c>
      <c r="R166" s="104">
        <f>'cieki 2023'!AL167</f>
        <v>19</v>
      </c>
      <c r="S166" s="104">
        <f>'cieki 2023'!AM167</f>
        <v>14</v>
      </c>
      <c r="T166" s="104">
        <f>'cieki 2023'!AN167</f>
        <v>22</v>
      </c>
      <c r="U166" s="104">
        <f>'cieki 2023'!AP167</f>
        <v>21</v>
      </c>
      <c r="V166" s="104">
        <f>'cieki 2023'!AQ167</f>
        <v>1.5</v>
      </c>
      <c r="W166" s="104">
        <f>'cieki 2023'!AR167</f>
        <v>2.5</v>
      </c>
      <c r="X166" s="104">
        <f>'cieki 2023'!AS167</f>
        <v>2.5</v>
      </c>
      <c r="Y166" s="104">
        <f>'cieki 2023'!AT167</f>
        <v>48</v>
      </c>
      <c r="Z166" s="104">
        <f>'cieki 2023'!AU167</f>
        <v>40</v>
      </c>
      <c r="AA166" s="104">
        <f>'cieki 2023'!AV167</f>
        <v>15</v>
      </c>
      <c r="AB166" s="104">
        <f>'cieki 2023'!AW167</f>
        <v>27</v>
      </c>
      <c r="AC166" s="104">
        <f>'cieki 2023'!AX167</f>
        <v>25</v>
      </c>
      <c r="AD166" s="104">
        <f>'cieki 2023'!AY167</f>
        <v>2.5</v>
      </c>
      <c r="AE166" s="104">
        <f>'cieki 2023'!BA167</f>
        <v>248</v>
      </c>
      <c r="AF166" s="104">
        <f>'cieki 2023'!BI167</f>
        <v>0.5</v>
      </c>
      <c r="AG166" s="104">
        <f>'cieki 2023'!BK167</f>
        <v>0.5</v>
      </c>
      <c r="AH166" s="104">
        <f>'cieki 2023'!BL167</f>
        <v>0.05</v>
      </c>
      <c r="AI166" s="104">
        <f>'cieki 2023'!BM167</f>
        <v>0.05</v>
      </c>
      <c r="AJ166" s="104">
        <f>'cieki 2023'!BN167</f>
        <v>0.05</v>
      </c>
      <c r="AK166" s="104">
        <f>'cieki 2023'!BQ167</f>
        <v>0.4</v>
      </c>
      <c r="AL166" s="103">
        <f>'cieki 2023'!BS167</f>
        <v>0.05</v>
      </c>
      <c r="AM166" s="104">
        <f>'cieki 2023'!BU167</f>
        <v>0.1</v>
      </c>
      <c r="AN166" s="104">
        <f>'cieki 2023'!BW167</f>
        <v>0.05</v>
      </c>
      <c r="AO166" s="104">
        <f>'cieki 2023'!BX167</f>
        <v>0.05</v>
      </c>
      <c r="AP166" s="104">
        <f>'cieki 2023'!BY167</f>
        <v>0.15000000000000002</v>
      </c>
      <c r="AQ166" s="104">
        <f>'cieki 2023'!CA167</f>
        <v>0</v>
      </c>
      <c r="AR166" s="103">
        <f>'cieki 2023'!CL167</f>
        <v>0</v>
      </c>
      <c r="AS166" s="104">
        <f>'cieki 2023'!CO167</f>
        <v>0</v>
      </c>
      <c r="AT166" s="104">
        <f>'cieki 2023'!CT167</f>
        <v>0</v>
      </c>
      <c r="AU166" s="115">
        <f>'cieki 2023'!CY167</f>
        <v>0</v>
      </c>
      <c r="AV166" s="104">
        <f>'cieki 2023'!DD167</f>
        <v>0</v>
      </c>
      <c r="AW166" s="104">
        <f>'cieki 2023'!DE167</f>
        <v>0.05</v>
      </c>
      <c r="AX166" s="104">
        <f>'cieki 2023'!DF167</f>
        <v>0.05</v>
      </c>
      <c r="AY166" s="92" t="s">
        <v>161</v>
      </c>
      <c r="AZ166" s="105"/>
      <c r="BB166" s="114"/>
    </row>
    <row r="167" spans="1:54" s="93" customFormat="1" ht="15" customHeight="1" x14ac:dyDescent="0.25">
      <c r="A167" s="101">
        <f>'cieki 2023'!B168</f>
        <v>340</v>
      </c>
      <c r="B167" s="102" t="str">
        <f>'cieki 2023'!D168</f>
        <v>Sobótka - ujście do Bobru (m. Sobota)</v>
      </c>
      <c r="C167" s="103">
        <f>'cieki 2023'!I168</f>
        <v>0.05</v>
      </c>
      <c r="D167" s="103">
        <f>'cieki 2023'!J168</f>
        <v>1.5</v>
      </c>
      <c r="E167" s="103">
        <f>'cieki 2023'!L168</f>
        <v>2.5000000000000001E-2</v>
      </c>
      <c r="F167" s="103">
        <f>'cieki 2023'!N168</f>
        <v>5.22</v>
      </c>
      <c r="G167" s="103">
        <f>'cieki 2023'!O168</f>
        <v>5.62</v>
      </c>
      <c r="H167" s="115">
        <f>'cieki 2023'!P168</f>
        <v>0.01</v>
      </c>
      <c r="I167" s="103">
        <f>'cieki 2023'!S168</f>
        <v>3.98</v>
      </c>
      <c r="J167" s="103">
        <f>'cieki 2023'!T168</f>
        <v>3.01</v>
      </c>
      <c r="K167" s="104">
        <f>'cieki 2023'!X168</f>
        <v>26.7</v>
      </c>
      <c r="L167" s="104">
        <f>'cieki 2023'!AA168</f>
        <v>5080</v>
      </c>
      <c r="M167" s="104">
        <f>'cieki 2023'!AB168</f>
        <v>418</v>
      </c>
      <c r="N167" s="104">
        <f>'cieki 2023'!AH168</f>
        <v>8</v>
      </c>
      <c r="O167" s="104">
        <f>'cieki 2023'!AI168</f>
        <v>28</v>
      </c>
      <c r="P167" s="104">
        <f>'cieki 2023'!AJ168</f>
        <v>8</v>
      </c>
      <c r="Q167" s="104">
        <f>'cieki 2023'!AK168</f>
        <v>90</v>
      </c>
      <c r="R167" s="104">
        <f>'cieki 2023'!AL168</f>
        <v>56</v>
      </c>
      <c r="S167" s="104">
        <f>'cieki 2023'!AM168</f>
        <v>45</v>
      </c>
      <c r="T167" s="104">
        <f>'cieki 2023'!AN168</f>
        <v>69</v>
      </c>
      <c r="U167" s="104">
        <f>'cieki 2023'!AP168</f>
        <v>54</v>
      </c>
      <c r="V167" s="104">
        <f>'cieki 2023'!AQ168</f>
        <v>1.5</v>
      </c>
      <c r="W167" s="104">
        <f>'cieki 2023'!AR168</f>
        <v>2.5</v>
      </c>
      <c r="X167" s="104">
        <f>'cieki 2023'!AS168</f>
        <v>2.5</v>
      </c>
      <c r="Y167" s="104">
        <f>'cieki 2023'!AT168</f>
        <v>104</v>
      </c>
      <c r="Z167" s="104">
        <f>'cieki 2023'!AU168</f>
        <v>12</v>
      </c>
      <c r="AA167" s="104">
        <f>'cieki 2023'!AV168</f>
        <v>37</v>
      </c>
      <c r="AB167" s="104">
        <f>'cieki 2023'!AW168</f>
        <v>9</v>
      </c>
      <c r="AC167" s="104">
        <f>'cieki 2023'!AX168</f>
        <v>78</v>
      </c>
      <c r="AD167" s="104">
        <f>'cieki 2023'!AY168</f>
        <v>12</v>
      </c>
      <c r="AE167" s="104">
        <f>'cieki 2023'!BA168</f>
        <v>463.5</v>
      </c>
      <c r="AF167" s="104">
        <f>'cieki 2023'!BI168</f>
        <v>0.5</v>
      </c>
      <c r="AG167" s="104">
        <f>'cieki 2023'!BK168</f>
        <v>0.5</v>
      </c>
      <c r="AH167" s="104">
        <f>'cieki 2023'!BL168</f>
        <v>0.05</v>
      </c>
      <c r="AI167" s="104">
        <f>'cieki 2023'!BM168</f>
        <v>0.05</v>
      </c>
      <c r="AJ167" s="104">
        <f>'cieki 2023'!BN168</f>
        <v>0.05</v>
      </c>
      <c r="AK167" s="104">
        <f>'cieki 2023'!BQ168</f>
        <v>0.4</v>
      </c>
      <c r="AL167" s="103">
        <f>'cieki 2023'!BS168</f>
        <v>0.05</v>
      </c>
      <c r="AM167" s="104">
        <f>'cieki 2023'!BU168</f>
        <v>0.1</v>
      </c>
      <c r="AN167" s="104">
        <f>'cieki 2023'!BW168</f>
        <v>0.05</v>
      </c>
      <c r="AO167" s="104">
        <f>'cieki 2023'!BX168</f>
        <v>0.05</v>
      </c>
      <c r="AP167" s="104">
        <f>'cieki 2023'!BY168</f>
        <v>0.15000000000000002</v>
      </c>
      <c r="AQ167" s="104">
        <f>'cieki 2023'!CA168</f>
        <v>0</v>
      </c>
      <c r="AR167" s="103">
        <f>'cieki 2023'!CL168</f>
        <v>0</v>
      </c>
      <c r="AS167" s="104">
        <f>'cieki 2023'!CO168</f>
        <v>0</v>
      </c>
      <c r="AT167" s="104">
        <f>'cieki 2023'!CT168</f>
        <v>0</v>
      </c>
      <c r="AU167" s="115">
        <f>'cieki 2023'!CY168</f>
        <v>0</v>
      </c>
      <c r="AV167" s="104">
        <f>'cieki 2023'!DD168</f>
        <v>0</v>
      </c>
      <c r="AW167" s="104">
        <f>'cieki 2023'!DE168</f>
        <v>0.05</v>
      </c>
      <c r="AX167" s="104">
        <f>'cieki 2023'!DF168</f>
        <v>0.05</v>
      </c>
      <c r="AY167" s="92" t="s">
        <v>161</v>
      </c>
      <c r="AZ167" s="105"/>
      <c r="BB167" s="114"/>
    </row>
    <row r="168" spans="1:54" s="93" customFormat="1" x14ac:dyDescent="0.25">
      <c r="A168" s="101">
        <f>'cieki 2023'!B169</f>
        <v>341</v>
      </c>
      <c r="B168" s="102" t="str">
        <f>'cieki 2023'!D169</f>
        <v>Soła - Oświęcim</v>
      </c>
      <c r="C168" s="103">
        <f>'cieki 2023'!I169</f>
        <v>0.05</v>
      </c>
      <c r="D168" s="103">
        <f>'cieki 2023'!J169</f>
        <v>14.9</v>
      </c>
      <c r="E168" s="103">
        <f>'cieki 2023'!L169</f>
        <v>21.8</v>
      </c>
      <c r="F168" s="103">
        <f>'cieki 2023'!N169</f>
        <v>9.8800000000000008</v>
      </c>
      <c r="G168" s="103">
        <f>'cieki 2023'!O169</f>
        <v>10.199999999999999</v>
      </c>
      <c r="H168" s="115">
        <f>'cieki 2023'!P169</f>
        <v>8.6E-3</v>
      </c>
      <c r="I168" s="103">
        <f>'cieki 2023'!S169</f>
        <v>9.32</v>
      </c>
      <c r="J168" s="103">
        <f>'cieki 2023'!T169</f>
        <v>534</v>
      </c>
      <c r="K168" s="104">
        <f>'cieki 2023'!X169</f>
        <v>1650</v>
      </c>
      <c r="L168" s="104">
        <f>'cieki 2023'!AA169</f>
        <v>5960</v>
      </c>
      <c r="M168" s="104">
        <f>'cieki 2023'!AB169</f>
        <v>1440.5</v>
      </c>
      <c r="N168" s="104">
        <f>'cieki 2023'!AH169</f>
        <v>6</v>
      </c>
      <c r="O168" s="104">
        <f>'cieki 2023'!AI169</f>
        <v>7</v>
      </c>
      <c r="P168" s="104">
        <f>'cieki 2023'!AJ169</f>
        <v>2.5</v>
      </c>
      <c r="Q168" s="104">
        <f>'cieki 2023'!AK169</f>
        <v>10</v>
      </c>
      <c r="R168" s="104">
        <f>'cieki 2023'!AL169</f>
        <v>7</v>
      </c>
      <c r="S168" s="104">
        <f>'cieki 2023'!AM169</f>
        <v>8</v>
      </c>
      <c r="T168" s="104">
        <f>'cieki 2023'!AN169</f>
        <v>10</v>
      </c>
      <c r="U168" s="104">
        <f>'cieki 2023'!AP169</f>
        <v>2.5</v>
      </c>
      <c r="V168" s="104">
        <f>'cieki 2023'!AQ169</f>
        <v>1.5</v>
      </c>
      <c r="W168" s="104">
        <f>'cieki 2023'!AR169</f>
        <v>2.5</v>
      </c>
      <c r="X168" s="104">
        <f>'cieki 2023'!AS169</f>
        <v>2.5</v>
      </c>
      <c r="Y168" s="104">
        <f>'cieki 2023'!AT169</f>
        <v>12</v>
      </c>
      <c r="Z168" s="104">
        <f>'cieki 2023'!AU169</f>
        <v>16</v>
      </c>
      <c r="AA168" s="104">
        <f>'cieki 2023'!AV169</f>
        <v>5</v>
      </c>
      <c r="AB168" s="104">
        <f>'cieki 2023'!AW169</f>
        <v>9</v>
      </c>
      <c r="AC168" s="104">
        <f>'cieki 2023'!AX169</f>
        <v>12</v>
      </c>
      <c r="AD168" s="104">
        <f>'cieki 2023'!AY169</f>
        <v>2.5</v>
      </c>
      <c r="AE168" s="104">
        <f>'cieki 2023'!BA169</f>
        <v>90</v>
      </c>
      <c r="AF168" s="104">
        <f>'cieki 2023'!BI169</f>
        <v>0.5</v>
      </c>
      <c r="AG168" s="104">
        <f>'cieki 2023'!BK169</f>
        <v>0.5</v>
      </c>
      <c r="AH168" s="104">
        <f>'cieki 2023'!BL169</f>
        <v>0.05</v>
      </c>
      <c r="AI168" s="104">
        <f>'cieki 2023'!BM169</f>
        <v>0.05</v>
      </c>
      <c r="AJ168" s="104">
        <f>'cieki 2023'!BN169</f>
        <v>0.05</v>
      </c>
      <c r="AK168" s="104">
        <f>'cieki 2023'!BQ169</f>
        <v>0.4</v>
      </c>
      <c r="AL168" s="103">
        <f>'cieki 2023'!BS169</f>
        <v>0.05</v>
      </c>
      <c r="AM168" s="104">
        <f>'cieki 2023'!BU169</f>
        <v>0.1</v>
      </c>
      <c r="AN168" s="104">
        <f>'cieki 2023'!BW169</f>
        <v>0.05</v>
      </c>
      <c r="AO168" s="104">
        <f>'cieki 2023'!BX169</f>
        <v>0.05</v>
      </c>
      <c r="AP168" s="104">
        <f>'cieki 2023'!BY169</f>
        <v>0.15000000000000002</v>
      </c>
      <c r="AQ168" s="104">
        <f>'cieki 2023'!CA169</f>
        <v>25</v>
      </c>
      <c r="AR168" s="103">
        <f>'cieki 2023'!CL169</f>
        <v>5.0000000000000001E-3</v>
      </c>
      <c r="AS168" s="104">
        <f>'cieki 2023'!CO169</f>
        <v>0.5</v>
      </c>
      <c r="AT168" s="104">
        <f>'cieki 2023'!CT169</f>
        <v>0.5</v>
      </c>
      <c r="AU168" s="115">
        <f>'cieki 2023'!CY169</f>
        <v>2.8E-3</v>
      </c>
      <c r="AV168" s="104">
        <f>'cieki 2023'!DD169</f>
        <v>0.05</v>
      </c>
      <c r="AW168" s="104">
        <f>'cieki 2023'!DE169</f>
        <v>0.05</v>
      </c>
      <c r="AX168" s="104">
        <f>'cieki 2023'!DF169</f>
        <v>0.05</v>
      </c>
      <c r="AY168" s="99" t="s">
        <v>164</v>
      </c>
      <c r="AZ168" s="105"/>
      <c r="BB168" s="114"/>
    </row>
    <row r="169" spans="1:54" s="93" customFormat="1" x14ac:dyDescent="0.25">
      <c r="A169" s="101">
        <f>'cieki 2023'!B170</f>
        <v>342</v>
      </c>
      <c r="B169" s="102" t="str">
        <f>'cieki 2023'!D170</f>
        <v>Srebrna - ujście do Bobru (m. Lwówek Śl. ul. Rybna)</v>
      </c>
      <c r="C169" s="103">
        <f>'cieki 2023'!I170</f>
        <v>0.05</v>
      </c>
      <c r="D169" s="103">
        <f>'cieki 2023'!J170</f>
        <v>1.5</v>
      </c>
      <c r="E169" s="103">
        <f>'cieki 2023'!L170</f>
        <v>0.17199999999999999</v>
      </c>
      <c r="F169" s="103">
        <f>'cieki 2023'!N170</f>
        <v>11</v>
      </c>
      <c r="G169" s="103">
        <f>'cieki 2023'!O170</f>
        <v>25.7</v>
      </c>
      <c r="H169" s="115">
        <f>'cieki 2023'!P170</f>
        <v>8.0999999999999996E-3</v>
      </c>
      <c r="I169" s="103">
        <f>'cieki 2023'!S170</f>
        <v>11.1</v>
      </c>
      <c r="J169" s="103">
        <f>'cieki 2023'!T170</f>
        <v>9.01</v>
      </c>
      <c r="K169" s="104">
        <f>'cieki 2023'!X170</f>
        <v>41.1</v>
      </c>
      <c r="L169" s="104">
        <f>'cieki 2023'!AA170</f>
        <v>9360</v>
      </c>
      <c r="M169" s="104">
        <f>'cieki 2023'!AB170</f>
        <v>254</v>
      </c>
      <c r="N169" s="104">
        <f>'cieki 2023'!AH170</f>
        <v>190</v>
      </c>
      <c r="O169" s="104">
        <f>'cieki 2023'!AI170</f>
        <v>943</v>
      </c>
      <c r="P169" s="104">
        <f>'cieki 2023'!AJ170</f>
        <v>201</v>
      </c>
      <c r="Q169" s="104">
        <f>'cieki 2023'!AK170</f>
        <v>2280</v>
      </c>
      <c r="R169" s="104">
        <f>'cieki 2023'!AL170</f>
        <v>1210</v>
      </c>
      <c r="S169" s="104">
        <f>'cieki 2023'!AM170</f>
        <v>1140</v>
      </c>
      <c r="T169" s="104">
        <f>'cieki 2023'!AN170</f>
        <v>1120</v>
      </c>
      <c r="U169" s="104">
        <f>'cieki 2023'!AP170</f>
        <v>760</v>
      </c>
      <c r="V169" s="104">
        <f>'cieki 2023'!AQ170</f>
        <v>8</v>
      </c>
      <c r="W169" s="104">
        <f>'cieki 2023'!AR170</f>
        <v>88</v>
      </c>
      <c r="X169" s="104">
        <f>'cieki 2023'!AS170</f>
        <v>120</v>
      </c>
      <c r="Y169" s="104">
        <f>'cieki 2023'!AT170</f>
        <v>2210</v>
      </c>
      <c r="Z169" s="104">
        <f>'cieki 2023'!AU170</f>
        <v>1200</v>
      </c>
      <c r="AA169" s="104">
        <f>'cieki 2023'!AV170</f>
        <v>539</v>
      </c>
      <c r="AB169" s="104">
        <f>'cieki 2023'!AW170</f>
        <v>657</v>
      </c>
      <c r="AC169" s="104">
        <f>'cieki 2023'!AX170</f>
        <v>968</v>
      </c>
      <c r="AD169" s="104">
        <f>'cieki 2023'!AY170</f>
        <v>159</v>
      </c>
      <c r="AE169" s="104">
        <f>'cieki 2023'!BA170</f>
        <v>11249</v>
      </c>
      <c r="AF169" s="104">
        <f>'cieki 2023'!BI170</f>
        <v>0.5</v>
      </c>
      <c r="AG169" s="104">
        <f>'cieki 2023'!BK170</f>
        <v>0.5</v>
      </c>
      <c r="AH169" s="104">
        <f>'cieki 2023'!BL170</f>
        <v>0.05</v>
      </c>
      <c r="AI169" s="104">
        <f>'cieki 2023'!BM170</f>
        <v>0.05</v>
      </c>
      <c r="AJ169" s="104">
        <f>'cieki 2023'!BN170</f>
        <v>0.05</v>
      </c>
      <c r="AK169" s="104">
        <f>'cieki 2023'!BQ170</f>
        <v>0.4</v>
      </c>
      <c r="AL169" s="103">
        <f>'cieki 2023'!BS170</f>
        <v>0.05</v>
      </c>
      <c r="AM169" s="104">
        <f>'cieki 2023'!BU170</f>
        <v>0.1</v>
      </c>
      <c r="AN169" s="104">
        <f>'cieki 2023'!BW170</f>
        <v>0.05</v>
      </c>
      <c r="AO169" s="104">
        <f>'cieki 2023'!BX170</f>
        <v>0.05</v>
      </c>
      <c r="AP169" s="104">
        <f>'cieki 2023'!BY170</f>
        <v>0.15000000000000002</v>
      </c>
      <c r="AQ169" s="104">
        <f>'cieki 2023'!CA170</f>
        <v>0</v>
      </c>
      <c r="AR169" s="103">
        <f>'cieki 2023'!CL170</f>
        <v>0</v>
      </c>
      <c r="AS169" s="104">
        <f>'cieki 2023'!CO170</f>
        <v>0</v>
      </c>
      <c r="AT169" s="104">
        <f>'cieki 2023'!CT170</f>
        <v>0</v>
      </c>
      <c r="AU169" s="115">
        <f>'cieki 2023'!CY170</f>
        <v>0</v>
      </c>
      <c r="AV169" s="104">
        <f>'cieki 2023'!DD170</f>
        <v>0</v>
      </c>
      <c r="AW169" s="104">
        <f>'cieki 2023'!DE170</f>
        <v>0.05</v>
      </c>
      <c r="AX169" s="104">
        <f>'cieki 2023'!DF170</f>
        <v>0.05</v>
      </c>
      <c r="AY169" s="99" t="s">
        <v>164</v>
      </c>
      <c r="AZ169" s="105"/>
      <c r="BB169" s="114"/>
    </row>
    <row r="170" spans="1:54" s="93" customFormat="1" x14ac:dyDescent="0.25">
      <c r="A170" s="101">
        <f>'cieki 2023'!B171</f>
        <v>343</v>
      </c>
      <c r="B170" s="102" t="str">
        <f>'cieki 2023'!D171</f>
        <v>Stoczek - ujscie do Bobru (m. Rakowice Małe)</v>
      </c>
      <c r="C170" s="103">
        <f>'cieki 2023'!I171</f>
        <v>0.05</v>
      </c>
      <c r="D170" s="103">
        <f>'cieki 2023'!J171</f>
        <v>1.5</v>
      </c>
      <c r="E170" s="103">
        <f>'cieki 2023'!L171</f>
        <v>2.5000000000000001E-2</v>
      </c>
      <c r="F170" s="103">
        <f>'cieki 2023'!N171</f>
        <v>12.5</v>
      </c>
      <c r="G170" s="103">
        <f>'cieki 2023'!O171</f>
        <v>5.82</v>
      </c>
      <c r="H170" s="115">
        <f>'cieki 2023'!P171</f>
        <v>0.01</v>
      </c>
      <c r="I170" s="103">
        <f>'cieki 2023'!S171</f>
        <v>5.04</v>
      </c>
      <c r="J170" s="103">
        <f>'cieki 2023'!T171</f>
        <v>6.38</v>
      </c>
      <c r="K170" s="104">
        <f>'cieki 2023'!X171</f>
        <v>24.6</v>
      </c>
      <c r="L170" s="104">
        <f>'cieki 2023'!AA171</f>
        <v>4640</v>
      </c>
      <c r="M170" s="104">
        <f>'cieki 2023'!AB171</f>
        <v>54.8</v>
      </c>
      <c r="N170" s="104">
        <f>'cieki 2023'!AH171</f>
        <v>40</v>
      </c>
      <c r="O170" s="104">
        <f>'cieki 2023'!AI171</f>
        <v>136</v>
      </c>
      <c r="P170" s="104">
        <f>'cieki 2023'!AJ171</f>
        <v>44</v>
      </c>
      <c r="Q170" s="104">
        <f>'cieki 2023'!AK171</f>
        <v>801</v>
      </c>
      <c r="R170" s="104">
        <f>'cieki 2023'!AL171</f>
        <v>620</v>
      </c>
      <c r="S170" s="104">
        <f>'cieki 2023'!AM171</f>
        <v>573</v>
      </c>
      <c r="T170" s="104">
        <f>'cieki 2023'!AN171</f>
        <v>728</v>
      </c>
      <c r="U170" s="104">
        <f>'cieki 2023'!AP171</f>
        <v>452</v>
      </c>
      <c r="V170" s="104">
        <f>'cieki 2023'!AQ171</f>
        <v>8</v>
      </c>
      <c r="W170" s="104">
        <f>'cieki 2023'!AR171</f>
        <v>13</v>
      </c>
      <c r="X170" s="104">
        <f>'cieki 2023'!AS171</f>
        <v>23</v>
      </c>
      <c r="Y170" s="104">
        <f>'cieki 2023'!AT171</f>
        <v>960</v>
      </c>
      <c r="Z170" s="104">
        <f>'cieki 2023'!AU171</f>
        <v>800</v>
      </c>
      <c r="AA170" s="104">
        <f>'cieki 2023'!AV171</f>
        <v>346</v>
      </c>
      <c r="AB170" s="104">
        <f>'cieki 2023'!AW171</f>
        <v>422</v>
      </c>
      <c r="AC170" s="104">
        <f>'cieki 2023'!AX171</f>
        <v>900</v>
      </c>
      <c r="AD170" s="104">
        <f>'cieki 2023'!AY171</f>
        <v>114</v>
      </c>
      <c r="AE170" s="104">
        <f>'cieki 2023'!BA171</f>
        <v>5092</v>
      </c>
      <c r="AF170" s="104">
        <f>'cieki 2023'!BI171</f>
        <v>0.5</v>
      </c>
      <c r="AG170" s="104">
        <f>'cieki 2023'!BK171</f>
        <v>0.5</v>
      </c>
      <c r="AH170" s="104">
        <f>'cieki 2023'!BL171</f>
        <v>0.05</v>
      </c>
      <c r="AI170" s="104">
        <f>'cieki 2023'!BM171</f>
        <v>0.05</v>
      </c>
      <c r="AJ170" s="104">
        <f>'cieki 2023'!BN171</f>
        <v>0.05</v>
      </c>
      <c r="AK170" s="104">
        <f>'cieki 2023'!BQ171</f>
        <v>0.4</v>
      </c>
      <c r="AL170" s="103">
        <f>'cieki 2023'!BS171</f>
        <v>0.05</v>
      </c>
      <c r="AM170" s="104">
        <f>'cieki 2023'!BU171</f>
        <v>0.1</v>
      </c>
      <c r="AN170" s="104">
        <f>'cieki 2023'!BW171</f>
        <v>0.05</v>
      </c>
      <c r="AO170" s="104">
        <f>'cieki 2023'!BX171</f>
        <v>0.05</v>
      </c>
      <c r="AP170" s="104">
        <f>'cieki 2023'!BY171</f>
        <v>0.15000000000000002</v>
      </c>
      <c r="AQ170" s="104">
        <f>'cieki 2023'!CA171</f>
        <v>0</v>
      </c>
      <c r="AR170" s="103">
        <f>'cieki 2023'!CL171</f>
        <v>0</v>
      </c>
      <c r="AS170" s="104">
        <f>'cieki 2023'!CO171</f>
        <v>0</v>
      </c>
      <c r="AT170" s="104">
        <f>'cieki 2023'!CT171</f>
        <v>0</v>
      </c>
      <c r="AU170" s="115">
        <f>'cieki 2023'!CY171</f>
        <v>0</v>
      </c>
      <c r="AV170" s="104">
        <f>'cieki 2023'!DD171</f>
        <v>0</v>
      </c>
      <c r="AW170" s="104">
        <f>'cieki 2023'!DE171</f>
        <v>0.05</v>
      </c>
      <c r="AX170" s="104">
        <f>'cieki 2023'!DF171</f>
        <v>0.05</v>
      </c>
      <c r="AY170" s="96" t="s">
        <v>163</v>
      </c>
      <c r="AZ170" s="105"/>
      <c r="BB170" s="114"/>
    </row>
    <row r="171" spans="1:54" s="93" customFormat="1" x14ac:dyDescent="0.25">
      <c r="A171" s="101">
        <f>'cieki 2023'!B172</f>
        <v>344</v>
      </c>
      <c r="B171" s="102" t="str">
        <f>'cieki 2023'!D172</f>
        <v>Strumyk - Żelkówko</v>
      </c>
      <c r="C171" s="103">
        <f>'cieki 2023'!I172</f>
        <v>0.05</v>
      </c>
      <c r="D171" s="103">
        <f>'cieki 2023'!J172</f>
        <v>1.5</v>
      </c>
      <c r="E171" s="103">
        <f>'cieki 2023'!L172</f>
        <v>2.5000000000000001E-2</v>
      </c>
      <c r="F171" s="103">
        <f>'cieki 2023'!N172</f>
        <v>1.5</v>
      </c>
      <c r="G171" s="103">
        <f>'cieki 2023'!O172</f>
        <v>2.72</v>
      </c>
      <c r="H171" s="115">
        <f>'cieki 2023'!P172</f>
        <v>2.0999999999999999E-3</v>
      </c>
      <c r="I171" s="103">
        <f>'cieki 2023'!S172</f>
        <v>0.53200000000000003</v>
      </c>
      <c r="J171" s="103">
        <f>'cieki 2023'!T172</f>
        <v>1.1499999999999999</v>
      </c>
      <c r="K171" s="104">
        <f>'cieki 2023'!X172</f>
        <v>3.65</v>
      </c>
      <c r="L171" s="104">
        <f>'cieki 2023'!AA172</f>
        <v>1250</v>
      </c>
      <c r="M171" s="104">
        <f>'cieki 2023'!AB172</f>
        <v>48.7</v>
      </c>
      <c r="N171" s="104">
        <f>'cieki 2023'!AH172</f>
        <v>14</v>
      </c>
      <c r="O171" s="104">
        <f>'cieki 2023'!AI172</f>
        <v>119</v>
      </c>
      <c r="P171" s="104">
        <f>'cieki 2023'!AJ172</f>
        <v>7</v>
      </c>
      <c r="Q171" s="104">
        <f>'cieki 2023'!AK172</f>
        <v>160</v>
      </c>
      <c r="R171" s="104">
        <f>'cieki 2023'!AL172</f>
        <v>43</v>
      </c>
      <c r="S171" s="104">
        <f>'cieki 2023'!AM172</f>
        <v>24</v>
      </c>
      <c r="T171" s="104">
        <f>'cieki 2023'!AN172</f>
        <v>42</v>
      </c>
      <c r="U171" s="104">
        <f>'cieki 2023'!AP172</f>
        <v>28</v>
      </c>
      <c r="V171" s="104">
        <f>'cieki 2023'!AQ172</f>
        <v>1.5</v>
      </c>
      <c r="W171" s="104">
        <f>'cieki 2023'!AR172</f>
        <v>6</v>
      </c>
      <c r="X171" s="104">
        <f>'cieki 2023'!AS172</f>
        <v>10</v>
      </c>
      <c r="Y171" s="104">
        <f>'cieki 2023'!AT172</f>
        <v>145</v>
      </c>
      <c r="Z171" s="104">
        <f>'cieki 2023'!AU172</f>
        <v>42</v>
      </c>
      <c r="AA171" s="104">
        <f>'cieki 2023'!AV172</f>
        <v>19</v>
      </c>
      <c r="AB171" s="104">
        <f>'cieki 2023'!AW172</f>
        <v>28</v>
      </c>
      <c r="AC171" s="104">
        <f>'cieki 2023'!AX172</f>
        <v>34</v>
      </c>
      <c r="AD171" s="104">
        <f>'cieki 2023'!AY172</f>
        <v>2.5</v>
      </c>
      <c r="AE171" s="104">
        <f>'cieki 2023'!BA172</f>
        <v>632.5</v>
      </c>
      <c r="AF171" s="104">
        <f>'cieki 2023'!BI172</f>
        <v>0.5</v>
      </c>
      <c r="AG171" s="104">
        <f>'cieki 2023'!BK172</f>
        <v>0.5</v>
      </c>
      <c r="AH171" s="104">
        <f>'cieki 2023'!BL172</f>
        <v>0.05</v>
      </c>
      <c r="AI171" s="104">
        <f>'cieki 2023'!BM172</f>
        <v>0.05</v>
      </c>
      <c r="AJ171" s="104">
        <f>'cieki 2023'!BN172</f>
        <v>0.05</v>
      </c>
      <c r="AK171" s="104">
        <f>'cieki 2023'!BQ172</f>
        <v>0.4</v>
      </c>
      <c r="AL171" s="103">
        <f>'cieki 2023'!BS172</f>
        <v>0.05</v>
      </c>
      <c r="AM171" s="104">
        <f>'cieki 2023'!BU172</f>
        <v>0.1</v>
      </c>
      <c r="AN171" s="104">
        <f>'cieki 2023'!BW172</f>
        <v>0.05</v>
      </c>
      <c r="AO171" s="104">
        <f>'cieki 2023'!BX172</f>
        <v>0.05</v>
      </c>
      <c r="AP171" s="104">
        <f>'cieki 2023'!BY172</f>
        <v>0.15000000000000002</v>
      </c>
      <c r="AQ171" s="104">
        <f>'cieki 2023'!CA172</f>
        <v>0</v>
      </c>
      <c r="AR171" s="103">
        <f>'cieki 2023'!CL172</f>
        <v>0</v>
      </c>
      <c r="AS171" s="104">
        <f>'cieki 2023'!CO172</f>
        <v>0</v>
      </c>
      <c r="AT171" s="104">
        <f>'cieki 2023'!CT172</f>
        <v>0</v>
      </c>
      <c r="AU171" s="115">
        <f>'cieki 2023'!CY172</f>
        <v>0</v>
      </c>
      <c r="AV171" s="104">
        <f>'cieki 2023'!DD172</f>
        <v>0</v>
      </c>
      <c r="AW171" s="104">
        <f>'cieki 2023'!DE172</f>
        <v>0.05</v>
      </c>
      <c r="AX171" s="104">
        <f>'cieki 2023'!DF172</f>
        <v>0.05</v>
      </c>
      <c r="AY171" s="92" t="s">
        <v>161</v>
      </c>
      <c r="AZ171" s="105"/>
      <c r="BB171" s="114"/>
    </row>
    <row r="172" spans="1:54" s="93" customFormat="1" x14ac:dyDescent="0.25">
      <c r="A172" s="101">
        <f>'cieki 2023'!B173</f>
        <v>345</v>
      </c>
      <c r="B172" s="102" t="str">
        <f>'cieki 2023'!D173</f>
        <v>Strużyna - ujście do Sąsiecznicy (m. Przędkowice)</v>
      </c>
      <c r="C172" s="103">
        <f>'cieki 2023'!I173</f>
        <v>0.05</v>
      </c>
      <c r="D172" s="103">
        <f>'cieki 2023'!J173</f>
        <v>5.59</v>
      </c>
      <c r="E172" s="103">
        <f>'cieki 2023'!L173</f>
        <v>2.5000000000000001E-2</v>
      </c>
      <c r="F172" s="103">
        <f>'cieki 2023'!N173</f>
        <v>9.9600000000000009</v>
      </c>
      <c r="G172" s="103">
        <f>'cieki 2023'!O173</f>
        <v>8.83</v>
      </c>
      <c r="H172" s="115">
        <f>'cieki 2023'!P173</f>
        <v>2.5899999999999999E-2</v>
      </c>
      <c r="I172" s="103">
        <f>'cieki 2023'!S173</f>
        <v>6.38</v>
      </c>
      <c r="J172" s="103">
        <f>'cieki 2023'!T173</f>
        <v>2.86</v>
      </c>
      <c r="K172" s="104">
        <f>'cieki 2023'!X173</f>
        <v>27.7</v>
      </c>
      <c r="L172" s="104">
        <f>'cieki 2023'!AA173</f>
        <v>7290</v>
      </c>
      <c r="M172" s="104">
        <f>'cieki 2023'!AB173</f>
        <v>228</v>
      </c>
      <c r="N172" s="104">
        <f>'cieki 2023'!AH173</f>
        <v>54</v>
      </c>
      <c r="O172" s="104">
        <f>'cieki 2023'!AI173</f>
        <v>14</v>
      </c>
      <c r="P172" s="104">
        <f>'cieki 2023'!AJ173</f>
        <v>2.5</v>
      </c>
      <c r="Q172" s="104">
        <f>'cieki 2023'!AK173</f>
        <v>21</v>
      </c>
      <c r="R172" s="104">
        <f>'cieki 2023'!AL173</f>
        <v>10</v>
      </c>
      <c r="S172" s="104">
        <f>'cieki 2023'!AM173</f>
        <v>2.5</v>
      </c>
      <c r="T172" s="104">
        <f>'cieki 2023'!AN173</f>
        <v>14</v>
      </c>
      <c r="U172" s="104">
        <f>'cieki 2023'!AP173</f>
        <v>12</v>
      </c>
      <c r="V172" s="104">
        <f>'cieki 2023'!AQ173</f>
        <v>1.5</v>
      </c>
      <c r="W172" s="104">
        <f>'cieki 2023'!AR173</f>
        <v>2.5</v>
      </c>
      <c r="X172" s="104">
        <f>'cieki 2023'!AS173</f>
        <v>2.5</v>
      </c>
      <c r="Y172" s="104">
        <f>'cieki 2023'!AT173</f>
        <v>26</v>
      </c>
      <c r="Z172" s="104">
        <f>'cieki 2023'!AU173</f>
        <v>21</v>
      </c>
      <c r="AA172" s="104">
        <f>'cieki 2023'!AV173</f>
        <v>9</v>
      </c>
      <c r="AB172" s="104">
        <f>'cieki 2023'!AW173</f>
        <v>10</v>
      </c>
      <c r="AC172" s="104">
        <f>'cieki 2023'!AX173</f>
        <v>17</v>
      </c>
      <c r="AD172" s="104">
        <f>'cieki 2023'!AY173</f>
        <v>2.5</v>
      </c>
      <c r="AE172" s="104">
        <f>'cieki 2023'!BA173</f>
        <v>180.5</v>
      </c>
      <c r="AF172" s="104">
        <f>'cieki 2023'!BI173</f>
        <v>0.5</v>
      </c>
      <c r="AG172" s="104">
        <f>'cieki 2023'!BK173</f>
        <v>0.5</v>
      </c>
      <c r="AH172" s="104">
        <f>'cieki 2023'!BL173</f>
        <v>0.05</v>
      </c>
      <c r="AI172" s="104">
        <f>'cieki 2023'!BM173</f>
        <v>0.05</v>
      </c>
      <c r="AJ172" s="104">
        <f>'cieki 2023'!BN173</f>
        <v>0.05</v>
      </c>
      <c r="AK172" s="104">
        <f>'cieki 2023'!BQ173</f>
        <v>0.4</v>
      </c>
      <c r="AL172" s="103">
        <f>'cieki 2023'!BS173</f>
        <v>0.05</v>
      </c>
      <c r="AM172" s="104">
        <f>'cieki 2023'!BU173</f>
        <v>0.1</v>
      </c>
      <c r="AN172" s="104">
        <f>'cieki 2023'!BW173</f>
        <v>0.05</v>
      </c>
      <c r="AO172" s="104">
        <f>'cieki 2023'!BX173</f>
        <v>0.05</v>
      </c>
      <c r="AP172" s="104">
        <f>'cieki 2023'!BY173</f>
        <v>0.15000000000000002</v>
      </c>
      <c r="AQ172" s="104">
        <f>'cieki 2023'!CA173</f>
        <v>0</v>
      </c>
      <c r="AR172" s="103">
        <f>'cieki 2023'!CL173</f>
        <v>0</v>
      </c>
      <c r="AS172" s="104">
        <f>'cieki 2023'!CO173</f>
        <v>0</v>
      </c>
      <c r="AT172" s="104">
        <f>'cieki 2023'!CT173</f>
        <v>0</v>
      </c>
      <c r="AU172" s="115">
        <f>'cieki 2023'!CY173</f>
        <v>0</v>
      </c>
      <c r="AV172" s="104">
        <f>'cieki 2023'!DD173</f>
        <v>0</v>
      </c>
      <c r="AW172" s="104">
        <f>'cieki 2023'!DE173</f>
        <v>0.05</v>
      </c>
      <c r="AX172" s="104">
        <f>'cieki 2023'!DF173</f>
        <v>0.05</v>
      </c>
      <c r="AY172" s="92" t="s">
        <v>161</v>
      </c>
      <c r="AZ172" s="105"/>
      <c r="BB172" s="114"/>
    </row>
    <row r="173" spans="1:54" s="93" customFormat="1" x14ac:dyDescent="0.25">
      <c r="A173" s="101">
        <f>'cieki 2023'!B174</f>
        <v>347</v>
      </c>
      <c r="B173" s="102" t="str">
        <f>'cieki 2023'!D174</f>
        <v>Supraśl  - ujście Dzikie</v>
      </c>
      <c r="C173" s="103">
        <f>'cieki 2023'!I174</f>
        <v>0.05</v>
      </c>
      <c r="D173" s="103">
        <f>'cieki 2023'!J174</f>
        <v>1.5</v>
      </c>
      <c r="E173" s="103">
        <f>'cieki 2023'!L174</f>
        <v>2.5000000000000001E-2</v>
      </c>
      <c r="F173" s="103">
        <f>'cieki 2023'!N174</f>
        <v>5.55</v>
      </c>
      <c r="G173" s="103">
        <f>'cieki 2023'!O174</f>
        <v>4.68</v>
      </c>
      <c r="H173" s="115">
        <f>'cieki 2023'!P174</f>
        <v>1.7000000000000001E-2</v>
      </c>
      <c r="I173" s="103">
        <f>'cieki 2023'!S174</f>
        <v>0.90400000000000003</v>
      </c>
      <c r="J173" s="103">
        <f>'cieki 2023'!T174</f>
        <v>2</v>
      </c>
      <c r="K173" s="104">
        <f>'cieki 2023'!X174</f>
        <v>19.5</v>
      </c>
      <c r="L173" s="104">
        <f>'cieki 2023'!AA174</f>
        <v>2390</v>
      </c>
      <c r="M173" s="104">
        <f>'cieki 2023'!AB174</f>
        <v>65.400000000000006</v>
      </c>
      <c r="N173" s="104">
        <f>'cieki 2023'!AH174</f>
        <v>2.5</v>
      </c>
      <c r="O173" s="104">
        <f>'cieki 2023'!AI174</f>
        <v>6</v>
      </c>
      <c r="P173" s="104">
        <f>'cieki 2023'!AJ174</f>
        <v>2.5</v>
      </c>
      <c r="Q173" s="104">
        <f>'cieki 2023'!AK174</f>
        <v>15</v>
      </c>
      <c r="R173" s="104">
        <f>'cieki 2023'!AL174</f>
        <v>2.5</v>
      </c>
      <c r="S173" s="104">
        <f>'cieki 2023'!AM174</f>
        <v>6</v>
      </c>
      <c r="T173" s="104">
        <f>'cieki 2023'!AN174</f>
        <v>13</v>
      </c>
      <c r="U173" s="104">
        <f>'cieki 2023'!AP174</f>
        <v>7</v>
      </c>
      <c r="V173" s="104">
        <f>'cieki 2023'!AQ174</f>
        <v>1.5</v>
      </c>
      <c r="W173" s="104">
        <f>'cieki 2023'!AR174</f>
        <v>2.5</v>
      </c>
      <c r="X173" s="104">
        <f>'cieki 2023'!AS174</f>
        <v>2.5</v>
      </c>
      <c r="Y173" s="104">
        <f>'cieki 2023'!AT174</f>
        <v>12</v>
      </c>
      <c r="Z173" s="104">
        <f>'cieki 2023'!AU174</f>
        <v>12</v>
      </c>
      <c r="AA173" s="104">
        <f>'cieki 2023'!AV174</f>
        <v>2.5</v>
      </c>
      <c r="AB173" s="104">
        <f>'cieki 2023'!AW174</f>
        <v>12</v>
      </c>
      <c r="AC173" s="104">
        <f>'cieki 2023'!AX174</f>
        <v>12</v>
      </c>
      <c r="AD173" s="104">
        <f>'cieki 2023'!AY174</f>
        <v>2.5</v>
      </c>
      <c r="AE173" s="104">
        <f>'cieki 2023'!BA174</f>
        <v>80.5</v>
      </c>
      <c r="AF173" s="104">
        <f>'cieki 2023'!BI174</f>
        <v>0.5</v>
      </c>
      <c r="AG173" s="104">
        <f>'cieki 2023'!BK174</f>
        <v>0.5</v>
      </c>
      <c r="AH173" s="104">
        <f>'cieki 2023'!BL174</f>
        <v>0.05</v>
      </c>
      <c r="AI173" s="104">
        <f>'cieki 2023'!BM174</f>
        <v>0.05</v>
      </c>
      <c r="AJ173" s="104">
        <f>'cieki 2023'!BN174</f>
        <v>0.05</v>
      </c>
      <c r="AK173" s="104">
        <f>'cieki 2023'!BQ174</f>
        <v>0.4</v>
      </c>
      <c r="AL173" s="103">
        <f>'cieki 2023'!BS174</f>
        <v>0.05</v>
      </c>
      <c r="AM173" s="104">
        <f>'cieki 2023'!BU174</f>
        <v>0.1</v>
      </c>
      <c r="AN173" s="104">
        <f>'cieki 2023'!BW174</f>
        <v>0.05</v>
      </c>
      <c r="AO173" s="104">
        <f>'cieki 2023'!BX174</f>
        <v>0.05</v>
      </c>
      <c r="AP173" s="104">
        <f>'cieki 2023'!BY174</f>
        <v>0.15000000000000002</v>
      </c>
      <c r="AQ173" s="104">
        <f>'cieki 2023'!CA174</f>
        <v>0</v>
      </c>
      <c r="AR173" s="103">
        <f>'cieki 2023'!CL174</f>
        <v>0</v>
      </c>
      <c r="AS173" s="104">
        <f>'cieki 2023'!CO174</f>
        <v>0</v>
      </c>
      <c r="AT173" s="104">
        <f>'cieki 2023'!CT174</f>
        <v>0</v>
      </c>
      <c r="AU173" s="115">
        <f>'cieki 2023'!CY174</f>
        <v>0</v>
      </c>
      <c r="AV173" s="104">
        <f>'cieki 2023'!DD174</f>
        <v>0</v>
      </c>
      <c r="AW173" s="104">
        <f>'cieki 2023'!DE174</f>
        <v>0.05</v>
      </c>
      <c r="AX173" s="104">
        <f>'cieki 2023'!DF174</f>
        <v>0.05</v>
      </c>
      <c r="AY173" s="92" t="s">
        <v>161</v>
      </c>
      <c r="AZ173" s="105"/>
      <c r="BB173" s="114"/>
    </row>
    <row r="174" spans="1:54" s="93" customFormat="1" x14ac:dyDescent="0.25">
      <c r="A174" s="101">
        <f>'cieki 2023'!B175</f>
        <v>348</v>
      </c>
      <c r="B174" s="102" t="str">
        <f>'cieki 2023'!D175</f>
        <v>Syhlec - ujście do Czarnej Orawy</v>
      </c>
      <c r="C174" s="103">
        <f>'cieki 2023'!I175</f>
        <v>0.05</v>
      </c>
      <c r="D174" s="103">
        <f>'cieki 2023'!J175</f>
        <v>1.5</v>
      </c>
      <c r="E174" s="103">
        <f>'cieki 2023'!L175</f>
        <v>2.5000000000000001E-2</v>
      </c>
      <c r="F174" s="103">
        <f>'cieki 2023'!N175</f>
        <v>13.5</v>
      </c>
      <c r="G174" s="103">
        <f>'cieki 2023'!O175</f>
        <v>8.6</v>
      </c>
      <c r="H174" s="115">
        <f>'cieki 2023'!P175</f>
        <v>8.9999999999999993E-3</v>
      </c>
      <c r="I174" s="103">
        <f>'cieki 2023'!S175</f>
        <v>14.6</v>
      </c>
      <c r="J174" s="103">
        <f>'cieki 2023'!T175</f>
        <v>2.17</v>
      </c>
      <c r="K174" s="104">
        <f>'cieki 2023'!X175</f>
        <v>29.6</v>
      </c>
      <c r="L174" s="104">
        <f>'cieki 2023'!AA175</f>
        <v>8560</v>
      </c>
      <c r="M174" s="104">
        <f>'cieki 2023'!AB175</f>
        <v>125</v>
      </c>
      <c r="N174" s="104">
        <f>'cieki 2023'!AH175</f>
        <v>35</v>
      </c>
      <c r="O174" s="104">
        <f>'cieki 2023'!AI175</f>
        <v>9</v>
      </c>
      <c r="P174" s="104">
        <f>'cieki 2023'!AJ175</f>
        <v>2.5</v>
      </c>
      <c r="Q174" s="104">
        <f>'cieki 2023'!AK175</f>
        <v>13</v>
      </c>
      <c r="R174" s="104">
        <f>'cieki 2023'!AL175</f>
        <v>7</v>
      </c>
      <c r="S174" s="104">
        <f>'cieki 2023'!AM175</f>
        <v>5</v>
      </c>
      <c r="T174" s="104">
        <f>'cieki 2023'!AN175</f>
        <v>7</v>
      </c>
      <c r="U174" s="104">
        <f>'cieki 2023'!AP175</f>
        <v>7</v>
      </c>
      <c r="V174" s="104">
        <f>'cieki 2023'!AQ175</f>
        <v>1.5</v>
      </c>
      <c r="W174" s="104">
        <f>'cieki 2023'!AR175</f>
        <v>2.5</v>
      </c>
      <c r="X174" s="104">
        <f>'cieki 2023'!AS175</f>
        <v>2.5</v>
      </c>
      <c r="Y174" s="104">
        <f>'cieki 2023'!AT175</f>
        <v>12</v>
      </c>
      <c r="Z174" s="104">
        <f>'cieki 2023'!AU175</f>
        <v>11</v>
      </c>
      <c r="AA174" s="104">
        <f>'cieki 2023'!AV175</f>
        <v>2.5</v>
      </c>
      <c r="AB174" s="104">
        <f>'cieki 2023'!AW175</f>
        <v>10</v>
      </c>
      <c r="AC174" s="104">
        <f>'cieki 2023'!AX175</f>
        <v>14</v>
      </c>
      <c r="AD174" s="104">
        <f>'cieki 2023'!AY175</f>
        <v>2.5</v>
      </c>
      <c r="AE174" s="104">
        <f>'cieki 2023'!BA175</f>
        <v>110.5</v>
      </c>
      <c r="AF174" s="104">
        <f>'cieki 2023'!BI175</f>
        <v>0.5</v>
      </c>
      <c r="AG174" s="104">
        <f>'cieki 2023'!BK175</f>
        <v>0.5</v>
      </c>
      <c r="AH174" s="104">
        <f>'cieki 2023'!BL175</f>
        <v>0.05</v>
      </c>
      <c r="AI174" s="104">
        <f>'cieki 2023'!BM175</f>
        <v>0.05</v>
      </c>
      <c r="AJ174" s="104">
        <f>'cieki 2023'!BN175</f>
        <v>0.05</v>
      </c>
      <c r="AK174" s="104">
        <f>'cieki 2023'!BQ175</f>
        <v>0.4</v>
      </c>
      <c r="AL174" s="103">
        <f>'cieki 2023'!BS175</f>
        <v>0.05</v>
      </c>
      <c r="AM174" s="104">
        <f>'cieki 2023'!BU175</f>
        <v>0.1</v>
      </c>
      <c r="AN174" s="104">
        <f>'cieki 2023'!BW175</f>
        <v>0.05</v>
      </c>
      <c r="AO174" s="104">
        <f>'cieki 2023'!BX175</f>
        <v>0.05</v>
      </c>
      <c r="AP174" s="104">
        <f>'cieki 2023'!BY175</f>
        <v>0.15000000000000002</v>
      </c>
      <c r="AQ174" s="104">
        <f>'cieki 2023'!CA175</f>
        <v>0</v>
      </c>
      <c r="AR174" s="103">
        <f>'cieki 2023'!CL175</f>
        <v>0</v>
      </c>
      <c r="AS174" s="104">
        <f>'cieki 2023'!CO175</f>
        <v>0</v>
      </c>
      <c r="AT174" s="104">
        <f>'cieki 2023'!CT175</f>
        <v>0</v>
      </c>
      <c r="AU174" s="115">
        <f>'cieki 2023'!CY175</f>
        <v>0</v>
      </c>
      <c r="AV174" s="104">
        <f>'cieki 2023'!DD175</f>
        <v>0</v>
      </c>
      <c r="AW174" s="104">
        <f>'cieki 2023'!DE175</f>
        <v>0.05</v>
      </c>
      <c r="AX174" s="104">
        <f>'cieki 2023'!DF175</f>
        <v>0.05</v>
      </c>
      <c r="AY174" s="92" t="s">
        <v>161</v>
      </c>
      <c r="AZ174" s="105"/>
      <c r="BB174" s="114"/>
    </row>
    <row r="175" spans="1:54" s="93" customFormat="1" x14ac:dyDescent="0.25">
      <c r="A175" s="101">
        <f>'cieki 2023'!B176</f>
        <v>349</v>
      </c>
      <c r="B175" s="102" t="str">
        <f>'cieki 2023'!D176</f>
        <v>Szkwa - Socha</v>
      </c>
      <c r="C175" s="103">
        <f>'cieki 2023'!I176</f>
        <v>0.05</v>
      </c>
      <c r="D175" s="103">
        <f>'cieki 2023'!J176</f>
        <v>1.5</v>
      </c>
      <c r="E175" s="103">
        <f>'cieki 2023'!L176</f>
        <v>2.5000000000000001E-2</v>
      </c>
      <c r="F175" s="103">
        <f>'cieki 2023'!N176</f>
        <v>7.29</v>
      </c>
      <c r="G175" s="103">
        <f>'cieki 2023'!O176</f>
        <v>9.5</v>
      </c>
      <c r="H175" s="115">
        <f>'cieki 2023'!P176</f>
        <v>5.4000000000000003E-3</v>
      </c>
      <c r="I175" s="103">
        <f>'cieki 2023'!S176</f>
        <v>1.53</v>
      </c>
      <c r="J175" s="103">
        <f>'cieki 2023'!T176</f>
        <v>1.64</v>
      </c>
      <c r="K175" s="104">
        <f>'cieki 2023'!X176</f>
        <v>22</v>
      </c>
      <c r="L175" s="104">
        <f>'cieki 2023'!AA176</f>
        <v>4660</v>
      </c>
      <c r="M175" s="104">
        <f>'cieki 2023'!AB176</f>
        <v>89.8</v>
      </c>
      <c r="N175" s="104">
        <f>'cieki 2023'!AH176</f>
        <v>76</v>
      </c>
      <c r="O175" s="104">
        <f>'cieki 2023'!AI176</f>
        <v>111</v>
      </c>
      <c r="P175" s="104">
        <f>'cieki 2023'!AJ176</f>
        <v>52</v>
      </c>
      <c r="Q175" s="104">
        <f>'cieki 2023'!AK176</f>
        <v>518</v>
      </c>
      <c r="R175" s="104">
        <f>'cieki 2023'!AL176</f>
        <v>220</v>
      </c>
      <c r="S175" s="104">
        <f>'cieki 2023'!AM176</f>
        <v>168</v>
      </c>
      <c r="T175" s="104">
        <f>'cieki 2023'!AN176</f>
        <v>271</v>
      </c>
      <c r="U175" s="104">
        <f>'cieki 2023'!AP176</f>
        <v>38</v>
      </c>
      <c r="V175" s="104">
        <f>'cieki 2023'!AQ176</f>
        <v>20</v>
      </c>
      <c r="W175" s="104">
        <f>'cieki 2023'!AR176</f>
        <v>14</v>
      </c>
      <c r="X175" s="104">
        <f>'cieki 2023'!AS176</f>
        <v>30</v>
      </c>
      <c r="Y175" s="104">
        <f>'cieki 2023'!AT176</f>
        <v>519</v>
      </c>
      <c r="Z175" s="104">
        <f>'cieki 2023'!AU176</f>
        <v>301</v>
      </c>
      <c r="AA175" s="104">
        <f>'cieki 2023'!AV176</f>
        <v>135</v>
      </c>
      <c r="AB175" s="104">
        <f>'cieki 2023'!AW176</f>
        <v>168</v>
      </c>
      <c r="AC175" s="104">
        <f>'cieki 2023'!AX176</f>
        <v>230</v>
      </c>
      <c r="AD175" s="104">
        <f>'cieki 2023'!AY176</f>
        <v>43</v>
      </c>
      <c r="AE175" s="104">
        <f>'cieki 2023'!BA176</f>
        <v>2435</v>
      </c>
      <c r="AF175" s="104">
        <f>'cieki 2023'!BI176</f>
        <v>0.5</v>
      </c>
      <c r="AG175" s="104">
        <f>'cieki 2023'!BK176</f>
        <v>0.5</v>
      </c>
      <c r="AH175" s="104">
        <f>'cieki 2023'!BL176</f>
        <v>0.05</v>
      </c>
      <c r="AI175" s="104">
        <f>'cieki 2023'!BM176</f>
        <v>0.05</v>
      </c>
      <c r="AJ175" s="104">
        <f>'cieki 2023'!BN176</f>
        <v>0.05</v>
      </c>
      <c r="AK175" s="104">
        <f>'cieki 2023'!BQ176</f>
        <v>0.4</v>
      </c>
      <c r="AL175" s="103">
        <f>'cieki 2023'!BS176</f>
        <v>0.05</v>
      </c>
      <c r="AM175" s="104">
        <f>'cieki 2023'!BU176</f>
        <v>0.1</v>
      </c>
      <c r="AN175" s="104">
        <f>'cieki 2023'!BW176</f>
        <v>0.05</v>
      </c>
      <c r="AO175" s="104">
        <f>'cieki 2023'!BX176</f>
        <v>0.05</v>
      </c>
      <c r="AP175" s="104">
        <f>'cieki 2023'!BY176</f>
        <v>0.15000000000000002</v>
      </c>
      <c r="AQ175" s="104">
        <f>'cieki 2023'!CA176</f>
        <v>0</v>
      </c>
      <c r="AR175" s="103">
        <f>'cieki 2023'!CL176</f>
        <v>0</v>
      </c>
      <c r="AS175" s="104">
        <f>'cieki 2023'!CO176</f>
        <v>0</v>
      </c>
      <c r="AT175" s="104">
        <f>'cieki 2023'!CT176</f>
        <v>0</v>
      </c>
      <c r="AU175" s="115">
        <f>'cieki 2023'!CY176</f>
        <v>0</v>
      </c>
      <c r="AV175" s="104">
        <f>'cieki 2023'!DD176</f>
        <v>0</v>
      </c>
      <c r="AW175" s="104">
        <f>'cieki 2023'!DE176</f>
        <v>0.05</v>
      </c>
      <c r="AX175" s="104">
        <f>'cieki 2023'!DF176</f>
        <v>0.05</v>
      </c>
      <c r="AY175" s="94" t="s">
        <v>162</v>
      </c>
      <c r="AZ175" s="105"/>
      <c r="BB175" s="114"/>
    </row>
    <row r="176" spans="1:54" s="93" customFormat="1" x14ac:dyDescent="0.25">
      <c r="A176" s="101">
        <f>'cieki 2023'!B177</f>
        <v>350</v>
      </c>
      <c r="B176" s="102" t="str">
        <f>'cieki 2023'!D177</f>
        <v>Szotkówka - ujście do Olzy</v>
      </c>
      <c r="C176" s="103">
        <f>'cieki 2023'!I177</f>
        <v>0.05</v>
      </c>
      <c r="D176" s="103">
        <f>'cieki 2023'!J177</f>
        <v>1.5</v>
      </c>
      <c r="E176" s="103">
        <f>'cieki 2023'!L177</f>
        <v>2.5000000000000001E-2</v>
      </c>
      <c r="F176" s="103">
        <f>'cieki 2023'!N177</f>
        <v>4.37</v>
      </c>
      <c r="G176" s="103">
        <f>'cieki 2023'!O177</f>
        <v>6.79</v>
      </c>
      <c r="H176" s="115">
        <f>'cieki 2023'!P177</f>
        <v>8.0000000000000002E-3</v>
      </c>
      <c r="I176" s="103">
        <f>'cieki 2023'!S177</f>
        <v>3.3</v>
      </c>
      <c r="J176" s="103">
        <f>'cieki 2023'!T177</f>
        <v>1.94</v>
      </c>
      <c r="K176" s="104">
        <f>'cieki 2023'!X177</f>
        <v>26.1</v>
      </c>
      <c r="L176" s="104">
        <f>'cieki 2023'!AA177</f>
        <v>2310</v>
      </c>
      <c r="M176" s="104">
        <f>'cieki 2023'!AB177</f>
        <v>75.900000000000006</v>
      </c>
      <c r="N176" s="104">
        <f>'cieki 2023'!AH177</f>
        <v>24</v>
      </c>
      <c r="O176" s="104">
        <f>'cieki 2023'!AI177</f>
        <v>21</v>
      </c>
      <c r="P176" s="104">
        <f>'cieki 2023'!AJ177</f>
        <v>2.5</v>
      </c>
      <c r="Q176" s="104">
        <f>'cieki 2023'!AK177</f>
        <v>43</v>
      </c>
      <c r="R176" s="104">
        <f>'cieki 2023'!AL177</f>
        <v>20</v>
      </c>
      <c r="S176" s="104">
        <f>'cieki 2023'!AM177</f>
        <v>18</v>
      </c>
      <c r="T176" s="104">
        <f>'cieki 2023'!AN177</f>
        <v>23</v>
      </c>
      <c r="U176" s="104">
        <f>'cieki 2023'!AP177</f>
        <v>14</v>
      </c>
      <c r="V176" s="104">
        <f>'cieki 2023'!AQ177</f>
        <v>1.5</v>
      </c>
      <c r="W176" s="104">
        <f>'cieki 2023'!AR177</f>
        <v>10</v>
      </c>
      <c r="X176" s="104">
        <f>'cieki 2023'!AS177</f>
        <v>7</v>
      </c>
      <c r="Y176" s="104">
        <f>'cieki 2023'!AT177</f>
        <v>38</v>
      </c>
      <c r="Z176" s="104">
        <f>'cieki 2023'!AU177</f>
        <v>28</v>
      </c>
      <c r="AA176" s="104">
        <f>'cieki 2023'!AV177</f>
        <v>11</v>
      </c>
      <c r="AB176" s="104">
        <f>'cieki 2023'!AW177</f>
        <v>14</v>
      </c>
      <c r="AC176" s="104">
        <f>'cieki 2023'!AX177</f>
        <v>29</v>
      </c>
      <c r="AD176" s="104">
        <f>'cieki 2023'!AY177</f>
        <v>2.5</v>
      </c>
      <c r="AE176" s="104">
        <f>'cieki 2023'!BA177</f>
        <v>247</v>
      </c>
      <c r="AF176" s="104">
        <f>'cieki 2023'!BI177</f>
        <v>0.5</v>
      </c>
      <c r="AG176" s="104">
        <f>'cieki 2023'!BK177</f>
        <v>0.5</v>
      </c>
      <c r="AH176" s="104">
        <f>'cieki 2023'!BL177</f>
        <v>0.05</v>
      </c>
      <c r="AI176" s="104">
        <f>'cieki 2023'!BM177</f>
        <v>0.05</v>
      </c>
      <c r="AJ176" s="104">
        <f>'cieki 2023'!BN177</f>
        <v>0.05</v>
      </c>
      <c r="AK176" s="104">
        <f>'cieki 2023'!BQ177</f>
        <v>0.4</v>
      </c>
      <c r="AL176" s="103">
        <f>'cieki 2023'!BS177</f>
        <v>0.05</v>
      </c>
      <c r="AM176" s="104">
        <f>'cieki 2023'!BU177</f>
        <v>0.1</v>
      </c>
      <c r="AN176" s="104">
        <f>'cieki 2023'!BW177</f>
        <v>0.05</v>
      </c>
      <c r="AO176" s="104">
        <f>'cieki 2023'!BX177</f>
        <v>0.05</v>
      </c>
      <c r="AP176" s="104">
        <f>'cieki 2023'!BY177</f>
        <v>0.15000000000000002</v>
      </c>
      <c r="AQ176" s="104">
        <f>'cieki 2023'!CA177</f>
        <v>0</v>
      </c>
      <c r="AR176" s="103">
        <f>'cieki 2023'!CL177</f>
        <v>0</v>
      </c>
      <c r="AS176" s="104">
        <f>'cieki 2023'!CO177</f>
        <v>0</v>
      </c>
      <c r="AT176" s="104">
        <f>'cieki 2023'!CT177</f>
        <v>0</v>
      </c>
      <c r="AU176" s="115">
        <f>'cieki 2023'!CY177</f>
        <v>0</v>
      </c>
      <c r="AV176" s="104">
        <f>'cieki 2023'!DD177</f>
        <v>0</v>
      </c>
      <c r="AW176" s="104">
        <f>'cieki 2023'!DE177</f>
        <v>0.05</v>
      </c>
      <c r="AX176" s="104">
        <f>'cieki 2023'!DF177</f>
        <v>0.05</v>
      </c>
      <c r="AY176" s="94" t="s">
        <v>162</v>
      </c>
      <c r="AZ176" s="105"/>
      <c r="BB176" s="114"/>
    </row>
    <row r="177" spans="1:54" s="93" customFormat="1" x14ac:dyDescent="0.25">
      <c r="A177" s="101">
        <f>'cieki 2023'!B178</f>
        <v>351</v>
      </c>
      <c r="B177" s="102" t="str">
        <f>'cieki 2023'!D178</f>
        <v>Szreniawa - Koszyce</v>
      </c>
      <c r="C177" s="103">
        <f>'cieki 2023'!I178</f>
        <v>0.14000000000000001</v>
      </c>
      <c r="D177" s="103">
        <f>'cieki 2023'!J178</f>
        <v>5.62</v>
      </c>
      <c r="E177" s="103">
        <f>'cieki 2023'!L178</f>
        <v>1.48</v>
      </c>
      <c r="F177" s="103">
        <f>'cieki 2023'!N178</f>
        <v>25.8</v>
      </c>
      <c r="G177" s="103">
        <f>'cieki 2023'!O178</f>
        <v>20.5</v>
      </c>
      <c r="H177" s="115">
        <f>'cieki 2023'!P178</f>
        <v>6.0999999999999999E-2</v>
      </c>
      <c r="I177" s="103">
        <f>'cieki 2023'!S178</f>
        <v>17.100000000000001</v>
      </c>
      <c r="J177" s="103">
        <f>'cieki 2023'!T178</f>
        <v>18.5</v>
      </c>
      <c r="K177" s="104">
        <f>'cieki 2023'!X178</f>
        <v>121</v>
      </c>
      <c r="L177" s="104">
        <f>'cieki 2023'!AA178</f>
        <v>16476.599999999999</v>
      </c>
      <c r="M177" s="104">
        <f>'cieki 2023'!AB178</f>
        <v>356</v>
      </c>
      <c r="N177" s="104">
        <f>'cieki 2023'!AH178</f>
        <v>31</v>
      </c>
      <c r="O177" s="104">
        <f>'cieki 2023'!AI178</f>
        <v>35</v>
      </c>
      <c r="P177" s="104">
        <f>'cieki 2023'!AJ178</f>
        <v>9</v>
      </c>
      <c r="Q177" s="104">
        <f>'cieki 2023'!AK178</f>
        <v>110</v>
      </c>
      <c r="R177" s="104">
        <f>'cieki 2023'!AL178</f>
        <v>36</v>
      </c>
      <c r="S177" s="104">
        <f>'cieki 2023'!AM178</f>
        <v>35</v>
      </c>
      <c r="T177" s="104">
        <f>'cieki 2023'!AN178</f>
        <v>53</v>
      </c>
      <c r="U177" s="104">
        <f>'cieki 2023'!AP178</f>
        <v>30</v>
      </c>
      <c r="V177" s="104">
        <f>'cieki 2023'!AQ178</f>
        <v>1.5</v>
      </c>
      <c r="W177" s="104">
        <f>'cieki 2023'!AR178</f>
        <v>2.5</v>
      </c>
      <c r="X177" s="104">
        <f>'cieki 2023'!AS178</f>
        <v>2.5</v>
      </c>
      <c r="Y177" s="104">
        <f>'cieki 2023'!AT178</f>
        <v>104</v>
      </c>
      <c r="Z177" s="104">
        <f>'cieki 2023'!AU178</f>
        <v>79</v>
      </c>
      <c r="AA177" s="104">
        <f>'cieki 2023'!AV178</f>
        <v>31</v>
      </c>
      <c r="AB177" s="104">
        <f>'cieki 2023'!AW178</f>
        <v>57</v>
      </c>
      <c r="AC177" s="104">
        <f>'cieki 2023'!AX178</f>
        <v>36</v>
      </c>
      <c r="AD177" s="104">
        <f>'cieki 2023'!AY178</f>
        <v>2.5</v>
      </c>
      <c r="AE177" s="104">
        <f>'cieki 2023'!BA178</f>
        <v>529.5</v>
      </c>
      <c r="AF177" s="104">
        <f>'cieki 2023'!BI178</f>
        <v>0.5</v>
      </c>
      <c r="AG177" s="104">
        <f>'cieki 2023'!BK178</f>
        <v>0.5</v>
      </c>
      <c r="AH177" s="104">
        <f>'cieki 2023'!BL178</f>
        <v>0.05</v>
      </c>
      <c r="AI177" s="104">
        <f>'cieki 2023'!BM178</f>
        <v>0.05</v>
      </c>
      <c r="AJ177" s="104">
        <f>'cieki 2023'!BN178</f>
        <v>0.05</v>
      </c>
      <c r="AK177" s="104">
        <f>'cieki 2023'!BQ178</f>
        <v>0.4</v>
      </c>
      <c r="AL177" s="103">
        <f>'cieki 2023'!BS178</f>
        <v>0.05</v>
      </c>
      <c r="AM177" s="104">
        <f>'cieki 2023'!BU178</f>
        <v>0.1</v>
      </c>
      <c r="AN177" s="104">
        <f>'cieki 2023'!BW178</f>
        <v>0.05</v>
      </c>
      <c r="AO177" s="104">
        <f>'cieki 2023'!BX178</f>
        <v>0.05</v>
      </c>
      <c r="AP177" s="104">
        <f>'cieki 2023'!BY178</f>
        <v>0.15000000000000002</v>
      </c>
      <c r="AQ177" s="104">
        <f>'cieki 2023'!CA178</f>
        <v>0</v>
      </c>
      <c r="AR177" s="103">
        <f>'cieki 2023'!CL178</f>
        <v>0</v>
      </c>
      <c r="AS177" s="104">
        <f>'cieki 2023'!CO178</f>
        <v>0</v>
      </c>
      <c r="AT177" s="104">
        <f>'cieki 2023'!CT178</f>
        <v>0</v>
      </c>
      <c r="AU177" s="115">
        <f>'cieki 2023'!CY178</f>
        <v>0</v>
      </c>
      <c r="AV177" s="104">
        <f>'cieki 2023'!DD178</f>
        <v>0</v>
      </c>
      <c r="AW177" s="104">
        <f>'cieki 2023'!DE178</f>
        <v>0.05</v>
      </c>
      <c r="AX177" s="104">
        <f>'cieki 2023'!DF178</f>
        <v>0.05</v>
      </c>
      <c r="AY177" s="94" t="s">
        <v>162</v>
      </c>
      <c r="AZ177" s="105"/>
      <c r="BB177" s="114"/>
    </row>
    <row r="178" spans="1:54" s="93" customFormat="1" x14ac:dyDescent="0.25">
      <c r="A178" s="101">
        <f>'cieki 2023'!B179</f>
        <v>352</v>
      </c>
      <c r="B178" s="102" t="str">
        <f>'cieki 2023'!D179</f>
        <v>Szumiąca - ujscie do Bobru (m. Jelenia Góra ul. Długa)</v>
      </c>
      <c r="C178" s="103">
        <f>'cieki 2023'!I179</f>
        <v>0.05</v>
      </c>
      <c r="D178" s="103">
        <f>'cieki 2023'!J179</f>
        <v>1.5</v>
      </c>
      <c r="E178" s="103">
        <f>'cieki 2023'!L179</f>
        <v>2.5000000000000001E-2</v>
      </c>
      <c r="F178" s="103">
        <f>'cieki 2023'!N179</f>
        <v>19.2</v>
      </c>
      <c r="G178" s="103">
        <f>'cieki 2023'!O179</f>
        <v>13.4</v>
      </c>
      <c r="H178" s="115">
        <f>'cieki 2023'!P179</f>
        <v>7.7000000000000002E-3</v>
      </c>
      <c r="I178" s="103">
        <f>'cieki 2023'!S179</f>
        <v>16</v>
      </c>
      <c r="J178" s="103">
        <f>'cieki 2023'!T179</f>
        <v>5.55</v>
      </c>
      <c r="K178" s="104">
        <f>'cieki 2023'!X179</f>
        <v>49.3</v>
      </c>
      <c r="L178" s="104">
        <f>'cieki 2023'!AA179</f>
        <v>15837</v>
      </c>
      <c r="M178" s="104">
        <f>'cieki 2023'!AB179</f>
        <v>232</v>
      </c>
      <c r="N178" s="104">
        <f>'cieki 2023'!AH179</f>
        <v>140</v>
      </c>
      <c r="O178" s="104">
        <f>'cieki 2023'!AI179</f>
        <v>1070</v>
      </c>
      <c r="P178" s="104">
        <f>'cieki 2023'!AJ179</f>
        <v>529</v>
      </c>
      <c r="Q178" s="104">
        <f>'cieki 2023'!AK179</f>
        <v>3780</v>
      </c>
      <c r="R178" s="104">
        <f>'cieki 2023'!AL179</f>
        <v>2370</v>
      </c>
      <c r="S178" s="104">
        <f>'cieki 2023'!AM179</f>
        <v>2080</v>
      </c>
      <c r="T178" s="104">
        <f>'cieki 2023'!AN179</f>
        <v>2070</v>
      </c>
      <c r="U178" s="104">
        <f>'cieki 2023'!AP179</f>
        <v>1080</v>
      </c>
      <c r="V178" s="104">
        <f>'cieki 2023'!AQ179</f>
        <v>10</v>
      </c>
      <c r="W178" s="104">
        <f>'cieki 2023'!AR179</f>
        <v>52</v>
      </c>
      <c r="X178" s="104">
        <f>'cieki 2023'!AS179</f>
        <v>156</v>
      </c>
      <c r="Y178" s="104">
        <f>'cieki 2023'!AT179</f>
        <v>3570</v>
      </c>
      <c r="Z178" s="104">
        <f>'cieki 2023'!AU179</f>
        <v>2110</v>
      </c>
      <c r="AA178" s="104">
        <f>'cieki 2023'!AV179</f>
        <v>941</v>
      </c>
      <c r="AB178" s="104">
        <f>'cieki 2023'!AW179</f>
        <v>1020</v>
      </c>
      <c r="AC178" s="104">
        <f>'cieki 2023'!AX179</f>
        <v>1350</v>
      </c>
      <c r="AD178" s="104">
        <f>'cieki 2023'!AY179</f>
        <v>333</v>
      </c>
      <c r="AE178" s="104">
        <f>'cieki 2023'!BA179</f>
        <v>18878</v>
      </c>
      <c r="AF178" s="104">
        <f>'cieki 2023'!BI179</f>
        <v>0.5</v>
      </c>
      <c r="AG178" s="104">
        <f>'cieki 2023'!BK179</f>
        <v>0.5</v>
      </c>
      <c r="AH178" s="104">
        <f>'cieki 2023'!BL179</f>
        <v>0.05</v>
      </c>
      <c r="AI178" s="104">
        <f>'cieki 2023'!BM179</f>
        <v>0.05</v>
      </c>
      <c r="AJ178" s="104">
        <f>'cieki 2023'!BN179</f>
        <v>0.05</v>
      </c>
      <c r="AK178" s="104">
        <f>'cieki 2023'!BQ179</f>
        <v>0.4</v>
      </c>
      <c r="AL178" s="103">
        <f>'cieki 2023'!BS179</f>
        <v>0.05</v>
      </c>
      <c r="AM178" s="104">
        <f>'cieki 2023'!BU179</f>
        <v>0.1</v>
      </c>
      <c r="AN178" s="104">
        <f>'cieki 2023'!BW179</f>
        <v>0.05</v>
      </c>
      <c r="AO178" s="104">
        <f>'cieki 2023'!BX179</f>
        <v>0.05</v>
      </c>
      <c r="AP178" s="104">
        <f>'cieki 2023'!BY179</f>
        <v>0.15000000000000002</v>
      </c>
      <c r="AQ178" s="104">
        <f>'cieki 2023'!CA179</f>
        <v>0</v>
      </c>
      <c r="AR178" s="103">
        <f>'cieki 2023'!CL179</f>
        <v>0</v>
      </c>
      <c r="AS178" s="104">
        <f>'cieki 2023'!CO179</f>
        <v>0</v>
      </c>
      <c r="AT178" s="104">
        <f>'cieki 2023'!CT179</f>
        <v>0</v>
      </c>
      <c r="AU178" s="115">
        <f>'cieki 2023'!CY179</f>
        <v>0</v>
      </c>
      <c r="AV178" s="104">
        <f>'cieki 2023'!DD179</f>
        <v>0</v>
      </c>
      <c r="AW178" s="104">
        <f>'cieki 2023'!DE179</f>
        <v>0.05</v>
      </c>
      <c r="AX178" s="104">
        <f>'cieki 2023'!DF179</f>
        <v>0.05</v>
      </c>
      <c r="AY178" s="99" t="s">
        <v>164</v>
      </c>
      <c r="AZ178" s="105"/>
      <c r="BB178" s="114"/>
    </row>
    <row r="179" spans="1:54" s="93" customFormat="1" x14ac:dyDescent="0.25">
      <c r="A179" s="101">
        <f>'cieki 2023'!B180</f>
        <v>354</v>
      </c>
      <c r="B179" s="102" t="str">
        <f>'cieki 2023'!D180</f>
        <v>Ślęza - ujście do Odry</v>
      </c>
      <c r="C179" s="103">
        <f>'cieki 2023'!I180</f>
        <v>0.05</v>
      </c>
      <c r="D179" s="103">
        <f>'cieki 2023'!J180</f>
        <v>1.5</v>
      </c>
      <c r="E179" s="103">
        <f>'cieki 2023'!L180</f>
        <v>0.54</v>
      </c>
      <c r="F179" s="103">
        <f>'cieki 2023'!N180</f>
        <v>23.2</v>
      </c>
      <c r="G179" s="103">
        <f>'cieki 2023'!O180</f>
        <v>32.1</v>
      </c>
      <c r="H179" s="115">
        <f>'cieki 2023'!P180</f>
        <v>4.6899999999999997E-2</v>
      </c>
      <c r="I179" s="103">
        <f>'cieki 2023'!S180</f>
        <v>11.8</v>
      </c>
      <c r="J179" s="103">
        <f>'cieki 2023'!T180</f>
        <v>11.2</v>
      </c>
      <c r="K179" s="104">
        <f>'cieki 2023'!X180</f>
        <v>94.4</v>
      </c>
      <c r="L179" s="104">
        <f>'cieki 2023'!AA180</f>
        <v>7540</v>
      </c>
      <c r="M179" s="104">
        <f>'cieki 2023'!AB180</f>
        <v>248</v>
      </c>
      <c r="N179" s="104">
        <f>'cieki 2023'!AH180</f>
        <v>67</v>
      </c>
      <c r="O179" s="104">
        <f>'cieki 2023'!AI180</f>
        <v>229</v>
      </c>
      <c r="P179" s="104">
        <f>'cieki 2023'!AJ180</f>
        <v>37</v>
      </c>
      <c r="Q179" s="104">
        <f>'cieki 2023'!AK180</f>
        <v>475</v>
      </c>
      <c r="R179" s="104">
        <f>'cieki 2023'!AL180</f>
        <v>260</v>
      </c>
      <c r="S179" s="104">
        <f>'cieki 2023'!AM180</f>
        <v>239</v>
      </c>
      <c r="T179" s="104">
        <f>'cieki 2023'!AN180</f>
        <v>234</v>
      </c>
      <c r="U179" s="104">
        <f>'cieki 2023'!AP180</f>
        <v>155</v>
      </c>
      <c r="V179" s="104">
        <f>'cieki 2023'!AQ180</f>
        <v>1.5</v>
      </c>
      <c r="W179" s="104">
        <f>'cieki 2023'!AR180</f>
        <v>18</v>
      </c>
      <c r="X179" s="104">
        <f>'cieki 2023'!AS180</f>
        <v>14</v>
      </c>
      <c r="Y179" s="104">
        <f>'cieki 2023'!AT180</f>
        <v>385</v>
      </c>
      <c r="Z179" s="104">
        <f>'cieki 2023'!AU180</f>
        <v>278</v>
      </c>
      <c r="AA179" s="104">
        <f>'cieki 2023'!AV180</f>
        <v>136</v>
      </c>
      <c r="AB179" s="104">
        <f>'cieki 2023'!AW180</f>
        <v>106</v>
      </c>
      <c r="AC179" s="104">
        <f>'cieki 2023'!AX180</f>
        <v>224</v>
      </c>
      <c r="AD179" s="104">
        <f>'cieki 2023'!AY180</f>
        <v>33</v>
      </c>
      <c r="AE179" s="104">
        <f>'cieki 2023'!BA180</f>
        <v>2373.5</v>
      </c>
      <c r="AF179" s="104">
        <f>'cieki 2023'!BI180</f>
        <v>0.5</v>
      </c>
      <c r="AG179" s="104">
        <f>'cieki 2023'!BK180</f>
        <v>0.5</v>
      </c>
      <c r="AH179" s="104">
        <f>'cieki 2023'!BL180</f>
        <v>0.05</v>
      </c>
      <c r="AI179" s="104">
        <f>'cieki 2023'!BM180</f>
        <v>0.05</v>
      </c>
      <c r="AJ179" s="104">
        <f>'cieki 2023'!BN180</f>
        <v>0.05</v>
      </c>
      <c r="AK179" s="104">
        <f>'cieki 2023'!BQ180</f>
        <v>0.4</v>
      </c>
      <c r="AL179" s="103">
        <f>'cieki 2023'!BS180</f>
        <v>0.05</v>
      </c>
      <c r="AM179" s="104">
        <f>'cieki 2023'!BU180</f>
        <v>0.1</v>
      </c>
      <c r="AN179" s="104">
        <f>'cieki 2023'!BW180</f>
        <v>0.05</v>
      </c>
      <c r="AO179" s="104">
        <f>'cieki 2023'!BX180</f>
        <v>0.05</v>
      </c>
      <c r="AP179" s="104">
        <f>'cieki 2023'!BY180</f>
        <v>0.15000000000000002</v>
      </c>
      <c r="AQ179" s="104">
        <f>'cieki 2023'!CA180</f>
        <v>350</v>
      </c>
      <c r="AR179" s="103">
        <f>'cieki 2023'!CL180</f>
        <v>5.0000000000000001E-3</v>
      </c>
      <c r="AS179" s="104">
        <f>'cieki 2023'!CO180</f>
        <v>0.5</v>
      </c>
      <c r="AT179" s="104">
        <f>'cieki 2023'!CT180</f>
        <v>0.5</v>
      </c>
      <c r="AU179" s="115">
        <f>'cieki 2023'!CY180</f>
        <v>1.9E-3</v>
      </c>
      <c r="AV179" s="104">
        <f>'cieki 2023'!DD180</f>
        <v>0.05</v>
      </c>
      <c r="AW179" s="104">
        <f>'cieki 2023'!DE180</f>
        <v>0.05</v>
      </c>
      <c r="AX179" s="104">
        <f>'cieki 2023'!DF180</f>
        <v>0.05</v>
      </c>
      <c r="AY179" s="94" t="s">
        <v>162</v>
      </c>
      <c r="AZ179" s="105"/>
      <c r="BB179" s="114"/>
    </row>
    <row r="180" spans="1:54" s="93" customFormat="1" x14ac:dyDescent="0.25">
      <c r="A180" s="101">
        <f>'cieki 2023'!B181</f>
        <v>356</v>
      </c>
      <c r="B180" s="102" t="str">
        <f>'cieki 2023'!D181</f>
        <v>Świder - Dębinka, uj. do Wisły</v>
      </c>
      <c r="C180" s="103">
        <f>'cieki 2023'!I181</f>
        <v>0.05</v>
      </c>
      <c r="D180" s="103">
        <f>'cieki 2023'!J181</f>
        <v>6.33</v>
      </c>
      <c r="E180" s="103">
        <f>'cieki 2023'!L181</f>
        <v>9.4E-2</v>
      </c>
      <c r="F180" s="103">
        <f>'cieki 2023'!N181</f>
        <v>1.21</v>
      </c>
      <c r="G180" s="103">
        <f>'cieki 2023'!O181</f>
        <v>3.2</v>
      </c>
      <c r="H180" s="115">
        <f>'cieki 2023'!P181</f>
        <v>1.04E-2</v>
      </c>
      <c r="I180" s="103">
        <f>'cieki 2023'!S181</f>
        <v>1.55</v>
      </c>
      <c r="J180" s="103">
        <f>'cieki 2023'!T181</f>
        <v>1.34</v>
      </c>
      <c r="K180" s="104">
        <f>'cieki 2023'!X181</f>
        <v>7.8</v>
      </c>
      <c r="L180" s="104">
        <f>'cieki 2023'!AA181</f>
        <v>3130</v>
      </c>
      <c r="M180" s="104">
        <f>'cieki 2023'!AB181</f>
        <v>464</v>
      </c>
      <c r="N180" s="104">
        <f>'cieki 2023'!AH181</f>
        <v>2.5</v>
      </c>
      <c r="O180" s="104">
        <f>'cieki 2023'!AI181</f>
        <v>2.5</v>
      </c>
      <c r="P180" s="104">
        <f>'cieki 2023'!AJ181</f>
        <v>2.5</v>
      </c>
      <c r="Q180" s="104">
        <f>'cieki 2023'!AK181</f>
        <v>2.5</v>
      </c>
      <c r="R180" s="104">
        <f>'cieki 2023'!AL181</f>
        <v>2.5</v>
      </c>
      <c r="S180" s="104">
        <f>'cieki 2023'!AM181</f>
        <v>2.5</v>
      </c>
      <c r="T180" s="104">
        <f>'cieki 2023'!AN181</f>
        <v>2.5</v>
      </c>
      <c r="U180" s="104">
        <f>'cieki 2023'!AP181</f>
        <v>2.5</v>
      </c>
      <c r="V180" s="104">
        <f>'cieki 2023'!AQ181</f>
        <v>1.5</v>
      </c>
      <c r="W180" s="104">
        <f>'cieki 2023'!AR181</f>
        <v>2.5</v>
      </c>
      <c r="X180" s="104">
        <f>'cieki 2023'!AS181</f>
        <v>2.5</v>
      </c>
      <c r="Y180" s="104">
        <f>'cieki 2023'!AT181</f>
        <v>2.5</v>
      </c>
      <c r="Z180" s="104">
        <f>'cieki 2023'!AU181</f>
        <v>2.5</v>
      </c>
      <c r="AA180" s="104">
        <f>'cieki 2023'!AV181</f>
        <v>2.5</v>
      </c>
      <c r="AB180" s="104">
        <f>'cieki 2023'!AW181</f>
        <v>2.5</v>
      </c>
      <c r="AC180" s="104">
        <f>'cieki 2023'!AX181</f>
        <v>6</v>
      </c>
      <c r="AD180" s="104">
        <f>'cieki 2023'!AY181</f>
        <v>2.5</v>
      </c>
      <c r="AE180" s="104">
        <f>'cieki 2023'!BA181</f>
        <v>31.5</v>
      </c>
      <c r="AF180" s="104">
        <f>'cieki 2023'!BI181</f>
        <v>0.5</v>
      </c>
      <c r="AG180" s="104">
        <f>'cieki 2023'!BK181</f>
        <v>0.5</v>
      </c>
      <c r="AH180" s="104">
        <f>'cieki 2023'!BL181</f>
        <v>0.05</v>
      </c>
      <c r="AI180" s="104">
        <f>'cieki 2023'!BM181</f>
        <v>0.05</v>
      </c>
      <c r="AJ180" s="104">
        <f>'cieki 2023'!BN181</f>
        <v>0.05</v>
      </c>
      <c r="AK180" s="104">
        <f>'cieki 2023'!BQ181</f>
        <v>0.4</v>
      </c>
      <c r="AL180" s="103">
        <f>'cieki 2023'!BS181</f>
        <v>0.05</v>
      </c>
      <c r="AM180" s="104">
        <f>'cieki 2023'!BU181</f>
        <v>0.1</v>
      </c>
      <c r="AN180" s="104">
        <f>'cieki 2023'!BW181</f>
        <v>0.05</v>
      </c>
      <c r="AO180" s="104">
        <f>'cieki 2023'!BX181</f>
        <v>0.05</v>
      </c>
      <c r="AP180" s="104">
        <f>'cieki 2023'!BY181</f>
        <v>0.15000000000000002</v>
      </c>
      <c r="AQ180" s="104">
        <f>'cieki 2023'!CA181</f>
        <v>25</v>
      </c>
      <c r="AR180" s="103">
        <f>'cieki 2023'!CL181</f>
        <v>5.0000000000000001E-3</v>
      </c>
      <c r="AS180" s="104">
        <f>'cieki 2023'!CO181</f>
        <v>0.5</v>
      </c>
      <c r="AT180" s="104">
        <f>'cieki 2023'!CT181</f>
        <v>0.5</v>
      </c>
      <c r="AU180" s="115">
        <f>'cieki 2023'!CY181</f>
        <v>9.3000000000000005E-4</v>
      </c>
      <c r="AV180" s="104">
        <f>'cieki 2023'!DD181</f>
        <v>0.05</v>
      </c>
      <c r="AW180" s="104">
        <f>'cieki 2023'!DE181</f>
        <v>0.05</v>
      </c>
      <c r="AX180" s="104">
        <f>'cieki 2023'!DF181</f>
        <v>0.05</v>
      </c>
      <c r="AY180" s="94" t="s">
        <v>162</v>
      </c>
      <c r="AZ180" s="105"/>
      <c r="BB180" s="114"/>
    </row>
    <row r="181" spans="1:54" s="93" customFormat="1" x14ac:dyDescent="0.25">
      <c r="A181" s="101">
        <f>'cieki 2023'!B182</f>
        <v>357</v>
      </c>
      <c r="B181" s="102" t="str">
        <f>'cieki 2023'!D182</f>
        <v>Piława – ujście do Bystrzycy (m. Niegoszów)</v>
      </c>
      <c r="C181" s="103">
        <f>'cieki 2023'!I182</f>
        <v>0.05</v>
      </c>
      <c r="D181" s="103">
        <f>'cieki 2023'!J182</f>
        <v>1.5</v>
      </c>
      <c r="E181" s="103">
        <f>'cieki 2023'!L182</f>
        <v>0.16300000000000001</v>
      </c>
      <c r="F181" s="103">
        <f>'cieki 2023'!N182</f>
        <v>24.9</v>
      </c>
      <c r="G181" s="103">
        <f>'cieki 2023'!O182</f>
        <v>13.6</v>
      </c>
      <c r="H181" s="115">
        <f>'cieki 2023'!P182</f>
        <v>5.3900000000000003E-2</v>
      </c>
      <c r="I181" s="103">
        <f>'cieki 2023'!S182</f>
        <v>10</v>
      </c>
      <c r="J181" s="103">
        <f>'cieki 2023'!T182</f>
        <v>19.7</v>
      </c>
      <c r="K181" s="104">
        <f>'cieki 2023'!X182</f>
        <v>56.5</v>
      </c>
      <c r="L181" s="104">
        <f>'cieki 2023'!AA182</f>
        <v>6920</v>
      </c>
      <c r="M181" s="104">
        <f>'cieki 2023'!AB182</f>
        <v>231</v>
      </c>
      <c r="N181" s="104">
        <f>'cieki 2023'!AH182</f>
        <v>25</v>
      </c>
      <c r="O181" s="104">
        <f>'cieki 2023'!AI182</f>
        <v>51</v>
      </c>
      <c r="P181" s="104">
        <f>'cieki 2023'!AJ182</f>
        <v>9</v>
      </c>
      <c r="Q181" s="104">
        <f>'cieki 2023'!AK182</f>
        <v>157</v>
      </c>
      <c r="R181" s="104">
        <f>'cieki 2023'!AL182</f>
        <v>100</v>
      </c>
      <c r="S181" s="104">
        <f>'cieki 2023'!AM182</f>
        <v>113</v>
      </c>
      <c r="T181" s="104">
        <f>'cieki 2023'!AN182</f>
        <v>150</v>
      </c>
      <c r="U181" s="104">
        <f>'cieki 2023'!AP182</f>
        <v>99</v>
      </c>
      <c r="V181" s="104">
        <f>'cieki 2023'!AQ182</f>
        <v>1.5</v>
      </c>
      <c r="W181" s="104">
        <f>'cieki 2023'!AR182</f>
        <v>2.5</v>
      </c>
      <c r="X181" s="104">
        <f>'cieki 2023'!AS182</f>
        <v>2.5</v>
      </c>
      <c r="Y181" s="104">
        <f>'cieki 2023'!AT182</f>
        <v>137</v>
      </c>
      <c r="Z181" s="104">
        <f>'cieki 2023'!AU182</f>
        <v>167</v>
      </c>
      <c r="AA181" s="104">
        <f>'cieki 2023'!AV182</f>
        <v>86</v>
      </c>
      <c r="AB181" s="104">
        <f>'cieki 2023'!AW182</f>
        <v>56</v>
      </c>
      <c r="AC181" s="104">
        <f>'cieki 2023'!AX182</f>
        <v>11</v>
      </c>
      <c r="AD181" s="104">
        <f>'cieki 2023'!AY182</f>
        <v>24</v>
      </c>
      <c r="AE181" s="104">
        <f>'cieki 2023'!BA182</f>
        <v>1001.5</v>
      </c>
      <c r="AF181" s="104">
        <f>'cieki 2023'!BI182</f>
        <v>0.5</v>
      </c>
      <c r="AG181" s="104">
        <f>'cieki 2023'!BK182</f>
        <v>0.5</v>
      </c>
      <c r="AH181" s="104">
        <f>'cieki 2023'!BL182</f>
        <v>0.05</v>
      </c>
      <c r="AI181" s="104">
        <f>'cieki 2023'!BM182</f>
        <v>0.05</v>
      </c>
      <c r="AJ181" s="104">
        <f>'cieki 2023'!BN182</f>
        <v>0.05</v>
      </c>
      <c r="AK181" s="104">
        <f>'cieki 2023'!BQ182</f>
        <v>0.4</v>
      </c>
      <c r="AL181" s="103">
        <f>'cieki 2023'!BS182</f>
        <v>0.05</v>
      </c>
      <c r="AM181" s="104">
        <f>'cieki 2023'!BU182</f>
        <v>0.1</v>
      </c>
      <c r="AN181" s="104">
        <f>'cieki 2023'!BW182</f>
        <v>0.05</v>
      </c>
      <c r="AO181" s="104">
        <f>'cieki 2023'!BX182</f>
        <v>0.05</v>
      </c>
      <c r="AP181" s="104">
        <f>'cieki 2023'!BY182</f>
        <v>0.15000000000000002</v>
      </c>
      <c r="AQ181" s="104">
        <f>'cieki 2023'!CA182</f>
        <v>0</v>
      </c>
      <c r="AR181" s="103">
        <f>'cieki 2023'!CL182</f>
        <v>0</v>
      </c>
      <c r="AS181" s="104">
        <f>'cieki 2023'!CO182</f>
        <v>0</v>
      </c>
      <c r="AT181" s="104">
        <f>'cieki 2023'!CT182</f>
        <v>0</v>
      </c>
      <c r="AU181" s="115">
        <f>'cieki 2023'!CY182</f>
        <v>0</v>
      </c>
      <c r="AV181" s="104">
        <f>'cieki 2023'!DD182</f>
        <v>0</v>
      </c>
      <c r="AW181" s="104">
        <f>'cieki 2023'!DE182</f>
        <v>0.05</v>
      </c>
      <c r="AX181" s="104">
        <f>'cieki 2023'!DF182</f>
        <v>0.05</v>
      </c>
      <c r="AY181" s="94" t="s">
        <v>162</v>
      </c>
      <c r="AZ181" s="105"/>
      <c r="BB181" s="114"/>
    </row>
    <row r="182" spans="1:54" s="93" customFormat="1" x14ac:dyDescent="0.25">
      <c r="A182" s="101">
        <f>'cieki 2023'!B183</f>
        <v>358</v>
      </c>
      <c r="B182" s="102" t="str">
        <f>'cieki 2023'!D183</f>
        <v>Toczna - ujście do Lesku (m. Jaczków)</v>
      </c>
      <c r="C182" s="103">
        <f>'cieki 2023'!I183</f>
        <v>0.71199999999999997</v>
      </c>
      <c r="D182" s="103">
        <f>'cieki 2023'!J183</f>
        <v>1.5</v>
      </c>
      <c r="E182" s="103">
        <f>'cieki 2023'!L183</f>
        <v>2.5000000000000001E-2</v>
      </c>
      <c r="F182" s="103">
        <f>'cieki 2023'!N183</f>
        <v>17.7</v>
      </c>
      <c r="G182" s="103">
        <f>'cieki 2023'!O183</f>
        <v>11.7</v>
      </c>
      <c r="H182" s="115">
        <f>'cieki 2023'!P183</f>
        <v>8.3999999999999995E-3</v>
      </c>
      <c r="I182" s="103">
        <f>'cieki 2023'!S183</f>
        <v>12.5</v>
      </c>
      <c r="J182" s="103">
        <f>'cieki 2023'!T183</f>
        <v>2.73</v>
      </c>
      <c r="K182" s="104">
        <f>'cieki 2023'!X183</f>
        <v>42.4</v>
      </c>
      <c r="L182" s="104">
        <f>'cieki 2023'!AA183</f>
        <v>12900</v>
      </c>
      <c r="M182" s="104">
        <f>'cieki 2023'!AB183</f>
        <v>440</v>
      </c>
      <c r="N182" s="104">
        <f>'cieki 2023'!AH183</f>
        <v>2.5</v>
      </c>
      <c r="O182" s="104">
        <f>'cieki 2023'!AI183</f>
        <v>2.5</v>
      </c>
      <c r="P182" s="104">
        <f>'cieki 2023'!AJ183</f>
        <v>2.5</v>
      </c>
      <c r="Q182" s="104">
        <f>'cieki 2023'!AK183</f>
        <v>17</v>
      </c>
      <c r="R182" s="104">
        <f>'cieki 2023'!AL183</f>
        <v>8</v>
      </c>
      <c r="S182" s="104">
        <f>'cieki 2023'!AM183</f>
        <v>11</v>
      </c>
      <c r="T182" s="104">
        <f>'cieki 2023'!AN183</f>
        <v>15</v>
      </c>
      <c r="U182" s="104">
        <f>'cieki 2023'!AP183</f>
        <v>11</v>
      </c>
      <c r="V182" s="104">
        <f>'cieki 2023'!AQ183</f>
        <v>1.5</v>
      </c>
      <c r="W182" s="104">
        <f>'cieki 2023'!AR183</f>
        <v>2.5</v>
      </c>
      <c r="X182" s="104">
        <f>'cieki 2023'!AS183</f>
        <v>2.5</v>
      </c>
      <c r="Y182" s="104">
        <f>'cieki 2023'!AT183</f>
        <v>16</v>
      </c>
      <c r="Z182" s="104">
        <f>'cieki 2023'!AU183</f>
        <v>16</v>
      </c>
      <c r="AA182" s="104">
        <f>'cieki 2023'!AV183</f>
        <v>10</v>
      </c>
      <c r="AB182" s="104">
        <f>'cieki 2023'!AW183</f>
        <v>7</v>
      </c>
      <c r="AC182" s="104">
        <f>'cieki 2023'!AX183</f>
        <v>15</v>
      </c>
      <c r="AD182" s="104">
        <f>'cieki 2023'!AY183</f>
        <v>2.5</v>
      </c>
      <c r="AE182" s="104">
        <f>'cieki 2023'!BA183</f>
        <v>107</v>
      </c>
      <c r="AF182" s="104">
        <f>'cieki 2023'!BI183</f>
        <v>0.5</v>
      </c>
      <c r="AG182" s="104">
        <f>'cieki 2023'!BK183</f>
        <v>0.5</v>
      </c>
      <c r="AH182" s="104">
        <f>'cieki 2023'!BL183</f>
        <v>0.05</v>
      </c>
      <c r="AI182" s="104">
        <f>'cieki 2023'!BM183</f>
        <v>0.05</v>
      </c>
      <c r="AJ182" s="104">
        <f>'cieki 2023'!BN183</f>
        <v>0.05</v>
      </c>
      <c r="AK182" s="104">
        <f>'cieki 2023'!BQ183</f>
        <v>0.4</v>
      </c>
      <c r="AL182" s="103">
        <f>'cieki 2023'!BS183</f>
        <v>0.05</v>
      </c>
      <c r="AM182" s="104">
        <f>'cieki 2023'!BU183</f>
        <v>0.1</v>
      </c>
      <c r="AN182" s="104">
        <f>'cieki 2023'!BW183</f>
        <v>0.05</v>
      </c>
      <c r="AO182" s="104">
        <f>'cieki 2023'!BX183</f>
        <v>0.05</v>
      </c>
      <c r="AP182" s="104">
        <f>'cieki 2023'!BY183</f>
        <v>0.15000000000000002</v>
      </c>
      <c r="AQ182" s="104">
        <f>'cieki 2023'!CA183</f>
        <v>0</v>
      </c>
      <c r="AR182" s="103">
        <f>'cieki 2023'!CL183</f>
        <v>0</v>
      </c>
      <c r="AS182" s="104">
        <f>'cieki 2023'!CO183</f>
        <v>0</v>
      </c>
      <c r="AT182" s="104">
        <f>'cieki 2023'!CT183</f>
        <v>0</v>
      </c>
      <c r="AU182" s="115">
        <f>'cieki 2023'!CY183</f>
        <v>0</v>
      </c>
      <c r="AV182" s="104">
        <f>'cieki 2023'!DD183</f>
        <v>0</v>
      </c>
      <c r="AW182" s="104">
        <f>'cieki 2023'!DE183</f>
        <v>0.05</v>
      </c>
      <c r="AX182" s="104">
        <f>'cieki 2023'!DF183</f>
        <v>0.05</v>
      </c>
      <c r="AY182" s="92" t="s">
        <v>161</v>
      </c>
      <c r="AZ182" s="105"/>
      <c r="BB182" s="114"/>
    </row>
    <row r="183" spans="1:54" s="93" customFormat="1" x14ac:dyDescent="0.25">
      <c r="A183" s="101">
        <f>'cieki 2023'!B184</f>
        <v>360</v>
      </c>
      <c r="B183" s="102" t="str">
        <f>'cieki 2023'!D184</f>
        <v>Trzebinka - ujście do Koszarawy</v>
      </c>
      <c r="C183" s="103">
        <f>'cieki 2023'!I184</f>
        <v>0.05</v>
      </c>
      <c r="D183" s="103">
        <f>'cieki 2023'!J184</f>
        <v>4.8</v>
      </c>
      <c r="E183" s="103">
        <f>'cieki 2023'!L184</f>
        <v>0.44400000000000001</v>
      </c>
      <c r="F183" s="103">
        <f>'cieki 2023'!N184</f>
        <v>18.8</v>
      </c>
      <c r="G183" s="103">
        <f>'cieki 2023'!O184</f>
        <v>26.4</v>
      </c>
      <c r="H183" s="115">
        <f>'cieki 2023'!P184</f>
        <v>1.0999999999999999E-2</v>
      </c>
      <c r="I183" s="103">
        <f>'cieki 2023'!S184</f>
        <v>22.5</v>
      </c>
      <c r="J183" s="103">
        <f>'cieki 2023'!T184</f>
        <v>142</v>
      </c>
      <c r="K183" s="104">
        <f>'cieki 2023'!X184</f>
        <v>109</v>
      </c>
      <c r="L183" s="104">
        <f>'cieki 2023'!AA184</f>
        <v>22535.5</v>
      </c>
      <c r="M183" s="104">
        <f>'cieki 2023'!AB184</f>
        <v>466</v>
      </c>
      <c r="N183" s="104">
        <f>'cieki 2023'!AH184</f>
        <v>63</v>
      </c>
      <c r="O183" s="104">
        <f>'cieki 2023'!AI184</f>
        <v>180</v>
      </c>
      <c r="P183" s="104">
        <f>'cieki 2023'!AJ184</f>
        <v>134</v>
      </c>
      <c r="Q183" s="104">
        <f>'cieki 2023'!AK184</f>
        <v>1340</v>
      </c>
      <c r="R183" s="104">
        <f>'cieki 2023'!AL184</f>
        <v>890</v>
      </c>
      <c r="S183" s="104">
        <f>'cieki 2023'!AM184</f>
        <v>819</v>
      </c>
      <c r="T183" s="104">
        <f>'cieki 2023'!AN184</f>
        <v>1020</v>
      </c>
      <c r="U183" s="104">
        <f>'cieki 2023'!AP184</f>
        <v>442</v>
      </c>
      <c r="V183" s="104">
        <f>'cieki 2023'!AQ184</f>
        <v>1.5</v>
      </c>
      <c r="W183" s="104">
        <f>'cieki 2023'!AR184</f>
        <v>22</v>
      </c>
      <c r="X183" s="104">
        <f>'cieki 2023'!AS184</f>
        <v>58</v>
      </c>
      <c r="Y183" s="104">
        <f>'cieki 2023'!AT184</f>
        <v>1510</v>
      </c>
      <c r="Z183" s="104">
        <f>'cieki 2023'!AU184</f>
        <v>988</v>
      </c>
      <c r="AA183" s="104">
        <f>'cieki 2023'!AV184</f>
        <v>423</v>
      </c>
      <c r="AB183" s="104">
        <f>'cieki 2023'!AW184</f>
        <v>478</v>
      </c>
      <c r="AC183" s="104">
        <f>'cieki 2023'!AX184</f>
        <v>976</v>
      </c>
      <c r="AD183" s="104">
        <f>'cieki 2023'!AY184</f>
        <v>119</v>
      </c>
      <c r="AE183" s="104">
        <f>'cieki 2023'!BA184</f>
        <v>7448.5</v>
      </c>
      <c r="AF183" s="104">
        <f>'cieki 2023'!BI184</f>
        <v>0.5</v>
      </c>
      <c r="AG183" s="104">
        <f>'cieki 2023'!BK184</f>
        <v>0.5</v>
      </c>
      <c r="AH183" s="104">
        <f>'cieki 2023'!BL184</f>
        <v>0.05</v>
      </c>
      <c r="AI183" s="104">
        <f>'cieki 2023'!BM184</f>
        <v>0.05</v>
      </c>
      <c r="AJ183" s="104">
        <f>'cieki 2023'!BN184</f>
        <v>0.05</v>
      </c>
      <c r="AK183" s="104">
        <f>'cieki 2023'!BQ184</f>
        <v>0.4</v>
      </c>
      <c r="AL183" s="103">
        <f>'cieki 2023'!BS184</f>
        <v>0.05</v>
      </c>
      <c r="AM183" s="104">
        <f>'cieki 2023'!BU184</f>
        <v>0.1</v>
      </c>
      <c r="AN183" s="104">
        <f>'cieki 2023'!BW184</f>
        <v>0.05</v>
      </c>
      <c r="AO183" s="104">
        <f>'cieki 2023'!BX184</f>
        <v>0.05</v>
      </c>
      <c r="AP183" s="104">
        <f>'cieki 2023'!BY184</f>
        <v>0.15000000000000002</v>
      </c>
      <c r="AQ183" s="104">
        <f>'cieki 2023'!CA184</f>
        <v>0</v>
      </c>
      <c r="AR183" s="103">
        <f>'cieki 2023'!CL184</f>
        <v>0</v>
      </c>
      <c r="AS183" s="104">
        <f>'cieki 2023'!CO184</f>
        <v>0</v>
      </c>
      <c r="AT183" s="104">
        <f>'cieki 2023'!CT184</f>
        <v>0</v>
      </c>
      <c r="AU183" s="115">
        <f>'cieki 2023'!CY184</f>
        <v>0</v>
      </c>
      <c r="AV183" s="104">
        <f>'cieki 2023'!DD184</f>
        <v>0</v>
      </c>
      <c r="AW183" s="104">
        <f>'cieki 2023'!DE184</f>
        <v>0.05</v>
      </c>
      <c r="AX183" s="104">
        <f>'cieki 2023'!DF184</f>
        <v>0.05</v>
      </c>
      <c r="AY183" s="99" t="s">
        <v>164</v>
      </c>
      <c r="AZ183" s="105"/>
      <c r="BB183" s="114"/>
    </row>
    <row r="184" spans="1:54" s="93" customFormat="1" x14ac:dyDescent="0.25">
      <c r="A184" s="101">
        <f>'cieki 2023'!B185</f>
        <v>361</v>
      </c>
      <c r="B184" s="102" t="str">
        <f>'cieki 2023'!D185</f>
        <v>Trzebinka - Trzebina</v>
      </c>
      <c r="C184" s="103">
        <f>'cieki 2023'!I185</f>
        <v>0.05</v>
      </c>
      <c r="D184" s="103">
        <f>'cieki 2023'!J185</f>
        <v>3.63</v>
      </c>
      <c r="E184" s="103">
        <f>'cieki 2023'!L185</f>
        <v>2.5000000000000001E-2</v>
      </c>
      <c r="F184" s="103">
        <f>'cieki 2023'!N185</f>
        <v>12.6</v>
      </c>
      <c r="G184" s="103">
        <f>'cieki 2023'!O185</f>
        <v>14.9</v>
      </c>
      <c r="H184" s="115">
        <f>'cieki 2023'!P185</f>
        <v>0.14000000000000001</v>
      </c>
      <c r="I184" s="103">
        <f>'cieki 2023'!S185</f>
        <v>16</v>
      </c>
      <c r="J184" s="103">
        <f>'cieki 2023'!T185</f>
        <v>8.2899999999999991</v>
      </c>
      <c r="K184" s="104">
        <f>'cieki 2023'!X185</f>
        <v>81.900000000000006</v>
      </c>
      <c r="L184" s="104">
        <f>'cieki 2023'!AA185</f>
        <v>14600</v>
      </c>
      <c r="M184" s="104">
        <f>'cieki 2023'!AB185</f>
        <v>291</v>
      </c>
      <c r="N184" s="104">
        <f>'cieki 2023'!AH185</f>
        <v>100</v>
      </c>
      <c r="O184" s="104">
        <f>'cieki 2023'!AI185</f>
        <v>348</v>
      </c>
      <c r="P184" s="104">
        <f>'cieki 2023'!AJ185</f>
        <v>169</v>
      </c>
      <c r="Q184" s="104">
        <f>'cieki 2023'!AK185</f>
        <v>1120</v>
      </c>
      <c r="R184" s="104">
        <f>'cieki 2023'!AL185</f>
        <v>986</v>
      </c>
      <c r="S184" s="104">
        <f>'cieki 2023'!AM185</f>
        <v>820</v>
      </c>
      <c r="T184" s="104">
        <f>'cieki 2023'!AN185</f>
        <v>1140</v>
      </c>
      <c r="U184" s="104">
        <f>'cieki 2023'!AP185</f>
        <v>869</v>
      </c>
      <c r="V184" s="104">
        <f>'cieki 2023'!AQ185</f>
        <v>12</v>
      </c>
      <c r="W184" s="104">
        <f>'cieki 2023'!AR185</f>
        <v>51</v>
      </c>
      <c r="X184" s="104">
        <f>'cieki 2023'!AS185</f>
        <v>84</v>
      </c>
      <c r="Y184" s="104">
        <f>'cieki 2023'!AT185</f>
        <v>1710</v>
      </c>
      <c r="Z184" s="104">
        <f>'cieki 2023'!AU185</f>
        <v>1290</v>
      </c>
      <c r="AA184" s="104">
        <f>'cieki 2023'!AV185</f>
        <v>584</v>
      </c>
      <c r="AB184" s="104">
        <f>'cieki 2023'!AW185</f>
        <v>728</v>
      </c>
      <c r="AC184" s="104">
        <f>'cieki 2023'!AX185</f>
        <v>1300</v>
      </c>
      <c r="AD184" s="104">
        <f>'cieki 2023'!AY185</f>
        <v>179</v>
      </c>
      <c r="AE184" s="104">
        <f>'cieki 2023'!BA185</f>
        <v>8414</v>
      </c>
      <c r="AF184" s="104">
        <f>'cieki 2023'!BI185</f>
        <v>0.5</v>
      </c>
      <c r="AG184" s="104">
        <f>'cieki 2023'!BK185</f>
        <v>0.5</v>
      </c>
      <c r="AH184" s="104">
        <f>'cieki 2023'!BL185</f>
        <v>0.05</v>
      </c>
      <c r="AI184" s="104">
        <f>'cieki 2023'!BM185</f>
        <v>0.05</v>
      </c>
      <c r="AJ184" s="104">
        <f>'cieki 2023'!BN185</f>
        <v>0.05</v>
      </c>
      <c r="AK184" s="104">
        <f>'cieki 2023'!BQ185</f>
        <v>0.4</v>
      </c>
      <c r="AL184" s="103">
        <f>'cieki 2023'!BS185</f>
        <v>0.05</v>
      </c>
      <c r="AM184" s="104">
        <f>'cieki 2023'!BU185</f>
        <v>0.1</v>
      </c>
      <c r="AN184" s="104">
        <f>'cieki 2023'!BW185</f>
        <v>0.05</v>
      </c>
      <c r="AO184" s="104">
        <f>'cieki 2023'!BX185</f>
        <v>0.05</v>
      </c>
      <c r="AP184" s="104">
        <f>'cieki 2023'!BY185</f>
        <v>0.15000000000000002</v>
      </c>
      <c r="AQ184" s="104">
        <f>'cieki 2023'!CA185</f>
        <v>0</v>
      </c>
      <c r="AR184" s="103">
        <f>'cieki 2023'!CL185</f>
        <v>0</v>
      </c>
      <c r="AS184" s="104">
        <f>'cieki 2023'!CO185</f>
        <v>0</v>
      </c>
      <c r="AT184" s="104">
        <f>'cieki 2023'!CT185</f>
        <v>0</v>
      </c>
      <c r="AU184" s="115">
        <f>'cieki 2023'!CY185</f>
        <v>0</v>
      </c>
      <c r="AV184" s="104">
        <f>'cieki 2023'!DD185</f>
        <v>0</v>
      </c>
      <c r="AW184" s="104">
        <f>'cieki 2023'!DE185</f>
        <v>0.05</v>
      </c>
      <c r="AX184" s="104">
        <f>'cieki 2023'!DF185</f>
        <v>0.05</v>
      </c>
      <c r="AY184" s="99" t="s">
        <v>164</v>
      </c>
      <c r="AZ184" s="105"/>
      <c r="BB184" s="114"/>
    </row>
    <row r="185" spans="1:54" s="93" customFormat="1" x14ac:dyDescent="0.25">
      <c r="A185" s="101">
        <f>'cieki 2023'!B186</f>
        <v>362</v>
      </c>
      <c r="B185" s="102" t="str">
        <f>'cieki 2023'!D186</f>
        <v>Trześniówka - Trześń</v>
      </c>
      <c r="C185" s="103">
        <f>'cieki 2023'!I186</f>
        <v>0.05</v>
      </c>
      <c r="D185" s="103">
        <f>'cieki 2023'!J186</f>
        <v>1.5</v>
      </c>
      <c r="E185" s="103">
        <f>'cieki 2023'!L186</f>
        <v>0.28199999999999997</v>
      </c>
      <c r="F185" s="103">
        <f>'cieki 2023'!N186</f>
        <v>2.2799999999999998</v>
      </c>
      <c r="G185" s="103">
        <f>'cieki 2023'!O186</f>
        <v>5.42</v>
      </c>
      <c r="H185" s="115">
        <f>'cieki 2023'!P186</f>
        <v>3.3999999999999998E-3</v>
      </c>
      <c r="I185" s="103">
        <f>'cieki 2023'!S186</f>
        <v>2.7</v>
      </c>
      <c r="J185" s="103">
        <f>'cieki 2023'!T186</f>
        <v>4.78</v>
      </c>
      <c r="K185" s="104">
        <f>'cieki 2023'!X186</f>
        <v>9.5500000000000007</v>
      </c>
      <c r="L185" s="104">
        <f>'cieki 2023'!AA186</f>
        <v>3300</v>
      </c>
      <c r="M185" s="104">
        <f>'cieki 2023'!AB186</f>
        <v>48.1</v>
      </c>
      <c r="N185" s="104">
        <f>'cieki 2023'!AH186</f>
        <v>6</v>
      </c>
      <c r="O185" s="104">
        <f>'cieki 2023'!AI186</f>
        <v>14</v>
      </c>
      <c r="P185" s="104">
        <f>'cieki 2023'!AJ186</f>
        <v>2.5</v>
      </c>
      <c r="Q185" s="104">
        <f>'cieki 2023'!AK186</f>
        <v>30</v>
      </c>
      <c r="R185" s="104">
        <f>'cieki 2023'!AL186</f>
        <v>7</v>
      </c>
      <c r="S185" s="104">
        <f>'cieki 2023'!AM186</f>
        <v>5</v>
      </c>
      <c r="T185" s="104">
        <f>'cieki 2023'!AN186</f>
        <v>8</v>
      </c>
      <c r="U185" s="104">
        <f>'cieki 2023'!AP186</f>
        <v>2.5</v>
      </c>
      <c r="V185" s="104">
        <f>'cieki 2023'!AQ186</f>
        <v>1.5</v>
      </c>
      <c r="W185" s="104">
        <f>'cieki 2023'!AR186</f>
        <v>2.5</v>
      </c>
      <c r="X185" s="104">
        <f>'cieki 2023'!AS186</f>
        <v>2.5</v>
      </c>
      <c r="Y185" s="104">
        <f>'cieki 2023'!AT186</f>
        <v>24</v>
      </c>
      <c r="Z185" s="104">
        <f>'cieki 2023'!AU186</f>
        <v>9</v>
      </c>
      <c r="AA185" s="104">
        <f>'cieki 2023'!AV186</f>
        <v>2.5</v>
      </c>
      <c r="AB185" s="104">
        <f>'cieki 2023'!AW186</f>
        <v>6</v>
      </c>
      <c r="AC185" s="104">
        <f>'cieki 2023'!AX186</f>
        <v>6</v>
      </c>
      <c r="AD185" s="104">
        <f>'cieki 2023'!AY186</f>
        <v>2.5</v>
      </c>
      <c r="AE185" s="104">
        <f>'cieki 2023'!BA186</f>
        <v>114.5</v>
      </c>
      <c r="AF185" s="104">
        <f>'cieki 2023'!BI186</f>
        <v>0.5</v>
      </c>
      <c r="AG185" s="104">
        <f>'cieki 2023'!BK186</f>
        <v>0.5</v>
      </c>
      <c r="AH185" s="104">
        <f>'cieki 2023'!BL186</f>
        <v>0.05</v>
      </c>
      <c r="AI185" s="104">
        <f>'cieki 2023'!BM186</f>
        <v>0.05</v>
      </c>
      <c r="AJ185" s="104">
        <f>'cieki 2023'!BN186</f>
        <v>0.05</v>
      </c>
      <c r="AK185" s="104">
        <f>'cieki 2023'!BQ186</f>
        <v>0.4</v>
      </c>
      <c r="AL185" s="103">
        <f>'cieki 2023'!BS186</f>
        <v>0.05</v>
      </c>
      <c r="AM185" s="104">
        <f>'cieki 2023'!BU186</f>
        <v>0.1</v>
      </c>
      <c r="AN185" s="104">
        <f>'cieki 2023'!BW186</f>
        <v>0.05</v>
      </c>
      <c r="AO185" s="104">
        <f>'cieki 2023'!BX186</f>
        <v>0.05</v>
      </c>
      <c r="AP185" s="104">
        <f>'cieki 2023'!BY186</f>
        <v>0.15000000000000002</v>
      </c>
      <c r="AQ185" s="104">
        <f>'cieki 2023'!CA186</f>
        <v>0</v>
      </c>
      <c r="AR185" s="103">
        <f>'cieki 2023'!CL186</f>
        <v>0</v>
      </c>
      <c r="AS185" s="104">
        <f>'cieki 2023'!CO186</f>
        <v>0</v>
      </c>
      <c r="AT185" s="104">
        <f>'cieki 2023'!CT186</f>
        <v>0</v>
      </c>
      <c r="AU185" s="115">
        <f>'cieki 2023'!CY186</f>
        <v>0</v>
      </c>
      <c r="AV185" s="104">
        <f>'cieki 2023'!DD186</f>
        <v>0</v>
      </c>
      <c r="AW185" s="104">
        <f>'cieki 2023'!DE186</f>
        <v>0.05</v>
      </c>
      <c r="AX185" s="104">
        <f>'cieki 2023'!DF186</f>
        <v>0.05</v>
      </c>
      <c r="AY185" s="92" t="s">
        <v>161</v>
      </c>
      <c r="AZ185" s="105"/>
      <c r="BB185" s="114"/>
    </row>
    <row r="186" spans="1:54" s="93" customFormat="1" x14ac:dyDescent="0.25">
      <c r="A186" s="101">
        <f>'cieki 2023'!B187</f>
        <v>364</v>
      </c>
      <c r="B186" s="102" t="str">
        <f>'cieki 2023'!D187</f>
        <v>Uszwica - Wola Przemykowska</v>
      </c>
      <c r="C186" s="103">
        <f>'cieki 2023'!I187</f>
        <v>0.05</v>
      </c>
      <c r="D186" s="103">
        <f>'cieki 2023'!J187</f>
        <v>1.5</v>
      </c>
      <c r="E186" s="103">
        <f>'cieki 2023'!L187</f>
        <v>2.5000000000000001E-2</v>
      </c>
      <c r="F186" s="103">
        <f>'cieki 2023'!N187</f>
        <v>1.44</v>
      </c>
      <c r="G186" s="103">
        <f>'cieki 2023'!O187</f>
        <v>3.09</v>
      </c>
      <c r="H186" s="115">
        <f>'cieki 2023'!P187</f>
        <v>2.8999999999999998E-3</v>
      </c>
      <c r="I186" s="103">
        <f>'cieki 2023'!S187</f>
        <v>2.3199999999999998</v>
      </c>
      <c r="J186" s="103">
        <f>'cieki 2023'!T187</f>
        <v>3.44</v>
      </c>
      <c r="K186" s="104">
        <f>'cieki 2023'!X187</f>
        <v>6.26</v>
      </c>
      <c r="L186" s="104">
        <f>'cieki 2023'!AA187</f>
        <v>1640</v>
      </c>
      <c r="M186" s="104">
        <f>'cieki 2023'!AB187</f>
        <v>30.7</v>
      </c>
      <c r="N186" s="104">
        <f>'cieki 2023'!AH187</f>
        <v>2.5</v>
      </c>
      <c r="O186" s="104">
        <f>'cieki 2023'!AI187</f>
        <v>2.5</v>
      </c>
      <c r="P186" s="104">
        <f>'cieki 2023'!AJ187</f>
        <v>2.5</v>
      </c>
      <c r="Q186" s="104">
        <f>'cieki 2023'!AK187</f>
        <v>10</v>
      </c>
      <c r="R186" s="104">
        <f>'cieki 2023'!AL187</f>
        <v>8</v>
      </c>
      <c r="S186" s="104">
        <f>'cieki 2023'!AM187</f>
        <v>7</v>
      </c>
      <c r="T186" s="104">
        <f>'cieki 2023'!AN187</f>
        <v>9</v>
      </c>
      <c r="U186" s="104">
        <f>'cieki 2023'!AP187</f>
        <v>6</v>
      </c>
      <c r="V186" s="104">
        <f>'cieki 2023'!AQ187</f>
        <v>1.5</v>
      </c>
      <c r="W186" s="104">
        <f>'cieki 2023'!AR187</f>
        <v>2.5</v>
      </c>
      <c r="X186" s="104">
        <f>'cieki 2023'!AS187</f>
        <v>2.5</v>
      </c>
      <c r="Y186" s="104">
        <f>'cieki 2023'!AT187</f>
        <v>8</v>
      </c>
      <c r="Z186" s="104">
        <f>'cieki 2023'!AU187</f>
        <v>9</v>
      </c>
      <c r="AA186" s="104">
        <f>'cieki 2023'!AV187</f>
        <v>2.5</v>
      </c>
      <c r="AB186" s="104">
        <f>'cieki 2023'!AW187</f>
        <v>7</v>
      </c>
      <c r="AC186" s="104">
        <f>'cieki 2023'!AX187</f>
        <v>13</v>
      </c>
      <c r="AD186" s="104">
        <f>'cieki 2023'!AY187</f>
        <v>2.5</v>
      </c>
      <c r="AE186" s="104">
        <f>'cieki 2023'!BA187</f>
        <v>67.5</v>
      </c>
      <c r="AF186" s="104">
        <f>'cieki 2023'!BI187</f>
        <v>0.5</v>
      </c>
      <c r="AG186" s="104">
        <f>'cieki 2023'!BK187</f>
        <v>0.5</v>
      </c>
      <c r="AH186" s="104">
        <f>'cieki 2023'!BL187</f>
        <v>0.05</v>
      </c>
      <c r="AI186" s="104">
        <f>'cieki 2023'!BM187</f>
        <v>0.05</v>
      </c>
      <c r="AJ186" s="104">
        <f>'cieki 2023'!BN187</f>
        <v>0.05</v>
      </c>
      <c r="AK186" s="104">
        <f>'cieki 2023'!BQ187</f>
        <v>0.4</v>
      </c>
      <c r="AL186" s="103">
        <f>'cieki 2023'!BS187</f>
        <v>0.05</v>
      </c>
      <c r="AM186" s="104">
        <f>'cieki 2023'!BU187</f>
        <v>0.1</v>
      </c>
      <c r="AN186" s="104">
        <f>'cieki 2023'!BW187</f>
        <v>0.05</v>
      </c>
      <c r="AO186" s="104">
        <f>'cieki 2023'!BX187</f>
        <v>0.05</v>
      </c>
      <c r="AP186" s="104">
        <f>'cieki 2023'!BY187</f>
        <v>0.15000000000000002</v>
      </c>
      <c r="AQ186" s="104">
        <f>'cieki 2023'!CA187</f>
        <v>0</v>
      </c>
      <c r="AR186" s="103">
        <f>'cieki 2023'!CL187</f>
        <v>0</v>
      </c>
      <c r="AS186" s="104">
        <f>'cieki 2023'!CO187</f>
        <v>0</v>
      </c>
      <c r="AT186" s="104">
        <f>'cieki 2023'!CT187</f>
        <v>0</v>
      </c>
      <c r="AU186" s="115">
        <f>'cieki 2023'!CY187</f>
        <v>0</v>
      </c>
      <c r="AV186" s="104">
        <f>'cieki 2023'!DD187</f>
        <v>0</v>
      </c>
      <c r="AW186" s="104">
        <f>'cieki 2023'!DE187</f>
        <v>0.05</v>
      </c>
      <c r="AX186" s="104">
        <f>'cieki 2023'!DF187</f>
        <v>0.05</v>
      </c>
      <c r="AY186" s="92" t="s">
        <v>161</v>
      </c>
      <c r="AZ186" s="105"/>
      <c r="BB186" s="114"/>
    </row>
    <row r="187" spans="1:54" s="93" customFormat="1" x14ac:dyDescent="0.25">
      <c r="A187" s="101">
        <f>'cieki 2023'!B188</f>
        <v>365</v>
      </c>
      <c r="B187" s="102" t="str">
        <f>'cieki 2023'!D188</f>
        <v>Warta - m. Kostrzyn</v>
      </c>
      <c r="C187" s="103">
        <f>'cieki 2023'!I188</f>
        <v>39.6</v>
      </c>
      <c r="D187" s="103">
        <f>'cieki 2023'!J188</f>
        <v>1.5</v>
      </c>
      <c r="E187" s="103">
        <f>'cieki 2023'!L188</f>
        <v>0.14799999999999999</v>
      </c>
      <c r="F187" s="103">
        <f>'cieki 2023'!N188</f>
        <v>2.96</v>
      </c>
      <c r="G187" s="103">
        <f>'cieki 2023'!O188</f>
        <v>4.13</v>
      </c>
      <c r="H187" s="115">
        <f>'cieki 2023'!P188</f>
        <v>1E-3</v>
      </c>
      <c r="I187" s="103">
        <f>'cieki 2023'!S188</f>
        <v>1</v>
      </c>
      <c r="J187" s="103">
        <f>'cieki 2023'!T188</f>
        <v>2.4500000000000002</v>
      </c>
      <c r="K187" s="104">
        <f>'cieki 2023'!X188</f>
        <v>19.8</v>
      </c>
      <c r="L187" s="104">
        <f>'cieki 2023'!AA188</f>
        <v>1990</v>
      </c>
      <c r="M187" s="104">
        <f>'cieki 2023'!AB188</f>
        <v>170</v>
      </c>
      <c r="N187" s="104">
        <f>'cieki 2023'!AH188</f>
        <v>2.5</v>
      </c>
      <c r="O187" s="104">
        <f>'cieki 2023'!AI188</f>
        <v>28</v>
      </c>
      <c r="P187" s="104">
        <f>'cieki 2023'!AJ188</f>
        <v>2.5</v>
      </c>
      <c r="Q187" s="104">
        <f>'cieki 2023'!AK188</f>
        <v>46</v>
      </c>
      <c r="R187" s="104">
        <f>'cieki 2023'!AL188</f>
        <v>15</v>
      </c>
      <c r="S187" s="104">
        <f>'cieki 2023'!AM188</f>
        <v>10</v>
      </c>
      <c r="T187" s="104">
        <f>'cieki 2023'!AN188</f>
        <v>13</v>
      </c>
      <c r="U187" s="104">
        <f>'cieki 2023'!AP188</f>
        <v>9</v>
      </c>
      <c r="V187" s="104">
        <f>'cieki 2023'!AQ188</f>
        <v>1.5</v>
      </c>
      <c r="W187" s="104">
        <f>'cieki 2023'!AR188</f>
        <v>2.5</v>
      </c>
      <c r="X187" s="104">
        <f>'cieki 2023'!AS188</f>
        <v>2.5</v>
      </c>
      <c r="Y187" s="104">
        <f>'cieki 2023'!AT188</f>
        <v>39</v>
      </c>
      <c r="Z187" s="104">
        <f>'cieki 2023'!AU188</f>
        <v>16</v>
      </c>
      <c r="AA187" s="104">
        <f>'cieki 2023'!AV188</f>
        <v>6</v>
      </c>
      <c r="AB187" s="104">
        <f>'cieki 2023'!AW188</f>
        <v>9</v>
      </c>
      <c r="AC187" s="104">
        <f>'cieki 2023'!AX188</f>
        <v>19</v>
      </c>
      <c r="AD187" s="104">
        <f>'cieki 2023'!AY188</f>
        <v>2.5</v>
      </c>
      <c r="AE187" s="104">
        <f>'cieki 2023'!BA188</f>
        <v>184.5</v>
      </c>
      <c r="AF187" s="104">
        <f>'cieki 2023'!BI188</f>
        <v>0.5</v>
      </c>
      <c r="AG187" s="104">
        <f>'cieki 2023'!BK188</f>
        <v>0.5</v>
      </c>
      <c r="AH187" s="104">
        <f>'cieki 2023'!BL188</f>
        <v>0.05</v>
      </c>
      <c r="AI187" s="104">
        <f>'cieki 2023'!BM188</f>
        <v>0.05</v>
      </c>
      <c r="AJ187" s="104">
        <f>'cieki 2023'!BN188</f>
        <v>0.05</v>
      </c>
      <c r="AK187" s="104">
        <f>'cieki 2023'!BQ188</f>
        <v>0.4</v>
      </c>
      <c r="AL187" s="103">
        <f>'cieki 2023'!BS188</f>
        <v>0.05</v>
      </c>
      <c r="AM187" s="104">
        <f>'cieki 2023'!BU188</f>
        <v>0.1</v>
      </c>
      <c r="AN187" s="104">
        <f>'cieki 2023'!BW188</f>
        <v>0.05</v>
      </c>
      <c r="AO187" s="104">
        <f>'cieki 2023'!BX188</f>
        <v>0.05</v>
      </c>
      <c r="AP187" s="104">
        <f>'cieki 2023'!BY188</f>
        <v>0.15000000000000002</v>
      </c>
      <c r="AQ187" s="104">
        <f>'cieki 2023'!CA188</f>
        <v>25</v>
      </c>
      <c r="AR187" s="103">
        <f>'cieki 2023'!CL188</f>
        <v>5.0000000000000001E-3</v>
      </c>
      <c r="AS187" s="104">
        <f>'cieki 2023'!CO188</f>
        <v>0.5</v>
      </c>
      <c r="AT187" s="104">
        <f>'cieki 2023'!CT188</f>
        <v>0.5</v>
      </c>
      <c r="AU187" s="115">
        <f>'cieki 2023'!CY188</f>
        <v>8.7799999999999998E-4</v>
      </c>
      <c r="AV187" s="104">
        <f>'cieki 2023'!DD188</f>
        <v>0.05</v>
      </c>
      <c r="AW187" s="104">
        <f>'cieki 2023'!DE188</f>
        <v>0.05</v>
      </c>
      <c r="AX187" s="104">
        <f>'cieki 2023'!DF188</f>
        <v>0.05</v>
      </c>
      <c r="AY187" s="99" t="s">
        <v>164</v>
      </c>
      <c r="AZ187" s="105"/>
      <c r="BB187" s="114"/>
    </row>
    <row r="188" spans="1:54" s="93" customFormat="1" x14ac:dyDescent="0.25">
      <c r="A188" s="101">
        <f>'cieki 2023'!B189</f>
        <v>366</v>
      </c>
      <c r="B188" s="102" t="str">
        <f>'cieki 2023'!D189</f>
        <v>Warta - Kamion</v>
      </c>
      <c r="C188" s="103">
        <f>'cieki 2023'!I189</f>
        <v>0.05</v>
      </c>
      <c r="D188" s="103">
        <f>'cieki 2023'!J189</f>
        <v>1.5</v>
      </c>
      <c r="E188" s="103">
        <f>'cieki 2023'!L189</f>
        <v>5.7000000000000002E-2</v>
      </c>
      <c r="F188" s="103">
        <f>'cieki 2023'!N189</f>
        <v>2.76</v>
      </c>
      <c r="G188" s="103">
        <f>'cieki 2023'!O189</f>
        <v>3.27</v>
      </c>
      <c r="H188" s="115">
        <f>'cieki 2023'!P189</f>
        <v>7.4200000000000004E-3</v>
      </c>
      <c r="I188" s="103">
        <f>'cieki 2023'!S189</f>
        <v>7.95</v>
      </c>
      <c r="J188" s="103">
        <f>'cieki 2023'!T189</f>
        <v>2.17</v>
      </c>
      <c r="K188" s="104">
        <f>'cieki 2023'!X189</f>
        <v>29.2</v>
      </c>
      <c r="L188" s="104">
        <f>'cieki 2023'!AA189</f>
        <v>2410</v>
      </c>
      <c r="M188" s="104">
        <f>'cieki 2023'!AB189</f>
        <v>789.90800000000002</v>
      </c>
      <c r="N188" s="104">
        <f>'cieki 2023'!AH189</f>
        <v>7</v>
      </c>
      <c r="O188" s="104">
        <f>'cieki 2023'!AI189</f>
        <v>28</v>
      </c>
      <c r="P188" s="104">
        <f>'cieki 2023'!AJ189</f>
        <v>2.5</v>
      </c>
      <c r="Q188" s="104">
        <f>'cieki 2023'!AK189</f>
        <v>11</v>
      </c>
      <c r="R188" s="104">
        <f>'cieki 2023'!AL189</f>
        <v>2.5</v>
      </c>
      <c r="S188" s="104">
        <f>'cieki 2023'!AM189</f>
        <v>2.5</v>
      </c>
      <c r="T188" s="104">
        <f>'cieki 2023'!AN189</f>
        <v>2.5</v>
      </c>
      <c r="U188" s="104">
        <f>'cieki 2023'!AP189</f>
        <v>2.5</v>
      </c>
      <c r="V188" s="104">
        <f>'cieki 2023'!AQ189</f>
        <v>1.5</v>
      </c>
      <c r="W188" s="104">
        <f>'cieki 2023'!AR189</f>
        <v>20</v>
      </c>
      <c r="X188" s="104">
        <f>'cieki 2023'!AS189</f>
        <v>6</v>
      </c>
      <c r="Y188" s="104">
        <f>'cieki 2023'!AT189</f>
        <v>6</v>
      </c>
      <c r="Z188" s="104">
        <f>'cieki 2023'!AU189</f>
        <v>2.5</v>
      </c>
      <c r="AA188" s="104">
        <f>'cieki 2023'!AV189</f>
        <v>2.5</v>
      </c>
      <c r="AB188" s="104">
        <f>'cieki 2023'!AW189</f>
        <v>2.5</v>
      </c>
      <c r="AC188" s="104">
        <f>'cieki 2023'!AX189</f>
        <v>2.5</v>
      </c>
      <c r="AD188" s="104">
        <f>'cieki 2023'!AY189</f>
        <v>2.5</v>
      </c>
      <c r="AE188" s="104">
        <f>'cieki 2023'!BA189</f>
        <v>94.5</v>
      </c>
      <c r="AF188" s="104">
        <f>'cieki 2023'!BI189</f>
        <v>0.5</v>
      </c>
      <c r="AG188" s="104">
        <f>'cieki 2023'!BK189</f>
        <v>0.5</v>
      </c>
      <c r="AH188" s="104">
        <f>'cieki 2023'!BL189</f>
        <v>0.05</v>
      </c>
      <c r="AI188" s="104">
        <f>'cieki 2023'!BM189</f>
        <v>0.05</v>
      </c>
      <c r="AJ188" s="104">
        <f>'cieki 2023'!BN189</f>
        <v>0.05</v>
      </c>
      <c r="AK188" s="104">
        <f>'cieki 2023'!BQ189</f>
        <v>0.4</v>
      </c>
      <c r="AL188" s="103">
        <f>'cieki 2023'!BS189</f>
        <v>0.05</v>
      </c>
      <c r="AM188" s="104">
        <f>'cieki 2023'!BU189</f>
        <v>0.1</v>
      </c>
      <c r="AN188" s="104">
        <f>'cieki 2023'!BW189</f>
        <v>0.05</v>
      </c>
      <c r="AO188" s="104">
        <f>'cieki 2023'!BX189</f>
        <v>0.05</v>
      </c>
      <c r="AP188" s="104">
        <f>'cieki 2023'!BY189</f>
        <v>0.15000000000000002</v>
      </c>
      <c r="AQ188" s="104">
        <f>'cieki 2023'!CA189</f>
        <v>0</v>
      </c>
      <c r="AR188" s="103">
        <f>'cieki 2023'!CL189</f>
        <v>0</v>
      </c>
      <c r="AS188" s="104">
        <f>'cieki 2023'!CO189</f>
        <v>0</v>
      </c>
      <c r="AT188" s="104">
        <f>'cieki 2023'!CT189</f>
        <v>0</v>
      </c>
      <c r="AU188" s="115">
        <f>'cieki 2023'!CY189</f>
        <v>0</v>
      </c>
      <c r="AV188" s="104">
        <f>'cieki 2023'!DD189</f>
        <v>0</v>
      </c>
      <c r="AW188" s="104">
        <f>'cieki 2023'!DE189</f>
        <v>0.05</v>
      </c>
      <c r="AX188" s="104">
        <f>'cieki 2023'!DF189</f>
        <v>0.05</v>
      </c>
      <c r="AY188" s="96" t="s">
        <v>163</v>
      </c>
      <c r="AZ188" s="105"/>
      <c r="BB188" s="114"/>
    </row>
    <row r="189" spans="1:54" s="93" customFormat="1" x14ac:dyDescent="0.25">
      <c r="A189" s="101">
        <f>'cieki 2023'!B190</f>
        <v>367</v>
      </c>
      <c r="B189" s="102" t="str">
        <f>'cieki 2023'!D190</f>
        <v>Warta - powyżej zbiornika Poraj m.Lgota</v>
      </c>
      <c r="C189" s="103">
        <f>'cieki 2023'!I190</f>
        <v>0.05</v>
      </c>
      <c r="D189" s="103">
        <f>'cieki 2023'!J190</f>
        <v>1.5</v>
      </c>
      <c r="E189" s="103">
        <f>'cieki 2023'!L190</f>
        <v>0.20100000000000001</v>
      </c>
      <c r="F189" s="103">
        <f>'cieki 2023'!N190</f>
        <v>1.74</v>
      </c>
      <c r="G189" s="103">
        <f>'cieki 2023'!O190</f>
        <v>6.08</v>
      </c>
      <c r="H189" s="115">
        <f>'cieki 2023'!P190</f>
        <v>6.1999999999999998E-3</v>
      </c>
      <c r="I189" s="103">
        <f>'cieki 2023'!S190</f>
        <v>1.17</v>
      </c>
      <c r="J189" s="103">
        <f>'cieki 2023'!T190</f>
        <v>4.62</v>
      </c>
      <c r="K189" s="104">
        <f>'cieki 2023'!X190</f>
        <v>99.8</v>
      </c>
      <c r="L189" s="104">
        <f>'cieki 2023'!AA190</f>
        <v>1160</v>
      </c>
      <c r="M189" s="104">
        <f>'cieki 2023'!AB190</f>
        <v>75.400000000000006</v>
      </c>
      <c r="N189" s="104">
        <f>'cieki 2023'!AH190</f>
        <v>32</v>
      </c>
      <c r="O189" s="104">
        <f>'cieki 2023'!AI190</f>
        <v>61</v>
      </c>
      <c r="P189" s="104">
        <f>'cieki 2023'!AJ190</f>
        <v>9</v>
      </c>
      <c r="Q189" s="104">
        <f>'cieki 2023'!AK190</f>
        <v>114</v>
      </c>
      <c r="R189" s="104">
        <f>'cieki 2023'!AL190</f>
        <v>40</v>
      </c>
      <c r="S189" s="104">
        <f>'cieki 2023'!AM190</f>
        <v>37</v>
      </c>
      <c r="T189" s="104">
        <f>'cieki 2023'!AN190</f>
        <v>42</v>
      </c>
      <c r="U189" s="104">
        <f>'cieki 2023'!AP190</f>
        <v>21</v>
      </c>
      <c r="V189" s="104">
        <f>'cieki 2023'!AQ190</f>
        <v>1.5</v>
      </c>
      <c r="W189" s="104">
        <f>'cieki 2023'!AR190</f>
        <v>9</v>
      </c>
      <c r="X189" s="104">
        <f>'cieki 2023'!AS190</f>
        <v>7</v>
      </c>
      <c r="Y189" s="104">
        <f>'cieki 2023'!AT190</f>
        <v>101</v>
      </c>
      <c r="Z189" s="104">
        <f>'cieki 2023'!AU190</f>
        <v>47</v>
      </c>
      <c r="AA189" s="104">
        <f>'cieki 2023'!AV190</f>
        <v>18</v>
      </c>
      <c r="AB189" s="104">
        <f>'cieki 2023'!AW190</f>
        <v>28</v>
      </c>
      <c r="AC189" s="104">
        <f>'cieki 2023'!AX190</f>
        <v>42</v>
      </c>
      <c r="AD189" s="104">
        <f>'cieki 2023'!AY190</f>
        <v>6</v>
      </c>
      <c r="AE189" s="104">
        <f>'cieki 2023'!BA190</f>
        <v>518.5</v>
      </c>
      <c r="AF189" s="104">
        <f>'cieki 2023'!BI190</f>
        <v>0.5</v>
      </c>
      <c r="AG189" s="104">
        <f>'cieki 2023'!BK190</f>
        <v>0.5</v>
      </c>
      <c r="AH189" s="104">
        <f>'cieki 2023'!BL190</f>
        <v>0.05</v>
      </c>
      <c r="AI189" s="104">
        <f>'cieki 2023'!BM190</f>
        <v>0.05</v>
      </c>
      <c r="AJ189" s="104">
        <f>'cieki 2023'!BN190</f>
        <v>0.05</v>
      </c>
      <c r="AK189" s="104">
        <f>'cieki 2023'!BQ190</f>
        <v>0.4</v>
      </c>
      <c r="AL189" s="103">
        <f>'cieki 2023'!BS190</f>
        <v>0.05</v>
      </c>
      <c r="AM189" s="104">
        <f>'cieki 2023'!BU190</f>
        <v>0.1</v>
      </c>
      <c r="AN189" s="104">
        <f>'cieki 2023'!BW190</f>
        <v>0.05</v>
      </c>
      <c r="AO189" s="104">
        <f>'cieki 2023'!BX190</f>
        <v>0.05</v>
      </c>
      <c r="AP189" s="104">
        <f>'cieki 2023'!BY190</f>
        <v>0.15000000000000002</v>
      </c>
      <c r="AQ189" s="104">
        <f>'cieki 2023'!CA190</f>
        <v>0</v>
      </c>
      <c r="AR189" s="103">
        <f>'cieki 2023'!CL190</f>
        <v>0</v>
      </c>
      <c r="AS189" s="104">
        <f>'cieki 2023'!CO190</f>
        <v>0</v>
      </c>
      <c r="AT189" s="104">
        <f>'cieki 2023'!CT190</f>
        <v>0</v>
      </c>
      <c r="AU189" s="115">
        <f>'cieki 2023'!CY190</f>
        <v>0</v>
      </c>
      <c r="AV189" s="104">
        <f>'cieki 2023'!DD190</f>
        <v>0</v>
      </c>
      <c r="AW189" s="104">
        <f>'cieki 2023'!DE190</f>
        <v>0.05</v>
      </c>
      <c r="AX189" s="104">
        <f>'cieki 2023'!DF190</f>
        <v>0.05</v>
      </c>
      <c r="AY189" s="94" t="s">
        <v>162</v>
      </c>
      <c r="AZ189" s="105"/>
      <c r="BB189" s="114"/>
    </row>
    <row r="190" spans="1:54" s="93" customFormat="1" x14ac:dyDescent="0.25">
      <c r="A190" s="101">
        <f>'cieki 2023'!B191</f>
        <v>368</v>
      </c>
      <c r="B190" s="102" t="str">
        <f>'cieki 2023'!D191</f>
        <v>Warta - miejscowość Mstów</v>
      </c>
      <c r="C190" s="103">
        <f>'cieki 2023'!I191</f>
        <v>0.05</v>
      </c>
      <c r="D190" s="103">
        <f>'cieki 2023'!J191</f>
        <v>1.5</v>
      </c>
      <c r="E190" s="103">
        <f>'cieki 2023'!L191</f>
        <v>2.88</v>
      </c>
      <c r="F190" s="103">
        <f>'cieki 2023'!N191</f>
        <v>61</v>
      </c>
      <c r="G190" s="103">
        <f>'cieki 2023'!O191</f>
        <v>19.399999999999999</v>
      </c>
      <c r="H190" s="115">
        <f>'cieki 2023'!P191</f>
        <v>4.4999999999999997E-3</v>
      </c>
      <c r="I190" s="103">
        <f>'cieki 2023'!S191</f>
        <v>9.83</v>
      </c>
      <c r="J190" s="103">
        <f>'cieki 2023'!T191</f>
        <v>32.299999999999997</v>
      </c>
      <c r="K190" s="104">
        <f>'cieki 2023'!X191</f>
        <v>267</v>
      </c>
      <c r="L190" s="104">
        <f>'cieki 2023'!AA191</f>
        <v>10100</v>
      </c>
      <c r="M190" s="104">
        <f>'cieki 2023'!AB191</f>
        <v>545.37699999999995</v>
      </c>
      <c r="N190" s="104">
        <f>'cieki 2023'!AH191</f>
        <v>51</v>
      </c>
      <c r="O190" s="104">
        <f>'cieki 2023'!AI191</f>
        <v>83</v>
      </c>
      <c r="P190" s="104">
        <f>'cieki 2023'!AJ191</f>
        <v>20</v>
      </c>
      <c r="Q190" s="104">
        <f>'cieki 2023'!AK191</f>
        <v>278</v>
      </c>
      <c r="R190" s="104">
        <f>'cieki 2023'!AL191</f>
        <v>120</v>
      </c>
      <c r="S190" s="104">
        <f>'cieki 2023'!AM191</f>
        <v>110</v>
      </c>
      <c r="T190" s="104">
        <f>'cieki 2023'!AN191</f>
        <v>108</v>
      </c>
      <c r="U190" s="104">
        <f>'cieki 2023'!AP191</f>
        <v>79</v>
      </c>
      <c r="V190" s="104">
        <f>'cieki 2023'!AQ191</f>
        <v>1.5</v>
      </c>
      <c r="W190" s="104">
        <f>'cieki 2023'!AR191</f>
        <v>14</v>
      </c>
      <c r="X190" s="104">
        <f>'cieki 2023'!AS191</f>
        <v>14</v>
      </c>
      <c r="Y190" s="104">
        <f>'cieki 2023'!AT191</f>
        <v>275</v>
      </c>
      <c r="Z190" s="104">
        <f>'cieki 2023'!AU191</f>
        <v>140</v>
      </c>
      <c r="AA190" s="104">
        <f>'cieki 2023'!AV191</f>
        <v>64</v>
      </c>
      <c r="AB190" s="104">
        <f>'cieki 2023'!AW191</f>
        <v>94</v>
      </c>
      <c r="AC190" s="104">
        <f>'cieki 2023'!AX191</f>
        <v>96</v>
      </c>
      <c r="AD190" s="104">
        <f>'cieki 2023'!AY191</f>
        <v>17</v>
      </c>
      <c r="AE190" s="104">
        <f>'cieki 2023'!BA191</f>
        <v>1278.5</v>
      </c>
      <c r="AF190" s="104">
        <f>'cieki 2023'!BI191</f>
        <v>0.5</v>
      </c>
      <c r="AG190" s="104">
        <f>'cieki 2023'!BK191</f>
        <v>0.5</v>
      </c>
      <c r="AH190" s="104">
        <f>'cieki 2023'!BL191</f>
        <v>0.05</v>
      </c>
      <c r="AI190" s="104">
        <f>'cieki 2023'!BM191</f>
        <v>0.05</v>
      </c>
      <c r="AJ190" s="104">
        <f>'cieki 2023'!BN191</f>
        <v>0.05</v>
      </c>
      <c r="AK190" s="104">
        <f>'cieki 2023'!BQ191</f>
        <v>0.4</v>
      </c>
      <c r="AL190" s="103">
        <f>'cieki 2023'!BS191</f>
        <v>0.05</v>
      </c>
      <c r="AM190" s="104">
        <f>'cieki 2023'!BU191</f>
        <v>0.1</v>
      </c>
      <c r="AN190" s="104">
        <f>'cieki 2023'!BW191</f>
        <v>0.05</v>
      </c>
      <c r="AO190" s="104">
        <f>'cieki 2023'!BX191</f>
        <v>0.05</v>
      </c>
      <c r="AP190" s="104">
        <f>'cieki 2023'!BY191</f>
        <v>0.15000000000000002</v>
      </c>
      <c r="AQ190" s="104">
        <f>'cieki 2023'!CA191</f>
        <v>0</v>
      </c>
      <c r="AR190" s="103">
        <f>'cieki 2023'!CL191</f>
        <v>0</v>
      </c>
      <c r="AS190" s="104">
        <f>'cieki 2023'!CO191</f>
        <v>0</v>
      </c>
      <c r="AT190" s="104">
        <f>'cieki 2023'!CT191</f>
        <v>0</v>
      </c>
      <c r="AU190" s="115">
        <f>'cieki 2023'!CY191</f>
        <v>0</v>
      </c>
      <c r="AV190" s="104">
        <f>'cieki 2023'!DD191</f>
        <v>0</v>
      </c>
      <c r="AW190" s="104">
        <f>'cieki 2023'!DE191</f>
        <v>0.05</v>
      </c>
      <c r="AX190" s="104">
        <f>'cieki 2023'!DF191</f>
        <v>0.05</v>
      </c>
      <c r="AY190" s="94" t="s">
        <v>162</v>
      </c>
      <c r="AZ190" s="105"/>
      <c r="BB190" s="114"/>
    </row>
    <row r="191" spans="1:54" s="93" customFormat="1" x14ac:dyDescent="0.25">
      <c r="A191" s="101">
        <f>'cieki 2023'!B192</f>
        <v>369</v>
      </c>
      <c r="B191" s="102" t="str">
        <f>'cieki 2023'!D192</f>
        <v>Warta - m. Skwierzyna</v>
      </c>
      <c r="C191" s="103">
        <f>'cieki 2023'!I192</f>
        <v>0.05</v>
      </c>
      <c r="D191" s="103">
        <f>'cieki 2023'!J192</f>
        <v>1.5</v>
      </c>
      <c r="E191" s="103">
        <f>'cieki 2023'!L192</f>
        <v>1.22</v>
      </c>
      <c r="F191" s="103">
        <f>'cieki 2023'!N192</f>
        <v>29.3</v>
      </c>
      <c r="G191" s="103">
        <f>'cieki 2023'!O192</f>
        <v>20.6</v>
      </c>
      <c r="H191" s="115">
        <f>'cieki 2023'!P192</f>
        <v>1.4E-2</v>
      </c>
      <c r="I191" s="103">
        <f>'cieki 2023'!S192</f>
        <v>9.36</v>
      </c>
      <c r="J191" s="103">
        <f>'cieki 2023'!T192</f>
        <v>11.5</v>
      </c>
      <c r="K191" s="104">
        <f>'cieki 2023'!X192</f>
        <v>112</v>
      </c>
      <c r="L191" s="104">
        <f>'cieki 2023'!AA192</f>
        <v>13900</v>
      </c>
      <c r="M191" s="104">
        <f>'cieki 2023'!AB192</f>
        <v>757.49900000000002</v>
      </c>
      <c r="N191" s="104">
        <f>'cieki 2023'!AH192</f>
        <v>85</v>
      </c>
      <c r="O191" s="104">
        <f>'cieki 2023'!AI192</f>
        <v>55</v>
      </c>
      <c r="P191" s="104">
        <f>'cieki 2023'!AJ192</f>
        <v>2.5</v>
      </c>
      <c r="Q191" s="104">
        <f>'cieki 2023'!AK192</f>
        <v>149</v>
      </c>
      <c r="R191" s="104">
        <f>'cieki 2023'!AL192</f>
        <v>51</v>
      </c>
      <c r="S191" s="104">
        <f>'cieki 2023'!AM192</f>
        <v>35</v>
      </c>
      <c r="T191" s="104">
        <f>'cieki 2023'!AN192</f>
        <v>56</v>
      </c>
      <c r="U191" s="104">
        <f>'cieki 2023'!AP192</f>
        <v>41</v>
      </c>
      <c r="V191" s="104">
        <f>'cieki 2023'!AQ192</f>
        <v>1.5</v>
      </c>
      <c r="W191" s="104">
        <f>'cieki 2023'!AR192</f>
        <v>2.5</v>
      </c>
      <c r="X191" s="104">
        <f>'cieki 2023'!AS192</f>
        <v>2.5</v>
      </c>
      <c r="Y191" s="104">
        <f>'cieki 2023'!AT192</f>
        <v>127</v>
      </c>
      <c r="Z191" s="104">
        <f>'cieki 2023'!AU192</f>
        <v>87</v>
      </c>
      <c r="AA191" s="104">
        <f>'cieki 2023'!AV192</f>
        <v>35</v>
      </c>
      <c r="AB191" s="104">
        <f>'cieki 2023'!AW192</f>
        <v>72</v>
      </c>
      <c r="AC191" s="104">
        <f>'cieki 2023'!AX192</f>
        <v>94</v>
      </c>
      <c r="AD191" s="104">
        <f>'cieki 2023'!AY192</f>
        <v>2.5</v>
      </c>
      <c r="AE191" s="104">
        <f>'cieki 2023'!BA192</f>
        <v>689</v>
      </c>
      <c r="AF191" s="104">
        <f>'cieki 2023'!BI192</f>
        <v>0.5</v>
      </c>
      <c r="AG191" s="104">
        <f>'cieki 2023'!BK192</f>
        <v>0.5</v>
      </c>
      <c r="AH191" s="104">
        <f>'cieki 2023'!BL192</f>
        <v>0.05</v>
      </c>
      <c r="AI191" s="104">
        <f>'cieki 2023'!BM192</f>
        <v>0.05</v>
      </c>
      <c r="AJ191" s="104">
        <f>'cieki 2023'!BN192</f>
        <v>0.05</v>
      </c>
      <c r="AK191" s="104">
        <f>'cieki 2023'!BQ192</f>
        <v>0.4</v>
      </c>
      <c r="AL191" s="103">
        <f>'cieki 2023'!BS192</f>
        <v>0.05</v>
      </c>
      <c r="AM191" s="104">
        <f>'cieki 2023'!BU192</f>
        <v>0.1</v>
      </c>
      <c r="AN191" s="104">
        <f>'cieki 2023'!BW192</f>
        <v>0.05</v>
      </c>
      <c r="AO191" s="104">
        <f>'cieki 2023'!BX192</f>
        <v>0.05</v>
      </c>
      <c r="AP191" s="104">
        <f>'cieki 2023'!BY192</f>
        <v>0.15000000000000002</v>
      </c>
      <c r="AQ191" s="104">
        <f>'cieki 2023'!CA192</f>
        <v>0</v>
      </c>
      <c r="AR191" s="103">
        <f>'cieki 2023'!CL192</f>
        <v>0</v>
      </c>
      <c r="AS191" s="104">
        <f>'cieki 2023'!CO192</f>
        <v>0</v>
      </c>
      <c r="AT191" s="104">
        <f>'cieki 2023'!CT192</f>
        <v>0</v>
      </c>
      <c r="AU191" s="115">
        <f>'cieki 2023'!CY192</f>
        <v>0</v>
      </c>
      <c r="AV191" s="104">
        <f>'cieki 2023'!DD192</f>
        <v>0</v>
      </c>
      <c r="AW191" s="104">
        <f>'cieki 2023'!DE192</f>
        <v>0.05</v>
      </c>
      <c r="AX191" s="104">
        <f>'cieki 2023'!DF192</f>
        <v>0.05</v>
      </c>
      <c r="AY191" s="94" t="s">
        <v>162</v>
      </c>
      <c r="AZ191" s="105"/>
      <c r="BB191" s="114"/>
    </row>
    <row r="192" spans="1:54" s="93" customFormat="1" x14ac:dyDescent="0.25">
      <c r="A192" s="101">
        <f>'cieki 2023'!B193</f>
        <v>370</v>
      </c>
      <c r="B192" s="102" t="str">
        <f>'cieki 2023'!D193</f>
        <v>Warta - Oborniki</v>
      </c>
      <c r="C192" s="103">
        <f>'cieki 2023'!I193</f>
        <v>0.05</v>
      </c>
      <c r="D192" s="103">
        <f>'cieki 2023'!J193</f>
        <v>3.35</v>
      </c>
      <c r="E192" s="103">
        <f>'cieki 2023'!L193</f>
        <v>2.33</v>
      </c>
      <c r="F192" s="103">
        <f>'cieki 2023'!N193</f>
        <v>33.9</v>
      </c>
      <c r="G192" s="103">
        <f>'cieki 2023'!O193</f>
        <v>31.9</v>
      </c>
      <c r="H192" s="115">
        <f>'cieki 2023'!P193</f>
        <v>0.36</v>
      </c>
      <c r="I192" s="103">
        <f>'cieki 2023'!S193</f>
        <v>8.85</v>
      </c>
      <c r="J192" s="103">
        <f>'cieki 2023'!T193</f>
        <v>39.5</v>
      </c>
      <c r="K192" s="104">
        <f>'cieki 2023'!X193</f>
        <v>133</v>
      </c>
      <c r="L192" s="104">
        <f>'cieki 2023'!AA193</f>
        <v>13500</v>
      </c>
      <c r="M192" s="104">
        <f>'cieki 2023'!AB193</f>
        <v>515.49199999999996</v>
      </c>
      <c r="N192" s="104">
        <f>'cieki 2023'!AH193</f>
        <v>230</v>
      </c>
      <c r="O192" s="104">
        <f>'cieki 2023'!AI193</f>
        <v>1820</v>
      </c>
      <c r="P192" s="104">
        <f>'cieki 2023'!AJ193</f>
        <v>543</v>
      </c>
      <c r="Q192" s="104">
        <f>'cieki 2023'!AK193</f>
        <v>3190</v>
      </c>
      <c r="R192" s="104">
        <f>'cieki 2023'!AL193</f>
        <v>840</v>
      </c>
      <c r="S192" s="104">
        <f>'cieki 2023'!AM193</f>
        <v>571</v>
      </c>
      <c r="T192" s="104">
        <f>'cieki 2023'!AN193</f>
        <v>779</v>
      </c>
      <c r="U192" s="104">
        <f>'cieki 2023'!AP193</f>
        <v>522</v>
      </c>
      <c r="V192" s="104">
        <f>'cieki 2023'!AQ193</f>
        <v>57</v>
      </c>
      <c r="W192" s="104">
        <f>'cieki 2023'!AR193</f>
        <v>315</v>
      </c>
      <c r="X192" s="104">
        <f>'cieki 2023'!AS193</f>
        <v>950</v>
      </c>
      <c r="Y192" s="104">
        <f>'cieki 2023'!AT193</f>
        <v>1480</v>
      </c>
      <c r="Z192" s="104">
        <f>'cieki 2023'!AU193</f>
        <v>903</v>
      </c>
      <c r="AA192" s="104">
        <f>'cieki 2023'!AV193</f>
        <v>303</v>
      </c>
      <c r="AB192" s="104">
        <f>'cieki 2023'!AW193</f>
        <v>529</v>
      </c>
      <c r="AC192" s="104">
        <f>'cieki 2023'!AX193</f>
        <v>504</v>
      </c>
      <c r="AD192" s="104">
        <f>'cieki 2023'!AY193</f>
        <v>155</v>
      </c>
      <c r="AE192" s="104">
        <f>'cieki 2023'!BA193</f>
        <v>11981</v>
      </c>
      <c r="AF192" s="104">
        <f>'cieki 2023'!BI193</f>
        <v>0.5</v>
      </c>
      <c r="AG192" s="104">
        <f>'cieki 2023'!BK193</f>
        <v>0.5</v>
      </c>
      <c r="AH192" s="104">
        <f>'cieki 2023'!BL193</f>
        <v>0.05</v>
      </c>
      <c r="AI192" s="104">
        <f>'cieki 2023'!BM193</f>
        <v>0.05</v>
      </c>
      <c r="AJ192" s="104">
        <f>'cieki 2023'!BN193</f>
        <v>0.05</v>
      </c>
      <c r="AK192" s="104">
        <f>'cieki 2023'!BQ193</f>
        <v>0.4</v>
      </c>
      <c r="AL192" s="103">
        <f>'cieki 2023'!BS193</f>
        <v>0.05</v>
      </c>
      <c r="AM192" s="104">
        <f>'cieki 2023'!BU193</f>
        <v>0.1</v>
      </c>
      <c r="AN192" s="104">
        <f>'cieki 2023'!BW193</f>
        <v>0.05</v>
      </c>
      <c r="AO192" s="104">
        <f>'cieki 2023'!BX193</f>
        <v>0.05</v>
      </c>
      <c r="AP192" s="104">
        <f>'cieki 2023'!BY193</f>
        <v>0.15000000000000002</v>
      </c>
      <c r="AQ192" s="104">
        <f>'cieki 2023'!CA193</f>
        <v>0</v>
      </c>
      <c r="AR192" s="103">
        <f>'cieki 2023'!CL193</f>
        <v>0</v>
      </c>
      <c r="AS192" s="104">
        <f>'cieki 2023'!CO193</f>
        <v>0</v>
      </c>
      <c r="AT192" s="104">
        <f>'cieki 2023'!CT193</f>
        <v>0</v>
      </c>
      <c r="AU192" s="115">
        <f>'cieki 2023'!CY193</f>
        <v>0</v>
      </c>
      <c r="AV192" s="104">
        <f>'cieki 2023'!DD193</f>
        <v>0</v>
      </c>
      <c r="AW192" s="104">
        <f>'cieki 2023'!DE193</f>
        <v>0.05</v>
      </c>
      <c r="AX192" s="104">
        <f>'cieki 2023'!DF193</f>
        <v>0.05</v>
      </c>
      <c r="AY192" s="99" t="s">
        <v>164</v>
      </c>
      <c r="AZ192" s="105"/>
      <c r="BB192" s="114"/>
    </row>
    <row r="193" spans="1:54" s="93" customFormat="1" x14ac:dyDescent="0.25">
      <c r="A193" s="101">
        <f>'cieki 2023'!B194</f>
        <v>371</v>
      </c>
      <c r="B193" s="102" t="str">
        <f>'cieki 2023'!D194</f>
        <v>Warta - Pyzdry</v>
      </c>
      <c r="C193" s="103">
        <f>'cieki 2023'!I194</f>
        <v>1.53</v>
      </c>
      <c r="D193" s="103">
        <f>'cieki 2023'!J194</f>
        <v>1.5</v>
      </c>
      <c r="E193" s="103">
        <f>'cieki 2023'!L194</f>
        <v>0.19700000000000001</v>
      </c>
      <c r="F193" s="103">
        <f>'cieki 2023'!N194</f>
        <v>2.5099999999999998</v>
      </c>
      <c r="G193" s="103">
        <f>'cieki 2023'!O194</f>
        <v>3.5</v>
      </c>
      <c r="H193" s="115">
        <f>'cieki 2023'!P194</f>
        <v>2.3E-3</v>
      </c>
      <c r="I193" s="103">
        <f>'cieki 2023'!S194</f>
        <v>1.39</v>
      </c>
      <c r="J193" s="103">
        <f>'cieki 2023'!T194</f>
        <v>3.66</v>
      </c>
      <c r="K193" s="104">
        <f>'cieki 2023'!X194</f>
        <v>8.16</v>
      </c>
      <c r="L193" s="104">
        <f>'cieki 2023'!AA194</f>
        <v>1030</v>
      </c>
      <c r="M193" s="104">
        <f>'cieki 2023'!AB194</f>
        <v>43.9</v>
      </c>
      <c r="N193" s="104">
        <f>'cieki 2023'!AH194</f>
        <v>2.5</v>
      </c>
      <c r="O193" s="104">
        <f>'cieki 2023'!AI194</f>
        <v>2.5</v>
      </c>
      <c r="P193" s="104">
        <f>'cieki 2023'!AJ194</f>
        <v>2.5</v>
      </c>
      <c r="Q193" s="104">
        <f>'cieki 2023'!AK194</f>
        <v>2.5</v>
      </c>
      <c r="R193" s="104">
        <f>'cieki 2023'!AL194</f>
        <v>2.5</v>
      </c>
      <c r="S193" s="104">
        <f>'cieki 2023'!AM194</f>
        <v>2.5</v>
      </c>
      <c r="T193" s="104">
        <f>'cieki 2023'!AN194</f>
        <v>2.5</v>
      </c>
      <c r="U193" s="104">
        <f>'cieki 2023'!AP194</f>
        <v>2.5</v>
      </c>
      <c r="V193" s="104">
        <f>'cieki 2023'!AQ194</f>
        <v>1.5</v>
      </c>
      <c r="W193" s="104">
        <f>'cieki 2023'!AR194</f>
        <v>2.5</v>
      </c>
      <c r="X193" s="104">
        <f>'cieki 2023'!AS194</f>
        <v>2.5</v>
      </c>
      <c r="Y193" s="104">
        <f>'cieki 2023'!AT194</f>
        <v>2.5</v>
      </c>
      <c r="Z193" s="104">
        <f>'cieki 2023'!AU194</f>
        <v>2.5</v>
      </c>
      <c r="AA193" s="104">
        <f>'cieki 2023'!AV194</f>
        <v>2.5</v>
      </c>
      <c r="AB193" s="104">
        <f>'cieki 2023'!AW194</f>
        <v>2.5</v>
      </c>
      <c r="AC193" s="104">
        <f>'cieki 2023'!AX194</f>
        <v>10</v>
      </c>
      <c r="AD193" s="104">
        <f>'cieki 2023'!AY194</f>
        <v>2.5</v>
      </c>
      <c r="AE193" s="104">
        <f>'cieki 2023'!BA194</f>
        <v>31.5</v>
      </c>
      <c r="AF193" s="104">
        <f>'cieki 2023'!BI194</f>
        <v>0.5</v>
      </c>
      <c r="AG193" s="104">
        <f>'cieki 2023'!BK194</f>
        <v>0.5</v>
      </c>
      <c r="AH193" s="104">
        <f>'cieki 2023'!BL194</f>
        <v>0.05</v>
      </c>
      <c r="AI193" s="104">
        <f>'cieki 2023'!BM194</f>
        <v>0.05</v>
      </c>
      <c r="AJ193" s="104">
        <f>'cieki 2023'!BN194</f>
        <v>0.05</v>
      </c>
      <c r="AK193" s="104">
        <f>'cieki 2023'!BQ194</f>
        <v>0.4</v>
      </c>
      <c r="AL193" s="103">
        <f>'cieki 2023'!BS194</f>
        <v>0.05</v>
      </c>
      <c r="AM193" s="104">
        <f>'cieki 2023'!BU194</f>
        <v>0.1</v>
      </c>
      <c r="AN193" s="104">
        <f>'cieki 2023'!BW194</f>
        <v>0.05</v>
      </c>
      <c r="AO193" s="104">
        <f>'cieki 2023'!BX194</f>
        <v>0.05</v>
      </c>
      <c r="AP193" s="104">
        <f>'cieki 2023'!BY194</f>
        <v>0.15000000000000002</v>
      </c>
      <c r="AQ193" s="104">
        <f>'cieki 2023'!CA194</f>
        <v>0</v>
      </c>
      <c r="AR193" s="103">
        <f>'cieki 2023'!CL194</f>
        <v>0</v>
      </c>
      <c r="AS193" s="104">
        <f>'cieki 2023'!CO194</f>
        <v>0</v>
      </c>
      <c r="AT193" s="104">
        <f>'cieki 2023'!CT194</f>
        <v>0</v>
      </c>
      <c r="AU193" s="115">
        <f>'cieki 2023'!CY194</f>
        <v>0</v>
      </c>
      <c r="AV193" s="104">
        <f>'cieki 2023'!DD194</f>
        <v>0</v>
      </c>
      <c r="AW193" s="104">
        <f>'cieki 2023'!DE194</f>
        <v>0.05</v>
      </c>
      <c r="AX193" s="104">
        <f>'cieki 2023'!DF194</f>
        <v>0.05</v>
      </c>
      <c r="AY193" s="92" t="s">
        <v>161</v>
      </c>
      <c r="AZ193" s="105"/>
      <c r="BB193" s="114"/>
    </row>
    <row r="194" spans="1:54" s="93" customFormat="1" x14ac:dyDescent="0.25">
      <c r="A194" s="101">
        <f>'cieki 2023'!B195</f>
        <v>372</v>
      </c>
      <c r="B194" s="102" t="str">
        <f>'cieki 2023'!D195</f>
        <v>Warta - Burzenin</v>
      </c>
      <c r="C194" s="103">
        <f>'cieki 2023'!I195</f>
        <v>0.05</v>
      </c>
      <c r="D194" s="103">
        <f>'cieki 2023'!J195</f>
        <v>1.5</v>
      </c>
      <c r="E194" s="103">
        <f>'cieki 2023'!L195</f>
        <v>2.5000000000000001E-2</v>
      </c>
      <c r="F194" s="103">
        <f>'cieki 2023'!N195</f>
        <v>2.88</v>
      </c>
      <c r="G194" s="103">
        <f>'cieki 2023'!O195</f>
        <v>4.66</v>
      </c>
      <c r="H194" s="115">
        <f>'cieki 2023'!P195</f>
        <v>7.4900000000000001E-3</v>
      </c>
      <c r="I194" s="103">
        <f>'cieki 2023'!S195</f>
        <v>2.65</v>
      </c>
      <c r="J194" s="103">
        <f>'cieki 2023'!T195</f>
        <v>3.88</v>
      </c>
      <c r="K194" s="104">
        <f>'cieki 2023'!X195</f>
        <v>22.1</v>
      </c>
      <c r="L194" s="104">
        <f>'cieki 2023'!AA195</f>
        <v>2430</v>
      </c>
      <c r="M194" s="104">
        <f>'cieki 2023'!AB195</f>
        <v>162</v>
      </c>
      <c r="N194" s="104">
        <f>'cieki 2023'!AH195</f>
        <v>2.5</v>
      </c>
      <c r="O194" s="104">
        <f>'cieki 2023'!AI195</f>
        <v>2.5</v>
      </c>
      <c r="P194" s="104">
        <f>'cieki 2023'!AJ195</f>
        <v>2.5</v>
      </c>
      <c r="Q194" s="104">
        <f>'cieki 2023'!AK195</f>
        <v>2.5</v>
      </c>
      <c r="R194" s="104">
        <f>'cieki 2023'!AL195</f>
        <v>2.5</v>
      </c>
      <c r="S194" s="104">
        <f>'cieki 2023'!AM195</f>
        <v>2.5</v>
      </c>
      <c r="T194" s="104">
        <f>'cieki 2023'!AN195</f>
        <v>2.5</v>
      </c>
      <c r="U194" s="104">
        <f>'cieki 2023'!AP195</f>
        <v>2.5</v>
      </c>
      <c r="V194" s="104">
        <f>'cieki 2023'!AQ195</f>
        <v>1.5</v>
      </c>
      <c r="W194" s="104">
        <f>'cieki 2023'!AR195</f>
        <v>2.5</v>
      </c>
      <c r="X194" s="104">
        <f>'cieki 2023'!AS195</f>
        <v>2.5</v>
      </c>
      <c r="Y194" s="104">
        <f>'cieki 2023'!AT195</f>
        <v>2.5</v>
      </c>
      <c r="Z194" s="104">
        <f>'cieki 2023'!AU195</f>
        <v>2.5</v>
      </c>
      <c r="AA194" s="104">
        <f>'cieki 2023'!AV195</f>
        <v>2.5</v>
      </c>
      <c r="AB194" s="104">
        <f>'cieki 2023'!AW195</f>
        <v>2.5</v>
      </c>
      <c r="AC194" s="104">
        <f>'cieki 2023'!AX195</f>
        <v>15</v>
      </c>
      <c r="AD194" s="104">
        <f>'cieki 2023'!AY195</f>
        <v>2.5</v>
      </c>
      <c r="AE194" s="104">
        <f>'cieki 2023'!BA195</f>
        <v>31.5</v>
      </c>
      <c r="AF194" s="104">
        <f>'cieki 2023'!BI195</f>
        <v>0.5</v>
      </c>
      <c r="AG194" s="104">
        <f>'cieki 2023'!BK195</f>
        <v>0.5</v>
      </c>
      <c r="AH194" s="104">
        <f>'cieki 2023'!BL195</f>
        <v>0.05</v>
      </c>
      <c r="AI194" s="104">
        <f>'cieki 2023'!BM195</f>
        <v>0.05</v>
      </c>
      <c r="AJ194" s="104">
        <f>'cieki 2023'!BN195</f>
        <v>0.05</v>
      </c>
      <c r="AK194" s="104">
        <f>'cieki 2023'!BQ195</f>
        <v>0.4</v>
      </c>
      <c r="AL194" s="103">
        <f>'cieki 2023'!BS195</f>
        <v>0.05</v>
      </c>
      <c r="AM194" s="104">
        <f>'cieki 2023'!BU195</f>
        <v>0.1</v>
      </c>
      <c r="AN194" s="104">
        <f>'cieki 2023'!BW195</f>
        <v>0.05</v>
      </c>
      <c r="AO194" s="104">
        <f>'cieki 2023'!BX195</f>
        <v>0.05</v>
      </c>
      <c r="AP194" s="104">
        <f>'cieki 2023'!BY195</f>
        <v>0.15000000000000002</v>
      </c>
      <c r="AQ194" s="104">
        <f>'cieki 2023'!CA195</f>
        <v>0</v>
      </c>
      <c r="AR194" s="103">
        <f>'cieki 2023'!CL195</f>
        <v>0</v>
      </c>
      <c r="AS194" s="104">
        <f>'cieki 2023'!CO195</f>
        <v>0</v>
      </c>
      <c r="AT194" s="104">
        <f>'cieki 2023'!CT195</f>
        <v>0</v>
      </c>
      <c r="AU194" s="115">
        <f>'cieki 2023'!CY195</f>
        <v>0</v>
      </c>
      <c r="AV194" s="104">
        <f>'cieki 2023'!DD195</f>
        <v>0</v>
      </c>
      <c r="AW194" s="104">
        <f>'cieki 2023'!DE195</f>
        <v>0.05</v>
      </c>
      <c r="AX194" s="104">
        <f>'cieki 2023'!DF195</f>
        <v>0.05</v>
      </c>
      <c r="AY194" s="92" t="s">
        <v>161</v>
      </c>
      <c r="AZ194" s="105"/>
      <c r="BB194" s="114"/>
    </row>
    <row r="195" spans="1:54" s="93" customFormat="1" x14ac:dyDescent="0.25">
      <c r="A195" s="101">
        <f>'cieki 2023'!B196</f>
        <v>373</v>
      </c>
      <c r="B195" s="102" t="str">
        <f>'cieki 2023'!D196</f>
        <v>Warta - Sieradz</v>
      </c>
      <c r="C195" s="103">
        <f>'cieki 2023'!I196</f>
        <v>0.05</v>
      </c>
      <c r="D195" s="103">
        <f>'cieki 2023'!J196</f>
        <v>1.5</v>
      </c>
      <c r="E195" s="103">
        <f>'cieki 2023'!L196</f>
        <v>2.5000000000000001E-2</v>
      </c>
      <c r="F195" s="103">
        <f>'cieki 2023'!N196</f>
        <v>2.02</v>
      </c>
      <c r="G195" s="103">
        <f>'cieki 2023'!O196</f>
        <v>3.34</v>
      </c>
      <c r="H195" s="115">
        <f>'cieki 2023'!P196</f>
        <v>1.09E-2</v>
      </c>
      <c r="I195" s="103">
        <f>'cieki 2023'!S196</f>
        <v>3.95</v>
      </c>
      <c r="J195" s="103">
        <f>'cieki 2023'!T196</f>
        <v>1.8</v>
      </c>
      <c r="K195" s="104">
        <f>'cieki 2023'!X196</f>
        <v>19.5</v>
      </c>
      <c r="L195" s="104">
        <f>'cieki 2023'!AA196</f>
        <v>1930</v>
      </c>
      <c r="M195" s="104">
        <f>'cieki 2023'!AB196</f>
        <v>354</v>
      </c>
      <c r="N195" s="104">
        <f>'cieki 2023'!AH196</f>
        <v>2.5</v>
      </c>
      <c r="O195" s="104">
        <f>'cieki 2023'!AI196</f>
        <v>2.5</v>
      </c>
      <c r="P195" s="104">
        <f>'cieki 2023'!AJ196</f>
        <v>2.5</v>
      </c>
      <c r="Q195" s="104">
        <f>'cieki 2023'!AK196</f>
        <v>2.5</v>
      </c>
      <c r="R195" s="104">
        <f>'cieki 2023'!AL196</f>
        <v>2.5</v>
      </c>
      <c r="S195" s="104">
        <f>'cieki 2023'!AM196</f>
        <v>2.5</v>
      </c>
      <c r="T195" s="104">
        <f>'cieki 2023'!AN196</f>
        <v>2.5</v>
      </c>
      <c r="U195" s="104">
        <f>'cieki 2023'!AP196</f>
        <v>2.5</v>
      </c>
      <c r="V195" s="104">
        <f>'cieki 2023'!AQ196</f>
        <v>1.5</v>
      </c>
      <c r="W195" s="104">
        <f>'cieki 2023'!AR196</f>
        <v>2.5</v>
      </c>
      <c r="X195" s="104">
        <f>'cieki 2023'!AS196</f>
        <v>2.5</v>
      </c>
      <c r="Y195" s="104">
        <f>'cieki 2023'!AT196</f>
        <v>2.5</v>
      </c>
      <c r="Z195" s="104">
        <f>'cieki 2023'!AU196</f>
        <v>2.5</v>
      </c>
      <c r="AA195" s="104">
        <f>'cieki 2023'!AV196</f>
        <v>2.5</v>
      </c>
      <c r="AB195" s="104">
        <f>'cieki 2023'!AW196</f>
        <v>2.5</v>
      </c>
      <c r="AC195" s="104">
        <f>'cieki 2023'!AX196</f>
        <v>2.5</v>
      </c>
      <c r="AD195" s="104">
        <f>'cieki 2023'!AY196</f>
        <v>2.5</v>
      </c>
      <c r="AE195" s="104">
        <f>'cieki 2023'!BA196</f>
        <v>31.5</v>
      </c>
      <c r="AF195" s="104">
        <f>'cieki 2023'!BI196</f>
        <v>0.5</v>
      </c>
      <c r="AG195" s="104">
        <f>'cieki 2023'!BK196</f>
        <v>0.5</v>
      </c>
      <c r="AH195" s="104">
        <f>'cieki 2023'!BL196</f>
        <v>0.05</v>
      </c>
      <c r="AI195" s="104">
        <f>'cieki 2023'!BM196</f>
        <v>0.05</v>
      </c>
      <c r="AJ195" s="104">
        <f>'cieki 2023'!BN196</f>
        <v>0.05</v>
      </c>
      <c r="AK195" s="104">
        <f>'cieki 2023'!BQ196</f>
        <v>0.4</v>
      </c>
      <c r="AL195" s="103">
        <f>'cieki 2023'!BS196</f>
        <v>0.05</v>
      </c>
      <c r="AM195" s="104">
        <f>'cieki 2023'!BU196</f>
        <v>0.1</v>
      </c>
      <c r="AN195" s="104">
        <f>'cieki 2023'!BW196</f>
        <v>0.05</v>
      </c>
      <c r="AO195" s="104">
        <f>'cieki 2023'!BX196</f>
        <v>0.05</v>
      </c>
      <c r="AP195" s="104">
        <f>'cieki 2023'!BY196</f>
        <v>0.15000000000000002</v>
      </c>
      <c r="AQ195" s="104">
        <f>'cieki 2023'!CA196</f>
        <v>0</v>
      </c>
      <c r="AR195" s="103">
        <f>'cieki 2023'!CL196</f>
        <v>0</v>
      </c>
      <c r="AS195" s="104">
        <f>'cieki 2023'!CO196</f>
        <v>0</v>
      </c>
      <c r="AT195" s="104">
        <f>'cieki 2023'!CT196</f>
        <v>0</v>
      </c>
      <c r="AU195" s="115">
        <f>'cieki 2023'!CY196</f>
        <v>0</v>
      </c>
      <c r="AV195" s="104">
        <f>'cieki 2023'!DD196</f>
        <v>0</v>
      </c>
      <c r="AW195" s="104">
        <f>'cieki 2023'!DE196</f>
        <v>0.05</v>
      </c>
      <c r="AX195" s="104">
        <f>'cieki 2023'!DF196</f>
        <v>0.05</v>
      </c>
      <c r="AY195" s="92" t="s">
        <v>161</v>
      </c>
      <c r="AZ195" s="105"/>
      <c r="BB195" s="114"/>
    </row>
    <row r="196" spans="1:54" s="93" customFormat="1" x14ac:dyDescent="0.25">
      <c r="A196" s="101">
        <f>'cieki 2023'!B197</f>
        <v>374</v>
      </c>
      <c r="B196" s="102" t="str">
        <f>'cieki 2023'!D197</f>
        <v>Warta - Działoszyn</v>
      </c>
      <c r="C196" s="103">
        <f>'cieki 2023'!I197</f>
        <v>0.05</v>
      </c>
      <c r="D196" s="103">
        <f>'cieki 2023'!J197</f>
        <v>1.5</v>
      </c>
      <c r="E196" s="103">
        <f>'cieki 2023'!L197</f>
        <v>2.5000000000000001E-2</v>
      </c>
      <c r="F196" s="103">
        <f>'cieki 2023'!N197</f>
        <v>5.89</v>
      </c>
      <c r="G196" s="103">
        <f>'cieki 2023'!O197</f>
        <v>4.3899999999999997</v>
      </c>
      <c r="H196" s="115">
        <f>'cieki 2023'!P197</f>
        <v>1.1599999999999999E-2</v>
      </c>
      <c r="I196" s="103">
        <f>'cieki 2023'!S197</f>
        <v>3.25</v>
      </c>
      <c r="J196" s="103">
        <f>'cieki 2023'!T197</f>
        <v>3.71</v>
      </c>
      <c r="K196" s="104">
        <f>'cieki 2023'!X197</f>
        <v>28.6</v>
      </c>
      <c r="L196" s="104">
        <f>'cieki 2023'!AA197</f>
        <v>2300</v>
      </c>
      <c r="M196" s="104">
        <f>'cieki 2023'!AB197</f>
        <v>159</v>
      </c>
      <c r="N196" s="104">
        <f>'cieki 2023'!AH197</f>
        <v>5</v>
      </c>
      <c r="O196" s="104">
        <f>'cieki 2023'!AI197</f>
        <v>2.5</v>
      </c>
      <c r="P196" s="104">
        <f>'cieki 2023'!AJ197</f>
        <v>2.5</v>
      </c>
      <c r="Q196" s="104">
        <f>'cieki 2023'!AK197</f>
        <v>2.5</v>
      </c>
      <c r="R196" s="104">
        <f>'cieki 2023'!AL197</f>
        <v>2.5</v>
      </c>
      <c r="S196" s="104">
        <f>'cieki 2023'!AM197</f>
        <v>2.5</v>
      </c>
      <c r="T196" s="104">
        <f>'cieki 2023'!AN197</f>
        <v>2.5</v>
      </c>
      <c r="U196" s="104">
        <f>'cieki 2023'!AP197</f>
        <v>2.5</v>
      </c>
      <c r="V196" s="104">
        <f>'cieki 2023'!AQ197</f>
        <v>1.5</v>
      </c>
      <c r="W196" s="104">
        <f>'cieki 2023'!AR197</f>
        <v>2.5</v>
      </c>
      <c r="X196" s="104">
        <f>'cieki 2023'!AS197</f>
        <v>2.5</v>
      </c>
      <c r="Y196" s="104">
        <f>'cieki 2023'!AT197</f>
        <v>2.5</v>
      </c>
      <c r="Z196" s="104">
        <f>'cieki 2023'!AU197</f>
        <v>2.5</v>
      </c>
      <c r="AA196" s="104">
        <f>'cieki 2023'!AV197</f>
        <v>2.5</v>
      </c>
      <c r="AB196" s="104">
        <f>'cieki 2023'!AW197</f>
        <v>2.5</v>
      </c>
      <c r="AC196" s="104">
        <f>'cieki 2023'!AX197</f>
        <v>9</v>
      </c>
      <c r="AD196" s="104">
        <f>'cieki 2023'!AY197</f>
        <v>2.5</v>
      </c>
      <c r="AE196" s="104">
        <f>'cieki 2023'!BA197</f>
        <v>34</v>
      </c>
      <c r="AF196" s="104">
        <f>'cieki 2023'!BI197</f>
        <v>0.5</v>
      </c>
      <c r="AG196" s="104">
        <f>'cieki 2023'!BK197</f>
        <v>0.5</v>
      </c>
      <c r="AH196" s="104">
        <f>'cieki 2023'!BL197</f>
        <v>0.05</v>
      </c>
      <c r="AI196" s="104">
        <f>'cieki 2023'!BM197</f>
        <v>0.05</v>
      </c>
      <c r="AJ196" s="104">
        <f>'cieki 2023'!BN197</f>
        <v>0.05</v>
      </c>
      <c r="AK196" s="104">
        <f>'cieki 2023'!BQ197</f>
        <v>0.4</v>
      </c>
      <c r="AL196" s="103">
        <f>'cieki 2023'!BS197</f>
        <v>0.05</v>
      </c>
      <c r="AM196" s="104">
        <f>'cieki 2023'!BU197</f>
        <v>0.1</v>
      </c>
      <c r="AN196" s="104">
        <f>'cieki 2023'!BW197</f>
        <v>0.05</v>
      </c>
      <c r="AO196" s="104">
        <f>'cieki 2023'!BX197</f>
        <v>0.05</v>
      </c>
      <c r="AP196" s="104">
        <f>'cieki 2023'!BY197</f>
        <v>0.15000000000000002</v>
      </c>
      <c r="AQ196" s="104">
        <f>'cieki 2023'!CA197</f>
        <v>25</v>
      </c>
      <c r="AR196" s="103">
        <f>'cieki 2023'!CL197</f>
        <v>5.0000000000000001E-3</v>
      </c>
      <c r="AS196" s="104">
        <f>'cieki 2023'!CO197</f>
        <v>0.5</v>
      </c>
      <c r="AT196" s="104">
        <f>'cieki 2023'!CT197</f>
        <v>0.5</v>
      </c>
      <c r="AU196" s="115">
        <f>'cieki 2023'!CY197</f>
        <v>7.7000000000000007E-4</v>
      </c>
      <c r="AV196" s="104">
        <f>'cieki 2023'!DD197</f>
        <v>0.05</v>
      </c>
      <c r="AW196" s="104">
        <f>'cieki 2023'!DE197</f>
        <v>0.05</v>
      </c>
      <c r="AX196" s="104">
        <f>'cieki 2023'!DF197</f>
        <v>0.05</v>
      </c>
      <c r="AY196" s="92" t="s">
        <v>161</v>
      </c>
      <c r="AZ196" s="105"/>
      <c r="BB196" s="114"/>
    </row>
    <row r="197" spans="1:54" s="93" customFormat="1" x14ac:dyDescent="0.25">
      <c r="A197" s="101">
        <f>'cieki 2023'!B198</f>
        <v>375</v>
      </c>
      <c r="B197" s="102" t="str">
        <f>'cieki 2023'!D198</f>
        <v>Wda - ujście do Wisły, Świecie</v>
      </c>
      <c r="C197" s="103">
        <f>'cieki 2023'!I198</f>
        <v>0.05</v>
      </c>
      <c r="D197" s="103">
        <f>'cieki 2023'!J198</f>
        <v>1.5</v>
      </c>
      <c r="E197" s="103">
        <f>'cieki 2023'!L198</f>
        <v>0.13400000000000001</v>
      </c>
      <c r="F197" s="103">
        <f>'cieki 2023'!N198</f>
        <v>12.4</v>
      </c>
      <c r="G197" s="103">
        <f>'cieki 2023'!O198</f>
        <v>21.2</v>
      </c>
      <c r="H197" s="115">
        <f>'cieki 2023'!P198</f>
        <v>5.1999999999999998E-2</v>
      </c>
      <c r="I197" s="103">
        <f>'cieki 2023'!S198</f>
        <v>6.61</v>
      </c>
      <c r="J197" s="103">
        <f>'cieki 2023'!T198</f>
        <v>12</v>
      </c>
      <c r="K197" s="104">
        <f>'cieki 2023'!X198</f>
        <v>85.5</v>
      </c>
      <c r="L197" s="104">
        <f>'cieki 2023'!AA198</f>
        <v>8700</v>
      </c>
      <c r="M197" s="104">
        <f>'cieki 2023'!AB198</f>
        <v>211</v>
      </c>
      <c r="N197" s="104">
        <f>'cieki 2023'!AH198</f>
        <v>230</v>
      </c>
      <c r="O197" s="104">
        <f>'cieki 2023'!AI198</f>
        <v>475</v>
      </c>
      <c r="P197" s="104">
        <f>'cieki 2023'!AJ198</f>
        <v>2.5</v>
      </c>
      <c r="Q197" s="104">
        <f>'cieki 2023'!AK198</f>
        <v>1750</v>
      </c>
      <c r="R197" s="104">
        <f>'cieki 2023'!AL198</f>
        <v>500</v>
      </c>
      <c r="S197" s="104">
        <f>'cieki 2023'!AM198</f>
        <v>461</v>
      </c>
      <c r="T197" s="104">
        <f>'cieki 2023'!AN198</f>
        <v>391</v>
      </c>
      <c r="U197" s="104">
        <f>'cieki 2023'!AP198</f>
        <v>195</v>
      </c>
      <c r="V197" s="104">
        <f>'cieki 2023'!AQ198</f>
        <v>10</v>
      </c>
      <c r="W197" s="104">
        <f>'cieki 2023'!AR198</f>
        <v>63</v>
      </c>
      <c r="X197" s="104">
        <f>'cieki 2023'!AS198</f>
        <v>67</v>
      </c>
      <c r="Y197" s="104">
        <f>'cieki 2023'!AT198</f>
        <v>1470</v>
      </c>
      <c r="Z197" s="104">
        <f>'cieki 2023'!AU198</f>
        <v>531</v>
      </c>
      <c r="AA197" s="104">
        <f>'cieki 2023'!AV198</f>
        <v>214</v>
      </c>
      <c r="AB197" s="104">
        <f>'cieki 2023'!AW198</f>
        <v>300</v>
      </c>
      <c r="AC197" s="104">
        <f>'cieki 2023'!AX198</f>
        <v>461</v>
      </c>
      <c r="AD197" s="104">
        <f>'cieki 2023'!AY198</f>
        <v>49</v>
      </c>
      <c r="AE197" s="104">
        <f>'cieki 2023'!BA198</f>
        <v>6164.5</v>
      </c>
      <c r="AF197" s="104">
        <f>'cieki 2023'!BI198</f>
        <v>0.5</v>
      </c>
      <c r="AG197" s="104">
        <f>'cieki 2023'!BK198</f>
        <v>0.5</v>
      </c>
      <c r="AH197" s="104">
        <f>'cieki 2023'!BL198</f>
        <v>0.05</v>
      </c>
      <c r="AI197" s="104">
        <f>'cieki 2023'!BM198</f>
        <v>0.05</v>
      </c>
      <c r="AJ197" s="104">
        <f>'cieki 2023'!BN198</f>
        <v>0.05</v>
      </c>
      <c r="AK197" s="104">
        <f>'cieki 2023'!BQ198</f>
        <v>0.4</v>
      </c>
      <c r="AL197" s="103">
        <f>'cieki 2023'!BS198</f>
        <v>0.05</v>
      </c>
      <c r="AM197" s="104">
        <f>'cieki 2023'!BU198</f>
        <v>0.1</v>
      </c>
      <c r="AN197" s="104">
        <f>'cieki 2023'!BW198</f>
        <v>0.05</v>
      </c>
      <c r="AO197" s="104">
        <f>'cieki 2023'!BX198</f>
        <v>0.05</v>
      </c>
      <c r="AP197" s="104">
        <f>'cieki 2023'!BY198</f>
        <v>0.15000000000000002</v>
      </c>
      <c r="AQ197" s="104">
        <f>'cieki 2023'!CA198</f>
        <v>0</v>
      </c>
      <c r="AR197" s="103">
        <f>'cieki 2023'!CL198</f>
        <v>0</v>
      </c>
      <c r="AS197" s="104">
        <f>'cieki 2023'!CO198</f>
        <v>0</v>
      </c>
      <c r="AT197" s="104">
        <f>'cieki 2023'!CT198</f>
        <v>0</v>
      </c>
      <c r="AU197" s="115">
        <f>'cieki 2023'!CY198</f>
        <v>0</v>
      </c>
      <c r="AV197" s="104">
        <f>'cieki 2023'!DD198</f>
        <v>0</v>
      </c>
      <c r="AW197" s="104">
        <f>'cieki 2023'!DE198</f>
        <v>0.05</v>
      </c>
      <c r="AX197" s="104">
        <f>'cieki 2023'!DF198</f>
        <v>0.05</v>
      </c>
      <c r="AY197" s="96" t="s">
        <v>163</v>
      </c>
      <c r="AZ197" s="105"/>
      <c r="BB197" s="114"/>
    </row>
    <row r="198" spans="1:54" s="93" customFormat="1" x14ac:dyDescent="0.25">
      <c r="A198" s="101">
        <f>'cieki 2023'!B199</f>
        <v>376</v>
      </c>
      <c r="B198" s="102" t="str">
        <f>'cieki 2023'!D199</f>
        <v>Wełna - Oborniki</v>
      </c>
      <c r="C198" s="103">
        <f>'cieki 2023'!I199</f>
        <v>0.05</v>
      </c>
      <c r="D198" s="103">
        <f>'cieki 2023'!J199</f>
        <v>1.5</v>
      </c>
      <c r="E198" s="103">
        <f>'cieki 2023'!L199</f>
        <v>2.5000000000000001E-2</v>
      </c>
      <c r="F198" s="103">
        <f>'cieki 2023'!N199</f>
        <v>3.19</v>
      </c>
      <c r="G198" s="103">
        <f>'cieki 2023'!O199</f>
        <v>4.26</v>
      </c>
      <c r="H198" s="115">
        <f>'cieki 2023'!P199</f>
        <v>7.4999999999999997E-3</v>
      </c>
      <c r="I198" s="103">
        <f>'cieki 2023'!S199</f>
        <v>2.4700000000000002</v>
      </c>
      <c r="J198" s="103">
        <f>'cieki 2023'!T199</f>
        <v>3.09</v>
      </c>
      <c r="K198" s="104">
        <f>'cieki 2023'!X199</f>
        <v>24</v>
      </c>
      <c r="L198" s="104">
        <f>'cieki 2023'!AA199</f>
        <v>2530</v>
      </c>
      <c r="M198" s="104">
        <f>'cieki 2023'!AB199</f>
        <v>69</v>
      </c>
      <c r="N198" s="104">
        <f>'cieki 2023'!AH199</f>
        <v>12</v>
      </c>
      <c r="O198" s="104">
        <f>'cieki 2023'!AI199</f>
        <v>24</v>
      </c>
      <c r="P198" s="104">
        <f>'cieki 2023'!AJ199</f>
        <v>2.5</v>
      </c>
      <c r="Q198" s="104">
        <f>'cieki 2023'!AK199</f>
        <v>74</v>
      </c>
      <c r="R198" s="104">
        <f>'cieki 2023'!AL199</f>
        <v>50</v>
      </c>
      <c r="S198" s="104">
        <f>'cieki 2023'!AM199</f>
        <v>42</v>
      </c>
      <c r="T198" s="104">
        <f>'cieki 2023'!AN199</f>
        <v>83</v>
      </c>
      <c r="U198" s="104">
        <f>'cieki 2023'!AP199</f>
        <v>64</v>
      </c>
      <c r="V198" s="104">
        <f>'cieki 2023'!AQ199</f>
        <v>1.5</v>
      </c>
      <c r="W198" s="104">
        <f>'cieki 2023'!AR199</f>
        <v>2.5</v>
      </c>
      <c r="X198" s="104">
        <f>'cieki 2023'!AS199</f>
        <v>2.5</v>
      </c>
      <c r="Y198" s="104">
        <f>'cieki 2023'!AT199</f>
        <v>67</v>
      </c>
      <c r="Z198" s="104">
        <f>'cieki 2023'!AU199</f>
        <v>83</v>
      </c>
      <c r="AA198" s="104">
        <f>'cieki 2023'!AV199</f>
        <v>53</v>
      </c>
      <c r="AB198" s="104">
        <f>'cieki 2023'!AW199</f>
        <v>32</v>
      </c>
      <c r="AC198" s="104">
        <f>'cieki 2023'!AX199</f>
        <v>72</v>
      </c>
      <c r="AD198" s="104">
        <f>'cieki 2023'!AY199</f>
        <v>13</v>
      </c>
      <c r="AE198" s="104">
        <f>'cieki 2023'!BA199</f>
        <v>497</v>
      </c>
      <c r="AF198" s="104">
        <f>'cieki 2023'!BI199</f>
        <v>0.5</v>
      </c>
      <c r="AG198" s="104">
        <f>'cieki 2023'!BK199</f>
        <v>0.5</v>
      </c>
      <c r="AH198" s="104">
        <f>'cieki 2023'!BL199</f>
        <v>0.05</v>
      </c>
      <c r="AI198" s="104">
        <f>'cieki 2023'!BM199</f>
        <v>0.05</v>
      </c>
      <c r="AJ198" s="104">
        <f>'cieki 2023'!BN199</f>
        <v>0.05</v>
      </c>
      <c r="AK198" s="104">
        <f>'cieki 2023'!BQ199</f>
        <v>0.4</v>
      </c>
      <c r="AL198" s="103">
        <f>'cieki 2023'!BS199</f>
        <v>0.05</v>
      </c>
      <c r="AM198" s="104">
        <f>'cieki 2023'!BU199</f>
        <v>0.1</v>
      </c>
      <c r="AN198" s="104">
        <f>'cieki 2023'!BW199</f>
        <v>0.05</v>
      </c>
      <c r="AO198" s="104">
        <f>'cieki 2023'!BX199</f>
        <v>0.05</v>
      </c>
      <c r="AP198" s="104">
        <f>'cieki 2023'!BY199</f>
        <v>0.15000000000000002</v>
      </c>
      <c r="AQ198" s="104">
        <f>'cieki 2023'!CA199</f>
        <v>25</v>
      </c>
      <c r="AR198" s="103">
        <f>'cieki 2023'!CL199</f>
        <v>0.08</v>
      </c>
      <c r="AS198" s="104">
        <f>'cieki 2023'!CO199</f>
        <v>0.5</v>
      </c>
      <c r="AT198" s="104">
        <f>'cieki 2023'!CT199</f>
        <v>0.5</v>
      </c>
      <c r="AU198" s="115">
        <f>'cieki 2023'!CY199</f>
        <v>9.1E-4</v>
      </c>
      <c r="AV198" s="104">
        <f>'cieki 2023'!DD199</f>
        <v>0.05</v>
      </c>
      <c r="AW198" s="104">
        <f>'cieki 2023'!DE199</f>
        <v>0.05</v>
      </c>
      <c r="AX198" s="104">
        <f>'cieki 2023'!DF199</f>
        <v>0.05</v>
      </c>
      <c r="AY198" s="92" t="s">
        <v>161</v>
      </c>
      <c r="AZ198" s="105"/>
      <c r="BB198" s="114"/>
    </row>
    <row r="199" spans="1:54" s="93" customFormat="1" x14ac:dyDescent="0.25">
      <c r="A199" s="101">
        <f>'cieki 2023'!B200</f>
        <v>377</v>
      </c>
      <c r="B199" s="102" t="str">
        <f>'cieki 2023'!D200</f>
        <v>Węgorapa - Mieduniszki</v>
      </c>
      <c r="C199" s="103">
        <f>'cieki 2023'!I200</f>
        <v>0.64300000000000002</v>
      </c>
      <c r="D199" s="103">
        <f>'cieki 2023'!J200</f>
        <v>1.5</v>
      </c>
      <c r="E199" s="103">
        <f>'cieki 2023'!L200</f>
        <v>2.5000000000000001E-2</v>
      </c>
      <c r="F199" s="103">
        <f>'cieki 2023'!N200</f>
        <v>2.88</v>
      </c>
      <c r="G199" s="103">
        <f>'cieki 2023'!O200</f>
        <v>4.43</v>
      </c>
      <c r="H199" s="115">
        <f>'cieki 2023'!P200</f>
        <v>8.8000000000000005E-3</v>
      </c>
      <c r="I199" s="103">
        <f>'cieki 2023'!S200</f>
        <v>1.04</v>
      </c>
      <c r="J199" s="103">
        <f>'cieki 2023'!T200</f>
        <v>1.1499999999999999</v>
      </c>
      <c r="K199" s="104">
        <f>'cieki 2023'!X200</f>
        <v>12.1</v>
      </c>
      <c r="L199" s="104">
        <f>'cieki 2023'!AA200</f>
        <v>3400</v>
      </c>
      <c r="M199" s="104">
        <f>'cieki 2023'!AB200</f>
        <v>146</v>
      </c>
      <c r="N199" s="104">
        <f>'cieki 2023'!AH200</f>
        <v>2.5</v>
      </c>
      <c r="O199" s="104">
        <f>'cieki 2023'!AI200</f>
        <v>2.5</v>
      </c>
      <c r="P199" s="104">
        <f>'cieki 2023'!AJ200</f>
        <v>2.5</v>
      </c>
      <c r="Q199" s="104">
        <f>'cieki 2023'!AK200</f>
        <v>7</v>
      </c>
      <c r="R199" s="104">
        <f>'cieki 2023'!AL200</f>
        <v>5</v>
      </c>
      <c r="S199" s="104">
        <f>'cieki 2023'!AM200</f>
        <v>2.5</v>
      </c>
      <c r="T199" s="104">
        <f>'cieki 2023'!AN200</f>
        <v>5</v>
      </c>
      <c r="U199" s="104">
        <f>'cieki 2023'!AP200</f>
        <v>2.5</v>
      </c>
      <c r="V199" s="104">
        <f>'cieki 2023'!AQ200</f>
        <v>1.5</v>
      </c>
      <c r="W199" s="104">
        <f>'cieki 2023'!AR200</f>
        <v>2.5</v>
      </c>
      <c r="X199" s="104">
        <f>'cieki 2023'!AS200</f>
        <v>2.5</v>
      </c>
      <c r="Y199" s="104">
        <f>'cieki 2023'!AT200</f>
        <v>8</v>
      </c>
      <c r="Z199" s="104">
        <f>'cieki 2023'!AU200</f>
        <v>6</v>
      </c>
      <c r="AA199" s="104">
        <f>'cieki 2023'!AV200</f>
        <v>2.5</v>
      </c>
      <c r="AB199" s="104">
        <f>'cieki 2023'!AW200</f>
        <v>2.5</v>
      </c>
      <c r="AC199" s="104">
        <f>'cieki 2023'!AX200</f>
        <v>14</v>
      </c>
      <c r="AD199" s="104">
        <f>'cieki 2023'!AY200</f>
        <v>35</v>
      </c>
      <c r="AE199" s="104">
        <f>'cieki 2023'!BA200</f>
        <v>50</v>
      </c>
      <c r="AF199" s="104">
        <f>'cieki 2023'!BI200</f>
        <v>0.5</v>
      </c>
      <c r="AG199" s="104">
        <f>'cieki 2023'!BK200</f>
        <v>0.5</v>
      </c>
      <c r="AH199" s="104">
        <f>'cieki 2023'!BL200</f>
        <v>0.05</v>
      </c>
      <c r="AI199" s="104">
        <f>'cieki 2023'!BM200</f>
        <v>0.05</v>
      </c>
      <c r="AJ199" s="104">
        <f>'cieki 2023'!BN200</f>
        <v>0.05</v>
      </c>
      <c r="AK199" s="104">
        <f>'cieki 2023'!BQ200</f>
        <v>0.4</v>
      </c>
      <c r="AL199" s="103">
        <f>'cieki 2023'!BS200</f>
        <v>0.05</v>
      </c>
      <c r="AM199" s="104">
        <f>'cieki 2023'!BU200</f>
        <v>0.1</v>
      </c>
      <c r="AN199" s="104">
        <f>'cieki 2023'!BW200</f>
        <v>0.05</v>
      </c>
      <c r="AO199" s="104">
        <f>'cieki 2023'!BX200</f>
        <v>0.05</v>
      </c>
      <c r="AP199" s="104">
        <f>'cieki 2023'!BY200</f>
        <v>0.15000000000000002</v>
      </c>
      <c r="AQ199" s="104">
        <f>'cieki 2023'!CA200</f>
        <v>25</v>
      </c>
      <c r="AR199" s="103">
        <f>'cieki 2023'!CL200</f>
        <v>0.12</v>
      </c>
      <c r="AS199" s="104">
        <f>'cieki 2023'!CO200</f>
        <v>0.5</v>
      </c>
      <c r="AT199" s="104">
        <f>'cieki 2023'!CT200</f>
        <v>0.5</v>
      </c>
      <c r="AU199" s="115">
        <f>'cieki 2023'!CY200</f>
        <v>7.18E-4</v>
      </c>
      <c r="AV199" s="104">
        <f>'cieki 2023'!DD200</f>
        <v>0.05</v>
      </c>
      <c r="AW199" s="104">
        <f>'cieki 2023'!DE200</f>
        <v>0.05</v>
      </c>
      <c r="AX199" s="104">
        <f>'cieki 2023'!DF200</f>
        <v>0.05</v>
      </c>
      <c r="AY199" s="94" t="s">
        <v>162</v>
      </c>
      <c r="AZ199" s="105"/>
      <c r="BB199" s="114"/>
    </row>
    <row r="200" spans="1:54" s="93" customFormat="1" x14ac:dyDescent="0.25">
      <c r="A200" s="101">
        <f>'cieki 2023'!B201</f>
        <v>378</v>
      </c>
      <c r="B200" s="102" t="str">
        <f>'cieki 2023'!D201</f>
        <v>Widawa - ujście do Odry</v>
      </c>
      <c r="C200" s="103">
        <f>'cieki 2023'!I201</f>
        <v>0.79500000000000004</v>
      </c>
      <c r="D200" s="103">
        <f>'cieki 2023'!J201</f>
        <v>9</v>
      </c>
      <c r="E200" s="103">
        <f>'cieki 2023'!L201</f>
        <v>1.75</v>
      </c>
      <c r="F200" s="103">
        <f>'cieki 2023'!N201</f>
        <v>141</v>
      </c>
      <c r="G200" s="103">
        <f>'cieki 2023'!O201</f>
        <v>51.4</v>
      </c>
      <c r="H200" s="115">
        <f>'cieki 2023'!P201</f>
        <v>0.28399999999999997</v>
      </c>
      <c r="I200" s="103">
        <f>'cieki 2023'!S201</f>
        <v>16.3</v>
      </c>
      <c r="J200" s="103">
        <f>'cieki 2023'!T201</f>
        <v>19.600000000000001</v>
      </c>
      <c r="K200" s="104">
        <f>'cieki 2023'!X201</f>
        <v>309</v>
      </c>
      <c r="L200" s="104">
        <f>'cieki 2023'!AA201</f>
        <v>15805.5</v>
      </c>
      <c r="M200" s="104">
        <f>'cieki 2023'!AB201</f>
        <v>1095.26</v>
      </c>
      <c r="N200" s="104">
        <f>'cieki 2023'!AH201</f>
        <v>66</v>
      </c>
      <c r="O200" s="104">
        <f>'cieki 2023'!AI201</f>
        <v>88</v>
      </c>
      <c r="P200" s="104">
        <f>'cieki 2023'!AJ201</f>
        <v>27</v>
      </c>
      <c r="Q200" s="104">
        <f>'cieki 2023'!AK201</f>
        <v>251</v>
      </c>
      <c r="R200" s="104">
        <f>'cieki 2023'!AL201</f>
        <v>150</v>
      </c>
      <c r="S200" s="104">
        <f>'cieki 2023'!AM201</f>
        <v>78</v>
      </c>
      <c r="T200" s="104">
        <f>'cieki 2023'!AN201</f>
        <v>100</v>
      </c>
      <c r="U200" s="104">
        <f>'cieki 2023'!AP201</f>
        <v>112</v>
      </c>
      <c r="V200" s="104">
        <f>'cieki 2023'!AQ201</f>
        <v>1.5</v>
      </c>
      <c r="W200" s="104">
        <f>'cieki 2023'!AR201</f>
        <v>20</v>
      </c>
      <c r="X200" s="104">
        <f>'cieki 2023'!AS201</f>
        <v>14</v>
      </c>
      <c r="Y200" s="104">
        <f>'cieki 2023'!AT201</f>
        <v>184</v>
      </c>
      <c r="Z200" s="104">
        <f>'cieki 2023'!AU201</f>
        <v>193</v>
      </c>
      <c r="AA200" s="104">
        <f>'cieki 2023'!AV201</f>
        <v>128</v>
      </c>
      <c r="AB200" s="104">
        <f>'cieki 2023'!AW201</f>
        <v>113</v>
      </c>
      <c r="AC200" s="104">
        <f>'cieki 2023'!AX201</f>
        <v>120</v>
      </c>
      <c r="AD200" s="104">
        <f>'cieki 2023'!AY201</f>
        <v>17</v>
      </c>
      <c r="AE200" s="104">
        <f>'cieki 2023'!BA201</f>
        <v>1300.5</v>
      </c>
      <c r="AF200" s="104">
        <f>'cieki 2023'!BI201</f>
        <v>0.5</v>
      </c>
      <c r="AG200" s="104">
        <f>'cieki 2023'!BK201</f>
        <v>0.5</v>
      </c>
      <c r="AH200" s="104">
        <f>'cieki 2023'!BL201</f>
        <v>0.05</v>
      </c>
      <c r="AI200" s="104">
        <f>'cieki 2023'!BM201</f>
        <v>0.05</v>
      </c>
      <c r="AJ200" s="104">
        <f>'cieki 2023'!BN201</f>
        <v>0.05</v>
      </c>
      <c r="AK200" s="104">
        <f>'cieki 2023'!BQ201</f>
        <v>0.4</v>
      </c>
      <c r="AL200" s="103">
        <f>'cieki 2023'!BS201</f>
        <v>0.05</v>
      </c>
      <c r="AM200" s="104">
        <f>'cieki 2023'!BU201</f>
        <v>0.1</v>
      </c>
      <c r="AN200" s="104">
        <f>'cieki 2023'!BW201</f>
        <v>0.05</v>
      </c>
      <c r="AO200" s="104">
        <f>'cieki 2023'!BX201</f>
        <v>0.05</v>
      </c>
      <c r="AP200" s="104">
        <f>'cieki 2023'!BY201</f>
        <v>0.15000000000000002</v>
      </c>
      <c r="AQ200" s="104">
        <f>'cieki 2023'!CA201</f>
        <v>0</v>
      </c>
      <c r="AR200" s="103">
        <f>'cieki 2023'!CL201</f>
        <v>0</v>
      </c>
      <c r="AS200" s="104">
        <f>'cieki 2023'!CO201</f>
        <v>0</v>
      </c>
      <c r="AT200" s="104">
        <f>'cieki 2023'!CT201</f>
        <v>0</v>
      </c>
      <c r="AU200" s="115">
        <f>'cieki 2023'!CY201</f>
        <v>0</v>
      </c>
      <c r="AV200" s="104">
        <f>'cieki 2023'!DD201</f>
        <v>0</v>
      </c>
      <c r="AW200" s="104">
        <f>'cieki 2023'!DE201</f>
        <v>0.05</v>
      </c>
      <c r="AX200" s="104">
        <f>'cieki 2023'!DF201</f>
        <v>0.05</v>
      </c>
      <c r="AY200" s="99" t="s">
        <v>164</v>
      </c>
      <c r="AZ200" s="105"/>
      <c r="BB200" s="114"/>
    </row>
    <row r="201" spans="1:54" s="93" customFormat="1" x14ac:dyDescent="0.25">
      <c r="A201" s="101">
        <f>'cieki 2023'!B202</f>
        <v>379</v>
      </c>
      <c r="B201" s="102" t="str">
        <f>'cieki 2023'!D202</f>
        <v>Wielka Puszcza - ujście do Soły</v>
      </c>
      <c r="C201" s="103">
        <f>'cieki 2023'!I202</f>
        <v>0.05</v>
      </c>
      <c r="D201" s="103">
        <f>'cieki 2023'!J202</f>
        <v>3.49</v>
      </c>
      <c r="E201" s="103">
        <f>'cieki 2023'!L202</f>
        <v>0.23400000000000001</v>
      </c>
      <c r="F201" s="103">
        <f>'cieki 2023'!N202</f>
        <v>14.5</v>
      </c>
      <c r="G201" s="103">
        <f>'cieki 2023'!O202</f>
        <v>12</v>
      </c>
      <c r="H201" s="115">
        <f>'cieki 2023'!P202</f>
        <v>8.2000000000000007E-3</v>
      </c>
      <c r="I201" s="103">
        <f>'cieki 2023'!S202</f>
        <v>16.899999999999999</v>
      </c>
      <c r="J201" s="103">
        <f>'cieki 2023'!T202</f>
        <v>13.8</v>
      </c>
      <c r="K201" s="104">
        <f>'cieki 2023'!X202</f>
        <v>54.7</v>
      </c>
      <c r="L201" s="104">
        <f>'cieki 2023'!AA202</f>
        <v>19777</v>
      </c>
      <c r="M201" s="104">
        <f>'cieki 2023'!AB202</f>
        <v>148</v>
      </c>
      <c r="N201" s="104">
        <f>'cieki 2023'!AH202</f>
        <v>14</v>
      </c>
      <c r="O201" s="104">
        <f>'cieki 2023'!AI202</f>
        <v>17</v>
      </c>
      <c r="P201" s="104">
        <f>'cieki 2023'!AJ202</f>
        <v>11</v>
      </c>
      <c r="Q201" s="104">
        <f>'cieki 2023'!AK202</f>
        <v>65</v>
      </c>
      <c r="R201" s="104">
        <f>'cieki 2023'!AL202</f>
        <v>63</v>
      </c>
      <c r="S201" s="104">
        <f>'cieki 2023'!AM202</f>
        <v>62</v>
      </c>
      <c r="T201" s="104">
        <f>'cieki 2023'!AN202</f>
        <v>84</v>
      </c>
      <c r="U201" s="104">
        <f>'cieki 2023'!AP202</f>
        <v>45</v>
      </c>
      <c r="V201" s="104">
        <f>'cieki 2023'!AQ202</f>
        <v>1.5</v>
      </c>
      <c r="W201" s="104">
        <f>'cieki 2023'!AR202</f>
        <v>2.5</v>
      </c>
      <c r="X201" s="104">
        <f>'cieki 2023'!AS202</f>
        <v>2.5</v>
      </c>
      <c r="Y201" s="104">
        <f>'cieki 2023'!AT202</f>
        <v>97</v>
      </c>
      <c r="Z201" s="104">
        <f>'cieki 2023'!AU202</f>
        <v>94</v>
      </c>
      <c r="AA201" s="104">
        <f>'cieki 2023'!AV202</f>
        <v>43</v>
      </c>
      <c r="AB201" s="104">
        <f>'cieki 2023'!AW202</f>
        <v>54</v>
      </c>
      <c r="AC201" s="104">
        <f>'cieki 2023'!AX202</f>
        <v>57</v>
      </c>
      <c r="AD201" s="104">
        <f>'cieki 2023'!AY202</f>
        <v>10</v>
      </c>
      <c r="AE201" s="104">
        <f>'cieki 2023'!BA202</f>
        <v>556.5</v>
      </c>
      <c r="AF201" s="104">
        <f>'cieki 2023'!BI202</f>
        <v>0.5</v>
      </c>
      <c r="AG201" s="104">
        <f>'cieki 2023'!BK202</f>
        <v>0.5</v>
      </c>
      <c r="AH201" s="104">
        <f>'cieki 2023'!BL202</f>
        <v>0.05</v>
      </c>
      <c r="AI201" s="104">
        <f>'cieki 2023'!BM202</f>
        <v>0.05</v>
      </c>
      <c r="AJ201" s="104">
        <f>'cieki 2023'!BN202</f>
        <v>0.05</v>
      </c>
      <c r="AK201" s="104">
        <f>'cieki 2023'!BQ202</f>
        <v>0.4</v>
      </c>
      <c r="AL201" s="103">
        <f>'cieki 2023'!BS202</f>
        <v>0.05</v>
      </c>
      <c r="AM201" s="104">
        <f>'cieki 2023'!BU202</f>
        <v>0.1</v>
      </c>
      <c r="AN201" s="104">
        <f>'cieki 2023'!BW202</f>
        <v>0.05</v>
      </c>
      <c r="AO201" s="104">
        <f>'cieki 2023'!BX202</f>
        <v>0.05</v>
      </c>
      <c r="AP201" s="104">
        <f>'cieki 2023'!BY202</f>
        <v>0.15000000000000002</v>
      </c>
      <c r="AQ201" s="104">
        <f>'cieki 2023'!CA202</f>
        <v>0</v>
      </c>
      <c r="AR201" s="103">
        <f>'cieki 2023'!CL202</f>
        <v>0</v>
      </c>
      <c r="AS201" s="104">
        <f>'cieki 2023'!CO202</f>
        <v>0</v>
      </c>
      <c r="AT201" s="104">
        <f>'cieki 2023'!CT202</f>
        <v>0</v>
      </c>
      <c r="AU201" s="115">
        <f>'cieki 2023'!CY202</f>
        <v>0</v>
      </c>
      <c r="AV201" s="104">
        <f>'cieki 2023'!DD202</f>
        <v>0</v>
      </c>
      <c r="AW201" s="104">
        <f>'cieki 2023'!DE202</f>
        <v>0.05</v>
      </c>
      <c r="AX201" s="104">
        <f>'cieki 2023'!DF202</f>
        <v>0.05</v>
      </c>
      <c r="AY201" s="92" t="s">
        <v>161</v>
      </c>
      <c r="AZ201" s="105"/>
      <c r="BB201" s="114"/>
    </row>
    <row r="202" spans="1:54" s="93" customFormat="1" ht="13.5" customHeight="1" x14ac:dyDescent="0.25">
      <c r="A202" s="101">
        <f>'cieki 2023'!B203</f>
        <v>380</v>
      </c>
      <c r="B202" s="102" t="str">
        <f>'cieki 2023'!D203</f>
        <v>Wieprz - Borowica</v>
      </c>
      <c r="C202" s="103">
        <f>'cieki 2023'!I203</f>
        <v>0.05</v>
      </c>
      <c r="D202" s="103">
        <f>'cieki 2023'!J203</f>
        <v>4.91</v>
      </c>
      <c r="E202" s="103">
        <f>'cieki 2023'!L203</f>
        <v>2.5000000000000001E-2</v>
      </c>
      <c r="F202" s="103">
        <f>'cieki 2023'!N203</f>
        <v>14</v>
      </c>
      <c r="G202" s="103">
        <f>'cieki 2023'!O203</f>
        <v>11.1</v>
      </c>
      <c r="H202" s="115">
        <f>'cieki 2023'!P203</f>
        <v>1.2999999999999999E-2</v>
      </c>
      <c r="I202" s="103">
        <f>'cieki 2023'!S203</f>
        <v>9.15</v>
      </c>
      <c r="J202" s="103">
        <f>'cieki 2023'!T203</f>
        <v>7.72</v>
      </c>
      <c r="K202" s="104">
        <f>'cieki 2023'!X203</f>
        <v>40.700000000000003</v>
      </c>
      <c r="L202" s="104">
        <f>'cieki 2023'!AA203</f>
        <v>17484.400000000001</v>
      </c>
      <c r="M202" s="104">
        <f>'cieki 2023'!AB203</f>
        <v>866.11500000000001</v>
      </c>
      <c r="N202" s="104">
        <f>'cieki 2023'!AH203</f>
        <v>46</v>
      </c>
      <c r="O202" s="104">
        <f>'cieki 2023'!AI203</f>
        <v>44</v>
      </c>
      <c r="P202" s="104">
        <f>'cieki 2023'!AJ203</f>
        <v>2.5</v>
      </c>
      <c r="Q202" s="104">
        <f>'cieki 2023'!AK203</f>
        <v>75</v>
      </c>
      <c r="R202" s="104">
        <f>'cieki 2023'!AL203</f>
        <v>13</v>
      </c>
      <c r="S202" s="104">
        <f>'cieki 2023'!AM203</f>
        <v>10</v>
      </c>
      <c r="T202" s="104">
        <f>'cieki 2023'!AN203</f>
        <v>13</v>
      </c>
      <c r="U202" s="104">
        <f>'cieki 2023'!AP203</f>
        <v>12</v>
      </c>
      <c r="V202" s="104">
        <f>'cieki 2023'!AQ203</f>
        <v>1.5</v>
      </c>
      <c r="W202" s="104">
        <f>'cieki 2023'!AR203</f>
        <v>11</v>
      </c>
      <c r="X202" s="104">
        <f>'cieki 2023'!AS203</f>
        <v>9</v>
      </c>
      <c r="Y202" s="104">
        <f>'cieki 2023'!AT203</f>
        <v>46</v>
      </c>
      <c r="Z202" s="104">
        <f>'cieki 2023'!AU203</f>
        <v>24</v>
      </c>
      <c r="AA202" s="104">
        <f>'cieki 2023'!AV203</f>
        <v>2.5</v>
      </c>
      <c r="AB202" s="104">
        <f>'cieki 2023'!AW203</f>
        <v>20</v>
      </c>
      <c r="AC202" s="104">
        <f>'cieki 2023'!AX203</f>
        <v>12</v>
      </c>
      <c r="AD202" s="104">
        <f>'cieki 2023'!AY203</f>
        <v>2.5</v>
      </c>
      <c r="AE202" s="104">
        <f>'cieki 2023'!BA203</f>
        <v>297.5</v>
      </c>
      <c r="AF202" s="104">
        <f>'cieki 2023'!BI203</f>
        <v>0.5</v>
      </c>
      <c r="AG202" s="104">
        <f>'cieki 2023'!BK203</f>
        <v>0.5</v>
      </c>
      <c r="AH202" s="104">
        <f>'cieki 2023'!BL203</f>
        <v>0.05</v>
      </c>
      <c r="AI202" s="104">
        <f>'cieki 2023'!BM203</f>
        <v>0.05</v>
      </c>
      <c r="AJ202" s="104">
        <f>'cieki 2023'!BN203</f>
        <v>0.05</v>
      </c>
      <c r="AK202" s="104">
        <f>'cieki 2023'!BQ203</f>
        <v>0.4</v>
      </c>
      <c r="AL202" s="103">
        <f>'cieki 2023'!BS203</f>
        <v>0.05</v>
      </c>
      <c r="AM202" s="104">
        <f>'cieki 2023'!BU203</f>
        <v>0.1</v>
      </c>
      <c r="AN202" s="104">
        <f>'cieki 2023'!BW203</f>
        <v>0.05</v>
      </c>
      <c r="AO202" s="104">
        <f>'cieki 2023'!BX203</f>
        <v>0.05</v>
      </c>
      <c r="AP202" s="104">
        <f>'cieki 2023'!BY203</f>
        <v>0.15000000000000002</v>
      </c>
      <c r="AQ202" s="104">
        <f>'cieki 2023'!CA203</f>
        <v>0</v>
      </c>
      <c r="AR202" s="103">
        <f>'cieki 2023'!CL203</f>
        <v>0</v>
      </c>
      <c r="AS202" s="104">
        <f>'cieki 2023'!CO203</f>
        <v>0</v>
      </c>
      <c r="AT202" s="104">
        <f>'cieki 2023'!CT203</f>
        <v>0</v>
      </c>
      <c r="AU202" s="115">
        <f>'cieki 2023'!CY203</f>
        <v>0</v>
      </c>
      <c r="AV202" s="104">
        <f>'cieki 2023'!DD203</f>
        <v>0</v>
      </c>
      <c r="AW202" s="104">
        <f>'cieki 2023'!DE203</f>
        <v>0.05</v>
      </c>
      <c r="AX202" s="104">
        <f>'cieki 2023'!DF203</f>
        <v>0.05</v>
      </c>
      <c r="AY202" s="96" t="s">
        <v>163</v>
      </c>
      <c r="AZ202" s="105"/>
      <c r="BB202" s="114"/>
    </row>
    <row r="203" spans="1:54" s="93" customFormat="1" x14ac:dyDescent="0.25">
      <c r="A203" s="101">
        <f>'cieki 2023'!B204</f>
        <v>381</v>
      </c>
      <c r="B203" s="102" t="str">
        <f>'cieki 2023'!D204</f>
        <v>Wieprz - Dęblin</v>
      </c>
      <c r="C203" s="103">
        <f>'cieki 2023'!I204</f>
        <v>0.05</v>
      </c>
      <c r="D203" s="103">
        <f>'cieki 2023'!J204</f>
        <v>1.5</v>
      </c>
      <c r="E203" s="103">
        <f>'cieki 2023'!L204</f>
        <v>0.64200000000000002</v>
      </c>
      <c r="F203" s="103">
        <f>'cieki 2023'!N204</f>
        <v>8.0399999999999991</v>
      </c>
      <c r="G203" s="103">
        <f>'cieki 2023'!O204</f>
        <v>5.9</v>
      </c>
      <c r="H203" s="115">
        <f>'cieki 2023'!P204</f>
        <v>5.7000000000000002E-3</v>
      </c>
      <c r="I203" s="103">
        <f>'cieki 2023'!S204</f>
        <v>4.3499999999999996</v>
      </c>
      <c r="J203" s="103">
        <f>'cieki 2023'!T204</f>
        <v>4.51</v>
      </c>
      <c r="K203" s="104">
        <f>'cieki 2023'!X204</f>
        <v>20.100000000000001</v>
      </c>
      <c r="L203" s="104">
        <f>'cieki 2023'!AA204</f>
        <v>6200</v>
      </c>
      <c r="M203" s="104">
        <f>'cieki 2023'!AB204</f>
        <v>278</v>
      </c>
      <c r="N203" s="104">
        <f>'cieki 2023'!AH204</f>
        <v>12</v>
      </c>
      <c r="O203" s="104">
        <f>'cieki 2023'!AI204</f>
        <v>2.5</v>
      </c>
      <c r="P203" s="104">
        <f>'cieki 2023'!AJ204</f>
        <v>2.5</v>
      </c>
      <c r="Q203" s="104">
        <f>'cieki 2023'!AK204</f>
        <v>13</v>
      </c>
      <c r="R203" s="104">
        <f>'cieki 2023'!AL204</f>
        <v>2.5</v>
      </c>
      <c r="S203" s="104">
        <f>'cieki 2023'!AM204</f>
        <v>2.5</v>
      </c>
      <c r="T203" s="104">
        <f>'cieki 2023'!AN204</f>
        <v>2.5</v>
      </c>
      <c r="U203" s="104">
        <f>'cieki 2023'!AP204</f>
        <v>2.5</v>
      </c>
      <c r="V203" s="104">
        <f>'cieki 2023'!AQ204</f>
        <v>1.5</v>
      </c>
      <c r="W203" s="104">
        <f>'cieki 2023'!AR204</f>
        <v>2.5</v>
      </c>
      <c r="X203" s="104">
        <f>'cieki 2023'!AS204</f>
        <v>2.5</v>
      </c>
      <c r="Y203" s="104">
        <f>'cieki 2023'!AT204</f>
        <v>11</v>
      </c>
      <c r="Z203" s="104">
        <f>'cieki 2023'!AU204</f>
        <v>11</v>
      </c>
      <c r="AA203" s="104">
        <f>'cieki 2023'!AV204</f>
        <v>2.5</v>
      </c>
      <c r="AB203" s="104">
        <f>'cieki 2023'!AW204</f>
        <v>12</v>
      </c>
      <c r="AC203" s="104">
        <f>'cieki 2023'!AX204</f>
        <v>15</v>
      </c>
      <c r="AD203" s="104">
        <f>'cieki 2023'!AY204</f>
        <v>2.5</v>
      </c>
      <c r="AE203" s="104">
        <f>'cieki 2023'!BA204</f>
        <v>68.5</v>
      </c>
      <c r="AF203" s="104">
        <f>'cieki 2023'!BI204</f>
        <v>0.5</v>
      </c>
      <c r="AG203" s="104">
        <f>'cieki 2023'!BK204</f>
        <v>0.5</v>
      </c>
      <c r="AH203" s="104">
        <f>'cieki 2023'!BL204</f>
        <v>0.05</v>
      </c>
      <c r="AI203" s="104">
        <f>'cieki 2023'!BM204</f>
        <v>0.05</v>
      </c>
      <c r="AJ203" s="104">
        <f>'cieki 2023'!BN204</f>
        <v>0.05</v>
      </c>
      <c r="AK203" s="104">
        <f>'cieki 2023'!BQ204</f>
        <v>0.4</v>
      </c>
      <c r="AL203" s="103">
        <f>'cieki 2023'!BS204</f>
        <v>0.05</v>
      </c>
      <c r="AM203" s="104">
        <f>'cieki 2023'!BU204</f>
        <v>0.1</v>
      </c>
      <c r="AN203" s="104">
        <f>'cieki 2023'!BW204</f>
        <v>0.05</v>
      </c>
      <c r="AO203" s="104">
        <f>'cieki 2023'!BX204</f>
        <v>0.05</v>
      </c>
      <c r="AP203" s="104">
        <f>'cieki 2023'!BY204</f>
        <v>0.15000000000000002</v>
      </c>
      <c r="AQ203" s="104">
        <f>'cieki 2023'!CA204</f>
        <v>0</v>
      </c>
      <c r="AR203" s="103">
        <f>'cieki 2023'!CL204</f>
        <v>0</v>
      </c>
      <c r="AS203" s="104">
        <f>'cieki 2023'!CO204</f>
        <v>0</v>
      </c>
      <c r="AT203" s="104">
        <f>'cieki 2023'!CT204</f>
        <v>0</v>
      </c>
      <c r="AU203" s="115">
        <f>'cieki 2023'!CY204</f>
        <v>0</v>
      </c>
      <c r="AV203" s="104">
        <f>'cieki 2023'!DD204</f>
        <v>0</v>
      </c>
      <c r="AW203" s="104">
        <f>'cieki 2023'!DE204</f>
        <v>0.05</v>
      </c>
      <c r="AX203" s="104">
        <f>'cieki 2023'!DF204</f>
        <v>0.05</v>
      </c>
      <c r="AY203" s="92" t="s">
        <v>161</v>
      </c>
      <c r="AZ203" s="105"/>
      <c r="BB203" s="114"/>
    </row>
    <row r="204" spans="1:54" s="93" customFormat="1" x14ac:dyDescent="0.25">
      <c r="A204" s="101">
        <f>'cieki 2023'!B205</f>
        <v>382</v>
      </c>
      <c r="B204" s="102" t="str">
        <f>'cieki 2023'!D205</f>
        <v>Wieprz - Jaszczów</v>
      </c>
      <c r="C204" s="103">
        <f>'cieki 2023'!I205</f>
        <v>0.05</v>
      </c>
      <c r="D204" s="103">
        <f>'cieki 2023'!J205</f>
        <v>5.99</v>
      </c>
      <c r="E204" s="103">
        <f>'cieki 2023'!L205</f>
        <v>2.5000000000000001E-2</v>
      </c>
      <c r="F204" s="103">
        <f>'cieki 2023'!N205</f>
        <v>15</v>
      </c>
      <c r="G204" s="103">
        <f>'cieki 2023'!O205</f>
        <v>10.199999999999999</v>
      </c>
      <c r="H204" s="115">
        <f>'cieki 2023'!P205</f>
        <v>8.0000000000000002E-3</v>
      </c>
      <c r="I204" s="103">
        <f>'cieki 2023'!S205</f>
        <v>9.7200000000000006</v>
      </c>
      <c r="J204" s="103">
        <f>'cieki 2023'!T205</f>
        <v>4.09</v>
      </c>
      <c r="K204" s="104">
        <f>'cieki 2023'!X205</f>
        <v>37.6</v>
      </c>
      <c r="L204" s="104">
        <f>'cieki 2023'!AA205</f>
        <v>20186.3</v>
      </c>
      <c r="M204" s="104">
        <f>'cieki 2023'!AB205</f>
        <v>817.55200000000002</v>
      </c>
      <c r="N204" s="104">
        <f>'cieki 2023'!AH205</f>
        <v>35</v>
      </c>
      <c r="O204" s="104">
        <f>'cieki 2023'!AI205</f>
        <v>14</v>
      </c>
      <c r="P204" s="104">
        <f>'cieki 2023'!AJ205</f>
        <v>2.5</v>
      </c>
      <c r="Q204" s="104">
        <f>'cieki 2023'!AK205</f>
        <v>24</v>
      </c>
      <c r="R204" s="104">
        <f>'cieki 2023'!AL205</f>
        <v>2.5</v>
      </c>
      <c r="S204" s="104">
        <f>'cieki 2023'!AM205</f>
        <v>2.5</v>
      </c>
      <c r="T204" s="104">
        <f>'cieki 2023'!AN205</f>
        <v>2.5</v>
      </c>
      <c r="U204" s="104">
        <f>'cieki 2023'!AP205</f>
        <v>9</v>
      </c>
      <c r="V204" s="104">
        <f>'cieki 2023'!AQ205</f>
        <v>1.5</v>
      </c>
      <c r="W204" s="104">
        <f>'cieki 2023'!AR205</f>
        <v>2.5</v>
      </c>
      <c r="X204" s="104">
        <f>'cieki 2023'!AS205</f>
        <v>2.5</v>
      </c>
      <c r="Y204" s="104">
        <f>'cieki 2023'!AT205</f>
        <v>19</v>
      </c>
      <c r="Z204" s="104">
        <f>'cieki 2023'!AU205</f>
        <v>10</v>
      </c>
      <c r="AA204" s="104">
        <f>'cieki 2023'!AV205</f>
        <v>2.5</v>
      </c>
      <c r="AB204" s="104">
        <f>'cieki 2023'!AW205</f>
        <v>2.5</v>
      </c>
      <c r="AC204" s="104">
        <f>'cieki 2023'!AX205</f>
        <v>15</v>
      </c>
      <c r="AD204" s="104">
        <f>'cieki 2023'!AY205</f>
        <v>2.5</v>
      </c>
      <c r="AE204" s="104">
        <f>'cieki 2023'!BA205</f>
        <v>121</v>
      </c>
      <c r="AF204" s="104">
        <f>'cieki 2023'!BI205</f>
        <v>0.5</v>
      </c>
      <c r="AG204" s="104">
        <f>'cieki 2023'!BK205</f>
        <v>0.5</v>
      </c>
      <c r="AH204" s="104">
        <f>'cieki 2023'!BL205</f>
        <v>0.05</v>
      </c>
      <c r="AI204" s="104">
        <f>'cieki 2023'!BM205</f>
        <v>0.05</v>
      </c>
      <c r="AJ204" s="104">
        <f>'cieki 2023'!BN205</f>
        <v>0.05</v>
      </c>
      <c r="AK204" s="104">
        <f>'cieki 2023'!BQ205</f>
        <v>0.4</v>
      </c>
      <c r="AL204" s="103">
        <f>'cieki 2023'!BS205</f>
        <v>0.05</v>
      </c>
      <c r="AM204" s="104">
        <f>'cieki 2023'!BU205</f>
        <v>0.1</v>
      </c>
      <c r="AN204" s="104">
        <f>'cieki 2023'!BW205</f>
        <v>0.05</v>
      </c>
      <c r="AO204" s="104">
        <f>'cieki 2023'!BX205</f>
        <v>0.05</v>
      </c>
      <c r="AP204" s="104">
        <f>'cieki 2023'!BY205</f>
        <v>0.15000000000000002</v>
      </c>
      <c r="AQ204" s="104">
        <f>'cieki 2023'!CA205</f>
        <v>25</v>
      </c>
      <c r="AR204" s="103">
        <f>'cieki 2023'!CL205</f>
        <v>5.0000000000000001E-3</v>
      </c>
      <c r="AS204" s="104">
        <f>'cieki 2023'!CO205</f>
        <v>0.5</v>
      </c>
      <c r="AT204" s="104">
        <f>'cieki 2023'!CT205</f>
        <v>0.5</v>
      </c>
      <c r="AU204" s="115">
        <f>'cieki 2023'!CY205</f>
        <v>9.5699999999999995E-4</v>
      </c>
      <c r="AV204" s="104">
        <f>'cieki 2023'!DD205</f>
        <v>0.05</v>
      </c>
      <c r="AW204" s="104">
        <f>'cieki 2023'!DE205</f>
        <v>0.05</v>
      </c>
      <c r="AX204" s="104">
        <f>'cieki 2023'!DF205</f>
        <v>0.05</v>
      </c>
      <c r="AY204" s="96" t="s">
        <v>163</v>
      </c>
      <c r="AZ204" s="105"/>
      <c r="BB204" s="114"/>
    </row>
    <row r="205" spans="1:54" s="93" customFormat="1" x14ac:dyDescent="0.25">
      <c r="A205" s="101">
        <f>'cieki 2023'!B206</f>
        <v>383</v>
      </c>
      <c r="B205" s="102" t="str">
        <f>'cieki 2023'!D206</f>
        <v>Wieprz - Kijany</v>
      </c>
      <c r="C205" s="103">
        <f>'cieki 2023'!I206</f>
        <v>0.05</v>
      </c>
      <c r="D205" s="103">
        <f>'cieki 2023'!J206</f>
        <v>1.5</v>
      </c>
      <c r="E205" s="103">
        <f>'cieki 2023'!L206</f>
        <v>0.20399999999999999</v>
      </c>
      <c r="F205" s="103">
        <f>'cieki 2023'!N206</f>
        <v>8.06</v>
      </c>
      <c r="G205" s="103">
        <f>'cieki 2023'!O206</f>
        <v>7.29</v>
      </c>
      <c r="H205" s="115">
        <f>'cieki 2023'!P206</f>
        <v>7.4000000000000003E-3</v>
      </c>
      <c r="I205" s="103">
        <f>'cieki 2023'!S206</f>
        <v>4.1399999999999997</v>
      </c>
      <c r="J205" s="103">
        <f>'cieki 2023'!T206</f>
        <v>1.81</v>
      </c>
      <c r="K205" s="104">
        <f>'cieki 2023'!X206</f>
        <v>21.3</v>
      </c>
      <c r="L205" s="104">
        <f>'cieki 2023'!AA206</f>
        <v>8020</v>
      </c>
      <c r="M205" s="104">
        <f>'cieki 2023'!AB206</f>
        <v>318</v>
      </c>
      <c r="N205" s="104">
        <f>'cieki 2023'!AH206</f>
        <v>18</v>
      </c>
      <c r="O205" s="104">
        <f>'cieki 2023'!AI206</f>
        <v>7</v>
      </c>
      <c r="P205" s="104">
        <f>'cieki 2023'!AJ206</f>
        <v>2.5</v>
      </c>
      <c r="Q205" s="104">
        <f>'cieki 2023'!AK206</f>
        <v>12</v>
      </c>
      <c r="R205" s="104">
        <f>'cieki 2023'!AL206</f>
        <v>2.5</v>
      </c>
      <c r="S205" s="104">
        <f>'cieki 2023'!AM206</f>
        <v>2.5</v>
      </c>
      <c r="T205" s="104">
        <f>'cieki 2023'!AN206</f>
        <v>2.5</v>
      </c>
      <c r="U205" s="104">
        <f>'cieki 2023'!AP206</f>
        <v>2.5</v>
      </c>
      <c r="V205" s="104">
        <f>'cieki 2023'!AQ206</f>
        <v>1.5</v>
      </c>
      <c r="W205" s="104">
        <f>'cieki 2023'!AR206</f>
        <v>2.5</v>
      </c>
      <c r="X205" s="104">
        <f>'cieki 2023'!AS206</f>
        <v>2.5</v>
      </c>
      <c r="Y205" s="104">
        <f>'cieki 2023'!AT206</f>
        <v>11</v>
      </c>
      <c r="Z205" s="104">
        <f>'cieki 2023'!AU206</f>
        <v>9</v>
      </c>
      <c r="AA205" s="104">
        <f>'cieki 2023'!AV206</f>
        <v>2.5</v>
      </c>
      <c r="AB205" s="104">
        <f>'cieki 2023'!AW206</f>
        <v>10</v>
      </c>
      <c r="AC205" s="104">
        <f>'cieki 2023'!AX206</f>
        <v>13</v>
      </c>
      <c r="AD205" s="104">
        <f>'cieki 2023'!AY206</f>
        <v>2.5</v>
      </c>
      <c r="AE205" s="104">
        <f>'cieki 2023'!BA206</f>
        <v>76</v>
      </c>
      <c r="AF205" s="104">
        <f>'cieki 2023'!BI206</f>
        <v>0.5</v>
      </c>
      <c r="AG205" s="104">
        <f>'cieki 2023'!BK206</f>
        <v>0.5</v>
      </c>
      <c r="AH205" s="104">
        <f>'cieki 2023'!BL206</f>
        <v>0.05</v>
      </c>
      <c r="AI205" s="104">
        <f>'cieki 2023'!BM206</f>
        <v>0.05</v>
      </c>
      <c r="AJ205" s="104">
        <f>'cieki 2023'!BN206</f>
        <v>0.05</v>
      </c>
      <c r="AK205" s="104">
        <f>'cieki 2023'!BQ206</f>
        <v>0.4</v>
      </c>
      <c r="AL205" s="103">
        <f>'cieki 2023'!BS206</f>
        <v>0.05</v>
      </c>
      <c r="AM205" s="104">
        <f>'cieki 2023'!BU206</f>
        <v>0.1</v>
      </c>
      <c r="AN205" s="104">
        <f>'cieki 2023'!BW206</f>
        <v>0.05</v>
      </c>
      <c r="AO205" s="104">
        <f>'cieki 2023'!BX206</f>
        <v>0.05</v>
      </c>
      <c r="AP205" s="104">
        <f>'cieki 2023'!BY206</f>
        <v>0.15000000000000002</v>
      </c>
      <c r="AQ205" s="104">
        <f>'cieki 2023'!CA206</f>
        <v>25</v>
      </c>
      <c r="AR205" s="103">
        <f>'cieki 2023'!CL206</f>
        <v>5.0000000000000001E-3</v>
      </c>
      <c r="AS205" s="104">
        <f>'cieki 2023'!CO206</f>
        <v>0.5</v>
      </c>
      <c r="AT205" s="104">
        <f>'cieki 2023'!CT206</f>
        <v>0.5</v>
      </c>
      <c r="AU205" s="115">
        <f>'cieki 2023'!CY206</f>
        <v>9.1E-4</v>
      </c>
      <c r="AV205" s="104">
        <f>'cieki 2023'!DD206</f>
        <v>0.05</v>
      </c>
      <c r="AW205" s="104">
        <f>'cieki 2023'!DE206</f>
        <v>0.05</v>
      </c>
      <c r="AX205" s="104">
        <f>'cieki 2023'!DF206</f>
        <v>0.05</v>
      </c>
      <c r="AY205" s="92" t="s">
        <v>161</v>
      </c>
      <c r="AZ205" s="105"/>
      <c r="BB205" s="114"/>
    </row>
    <row r="206" spans="1:54" s="93" customFormat="1" x14ac:dyDescent="0.25">
      <c r="A206" s="101">
        <f>'cieki 2023'!B207</f>
        <v>384</v>
      </c>
      <c r="B206" s="102" t="str">
        <f>'cieki 2023'!D207</f>
        <v>Wieprz - Deszkowice</v>
      </c>
      <c r="C206" s="103">
        <f>'cieki 2023'!I207</f>
        <v>0.05</v>
      </c>
      <c r="D206" s="103">
        <f>'cieki 2023'!J207</f>
        <v>3.25</v>
      </c>
      <c r="E206" s="103">
        <f>'cieki 2023'!L207</f>
        <v>2.5000000000000001E-2</v>
      </c>
      <c r="F206" s="103">
        <f>'cieki 2023'!N207</f>
        <v>12</v>
      </c>
      <c r="G206" s="103">
        <f>'cieki 2023'!O207</f>
        <v>16.8</v>
      </c>
      <c r="H206" s="115">
        <f>'cieki 2023'!P207</f>
        <v>2.1999999999999999E-2</v>
      </c>
      <c r="I206" s="103">
        <f>'cieki 2023'!S207</f>
        <v>8.5299999999999994</v>
      </c>
      <c r="J206" s="103">
        <f>'cieki 2023'!T207</f>
        <v>7.56</v>
      </c>
      <c r="K206" s="104">
        <f>'cieki 2023'!X207</f>
        <v>67.8</v>
      </c>
      <c r="L206" s="104">
        <f>'cieki 2023'!AA207</f>
        <v>8830</v>
      </c>
      <c r="M206" s="104">
        <f>'cieki 2023'!AB207</f>
        <v>447</v>
      </c>
      <c r="N206" s="104">
        <f>'cieki 2023'!AH207</f>
        <v>180</v>
      </c>
      <c r="O206" s="104">
        <f>'cieki 2023'!AI207</f>
        <v>57</v>
      </c>
      <c r="P206" s="104">
        <f>'cieki 2023'!AJ207</f>
        <v>2.5</v>
      </c>
      <c r="Q206" s="104">
        <f>'cieki 2023'!AK207</f>
        <v>111</v>
      </c>
      <c r="R206" s="104">
        <f>'cieki 2023'!AL207</f>
        <v>16</v>
      </c>
      <c r="S206" s="104">
        <f>'cieki 2023'!AM207</f>
        <v>21</v>
      </c>
      <c r="T206" s="104">
        <f>'cieki 2023'!AN207</f>
        <v>30</v>
      </c>
      <c r="U206" s="104">
        <f>'cieki 2023'!AP207</f>
        <v>17</v>
      </c>
      <c r="V206" s="104">
        <f>'cieki 2023'!AQ207</f>
        <v>1.5</v>
      </c>
      <c r="W206" s="104">
        <f>'cieki 2023'!AR207</f>
        <v>2.5</v>
      </c>
      <c r="X206" s="104">
        <f>'cieki 2023'!AS207</f>
        <v>2.5</v>
      </c>
      <c r="Y206" s="104">
        <f>'cieki 2023'!AT207</f>
        <v>94</v>
      </c>
      <c r="Z206" s="104">
        <f>'cieki 2023'!AU207</f>
        <v>48</v>
      </c>
      <c r="AA206" s="104">
        <f>'cieki 2023'!AV207</f>
        <v>18</v>
      </c>
      <c r="AB206" s="104">
        <f>'cieki 2023'!AW207</f>
        <v>27</v>
      </c>
      <c r="AC206" s="104">
        <f>'cieki 2023'!AX207</f>
        <v>33</v>
      </c>
      <c r="AD206" s="104">
        <f>'cieki 2023'!AY207</f>
        <v>2.5</v>
      </c>
      <c r="AE206" s="104">
        <f>'cieki 2023'!BA207</f>
        <v>584</v>
      </c>
      <c r="AF206" s="104">
        <f>'cieki 2023'!BI207</f>
        <v>0.5</v>
      </c>
      <c r="AG206" s="104">
        <f>'cieki 2023'!BK207</f>
        <v>0.5</v>
      </c>
      <c r="AH206" s="104">
        <f>'cieki 2023'!BL207</f>
        <v>0.05</v>
      </c>
      <c r="AI206" s="104">
        <f>'cieki 2023'!BM207</f>
        <v>0.05</v>
      </c>
      <c r="AJ206" s="104">
        <f>'cieki 2023'!BN207</f>
        <v>0.05</v>
      </c>
      <c r="AK206" s="104">
        <f>'cieki 2023'!BQ207</f>
        <v>0.4</v>
      </c>
      <c r="AL206" s="103">
        <f>'cieki 2023'!BS207</f>
        <v>0.05</v>
      </c>
      <c r="AM206" s="104">
        <f>'cieki 2023'!BU207</f>
        <v>0.1</v>
      </c>
      <c r="AN206" s="104">
        <f>'cieki 2023'!BW207</f>
        <v>0.05</v>
      </c>
      <c r="AO206" s="104">
        <f>'cieki 2023'!BX207</f>
        <v>0.05</v>
      </c>
      <c r="AP206" s="104">
        <f>'cieki 2023'!BY207</f>
        <v>0.15000000000000002</v>
      </c>
      <c r="AQ206" s="104">
        <f>'cieki 2023'!CA207</f>
        <v>0</v>
      </c>
      <c r="AR206" s="103">
        <f>'cieki 2023'!CL207</f>
        <v>0</v>
      </c>
      <c r="AS206" s="104">
        <f>'cieki 2023'!CO207</f>
        <v>0</v>
      </c>
      <c r="AT206" s="104">
        <f>'cieki 2023'!CT207</f>
        <v>0</v>
      </c>
      <c r="AU206" s="115">
        <f>'cieki 2023'!CY207</f>
        <v>0</v>
      </c>
      <c r="AV206" s="104">
        <f>'cieki 2023'!DD207</f>
        <v>0</v>
      </c>
      <c r="AW206" s="104">
        <f>'cieki 2023'!DE207</f>
        <v>0.05</v>
      </c>
      <c r="AX206" s="104">
        <f>'cieki 2023'!DF207</f>
        <v>0.05</v>
      </c>
      <c r="AY206" s="94" t="s">
        <v>162</v>
      </c>
      <c r="AZ206" s="105"/>
      <c r="BB206" s="114"/>
    </row>
    <row r="207" spans="1:54" s="93" customFormat="1" x14ac:dyDescent="0.25">
      <c r="A207" s="101">
        <f>'cieki 2023'!B208</f>
        <v>385</v>
      </c>
      <c r="B207" s="102" t="str">
        <f>'cieki 2023'!D208</f>
        <v>Wieprz - Wola Skromowska</v>
      </c>
      <c r="C207" s="103">
        <f>'cieki 2023'!I208</f>
        <v>0.05</v>
      </c>
      <c r="D207" s="103">
        <f>'cieki 2023'!J208</f>
        <v>1.5</v>
      </c>
      <c r="E207" s="103">
        <f>'cieki 2023'!L208</f>
        <v>2.5000000000000001E-2</v>
      </c>
      <c r="F207" s="103">
        <f>'cieki 2023'!N208</f>
        <v>5.87</v>
      </c>
      <c r="G207" s="103">
        <f>'cieki 2023'!O208</f>
        <v>5.92</v>
      </c>
      <c r="H207" s="115">
        <f>'cieki 2023'!P208</f>
        <v>9.5399999999999999E-3</v>
      </c>
      <c r="I207" s="103">
        <f>'cieki 2023'!S208</f>
        <v>4.32</v>
      </c>
      <c r="J207" s="103">
        <f>'cieki 2023'!T208</f>
        <v>2.08</v>
      </c>
      <c r="K207" s="104">
        <f>'cieki 2023'!X208</f>
        <v>22.9</v>
      </c>
      <c r="L207" s="104">
        <f>'cieki 2023'!AA208</f>
        <v>7040</v>
      </c>
      <c r="M207" s="104">
        <f>'cieki 2023'!AB208</f>
        <v>376</v>
      </c>
      <c r="N207" s="104">
        <f>'cieki 2023'!AH208</f>
        <v>19</v>
      </c>
      <c r="O207" s="104">
        <f>'cieki 2023'!AI208</f>
        <v>6</v>
      </c>
      <c r="P207" s="104">
        <f>'cieki 2023'!AJ208</f>
        <v>2.5</v>
      </c>
      <c r="Q207" s="104">
        <f>'cieki 2023'!AK208</f>
        <v>11</v>
      </c>
      <c r="R207" s="104">
        <f>'cieki 2023'!AL208</f>
        <v>2.5</v>
      </c>
      <c r="S207" s="104">
        <f>'cieki 2023'!AM208</f>
        <v>2.5</v>
      </c>
      <c r="T207" s="104">
        <f>'cieki 2023'!AN208</f>
        <v>2.5</v>
      </c>
      <c r="U207" s="104">
        <f>'cieki 2023'!AP208</f>
        <v>6</v>
      </c>
      <c r="V207" s="104">
        <f>'cieki 2023'!AQ208</f>
        <v>1.5</v>
      </c>
      <c r="W207" s="104">
        <f>'cieki 2023'!AR208</f>
        <v>2.5</v>
      </c>
      <c r="X207" s="104">
        <f>'cieki 2023'!AS208</f>
        <v>2.5</v>
      </c>
      <c r="Y207" s="104">
        <f>'cieki 2023'!AT208</f>
        <v>12</v>
      </c>
      <c r="Z207" s="104">
        <f>'cieki 2023'!AU208</f>
        <v>10</v>
      </c>
      <c r="AA207" s="104">
        <f>'cieki 2023'!AV208</f>
        <v>2.5</v>
      </c>
      <c r="AB207" s="104">
        <f>'cieki 2023'!AW208</f>
        <v>11</v>
      </c>
      <c r="AC207" s="104">
        <f>'cieki 2023'!AX208</f>
        <v>14</v>
      </c>
      <c r="AD207" s="104">
        <f>'cieki 2023'!AY208</f>
        <v>2.5</v>
      </c>
      <c r="AE207" s="104">
        <f>'cieki 2023'!BA208</f>
        <v>77</v>
      </c>
      <c r="AF207" s="104">
        <f>'cieki 2023'!BI208</f>
        <v>0.5</v>
      </c>
      <c r="AG207" s="104">
        <f>'cieki 2023'!BK208</f>
        <v>0.5</v>
      </c>
      <c r="AH207" s="104">
        <f>'cieki 2023'!BL208</f>
        <v>0.05</v>
      </c>
      <c r="AI207" s="104">
        <f>'cieki 2023'!BM208</f>
        <v>0.05</v>
      </c>
      <c r="AJ207" s="104">
        <f>'cieki 2023'!BN208</f>
        <v>0.05</v>
      </c>
      <c r="AK207" s="104">
        <f>'cieki 2023'!BQ208</f>
        <v>0.4</v>
      </c>
      <c r="AL207" s="103">
        <f>'cieki 2023'!BS208</f>
        <v>0.05</v>
      </c>
      <c r="AM207" s="104">
        <f>'cieki 2023'!BU208</f>
        <v>0.1</v>
      </c>
      <c r="AN207" s="104">
        <f>'cieki 2023'!BW208</f>
        <v>0.05</v>
      </c>
      <c r="AO207" s="104">
        <f>'cieki 2023'!BX208</f>
        <v>0.05</v>
      </c>
      <c r="AP207" s="104">
        <f>'cieki 2023'!BY208</f>
        <v>0.15000000000000002</v>
      </c>
      <c r="AQ207" s="104">
        <f>'cieki 2023'!CA208</f>
        <v>0</v>
      </c>
      <c r="AR207" s="103">
        <f>'cieki 2023'!CL208</f>
        <v>0</v>
      </c>
      <c r="AS207" s="104">
        <f>'cieki 2023'!CO208</f>
        <v>0</v>
      </c>
      <c r="AT207" s="104">
        <f>'cieki 2023'!CT208</f>
        <v>0</v>
      </c>
      <c r="AU207" s="115">
        <f>'cieki 2023'!CY208</f>
        <v>0</v>
      </c>
      <c r="AV207" s="104">
        <f>'cieki 2023'!DD208</f>
        <v>0</v>
      </c>
      <c r="AW207" s="104">
        <f>'cieki 2023'!DE208</f>
        <v>0.05</v>
      </c>
      <c r="AX207" s="104">
        <f>'cieki 2023'!DF208</f>
        <v>0.05</v>
      </c>
      <c r="AY207" s="92" t="s">
        <v>161</v>
      </c>
      <c r="AZ207" s="105"/>
      <c r="BB207" s="114"/>
    </row>
    <row r="208" spans="1:54" s="93" customFormat="1" x14ac:dyDescent="0.25">
      <c r="A208" s="101">
        <f>'cieki 2023'!B209</f>
        <v>386</v>
      </c>
      <c r="B208" s="102" t="str">
        <f>'cieki 2023'!D209</f>
        <v>Wieprza - m. Stary Kraków</v>
      </c>
      <c r="C208" s="103">
        <f>'cieki 2023'!I209</f>
        <v>0.05</v>
      </c>
      <c r="D208" s="103">
        <f>'cieki 2023'!J209</f>
        <v>1.5</v>
      </c>
      <c r="E208" s="103">
        <f>'cieki 2023'!L209</f>
        <v>2.5000000000000001E-2</v>
      </c>
      <c r="F208" s="103">
        <f>'cieki 2023'!N209</f>
        <v>3.41</v>
      </c>
      <c r="G208" s="103">
        <f>'cieki 2023'!O209</f>
        <v>4.93</v>
      </c>
      <c r="H208" s="115">
        <f>'cieki 2023'!P209</f>
        <v>8.6599999999999993E-3</v>
      </c>
      <c r="I208" s="103">
        <f>'cieki 2023'!S209</f>
        <v>1.18</v>
      </c>
      <c r="J208" s="103">
        <f>'cieki 2023'!T209</f>
        <v>2.46</v>
      </c>
      <c r="K208" s="104">
        <f>'cieki 2023'!X209</f>
        <v>12.6</v>
      </c>
      <c r="L208" s="104">
        <f>'cieki 2023'!AA209</f>
        <v>2650</v>
      </c>
      <c r="M208" s="104">
        <f>'cieki 2023'!AB209</f>
        <v>97.2</v>
      </c>
      <c r="N208" s="104">
        <f>'cieki 2023'!AH209</f>
        <v>26</v>
      </c>
      <c r="O208" s="104">
        <f>'cieki 2023'!AI209</f>
        <v>12</v>
      </c>
      <c r="P208" s="104">
        <f>'cieki 2023'!AJ209</f>
        <v>2.5</v>
      </c>
      <c r="Q208" s="104">
        <f>'cieki 2023'!AK209</f>
        <v>22</v>
      </c>
      <c r="R208" s="104">
        <f>'cieki 2023'!AL209</f>
        <v>12</v>
      </c>
      <c r="S208" s="104">
        <f>'cieki 2023'!AM209</f>
        <v>9</v>
      </c>
      <c r="T208" s="104">
        <f>'cieki 2023'!AN209</f>
        <v>21</v>
      </c>
      <c r="U208" s="104">
        <f>'cieki 2023'!AP209</f>
        <v>12</v>
      </c>
      <c r="V208" s="104">
        <f>'cieki 2023'!AQ209</f>
        <v>1.5</v>
      </c>
      <c r="W208" s="104">
        <f>'cieki 2023'!AR209</f>
        <v>2.5</v>
      </c>
      <c r="X208" s="104">
        <f>'cieki 2023'!AS209</f>
        <v>2.5</v>
      </c>
      <c r="Y208" s="104">
        <f>'cieki 2023'!AT209</f>
        <v>25</v>
      </c>
      <c r="Z208" s="104">
        <f>'cieki 2023'!AU209</f>
        <v>22</v>
      </c>
      <c r="AA208" s="104">
        <f>'cieki 2023'!AV209</f>
        <v>10</v>
      </c>
      <c r="AB208" s="104">
        <f>'cieki 2023'!AW209</f>
        <v>10</v>
      </c>
      <c r="AC208" s="104">
        <f>'cieki 2023'!AX209</f>
        <v>21</v>
      </c>
      <c r="AD208" s="104">
        <f>'cieki 2023'!AY209</f>
        <v>2.5</v>
      </c>
      <c r="AE208" s="104">
        <f>'cieki 2023'!BA209</f>
        <v>168</v>
      </c>
      <c r="AF208" s="104">
        <f>'cieki 2023'!BI209</f>
        <v>0.5</v>
      </c>
      <c r="AG208" s="104">
        <f>'cieki 2023'!BK209</f>
        <v>0.5</v>
      </c>
      <c r="AH208" s="104">
        <f>'cieki 2023'!BL209</f>
        <v>0.05</v>
      </c>
      <c r="AI208" s="104">
        <f>'cieki 2023'!BM209</f>
        <v>0.05</v>
      </c>
      <c r="AJ208" s="104">
        <f>'cieki 2023'!BN209</f>
        <v>0.05</v>
      </c>
      <c r="AK208" s="104">
        <f>'cieki 2023'!BQ209</f>
        <v>0.4</v>
      </c>
      <c r="AL208" s="103">
        <f>'cieki 2023'!BS209</f>
        <v>0.05</v>
      </c>
      <c r="AM208" s="104">
        <f>'cieki 2023'!BU209</f>
        <v>0.1</v>
      </c>
      <c r="AN208" s="104">
        <f>'cieki 2023'!BW209</f>
        <v>0.05</v>
      </c>
      <c r="AO208" s="104">
        <f>'cieki 2023'!BX209</f>
        <v>0.05</v>
      </c>
      <c r="AP208" s="104">
        <f>'cieki 2023'!BY209</f>
        <v>0.15000000000000002</v>
      </c>
      <c r="AQ208" s="104">
        <f>'cieki 2023'!CA209</f>
        <v>0</v>
      </c>
      <c r="AR208" s="103">
        <f>'cieki 2023'!CL209</f>
        <v>0</v>
      </c>
      <c r="AS208" s="104">
        <f>'cieki 2023'!CO209</f>
        <v>0</v>
      </c>
      <c r="AT208" s="104">
        <f>'cieki 2023'!CT209</f>
        <v>0</v>
      </c>
      <c r="AU208" s="115">
        <f>'cieki 2023'!CY209</f>
        <v>0</v>
      </c>
      <c r="AV208" s="104">
        <f>'cieki 2023'!DD209</f>
        <v>0</v>
      </c>
      <c r="AW208" s="104">
        <f>'cieki 2023'!DE209</f>
        <v>0.05</v>
      </c>
      <c r="AX208" s="104">
        <f>'cieki 2023'!DF209</f>
        <v>0.05</v>
      </c>
      <c r="AY208" s="92" t="s">
        <v>161</v>
      </c>
      <c r="AZ208" s="105"/>
      <c r="BB208" s="114"/>
    </row>
    <row r="209" spans="1:54" s="93" customFormat="1" x14ac:dyDescent="0.25">
      <c r="A209" s="101">
        <f>'cieki 2023'!B210</f>
        <v>387</v>
      </c>
      <c r="B209" s="102" t="str">
        <f>'cieki 2023'!D210</f>
        <v>Więziec - ujście do Kamienicy (m Pasiecznik)</v>
      </c>
      <c r="C209" s="103">
        <f>'cieki 2023'!I210</f>
        <v>0.05</v>
      </c>
      <c r="D209" s="103">
        <f>'cieki 2023'!J210</f>
        <v>1.5</v>
      </c>
      <c r="E209" s="103">
        <f>'cieki 2023'!L210</f>
        <v>2.5000000000000001E-2</v>
      </c>
      <c r="F209" s="103">
        <f>'cieki 2023'!N210</f>
        <v>9.06</v>
      </c>
      <c r="G209" s="103">
        <f>'cieki 2023'!O210</f>
        <v>10.8</v>
      </c>
      <c r="H209" s="115">
        <f>'cieki 2023'!P210</f>
        <v>4.7999999999999996E-3</v>
      </c>
      <c r="I209" s="103">
        <f>'cieki 2023'!S210</f>
        <v>8.84</v>
      </c>
      <c r="J209" s="103">
        <f>'cieki 2023'!T210</f>
        <v>4.05</v>
      </c>
      <c r="K209" s="104">
        <f>'cieki 2023'!X210</f>
        <v>52.8</v>
      </c>
      <c r="L209" s="104">
        <f>'cieki 2023'!AA210</f>
        <v>6340</v>
      </c>
      <c r="M209" s="104">
        <f>'cieki 2023'!AB210</f>
        <v>163</v>
      </c>
      <c r="N209" s="104">
        <f>'cieki 2023'!AH210</f>
        <v>140</v>
      </c>
      <c r="O209" s="104">
        <f>'cieki 2023'!AI210</f>
        <v>593</v>
      </c>
      <c r="P209" s="104">
        <f>'cieki 2023'!AJ210</f>
        <v>263</v>
      </c>
      <c r="Q209" s="104">
        <f>'cieki 2023'!AK210</f>
        <v>3610</v>
      </c>
      <c r="R209" s="104">
        <f>'cieki 2023'!AL210</f>
        <v>2360</v>
      </c>
      <c r="S209" s="104">
        <f>'cieki 2023'!AM210</f>
        <v>2370</v>
      </c>
      <c r="T209" s="104">
        <f>'cieki 2023'!AN210</f>
        <v>2530</v>
      </c>
      <c r="U209" s="104">
        <f>'cieki 2023'!AP210</f>
        <v>1370</v>
      </c>
      <c r="V209" s="104">
        <f>'cieki 2023'!AQ210</f>
        <v>9</v>
      </c>
      <c r="W209" s="104">
        <f>'cieki 2023'!AR210</f>
        <v>33</v>
      </c>
      <c r="X209" s="104">
        <f>'cieki 2023'!AS210</f>
        <v>115</v>
      </c>
      <c r="Y209" s="104">
        <f>'cieki 2023'!AT210</f>
        <v>4059.9999999999995</v>
      </c>
      <c r="Z209" s="104">
        <f>'cieki 2023'!AU210</f>
        <v>2150</v>
      </c>
      <c r="AA209" s="104">
        <f>'cieki 2023'!AV210</f>
        <v>1030</v>
      </c>
      <c r="AB209" s="104">
        <f>'cieki 2023'!AW210</f>
        <v>1220</v>
      </c>
      <c r="AC209" s="104">
        <f>'cieki 2023'!AX210</f>
        <v>1860</v>
      </c>
      <c r="AD209" s="104">
        <f>'cieki 2023'!AY210</f>
        <v>366</v>
      </c>
      <c r="AE209" s="104">
        <f>'cieki 2023'!BA210</f>
        <v>19263</v>
      </c>
      <c r="AF209" s="104">
        <f>'cieki 2023'!BI210</f>
        <v>0.5</v>
      </c>
      <c r="AG209" s="104">
        <f>'cieki 2023'!BK210</f>
        <v>0.5</v>
      </c>
      <c r="AH209" s="104">
        <f>'cieki 2023'!BL210</f>
        <v>0.05</v>
      </c>
      <c r="AI209" s="104">
        <f>'cieki 2023'!BM210</f>
        <v>0.05</v>
      </c>
      <c r="AJ209" s="104">
        <f>'cieki 2023'!BN210</f>
        <v>0.05</v>
      </c>
      <c r="AK209" s="104">
        <f>'cieki 2023'!BQ210</f>
        <v>0.4</v>
      </c>
      <c r="AL209" s="103">
        <f>'cieki 2023'!BS210</f>
        <v>0.05</v>
      </c>
      <c r="AM209" s="104">
        <f>'cieki 2023'!BU210</f>
        <v>0.1</v>
      </c>
      <c r="AN209" s="104">
        <f>'cieki 2023'!BW210</f>
        <v>0.05</v>
      </c>
      <c r="AO209" s="104">
        <f>'cieki 2023'!BX210</f>
        <v>0.05</v>
      </c>
      <c r="AP209" s="104">
        <f>'cieki 2023'!BY210</f>
        <v>0.15000000000000002</v>
      </c>
      <c r="AQ209" s="104">
        <f>'cieki 2023'!CA210</f>
        <v>0</v>
      </c>
      <c r="AR209" s="103">
        <f>'cieki 2023'!CL210</f>
        <v>0</v>
      </c>
      <c r="AS209" s="104">
        <f>'cieki 2023'!CO210</f>
        <v>0</v>
      </c>
      <c r="AT209" s="104">
        <f>'cieki 2023'!CT210</f>
        <v>0</v>
      </c>
      <c r="AU209" s="115">
        <f>'cieki 2023'!CY210</f>
        <v>0</v>
      </c>
      <c r="AV209" s="104">
        <f>'cieki 2023'!DD210</f>
        <v>0</v>
      </c>
      <c r="AW209" s="104">
        <f>'cieki 2023'!DE210</f>
        <v>0.05</v>
      </c>
      <c r="AX209" s="104">
        <f>'cieki 2023'!DF210</f>
        <v>0.05</v>
      </c>
      <c r="AY209" s="99" t="s">
        <v>164</v>
      </c>
      <c r="AZ209" s="105"/>
      <c r="BB209" s="114"/>
    </row>
    <row r="210" spans="1:54" s="93" customFormat="1" x14ac:dyDescent="0.25">
      <c r="A210" s="101">
        <f>'cieki 2023'!B211</f>
        <v>388</v>
      </c>
      <c r="B210" s="102" t="str">
        <f>'cieki 2023'!D211</f>
        <v>Wilga - Kraków</v>
      </c>
      <c r="C210" s="103">
        <f>'cieki 2023'!I211</f>
        <v>0.05</v>
      </c>
      <c r="D210" s="103">
        <f>'cieki 2023'!J211</f>
        <v>3.87</v>
      </c>
      <c r="E210" s="103">
        <f>'cieki 2023'!L211</f>
        <v>0.58799999999999997</v>
      </c>
      <c r="F210" s="103">
        <f>'cieki 2023'!N211</f>
        <v>21.2</v>
      </c>
      <c r="G210" s="103">
        <f>'cieki 2023'!O211</f>
        <v>31.7</v>
      </c>
      <c r="H210" s="115">
        <f>'cieki 2023'!P211</f>
        <v>4.8999999999999998E-3</v>
      </c>
      <c r="I210" s="103">
        <f>'cieki 2023'!S211</f>
        <v>17.5</v>
      </c>
      <c r="J210" s="103">
        <f>'cieki 2023'!T211</f>
        <v>19.7</v>
      </c>
      <c r="K210" s="104">
        <f>'cieki 2023'!X211</f>
        <v>120</v>
      </c>
      <c r="L210" s="104">
        <f>'cieki 2023'!AA211</f>
        <v>18171.099999999999</v>
      </c>
      <c r="M210" s="104">
        <f>'cieki 2023'!AB211</f>
        <v>422</v>
      </c>
      <c r="N210" s="104">
        <f>'cieki 2023'!AH211</f>
        <v>170</v>
      </c>
      <c r="O210" s="104">
        <f>'cieki 2023'!AI211</f>
        <v>34</v>
      </c>
      <c r="P210" s="104">
        <f>'cieki 2023'!AJ211</f>
        <v>8</v>
      </c>
      <c r="Q210" s="104">
        <f>'cieki 2023'!AK211</f>
        <v>52</v>
      </c>
      <c r="R210" s="104">
        <f>'cieki 2023'!AL211</f>
        <v>15</v>
      </c>
      <c r="S210" s="104">
        <f>'cieki 2023'!AM211</f>
        <v>17</v>
      </c>
      <c r="T210" s="104">
        <f>'cieki 2023'!AN211</f>
        <v>14</v>
      </c>
      <c r="U210" s="104">
        <f>'cieki 2023'!AP211</f>
        <v>2.5</v>
      </c>
      <c r="V210" s="104">
        <f>'cieki 2023'!AQ211</f>
        <v>1.5</v>
      </c>
      <c r="W210" s="104">
        <f>'cieki 2023'!AR211</f>
        <v>2.5</v>
      </c>
      <c r="X210" s="104">
        <f>'cieki 2023'!AS211</f>
        <v>2.5</v>
      </c>
      <c r="Y210" s="104">
        <f>'cieki 2023'!AT211</f>
        <v>48</v>
      </c>
      <c r="Z210" s="104">
        <f>'cieki 2023'!AU211</f>
        <v>25</v>
      </c>
      <c r="AA210" s="104">
        <f>'cieki 2023'!AV211</f>
        <v>9</v>
      </c>
      <c r="AB210" s="104">
        <f>'cieki 2023'!AW211</f>
        <v>15</v>
      </c>
      <c r="AC210" s="104">
        <f>'cieki 2023'!AX211</f>
        <v>21</v>
      </c>
      <c r="AD210" s="104">
        <f>'cieki 2023'!AY211</f>
        <v>2.5</v>
      </c>
      <c r="AE210" s="104">
        <f>'cieki 2023'!BA211</f>
        <v>398.5</v>
      </c>
      <c r="AF210" s="104">
        <f>'cieki 2023'!BI211</f>
        <v>0.5</v>
      </c>
      <c r="AG210" s="104">
        <f>'cieki 2023'!BK211</f>
        <v>0.5</v>
      </c>
      <c r="AH210" s="104">
        <f>'cieki 2023'!BL211</f>
        <v>0.05</v>
      </c>
      <c r="AI210" s="104">
        <f>'cieki 2023'!BM211</f>
        <v>0.05</v>
      </c>
      <c r="AJ210" s="104">
        <f>'cieki 2023'!BN211</f>
        <v>0.05</v>
      </c>
      <c r="AK210" s="104">
        <f>'cieki 2023'!BQ211</f>
        <v>0.4</v>
      </c>
      <c r="AL210" s="103">
        <f>'cieki 2023'!BS211</f>
        <v>0.05</v>
      </c>
      <c r="AM210" s="104">
        <f>'cieki 2023'!BU211</f>
        <v>0.1</v>
      </c>
      <c r="AN210" s="104">
        <f>'cieki 2023'!BW211</f>
        <v>0.05</v>
      </c>
      <c r="AO210" s="104">
        <f>'cieki 2023'!BX211</f>
        <v>0.05</v>
      </c>
      <c r="AP210" s="104">
        <f>'cieki 2023'!BY211</f>
        <v>0.15000000000000002</v>
      </c>
      <c r="AQ210" s="104">
        <f>'cieki 2023'!CA211</f>
        <v>0</v>
      </c>
      <c r="AR210" s="103">
        <f>'cieki 2023'!CL211</f>
        <v>0</v>
      </c>
      <c r="AS210" s="104">
        <f>'cieki 2023'!CO211</f>
        <v>0</v>
      </c>
      <c r="AT210" s="104">
        <f>'cieki 2023'!CT211</f>
        <v>0</v>
      </c>
      <c r="AU210" s="115">
        <f>'cieki 2023'!CY211</f>
        <v>0</v>
      </c>
      <c r="AV210" s="104">
        <f>'cieki 2023'!DD211</f>
        <v>0</v>
      </c>
      <c r="AW210" s="104">
        <f>'cieki 2023'!DE211</f>
        <v>0.05</v>
      </c>
      <c r="AX210" s="104">
        <f>'cieki 2023'!DF211</f>
        <v>0.05</v>
      </c>
      <c r="AY210" s="94" t="s">
        <v>162</v>
      </c>
      <c r="AZ210" s="105"/>
      <c r="BB210" s="114"/>
    </row>
    <row r="211" spans="1:54" s="93" customFormat="1" x14ac:dyDescent="0.25">
      <c r="A211" s="101">
        <f>'cieki 2023'!B212</f>
        <v>389</v>
      </c>
      <c r="B211" s="102" t="str">
        <f>'cieki 2023'!D212</f>
        <v>Wisła - Sandomierz</v>
      </c>
      <c r="C211" s="103">
        <f>'cieki 2023'!I212</f>
        <v>0.05</v>
      </c>
      <c r="D211" s="103">
        <f>'cieki 2023'!J212</f>
        <v>1.5</v>
      </c>
      <c r="E211" s="103">
        <f>'cieki 2023'!L212</f>
        <v>2.5000000000000001E-2</v>
      </c>
      <c r="F211" s="103">
        <f>'cieki 2023'!N212</f>
        <v>1.36</v>
      </c>
      <c r="G211" s="103">
        <f>'cieki 2023'!O212</f>
        <v>3.94</v>
      </c>
      <c r="H211" s="115">
        <f>'cieki 2023'!P212</f>
        <v>3.5999999999999999E-3</v>
      </c>
      <c r="I211" s="103">
        <f>'cieki 2023'!S212</f>
        <v>2.23</v>
      </c>
      <c r="J211" s="103">
        <f>'cieki 2023'!T212</f>
        <v>4.08</v>
      </c>
      <c r="K211" s="104">
        <f>'cieki 2023'!X212</f>
        <v>19.399999999999999</v>
      </c>
      <c r="L211" s="104">
        <f>'cieki 2023'!AA212</f>
        <v>1230</v>
      </c>
      <c r="M211" s="104">
        <f>'cieki 2023'!AB212</f>
        <v>28.6</v>
      </c>
      <c r="N211" s="104">
        <f>'cieki 2023'!AH212</f>
        <v>2.5</v>
      </c>
      <c r="O211" s="104">
        <f>'cieki 2023'!AI212</f>
        <v>2.5</v>
      </c>
      <c r="P211" s="104">
        <f>'cieki 2023'!AJ212</f>
        <v>2.5</v>
      </c>
      <c r="Q211" s="104">
        <f>'cieki 2023'!AK212</f>
        <v>2.5</v>
      </c>
      <c r="R211" s="104">
        <f>'cieki 2023'!AL212</f>
        <v>2.5</v>
      </c>
      <c r="S211" s="104">
        <f>'cieki 2023'!AM212</f>
        <v>2.5</v>
      </c>
      <c r="T211" s="104">
        <f>'cieki 2023'!AN212</f>
        <v>2.5</v>
      </c>
      <c r="U211" s="104">
        <f>'cieki 2023'!AP212</f>
        <v>2.5</v>
      </c>
      <c r="V211" s="104">
        <f>'cieki 2023'!AQ212</f>
        <v>1.5</v>
      </c>
      <c r="W211" s="104">
        <f>'cieki 2023'!AR212</f>
        <v>2.5</v>
      </c>
      <c r="X211" s="104">
        <f>'cieki 2023'!AS212</f>
        <v>2.5</v>
      </c>
      <c r="Y211" s="104">
        <f>'cieki 2023'!AT212</f>
        <v>2.5</v>
      </c>
      <c r="Z211" s="104">
        <f>'cieki 2023'!AU212</f>
        <v>2.5</v>
      </c>
      <c r="AA211" s="104">
        <f>'cieki 2023'!AV212</f>
        <v>2.5</v>
      </c>
      <c r="AB211" s="104">
        <f>'cieki 2023'!AW212</f>
        <v>2.5</v>
      </c>
      <c r="AC211" s="104">
        <f>'cieki 2023'!AX212</f>
        <v>2.5</v>
      </c>
      <c r="AD211" s="104">
        <f>'cieki 2023'!AY212</f>
        <v>2.5</v>
      </c>
      <c r="AE211" s="104">
        <f>'cieki 2023'!BA212</f>
        <v>31.5</v>
      </c>
      <c r="AF211" s="104">
        <f>'cieki 2023'!BI212</f>
        <v>0.5</v>
      </c>
      <c r="AG211" s="104">
        <f>'cieki 2023'!BK212</f>
        <v>0.5</v>
      </c>
      <c r="AH211" s="104">
        <f>'cieki 2023'!BL212</f>
        <v>0.05</v>
      </c>
      <c r="AI211" s="104">
        <f>'cieki 2023'!BM212</f>
        <v>0.05</v>
      </c>
      <c r="AJ211" s="104">
        <f>'cieki 2023'!BN212</f>
        <v>0.05</v>
      </c>
      <c r="AK211" s="104">
        <f>'cieki 2023'!BQ212</f>
        <v>0.4</v>
      </c>
      <c r="AL211" s="103">
        <f>'cieki 2023'!BS212</f>
        <v>0.05</v>
      </c>
      <c r="AM211" s="104">
        <f>'cieki 2023'!BU212</f>
        <v>0.1</v>
      </c>
      <c r="AN211" s="104">
        <f>'cieki 2023'!BW212</f>
        <v>0.05</v>
      </c>
      <c r="AO211" s="104">
        <f>'cieki 2023'!BX212</f>
        <v>0.05</v>
      </c>
      <c r="AP211" s="104">
        <f>'cieki 2023'!BY212</f>
        <v>0.15000000000000002</v>
      </c>
      <c r="AQ211" s="104">
        <f>'cieki 2023'!CA212</f>
        <v>25</v>
      </c>
      <c r="AR211" s="103">
        <f>'cieki 2023'!CL212</f>
        <v>5.0000000000000001E-3</v>
      </c>
      <c r="AS211" s="104">
        <f>'cieki 2023'!CO212</f>
        <v>0.5</v>
      </c>
      <c r="AT211" s="104">
        <f>'cieki 2023'!CT212</f>
        <v>0.5</v>
      </c>
      <c r="AU211" s="115">
        <f>'cieki 2023'!CY212</f>
        <v>8.1000000000000006E-4</v>
      </c>
      <c r="AV211" s="104">
        <f>'cieki 2023'!DD212</f>
        <v>0.05</v>
      </c>
      <c r="AW211" s="104">
        <f>'cieki 2023'!DE212</f>
        <v>0.05</v>
      </c>
      <c r="AX211" s="104">
        <f>'cieki 2023'!DF212</f>
        <v>0.05</v>
      </c>
      <c r="AY211" s="92" t="s">
        <v>161</v>
      </c>
      <c r="AZ211" s="105"/>
      <c r="BB211" s="114"/>
    </row>
    <row r="212" spans="1:54" s="93" customFormat="1" x14ac:dyDescent="0.25">
      <c r="A212" s="101">
        <f>'cieki 2023'!B213</f>
        <v>390</v>
      </c>
      <c r="B212" s="102" t="str">
        <f>'cieki 2023'!D213</f>
        <v>Wisła - Grabie</v>
      </c>
      <c r="C212" s="103">
        <f>'cieki 2023'!I213</f>
        <v>0.05</v>
      </c>
      <c r="D212" s="103">
        <f>'cieki 2023'!J213</f>
        <v>1.5</v>
      </c>
      <c r="E212" s="103">
        <f>'cieki 2023'!L213</f>
        <v>0.58199999999999996</v>
      </c>
      <c r="F212" s="103">
        <f>'cieki 2023'!N213</f>
        <v>4.22</v>
      </c>
      <c r="G212" s="103">
        <f>'cieki 2023'!O213</f>
        <v>5.4</v>
      </c>
      <c r="H212" s="115">
        <f>'cieki 2023'!P213</f>
        <v>8.6999999999999994E-3</v>
      </c>
      <c r="I212" s="103">
        <f>'cieki 2023'!S213</f>
        <v>2.62</v>
      </c>
      <c r="J212" s="103">
        <f>'cieki 2023'!T213</f>
        <v>18.8</v>
      </c>
      <c r="K212" s="104">
        <f>'cieki 2023'!X213</f>
        <v>49.5</v>
      </c>
      <c r="L212" s="104">
        <f>'cieki 2023'!AA213</f>
        <v>2480</v>
      </c>
      <c r="M212" s="104">
        <f>'cieki 2023'!AB213</f>
        <v>51.6</v>
      </c>
      <c r="N212" s="104">
        <f>'cieki 2023'!AH213</f>
        <v>7</v>
      </c>
      <c r="O212" s="104">
        <f>'cieki 2023'!AI213</f>
        <v>6</v>
      </c>
      <c r="P212" s="104">
        <f>'cieki 2023'!AJ213</f>
        <v>2.5</v>
      </c>
      <c r="Q212" s="104">
        <f>'cieki 2023'!AK213</f>
        <v>10</v>
      </c>
      <c r="R212" s="104">
        <f>'cieki 2023'!AL213</f>
        <v>2.5</v>
      </c>
      <c r="S212" s="104">
        <f>'cieki 2023'!AM213</f>
        <v>2.5</v>
      </c>
      <c r="T212" s="104">
        <f>'cieki 2023'!AN213</f>
        <v>2.5</v>
      </c>
      <c r="U212" s="104">
        <f>'cieki 2023'!AP213</f>
        <v>2.5</v>
      </c>
      <c r="V212" s="104">
        <f>'cieki 2023'!AQ213</f>
        <v>1.5</v>
      </c>
      <c r="W212" s="104">
        <f>'cieki 2023'!AR213</f>
        <v>2.5</v>
      </c>
      <c r="X212" s="104">
        <f>'cieki 2023'!AS213</f>
        <v>2.5</v>
      </c>
      <c r="Y212" s="104">
        <f>'cieki 2023'!AT213</f>
        <v>8</v>
      </c>
      <c r="Z212" s="104">
        <f>'cieki 2023'!AU213</f>
        <v>2.5</v>
      </c>
      <c r="AA212" s="104">
        <f>'cieki 2023'!AV213</f>
        <v>2.5</v>
      </c>
      <c r="AB212" s="104">
        <f>'cieki 2023'!AW213</f>
        <v>2.5</v>
      </c>
      <c r="AC212" s="104">
        <f>'cieki 2023'!AX213</f>
        <v>6</v>
      </c>
      <c r="AD212" s="104">
        <f>'cieki 2023'!AY213</f>
        <v>2.5</v>
      </c>
      <c r="AE212" s="104">
        <f>'cieki 2023'!BA213</f>
        <v>52.5</v>
      </c>
      <c r="AF212" s="104">
        <f>'cieki 2023'!BI213</f>
        <v>0.5</v>
      </c>
      <c r="AG212" s="104">
        <f>'cieki 2023'!BK213</f>
        <v>0.5</v>
      </c>
      <c r="AH212" s="104">
        <f>'cieki 2023'!BL213</f>
        <v>0.05</v>
      </c>
      <c r="AI212" s="104">
        <f>'cieki 2023'!BM213</f>
        <v>0.05</v>
      </c>
      <c r="AJ212" s="104">
        <f>'cieki 2023'!BN213</f>
        <v>0.05</v>
      </c>
      <c r="AK212" s="104">
        <f>'cieki 2023'!BQ213</f>
        <v>0.4</v>
      </c>
      <c r="AL212" s="103">
        <f>'cieki 2023'!BS213</f>
        <v>0.05</v>
      </c>
      <c r="AM212" s="104">
        <f>'cieki 2023'!BU213</f>
        <v>0.1</v>
      </c>
      <c r="AN212" s="104">
        <f>'cieki 2023'!BW213</f>
        <v>0.05</v>
      </c>
      <c r="AO212" s="104">
        <f>'cieki 2023'!BX213</f>
        <v>0.05</v>
      </c>
      <c r="AP212" s="104">
        <f>'cieki 2023'!BY213</f>
        <v>0.15000000000000002</v>
      </c>
      <c r="AQ212" s="104">
        <f>'cieki 2023'!CA213</f>
        <v>25</v>
      </c>
      <c r="AR212" s="103">
        <f>'cieki 2023'!CL213</f>
        <v>5.0000000000000001E-3</v>
      </c>
      <c r="AS212" s="104">
        <f>'cieki 2023'!CO213</f>
        <v>0.5</v>
      </c>
      <c r="AT212" s="104">
        <f>'cieki 2023'!CT213</f>
        <v>0.5</v>
      </c>
      <c r="AU212" s="115">
        <f>'cieki 2023'!CY213</f>
        <v>1.4E-3</v>
      </c>
      <c r="AV212" s="104">
        <f>'cieki 2023'!DD213</f>
        <v>0.05</v>
      </c>
      <c r="AW212" s="104">
        <f>'cieki 2023'!DE213</f>
        <v>0.05</v>
      </c>
      <c r="AX212" s="104">
        <f>'cieki 2023'!DF213</f>
        <v>0.05</v>
      </c>
      <c r="AY212" s="92" t="s">
        <v>161</v>
      </c>
      <c r="AZ212" s="105"/>
      <c r="BB212" s="114"/>
    </row>
    <row r="213" spans="1:54" s="93" customFormat="1" x14ac:dyDescent="0.25">
      <c r="A213" s="101">
        <f>'cieki 2023'!B214</f>
        <v>391</v>
      </c>
      <c r="B213" s="102" t="str">
        <f>'cieki 2023'!D214</f>
        <v>Wisła - w Jawiszowicach</v>
      </c>
      <c r="C213" s="103">
        <f>'cieki 2023'!I214</f>
        <v>0.05</v>
      </c>
      <c r="D213" s="103">
        <f>'cieki 2023'!J214</f>
        <v>1.5</v>
      </c>
      <c r="E213" s="103">
        <f>'cieki 2023'!L214</f>
        <v>0.215</v>
      </c>
      <c r="F213" s="103">
        <f>'cieki 2023'!N214</f>
        <v>5.33</v>
      </c>
      <c r="G213" s="103">
        <f>'cieki 2023'!O214</f>
        <v>6.4</v>
      </c>
      <c r="H213" s="115">
        <f>'cieki 2023'!P214</f>
        <v>5.5999999999999999E-3</v>
      </c>
      <c r="I213" s="103">
        <f>'cieki 2023'!S214</f>
        <v>3.58</v>
      </c>
      <c r="J213" s="103">
        <f>'cieki 2023'!T214</f>
        <v>3.67</v>
      </c>
      <c r="K213" s="104">
        <f>'cieki 2023'!X214</f>
        <v>42.8</v>
      </c>
      <c r="L213" s="104">
        <f>'cieki 2023'!AA214</f>
        <v>4680</v>
      </c>
      <c r="M213" s="104">
        <f>'cieki 2023'!AB214</f>
        <v>51.9</v>
      </c>
      <c r="N213" s="104">
        <f>'cieki 2023'!AH214</f>
        <v>33</v>
      </c>
      <c r="O213" s="104">
        <f>'cieki 2023'!AI214</f>
        <v>16</v>
      </c>
      <c r="P213" s="104">
        <f>'cieki 2023'!AJ214</f>
        <v>2.5</v>
      </c>
      <c r="Q213" s="104">
        <f>'cieki 2023'!AK214</f>
        <v>31</v>
      </c>
      <c r="R213" s="104">
        <f>'cieki 2023'!AL214</f>
        <v>12</v>
      </c>
      <c r="S213" s="104">
        <f>'cieki 2023'!AM214</f>
        <v>10</v>
      </c>
      <c r="T213" s="104">
        <f>'cieki 2023'!AN214</f>
        <v>11</v>
      </c>
      <c r="U213" s="104">
        <f>'cieki 2023'!AP214</f>
        <v>2.5</v>
      </c>
      <c r="V213" s="104">
        <f>'cieki 2023'!AQ214</f>
        <v>1.5</v>
      </c>
      <c r="W213" s="104">
        <f>'cieki 2023'!AR214</f>
        <v>2.5</v>
      </c>
      <c r="X213" s="104">
        <f>'cieki 2023'!AS214</f>
        <v>2.5</v>
      </c>
      <c r="Y213" s="104">
        <f>'cieki 2023'!AT214</f>
        <v>27</v>
      </c>
      <c r="Z213" s="104">
        <f>'cieki 2023'!AU214</f>
        <v>17</v>
      </c>
      <c r="AA213" s="104">
        <f>'cieki 2023'!AV214</f>
        <v>7</v>
      </c>
      <c r="AB213" s="104">
        <f>'cieki 2023'!AW214</f>
        <v>10</v>
      </c>
      <c r="AC213" s="104">
        <f>'cieki 2023'!AX214</f>
        <v>14</v>
      </c>
      <c r="AD213" s="104">
        <f>'cieki 2023'!AY214</f>
        <v>2.5</v>
      </c>
      <c r="AE213" s="104">
        <f>'cieki 2023'!BA214</f>
        <v>173</v>
      </c>
      <c r="AF213" s="104">
        <f>'cieki 2023'!BI214</f>
        <v>0.5</v>
      </c>
      <c r="AG213" s="104">
        <f>'cieki 2023'!BK214</f>
        <v>0.5</v>
      </c>
      <c r="AH213" s="104">
        <f>'cieki 2023'!BL214</f>
        <v>0.05</v>
      </c>
      <c r="AI213" s="104">
        <f>'cieki 2023'!BM214</f>
        <v>0.05</v>
      </c>
      <c r="AJ213" s="104">
        <f>'cieki 2023'!BN214</f>
        <v>0.05</v>
      </c>
      <c r="AK213" s="104">
        <f>'cieki 2023'!BQ214</f>
        <v>0.4</v>
      </c>
      <c r="AL213" s="103">
        <f>'cieki 2023'!BS214</f>
        <v>0.05</v>
      </c>
      <c r="AM213" s="104">
        <f>'cieki 2023'!BU214</f>
        <v>0.1</v>
      </c>
      <c r="AN213" s="104">
        <f>'cieki 2023'!BW214</f>
        <v>0.05</v>
      </c>
      <c r="AO213" s="104">
        <f>'cieki 2023'!BX214</f>
        <v>0.05</v>
      </c>
      <c r="AP213" s="104">
        <f>'cieki 2023'!BY214</f>
        <v>0.15000000000000002</v>
      </c>
      <c r="AQ213" s="104">
        <f>'cieki 2023'!CA214</f>
        <v>25</v>
      </c>
      <c r="AR213" s="103">
        <f>'cieki 2023'!CL214</f>
        <v>5.0000000000000001E-3</v>
      </c>
      <c r="AS213" s="104">
        <f>'cieki 2023'!CO214</f>
        <v>0.5</v>
      </c>
      <c r="AT213" s="104">
        <f>'cieki 2023'!CT214</f>
        <v>0.5</v>
      </c>
      <c r="AU213" s="115">
        <f>'cieki 2023'!CY214</f>
        <v>1.8E-3</v>
      </c>
      <c r="AV213" s="104">
        <f>'cieki 2023'!DD214</f>
        <v>0.05</v>
      </c>
      <c r="AW213" s="104">
        <f>'cieki 2023'!DE214</f>
        <v>0.05</v>
      </c>
      <c r="AX213" s="104">
        <f>'cieki 2023'!DF214</f>
        <v>0.05</v>
      </c>
      <c r="AY213" s="92" t="s">
        <v>161</v>
      </c>
      <c r="AZ213" s="105"/>
      <c r="BB213" s="114"/>
    </row>
    <row r="214" spans="1:54" s="93" customFormat="1" x14ac:dyDescent="0.25">
      <c r="A214" s="101">
        <f>'cieki 2023'!B215</f>
        <v>392</v>
      </c>
      <c r="B214" s="102" t="str">
        <f>'cieki 2023'!D215</f>
        <v>Wisłok - Tryńcza</v>
      </c>
      <c r="C214" s="103">
        <f>'cieki 2023'!I215</f>
        <v>0.05</v>
      </c>
      <c r="D214" s="103">
        <f>'cieki 2023'!J215</f>
        <v>1.5</v>
      </c>
      <c r="E214" s="103">
        <f>'cieki 2023'!L215</f>
        <v>5.5E-2</v>
      </c>
      <c r="F214" s="103">
        <f>'cieki 2023'!N215</f>
        <v>16</v>
      </c>
      <c r="G214" s="103">
        <f>'cieki 2023'!O215</f>
        <v>19.399999999999999</v>
      </c>
      <c r="H214" s="115">
        <f>'cieki 2023'!P215</f>
        <v>2.2000000000000001E-3</v>
      </c>
      <c r="I214" s="103">
        <f>'cieki 2023'!S215</f>
        <v>13.7</v>
      </c>
      <c r="J214" s="103">
        <f>'cieki 2023'!T215</f>
        <v>41.1</v>
      </c>
      <c r="K214" s="104">
        <f>'cieki 2023'!X215</f>
        <v>66.5</v>
      </c>
      <c r="L214" s="104">
        <f>'cieki 2023'!AA215</f>
        <v>10400</v>
      </c>
      <c r="M214" s="104">
        <f>'cieki 2023'!AB215</f>
        <v>451</v>
      </c>
      <c r="N214" s="104">
        <f>'cieki 2023'!AH215</f>
        <v>88</v>
      </c>
      <c r="O214" s="104">
        <f>'cieki 2023'!AI215</f>
        <v>15</v>
      </c>
      <c r="P214" s="104">
        <f>'cieki 2023'!AJ215</f>
        <v>2.5</v>
      </c>
      <c r="Q214" s="104">
        <f>'cieki 2023'!AK215</f>
        <v>78</v>
      </c>
      <c r="R214" s="104">
        <f>'cieki 2023'!AL215</f>
        <v>29</v>
      </c>
      <c r="S214" s="104">
        <f>'cieki 2023'!AM215</f>
        <v>25</v>
      </c>
      <c r="T214" s="104">
        <f>'cieki 2023'!AN215</f>
        <v>29</v>
      </c>
      <c r="U214" s="104">
        <f>'cieki 2023'!AP215</f>
        <v>21</v>
      </c>
      <c r="V214" s="104">
        <f>'cieki 2023'!AQ215</f>
        <v>1.5</v>
      </c>
      <c r="W214" s="104">
        <f>'cieki 2023'!AR215</f>
        <v>2.5</v>
      </c>
      <c r="X214" s="104">
        <f>'cieki 2023'!AS215</f>
        <v>2.5</v>
      </c>
      <c r="Y214" s="104">
        <f>'cieki 2023'!AT215</f>
        <v>80</v>
      </c>
      <c r="Z214" s="104">
        <f>'cieki 2023'!AU215</f>
        <v>40</v>
      </c>
      <c r="AA214" s="104">
        <f>'cieki 2023'!AV215</f>
        <v>16</v>
      </c>
      <c r="AB214" s="104">
        <f>'cieki 2023'!AW215</f>
        <v>22</v>
      </c>
      <c r="AC214" s="104">
        <f>'cieki 2023'!AX215</f>
        <v>25</v>
      </c>
      <c r="AD214" s="104">
        <f>'cieki 2023'!AY215</f>
        <v>2.5</v>
      </c>
      <c r="AE214" s="104">
        <f>'cieki 2023'!BA215</f>
        <v>409</v>
      </c>
      <c r="AF214" s="104">
        <f>'cieki 2023'!BI215</f>
        <v>0.5</v>
      </c>
      <c r="AG214" s="104">
        <f>'cieki 2023'!BK215</f>
        <v>0.5</v>
      </c>
      <c r="AH214" s="104">
        <f>'cieki 2023'!BL215</f>
        <v>0.05</v>
      </c>
      <c r="AI214" s="104">
        <f>'cieki 2023'!BM215</f>
        <v>0.05</v>
      </c>
      <c r="AJ214" s="104">
        <f>'cieki 2023'!BN215</f>
        <v>0.05</v>
      </c>
      <c r="AK214" s="104">
        <f>'cieki 2023'!BQ215</f>
        <v>0.4</v>
      </c>
      <c r="AL214" s="103">
        <f>'cieki 2023'!BS215</f>
        <v>0.05</v>
      </c>
      <c r="AM214" s="104">
        <f>'cieki 2023'!BU215</f>
        <v>0.1</v>
      </c>
      <c r="AN214" s="104">
        <f>'cieki 2023'!BW215</f>
        <v>0.05</v>
      </c>
      <c r="AO214" s="104">
        <f>'cieki 2023'!BX215</f>
        <v>0.05</v>
      </c>
      <c r="AP214" s="104">
        <f>'cieki 2023'!BY215</f>
        <v>0.15000000000000002</v>
      </c>
      <c r="AQ214" s="104">
        <f>'cieki 2023'!CA215</f>
        <v>0</v>
      </c>
      <c r="AR214" s="103">
        <f>'cieki 2023'!CL215</f>
        <v>0</v>
      </c>
      <c r="AS214" s="104">
        <f>'cieki 2023'!CO215</f>
        <v>0</v>
      </c>
      <c r="AT214" s="104">
        <f>'cieki 2023'!CT215</f>
        <v>0</v>
      </c>
      <c r="AU214" s="115">
        <f>'cieki 2023'!CY215</f>
        <v>0</v>
      </c>
      <c r="AV214" s="104">
        <f>'cieki 2023'!DD215</f>
        <v>0</v>
      </c>
      <c r="AW214" s="104">
        <f>'cieki 2023'!DE215</f>
        <v>0.05</v>
      </c>
      <c r="AX214" s="104">
        <f>'cieki 2023'!DF215</f>
        <v>0.05</v>
      </c>
      <c r="AY214" s="94" t="s">
        <v>162</v>
      </c>
      <c r="AZ214" s="105"/>
      <c r="BB214" s="114"/>
    </row>
    <row r="215" spans="1:54" s="93" customFormat="1" x14ac:dyDescent="0.25">
      <c r="A215" s="101">
        <f>'cieki 2023'!B216</f>
        <v>393</v>
      </c>
      <c r="B215" s="102" t="str">
        <f>'cieki 2023'!D216</f>
        <v>Wisłoka - Gawłuszowice</v>
      </c>
      <c r="C215" s="103">
        <f>'cieki 2023'!I216</f>
        <v>2.96</v>
      </c>
      <c r="D215" s="103">
        <f>'cieki 2023'!J216</f>
        <v>4.59</v>
      </c>
      <c r="E215" s="103">
        <f>'cieki 2023'!L216</f>
        <v>0.10100000000000001</v>
      </c>
      <c r="F215" s="103">
        <f>'cieki 2023'!N216</f>
        <v>20</v>
      </c>
      <c r="G215" s="103">
        <f>'cieki 2023'!O216</f>
        <v>18.600000000000001</v>
      </c>
      <c r="H215" s="115">
        <f>'cieki 2023'!P216</f>
        <v>2.7E-2</v>
      </c>
      <c r="I215" s="103">
        <f>'cieki 2023'!S216</f>
        <v>20.3</v>
      </c>
      <c r="J215" s="103">
        <f>'cieki 2023'!T216</f>
        <v>7.09</v>
      </c>
      <c r="K215" s="104">
        <f>'cieki 2023'!X216</f>
        <v>67.3</v>
      </c>
      <c r="L215" s="104">
        <f>'cieki 2023'!AA216</f>
        <v>19018.8</v>
      </c>
      <c r="M215" s="104">
        <f>'cieki 2023'!AB216</f>
        <v>1013.54</v>
      </c>
      <c r="N215" s="104">
        <f>'cieki 2023'!AH216</f>
        <v>60</v>
      </c>
      <c r="O215" s="104">
        <f>'cieki 2023'!AI216</f>
        <v>19</v>
      </c>
      <c r="P215" s="104">
        <f>'cieki 2023'!AJ216</f>
        <v>2.5</v>
      </c>
      <c r="Q215" s="104">
        <f>'cieki 2023'!AK216</f>
        <v>53</v>
      </c>
      <c r="R215" s="104">
        <f>'cieki 2023'!AL216</f>
        <v>22</v>
      </c>
      <c r="S215" s="104">
        <f>'cieki 2023'!AM216</f>
        <v>17</v>
      </c>
      <c r="T215" s="104">
        <f>'cieki 2023'!AN216</f>
        <v>26</v>
      </c>
      <c r="U215" s="104">
        <f>'cieki 2023'!AP216</f>
        <v>19</v>
      </c>
      <c r="V215" s="104">
        <f>'cieki 2023'!AQ216</f>
        <v>1.5</v>
      </c>
      <c r="W215" s="104">
        <f>'cieki 2023'!AR216</f>
        <v>2.5</v>
      </c>
      <c r="X215" s="104">
        <f>'cieki 2023'!AS216</f>
        <v>2.5</v>
      </c>
      <c r="Y215" s="104">
        <f>'cieki 2023'!AT216</f>
        <v>57</v>
      </c>
      <c r="Z215" s="104">
        <f>'cieki 2023'!AU216</f>
        <v>41</v>
      </c>
      <c r="AA215" s="104">
        <f>'cieki 2023'!AV216</f>
        <v>16</v>
      </c>
      <c r="AB215" s="104">
        <f>'cieki 2023'!AW216</f>
        <v>24</v>
      </c>
      <c r="AC215" s="104">
        <f>'cieki 2023'!AX216</f>
        <v>22</v>
      </c>
      <c r="AD215" s="104">
        <f>'cieki 2023'!AY216</f>
        <v>2.5</v>
      </c>
      <c r="AE215" s="104">
        <f>'cieki 2023'!BA216</f>
        <v>320</v>
      </c>
      <c r="AF215" s="104">
        <f>'cieki 2023'!BI216</f>
        <v>0.5</v>
      </c>
      <c r="AG215" s="104">
        <f>'cieki 2023'!BK216</f>
        <v>0.5</v>
      </c>
      <c r="AH215" s="104">
        <f>'cieki 2023'!BL216</f>
        <v>0.05</v>
      </c>
      <c r="AI215" s="104">
        <f>'cieki 2023'!BM216</f>
        <v>0.05</v>
      </c>
      <c r="AJ215" s="104">
        <f>'cieki 2023'!BN216</f>
        <v>0.05</v>
      </c>
      <c r="AK215" s="104">
        <f>'cieki 2023'!BQ216</f>
        <v>0.4</v>
      </c>
      <c r="AL215" s="103">
        <f>'cieki 2023'!BS216</f>
        <v>0.05</v>
      </c>
      <c r="AM215" s="104">
        <f>'cieki 2023'!BU216</f>
        <v>0.1</v>
      </c>
      <c r="AN215" s="104">
        <f>'cieki 2023'!BW216</f>
        <v>0.05</v>
      </c>
      <c r="AO215" s="104">
        <f>'cieki 2023'!BX216</f>
        <v>0.05</v>
      </c>
      <c r="AP215" s="104">
        <f>'cieki 2023'!BY216</f>
        <v>0.15000000000000002</v>
      </c>
      <c r="AQ215" s="104">
        <f>'cieki 2023'!CA216</f>
        <v>0</v>
      </c>
      <c r="AR215" s="103">
        <f>'cieki 2023'!CL216</f>
        <v>0</v>
      </c>
      <c r="AS215" s="104">
        <f>'cieki 2023'!CO216</f>
        <v>0</v>
      </c>
      <c r="AT215" s="104">
        <f>'cieki 2023'!CT216</f>
        <v>0</v>
      </c>
      <c r="AU215" s="115">
        <f>'cieki 2023'!CY216</f>
        <v>0</v>
      </c>
      <c r="AV215" s="104">
        <f>'cieki 2023'!DD216</f>
        <v>0</v>
      </c>
      <c r="AW215" s="104">
        <f>'cieki 2023'!DE216</f>
        <v>0.05</v>
      </c>
      <c r="AX215" s="104">
        <f>'cieki 2023'!DF216</f>
        <v>0.05</v>
      </c>
      <c r="AY215" s="99" t="s">
        <v>164</v>
      </c>
      <c r="AZ215" s="105"/>
      <c r="BB215" s="114"/>
    </row>
    <row r="216" spans="1:54" s="93" customFormat="1" x14ac:dyDescent="0.25">
      <c r="A216" s="101">
        <f>'cieki 2023'!B217</f>
        <v>394</v>
      </c>
      <c r="B216" s="102" t="str">
        <f>'cieki 2023'!D217</f>
        <v>Wisłoka - Kozłów</v>
      </c>
      <c r="C216" s="103">
        <f>'cieki 2023'!I217</f>
        <v>0.05</v>
      </c>
      <c r="D216" s="103">
        <f>'cieki 2023'!J217</f>
        <v>1.5</v>
      </c>
      <c r="E216" s="103">
        <f>'cieki 2023'!L217</f>
        <v>2.5000000000000001E-2</v>
      </c>
      <c r="F216" s="103">
        <f>'cieki 2023'!N217</f>
        <v>3.85</v>
      </c>
      <c r="G216" s="103">
        <f>'cieki 2023'!O217</f>
        <v>4.49</v>
      </c>
      <c r="H216" s="115">
        <f>'cieki 2023'!P217</f>
        <v>4.7000000000000002E-3</v>
      </c>
      <c r="I216" s="103">
        <f>'cieki 2023'!S217</f>
        <v>5.75</v>
      </c>
      <c r="J216" s="103">
        <f>'cieki 2023'!T217</f>
        <v>5.47</v>
      </c>
      <c r="K216" s="104">
        <f>'cieki 2023'!X217</f>
        <v>14.1</v>
      </c>
      <c r="L216" s="104">
        <f>'cieki 2023'!AA217</f>
        <v>3490</v>
      </c>
      <c r="M216" s="104">
        <f>'cieki 2023'!AB217</f>
        <v>97.9</v>
      </c>
      <c r="N216" s="104">
        <f>'cieki 2023'!AH217</f>
        <v>18</v>
      </c>
      <c r="O216" s="104">
        <f>'cieki 2023'!AI217</f>
        <v>12</v>
      </c>
      <c r="P216" s="104">
        <f>'cieki 2023'!AJ217</f>
        <v>2.5</v>
      </c>
      <c r="Q216" s="104">
        <f>'cieki 2023'!AK217</f>
        <v>50</v>
      </c>
      <c r="R216" s="104">
        <f>'cieki 2023'!AL217</f>
        <v>23</v>
      </c>
      <c r="S216" s="104">
        <f>'cieki 2023'!AM217</f>
        <v>25</v>
      </c>
      <c r="T216" s="104">
        <f>'cieki 2023'!AN217</f>
        <v>33</v>
      </c>
      <c r="U216" s="104">
        <f>'cieki 2023'!AP217</f>
        <v>15</v>
      </c>
      <c r="V216" s="104">
        <f>'cieki 2023'!AQ217</f>
        <v>1.5</v>
      </c>
      <c r="W216" s="104">
        <f>'cieki 2023'!AR217</f>
        <v>2.5</v>
      </c>
      <c r="X216" s="104">
        <f>'cieki 2023'!AS217</f>
        <v>2.5</v>
      </c>
      <c r="Y216" s="104">
        <f>'cieki 2023'!AT217</f>
        <v>55</v>
      </c>
      <c r="Z216" s="104">
        <f>'cieki 2023'!AU217</f>
        <v>38</v>
      </c>
      <c r="AA216" s="104">
        <f>'cieki 2023'!AV217</f>
        <v>17</v>
      </c>
      <c r="AB216" s="104">
        <f>'cieki 2023'!AW217</f>
        <v>17</v>
      </c>
      <c r="AC216" s="104">
        <f>'cieki 2023'!AX217</f>
        <v>30</v>
      </c>
      <c r="AD216" s="104">
        <f>'cieki 2023'!AY217</f>
        <v>2.5</v>
      </c>
      <c r="AE216" s="104">
        <f>'cieki 2023'!BA217</f>
        <v>280</v>
      </c>
      <c r="AF216" s="104">
        <f>'cieki 2023'!BI217</f>
        <v>0.5</v>
      </c>
      <c r="AG216" s="104">
        <f>'cieki 2023'!BK217</f>
        <v>0.5</v>
      </c>
      <c r="AH216" s="104">
        <f>'cieki 2023'!BL217</f>
        <v>0.05</v>
      </c>
      <c r="AI216" s="104">
        <f>'cieki 2023'!BM217</f>
        <v>0.05</v>
      </c>
      <c r="AJ216" s="104">
        <f>'cieki 2023'!BN217</f>
        <v>0.05</v>
      </c>
      <c r="AK216" s="104">
        <f>'cieki 2023'!BQ217</f>
        <v>0.4</v>
      </c>
      <c r="AL216" s="103">
        <f>'cieki 2023'!BS217</f>
        <v>0.05</v>
      </c>
      <c r="AM216" s="104">
        <f>'cieki 2023'!BU217</f>
        <v>0.1</v>
      </c>
      <c r="AN216" s="104">
        <f>'cieki 2023'!BW217</f>
        <v>0.05</v>
      </c>
      <c r="AO216" s="104">
        <f>'cieki 2023'!BX217</f>
        <v>0.05</v>
      </c>
      <c r="AP216" s="104">
        <f>'cieki 2023'!BY217</f>
        <v>0.15000000000000002</v>
      </c>
      <c r="AQ216" s="104">
        <f>'cieki 2023'!CA217</f>
        <v>0</v>
      </c>
      <c r="AR216" s="103">
        <f>'cieki 2023'!CL217</f>
        <v>0</v>
      </c>
      <c r="AS216" s="104">
        <f>'cieki 2023'!CO217</f>
        <v>0</v>
      </c>
      <c r="AT216" s="104">
        <f>'cieki 2023'!CT217</f>
        <v>0</v>
      </c>
      <c r="AU216" s="115">
        <f>'cieki 2023'!CY217</f>
        <v>0</v>
      </c>
      <c r="AV216" s="104">
        <f>'cieki 2023'!DD217</f>
        <v>0</v>
      </c>
      <c r="AW216" s="104">
        <f>'cieki 2023'!DE217</f>
        <v>0.05</v>
      </c>
      <c r="AX216" s="104">
        <f>'cieki 2023'!DF217</f>
        <v>0.05</v>
      </c>
      <c r="AY216" s="92" t="s">
        <v>161</v>
      </c>
      <c r="AZ216" s="105"/>
      <c r="BB216" s="114"/>
    </row>
    <row r="217" spans="1:54" s="93" customFormat="1" x14ac:dyDescent="0.25">
      <c r="A217" s="101">
        <f>'cieki 2023'!B218</f>
        <v>395</v>
      </c>
      <c r="B217" s="102" t="str">
        <f>'cieki 2023'!D218</f>
        <v>Wisłoka - Pilzno</v>
      </c>
      <c r="C217" s="103">
        <f>'cieki 2023'!I218</f>
        <v>0.05</v>
      </c>
      <c r="D217" s="103">
        <f>'cieki 2023'!J218</f>
        <v>4.93</v>
      </c>
      <c r="E217" s="103">
        <f>'cieki 2023'!L218</f>
        <v>0.27100000000000002</v>
      </c>
      <c r="F217" s="103">
        <f>'cieki 2023'!N218</f>
        <v>19.2</v>
      </c>
      <c r="G217" s="103">
        <f>'cieki 2023'!O218</f>
        <v>19.5</v>
      </c>
      <c r="H217" s="115">
        <f>'cieki 2023'!P218</f>
        <v>2.5000000000000001E-2</v>
      </c>
      <c r="I217" s="103">
        <f>'cieki 2023'!S218</f>
        <v>17.600000000000001</v>
      </c>
      <c r="J217" s="103">
        <f>'cieki 2023'!T218</f>
        <v>10.6</v>
      </c>
      <c r="K217" s="104">
        <f>'cieki 2023'!X218</f>
        <v>49.6</v>
      </c>
      <c r="L217" s="104">
        <f>'cieki 2023'!AA218</f>
        <v>14500</v>
      </c>
      <c r="M217" s="104">
        <f>'cieki 2023'!AB218</f>
        <v>434</v>
      </c>
      <c r="N217" s="104">
        <f>'cieki 2023'!AH218</f>
        <v>38</v>
      </c>
      <c r="O217" s="104">
        <f>'cieki 2023'!AI218</f>
        <v>21</v>
      </c>
      <c r="P217" s="104">
        <f>'cieki 2023'!AJ218</f>
        <v>2.5</v>
      </c>
      <c r="Q217" s="104">
        <f>'cieki 2023'!AK218</f>
        <v>58</v>
      </c>
      <c r="R217" s="104">
        <f>'cieki 2023'!AL218</f>
        <v>18</v>
      </c>
      <c r="S217" s="104">
        <f>'cieki 2023'!AM218</f>
        <v>20</v>
      </c>
      <c r="T217" s="104">
        <f>'cieki 2023'!AN218</f>
        <v>29</v>
      </c>
      <c r="U217" s="104">
        <f>'cieki 2023'!AP218</f>
        <v>19</v>
      </c>
      <c r="V217" s="104">
        <f>'cieki 2023'!AQ218</f>
        <v>1.5</v>
      </c>
      <c r="W217" s="104">
        <f>'cieki 2023'!AR218</f>
        <v>2.5</v>
      </c>
      <c r="X217" s="104">
        <f>'cieki 2023'!AS218</f>
        <v>2.5</v>
      </c>
      <c r="Y217" s="104">
        <f>'cieki 2023'!AT218</f>
        <v>57</v>
      </c>
      <c r="Z217" s="104">
        <f>'cieki 2023'!AU218</f>
        <v>36</v>
      </c>
      <c r="AA217" s="104">
        <f>'cieki 2023'!AV218</f>
        <v>14</v>
      </c>
      <c r="AB217" s="104">
        <f>'cieki 2023'!AW218</f>
        <v>20</v>
      </c>
      <c r="AC217" s="104">
        <f>'cieki 2023'!AX218</f>
        <v>29</v>
      </c>
      <c r="AD217" s="104">
        <f>'cieki 2023'!AY218</f>
        <v>6</v>
      </c>
      <c r="AE217" s="104">
        <f>'cieki 2023'!BA218</f>
        <v>300</v>
      </c>
      <c r="AF217" s="104">
        <f>'cieki 2023'!BI218</f>
        <v>0.5</v>
      </c>
      <c r="AG217" s="104">
        <f>'cieki 2023'!BK218</f>
        <v>0.5</v>
      </c>
      <c r="AH217" s="104">
        <f>'cieki 2023'!BL218</f>
        <v>0.05</v>
      </c>
      <c r="AI217" s="104">
        <f>'cieki 2023'!BM218</f>
        <v>0.05</v>
      </c>
      <c r="AJ217" s="104">
        <f>'cieki 2023'!BN218</f>
        <v>0.05</v>
      </c>
      <c r="AK217" s="104">
        <f>'cieki 2023'!BQ218</f>
        <v>0.4</v>
      </c>
      <c r="AL217" s="103">
        <f>'cieki 2023'!BS218</f>
        <v>0.05</v>
      </c>
      <c r="AM217" s="104">
        <f>'cieki 2023'!BU218</f>
        <v>0.1</v>
      </c>
      <c r="AN217" s="104">
        <f>'cieki 2023'!BW218</f>
        <v>0.05</v>
      </c>
      <c r="AO217" s="104">
        <f>'cieki 2023'!BX218</f>
        <v>0.05</v>
      </c>
      <c r="AP217" s="104">
        <f>'cieki 2023'!BY218</f>
        <v>0.15000000000000002</v>
      </c>
      <c r="AQ217" s="104">
        <f>'cieki 2023'!CA218</f>
        <v>0</v>
      </c>
      <c r="AR217" s="103">
        <f>'cieki 2023'!CL218</f>
        <v>0</v>
      </c>
      <c r="AS217" s="104">
        <f>'cieki 2023'!CO218</f>
        <v>0</v>
      </c>
      <c r="AT217" s="104">
        <f>'cieki 2023'!CT218</f>
        <v>0</v>
      </c>
      <c r="AU217" s="115">
        <f>'cieki 2023'!CY218</f>
        <v>0</v>
      </c>
      <c r="AV217" s="104">
        <f>'cieki 2023'!DD218</f>
        <v>0</v>
      </c>
      <c r="AW217" s="104">
        <f>'cieki 2023'!DE218</f>
        <v>0.05</v>
      </c>
      <c r="AX217" s="104">
        <f>'cieki 2023'!DF218</f>
        <v>0.05</v>
      </c>
      <c r="AY217" s="92" t="s">
        <v>161</v>
      </c>
      <c r="AZ217" s="105"/>
      <c r="BB217" s="114"/>
    </row>
    <row r="218" spans="1:54" s="93" customFormat="1" x14ac:dyDescent="0.25">
      <c r="A218" s="101">
        <f>'cieki 2023'!B219</f>
        <v>396</v>
      </c>
      <c r="B218" s="102" t="str">
        <f>'cieki 2023'!D219</f>
        <v>Wissa - Czachy</v>
      </c>
      <c r="C218" s="103">
        <f>'cieki 2023'!I219</f>
        <v>0.05</v>
      </c>
      <c r="D218" s="103">
        <f>'cieki 2023'!J219</f>
        <v>1.5</v>
      </c>
      <c r="E218" s="103">
        <f>'cieki 2023'!L219</f>
        <v>2.5000000000000001E-2</v>
      </c>
      <c r="F218" s="103">
        <f>'cieki 2023'!N219</f>
        <v>5.04</v>
      </c>
      <c r="G218" s="103">
        <f>'cieki 2023'!O219</f>
        <v>5.28</v>
      </c>
      <c r="H218" s="115">
        <f>'cieki 2023'!P219</f>
        <v>5.0000000000000001E-4</v>
      </c>
      <c r="I218" s="103">
        <f>'cieki 2023'!S219</f>
        <v>2.75</v>
      </c>
      <c r="J218" s="103">
        <f>'cieki 2023'!T219</f>
        <v>0.5</v>
      </c>
      <c r="K218" s="104">
        <f>'cieki 2023'!X219</f>
        <v>9.3800000000000008</v>
      </c>
      <c r="L218" s="104">
        <f>'cieki 2023'!AA219</f>
        <v>5040</v>
      </c>
      <c r="M218" s="104">
        <f>'cieki 2023'!AB219</f>
        <v>134</v>
      </c>
      <c r="N218" s="104">
        <f>'cieki 2023'!AH219</f>
        <v>5</v>
      </c>
      <c r="O218" s="104">
        <f>'cieki 2023'!AI219</f>
        <v>8</v>
      </c>
      <c r="P218" s="104">
        <f>'cieki 2023'!AJ219</f>
        <v>2.5</v>
      </c>
      <c r="Q218" s="104">
        <f>'cieki 2023'!AK219</f>
        <v>38</v>
      </c>
      <c r="R218" s="104">
        <f>'cieki 2023'!AL219</f>
        <v>18</v>
      </c>
      <c r="S218" s="104">
        <f>'cieki 2023'!AM219</f>
        <v>17</v>
      </c>
      <c r="T218" s="104">
        <f>'cieki 2023'!AN219</f>
        <v>20</v>
      </c>
      <c r="U218" s="104">
        <f>'cieki 2023'!AP219</f>
        <v>15</v>
      </c>
      <c r="V218" s="104">
        <f>'cieki 2023'!AQ219</f>
        <v>1.5</v>
      </c>
      <c r="W218" s="104">
        <f>'cieki 2023'!AR219</f>
        <v>2.5</v>
      </c>
      <c r="X218" s="104">
        <f>'cieki 2023'!AS219</f>
        <v>2.5</v>
      </c>
      <c r="Y218" s="104">
        <f>'cieki 2023'!AT219</f>
        <v>40</v>
      </c>
      <c r="Z218" s="104">
        <f>'cieki 2023'!AU219</f>
        <v>20</v>
      </c>
      <c r="AA218" s="104">
        <f>'cieki 2023'!AV219</f>
        <v>10</v>
      </c>
      <c r="AB218" s="104">
        <f>'cieki 2023'!AW219</f>
        <v>14</v>
      </c>
      <c r="AC218" s="104">
        <f>'cieki 2023'!AX219</f>
        <v>17</v>
      </c>
      <c r="AD218" s="104">
        <f>'cieki 2023'!AY219</f>
        <v>2.5</v>
      </c>
      <c r="AE218" s="104">
        <f>'cieki 2023'!BA219</f>
        <v>185</v>
      </c>
      <c r="AF218" s="104">
        <f>'cieki 2023'!BI219</f>
        <v>0.5</v>
      </c>
      <c r="AG218" s="104">
        <f>'cieki 2023'!BK219</f>
        <v>0.5</v>
      </c>
      <c r="AH218" s="104">
        <f>'cieki 2023'!BL219</f>
        <v>0.05</v>
      </c>
      <c r="AI218" s="104">
        <f>'cieki 2023'!BM219</f>
        <v>0.05</v>
      </c>
      <c r="AJ218" s="104">
        <f>'cieki 2023'!BN219</f>
        <v>0.05</v>
      </c>
      <c r="AK218" s="104">
        <f>'cieki 2023'!BQ219</f>
        <v>0.4</v>
      </c>
      <c r="AL218" s="103">
        <f>'cieki 2023'!BS219</f>
        <v>0.05</v>
      </c>
      <c r="AM218" s="104">
        <f>'cieki 2023'!BU219</f>
        <v>0.1</v>
      </c>
      <c r="AN218" s="104">
        <f>'cieki 2023'!BW219</f>
        <v>0.05</v>
      </c>
      <c r="AO218" s="104">
        <f>'cieki 2023'!BX219</f>
        <v>0.05</v>
      </c>
      <c r="AP218" s="104">
        <f>'cieki 2023'!BY219</f>
        <v>0.15000000000000002</v>
      </c>
      <c r="AQ218" s="104">
        <f>'cieki 2023'!CA219</f>
        <v>0</v>
      </c>
      <c r="AR218" s="103">
        <f>'cieki 2023'!CL219</f>
        <v>0</v>
      </c>
      <c r="AS218" s="104">
        <f>'cieki 2023'!CO219</f>
        <v>0</v>
      </c>
      <c r="AT218" s="104">
        <f>'cieki 2023'!CT219</f>
        <v>0</v>
      </c>
      <c r="AU218" s="115">
        <f>'cieki 2023'!CY219</f>
        <v>0</v>
      </c>
      <c r="AV218" s="104">
        <f>'cieki 2023'!DD219</f>
        <v>0</v>
      </c>
      <c r="AW218" s="104">
        <f>'cieki 2023'!DE219</f>
        <v>0.05</v>
      </c>
      <c r="AX218" s="104">
        <f>'cieki 2023'!DF219</f>
        <v>0.05</v>
      </c>
      <c r="AY218" s="92" t="s">
        <v>161</v>
      </c>
      <c r="AZ218" s="105"/>
      <c r="BB218" s="114"/>
    </row>
    <row r="219" spans="1:54" s="93" customFormat="1" x14ac:dyDescent="0.25">
      <c r="A219" s="101">
        <f>'cieki 2023'!B220</f>
        <v>397</v>
      </c>
      <c r="B219" s="102" t="str">
        <f>'cieki 2023'!D220</f>
        <v>Wkra - Joniec, most</v>
      </c>
      <c r="C219" s="103">
        <f>'cieki 2023'!I220</f>
        <v>0.05</v>
      </c>
      <c r="D219" s="103">
        <f>'cieki 2023'!J220</f>
        <v>1.5</v>
      </c>
      <c r="E219" s="103">
        <f>'cieki 2023'!L220</f>
        <v>0.188</v>
      </c>
      <c r="F219" s="103">
        <f>'cieki 2023'!N220</f>
        <v>19</v>
      </c>
      <c r="G219" s="103">
        <f>'cieki 2023'!O220</f>
        <v>10</v>
      </c>
      <c r="H219" s="115">
        <f>'cieki 2023'!P220</f>
        <v>1.5699999999999999E-2</v>
      </c>
      <c r="I219" s="103">
        <f>'cieki 2023'!S220</f>
        <v>12.5</v>
      </c>
      <c r="J219" s="103">
        <f>'cieki 2023'!T220</f>
        <v>6.81</v>
      </c>
      <c r="K219" s="104">
        <f>'cieki 2023'!X220</f>
        <v>96.8</v>
      </c>
      <c r="L219" s="104">
        <f>'cieki 2023'!AA220</f>
        <v>5290</v>
      </c>
      <c r="M219" s="104">
        <f>'cieki 2023'!AB220</f>
        <v>141</v>
      </c>
      <c r="N219" s="104">
        <f>'cieki 2023'!AH220</f>
        <v>20</v>
      </c>
      <c r="O219" s="104">
        <f>'cieki 2023'!AI220</f>
        <v>12</v>
      </c>
      <c r="P219" s="104">
        <f>'cieki 2023'!AJ220</f>
        <v>5</v>
      </c>
      <c r="Q219" s="104">
        <f>'cieki 2023'!AK220</f>
        <v>55</v>
      </c>
      <c r="R219" s="104">
        <f>'cieki 2023'!AL220</f>
        <v>15</v>
      </c>
      <c r="S219" s="104">
        <f>'cieki 2023'!AM220</f>
        <v>14</v>
      </c>
      <c r="T219" s="104">
        <f>'cieki 2023'!AN220</f>
        <v>24</v>
      </c>
      <c r="U219" s="104">
        <f>'cieki 2023'!AP220</f>
        <v>22</v>
      </c>
      <c r="V219" s="104">
        <f>'cieki 2023'!AQ220</f>
        <v>1.5</v>
      </c>
      <c r="W219" s="104">
        <f>'cieki 2023'!AR220</f>
        <v>2.5</v>
      </c>
      <c r="X219" s="104">
        <f>'cieki 2023'!AS220</f>
        <v>12</v>
      </c>
      <c r="Y219" s="104">
        <f>'cieki 2023'!AT220</f>
        <v>40</v>
      </c>
      <c r="Z219" s="104">
        <f>'cieki 2023'!AU220</f>
        <v>30</v>
      </c>
      <c r="AA219" s="104">
        <f>'cieki 2023'!AV220</f>
        <v>18</v>
      </c>
      <c r="AB219" s="104">
        <f>'cieki 2023'!AW220</f>
        <v>20</v>
      </c>
      <c r="AC219" s="104">
        <f>'cieki 2023'!AX220</f>
        <v>30</v>
      </c>
      <c r="AD219" s="104">
        <f>'cieki 2023'!AY220</f>
        <v>5</v>
      </c>
      <c r="AE219" s="104">
        <f>'cieki 2023'!BA220</f>
        <v>249</v>
      </c>
      <c r="AF219" s="104">
        <f>'cieki 2023'!BI220</f>
        <v>0.5</v>
      </c>
      <c r="AG219" s="104">
        <f>'cieki 2023'!BK220</f>
        <v>0.5</v>
      </c>
      <c r="AH219" s="104">
        <f>'cieki 2023'!BL220</f>
        <v>0.05</v>
      </c>
      <c r="AI219" s="104">
        <f>'cieki 2023'!BM220</f>
        <v>0.05</v>
      </c>
      <c r="AJ219" s="104">
        <f>'cieki 2023'!BN220</f>
        <v>0.05</v>
      </c>
      <c r="AK219" s="104">
        <f>'cieki 2023'!BQ220</f>
        <v>0.4</v>
      </c>
      <c r="AL219" s="103">
        <f>'cieki 2023'!BS220</f>
        <v>0.05</v>
      </c>
      <c r="AM219" s="104">
        <f>'cieki 2023'!BU220</f>
        <v>0.1</v>
      </c>
      <c r="AN219" s="104">
        <f>'cieki 2023'!BW220</f>
        <v>0.05</v>
      </c>
      <c r="AO219" s="104">
        <f>'cieki 2023'!BX220</f>
        <v>0.05</v>
      </c>
      <c r="AP219" s="104">
        <f>'cieki 2023'!BY220</f>
        <v>0.15000000000000002</v>
      </c>
      <c r="AQ219" s="104">
        <f>'cieki 2023'!CA220</f>
        <v>0</v>
      </c>
      <c r="AR219" s="103">
        <f>'cieki 2023'!CL220</f>
        <v>0</v>
      </c>
      <c r="AS219" s="104">
        <f>'cieki 2023'!CO220</f>
        <v>0</v>
      </c>
      <c r="AT219" s="104">
        <f>'cieki 2023'!CT220</f>
        <v>0</v>
      </c>
      <c r="AU219" s="115">
        <f>'cieki 2023'!CY220</f>
        <v>0</v>
      </c>
      <c r="AV219" s="104">
        <f>'cieki 2023'!DD220</f>
        <v>0</v>
      </c>
      <c r="AW219" s="104">
        <f>'cieki 2023'!DE220</f>
        <v>0.05</v>
      </c>
      <c r="AX219" s="104">
        <f>'cieki 2023'!DF220</f>
        <v>0.05</v>
      </c>
      <c r="AY219" s="92" t="s">
        <v>161</v>
      </c>
      <c r="AZ219" s="105"/>
      <c r="BB219" s="114"/>
    </row>
    <row r="220" spans="1:54" s="106" customFormat="1" x14ac:dyDescent="0.25">
      <c r="A220" s="101">
        <f>'cieki 2023'!B221</f>
        <v>398</v>
      </c>
      <c r="B220" s="102" t="str">
        <f>'cieki 2023'!D221</f>
        <v>Wkra - Pomiechówek, most</v>
      </c>
      <c r="C220" s="103">
        <f>'cieki 2023'!I221</f>
        <v>0.05</v>
      </c>
      <c r="D220" s="103">
        <f>'cieki 2023'!J221</f>
        <v>1.5</v>
      </c>
      <c r="E220" s="103">
        <f>'cieki 2023'!L221</f>
        <v>2.5000000000000001E-2</v>
      </c>
      <c r="F220" s="103">
        <f>'cieki 2023'!N221</f>
        <v>2.2000000000000002</v>
      </c>
      <c r="G220" s="103">
        <f>'cieki 2023'!O221</f>
        <v>3.63</v>
      </c>
      <c r="H220" s="115">
        <f>'cieki 2023'!P221</f>
        <v>1.7899999999999999E-2</v>
      </c>
      <c r="I220" s="103">
        <f>'cieki 2023'!S221</f>
        <v>1.02</v>
      </c>
      <c r="J220" s="103">
        <f>'cieki 2023'!T221</f>
        <v>2.2599999999999998</v>
      </c>
      <c r="K220" s="104">
        <f>'cieki 2023'!X221</f>
        <v>9.68</v>
      </c>
      <c r="L220" s="104">
        <f>'cieki 2023'!AA221</f>
        <v>3350</v>
      </c>
      <c r="M220" s="104">
        <f>'cieki 2023'!AB221</f>
        <v>531.32100000000003</v>
      </c>
      <c r="N220" s="104">
        <f>'cieki 2023'!AH221</f>
        <v>2.5</v>
      </c>
      <c r="O220" s="104">
        <f>'cieki 2023'!AI221</f>
        <v>2.5</v>
      </c>
      <c r="P220" s="104">
        <f>'cieki 2023'!AJ221</f>
        <v>2.5</v>
      </c>
      <c r="Q220" s="104">
        <f>'cieki 2023'!AK221</f>
        <v>7</v>
      </c>
      <c r="R220" s="104">
        <f>'cieki 2023'!AL221</f>
        <v>2.5</v>
      </c>
      <c r="S220" s="104">
        <f>'cieki 2023'!AM221</f>
        <v>2.5</v>
      </c>
      <c r="T220" s="104">
        <f>'cieki 2023'!AN221</f>
        <v>2.5</v>
      </c>
      <c r="U220" s="104">
        <f>'cieki 2023'!AP221</f>
        <v>2.5</v>
      </c>
      <c r="V220" s="104">
        <f>'cieki 2023'!AQ221</f>
        <v>1.5</v>
      </c>
      <c r="W220" s="104">
        <f>'cieki 2023'!AR221</f>
        <v>2.5</v>
      </c>
      <c r="X220" s="104">
        <f>'cieki 2023'!AS221</f>
        <v>2.5</v>
      </c>
      <c r="Y220" s="104">
        <f>'cieki 2023'!AT221</f>
        <v>5</v>
      </c>
      <c r="Z220" s="104">
        <f>'cieki 2023'!AU221</f>
        <v>5</v>
      </c>
      <c r="AA220" s="104">
        <f>'cieki 2023'!AV221</f>
        <v>2.5</v>
      </c>
      <c r="AB220" s="104">
        <f>'cieki 2023'!AW221</f>
        <v>2.5</v>
      </c>
      <c r="AC220" s="104">
        <f>'cieki 2023'!AX221</f>
        <v>5</v>
      </c>
      <c r="AD220" s="104">
        <f>'cieki 2023'!AY221</f>
        <v>2.5</v>
      </c>
      <c r="AE220" s="104">
        <f>'cieki 2023'!BA221</f>
        <v>41</v>
      </c>
      <c r="AF220" s="104">
        <f>'cieki 2023'!BI221</f>
        <v>0.5</v>
      </c>
      <c r="AG220" s="104">
        <f>'cieki 2023'!BK221</f>
        <v>0.5</v>
      </c>
      <c r="AH220" s="104">
        <f>'cieki 2023'!BL221</f>
        <v>0.05</v>
      </c>
      <c r="AI220" s="104">
        <f>'cieki 2023'!BM221</f>
        <v>0.05</v>
      </c>
      <c r="AJ220" s="104">
        <f>'cieki 2023'!BN221</f>
        <v>0.05</v>
      </c>
      <c r="AK220" s="104">
        <f>'cieki 2023'!BQ221</f>
        <v>0.4</v>
      </c>
      <c r="AL220" s="103">
        <f>'cieki 2023'!BS221</f>
        <v>0.05</v>
      </c>
      <c r="AM220" s="104">
        <f>'cieki 2023'!BU221</f>
        <v>0.1</v>
      </c>
      <c r="AN220" s="104">
        <f>'cieki 2023'!BW221</f>
        <v>0.05</v>
      </c>
      <c r="AO220" s="104">
        <f>'cieki 2023'!BX221</f>
        <v>0.05</v>
      </c>
      <c r="AP220" s="104">
        <f>'cieki 2023'!BY221</f>
        <v>0.15000000000000002</v>
      </c>
      <c r="AQ220" s="104">
        <f>'cieki 2023'!CA221</f>
        <v>0</v>
      </c>
      <c r="AR220" s="103">
        <f>'cieki 2023'!CL221</f>
        <v>0</v>
      </c>
      <c r="AS220" s="104">
        <f>'cieki 2023'!CO221</f>
        <v>0</v>
      </c>
      <c r="AT220" s="104">
        <f>'cieki 2023'!CT221</f>
        <v>0</v>
      </c>
      <c r="AU220" s="115">
        <f>'cieki 2023'!CY221</f>
        <v>0</v>
      </c>
      <c r="AV220" s="104">
        <f>'cieki 2023'!DD221</f>
        <v>0</v>
      </c>
      <c r="AW220" s="104">
        <f>'cieki 2023'!DE221</f>
        <v>0.05</v>
      </c>
      <c r="AX220" s="104">
        <f>'cieki 2023'!DF221</f>
        <v>0.05</v>
      </c>
      <c r="AY220" s="94" t="s">
        <v>162</v>
      </c>
      <c r="AZ220" s="105"/>
      <c r="BB220" s="114"/>
    </row>
    <row r="221" spans="1:54" s="106" customFormat="1" x14ac:dyDescent="0.25">
      <c r="A221" s="101">
        <f>'cieki 2023'!B222</f>
        <v>399</v>
      </c>
      <c r="B221" s="102" t="str">
        <f>'cieki 2023'!D222</f>
        <v>Zagożdżonka  - Świerże Górne</v>
      </c>
      <c r="C221" s="103">
        <f>'cieki 2023'!I222</f>
        <v>13.2</v>
      </c>
      <c r="D221" s="103">
        <f>'cieki 2023'!J222</f>
        <v>1.5</v>
      </c>
      <c r="E221" s="103">
        <f>'cieki 2023'!L222</f>
        <v>2.5000000000000001E-2</v>
      </c>
      <c r="F221" s="103">
        <f>'cieki 2023'!N222</f>
        <v>4.3099999999999996</v>
      </c>
      <c r="G221" s="103">
        <f>'cieki 2023'!O222</f>
        <v>4.6100000000000003</v>
      </c>
      <c r="H221" s="115">
        <f>'cieki 2023'!P222</f>
        <v>1.67E-2</v>
      </c>
      <c r="I221" s="103">
        <f>'cieki 2023'!S222</f>
        <v>1.63</v>
      </c>
      <c r="J221" s="103">
        <f>'cieki 2023'!T222</f>
        <v>0.5</v>
      </c>
      <c r="K221" s="104">
        <f>'cieki 2023'!X222</f>
        <v>10.5</v>
      </c>
      <c r="L221" s="104">
        <f>'cieki 2023'!AA222</f>
        <v>5750</v>
      </c>
      <c r="M221" s="104">
        <f>'cieki 2023'!AB222</f>
        <v>147</v>
      </c>
      <c r="N221" s="104">
        <f>'cieki 2023'!AH222</f>
        <v>2.5</v>
      </c>
      <c r="O221" s="104">
        <f>'cieki 2023'!AI222</f>
        <v>2.5</v>
      </c>
      <c r="P221" s="104">
        <f>'cieki 2023'!AJ222</f>
        <v>2.5</v>
      </c>
      <c r="Q221" s="104">
        <f>'cieki 2023'!AK222</f>
        <v>2.5</v>
      </c>
      <c r="R221" s="104">
        <f>'cieki 2023'!AL222</f>
        <v>2.5</v>
      </c>
      <c r="S221" s="104">
        <f>'cieki 2023'!AM222</f>
        <v>2.5</v>
      </c>
      <c r="T221" s="104">
        <f>'cieki 2023'!AN222</f>
        <v>2.5</v>
      </c>
      <c r="U221" s="104">
        <f>'cieki 2023'!AP222</f>
        <v>2.5</v>
      </c>
      <c r="V221" s="104">
        <f>'cieki 2023'!AQ222</f>
        <v>1.5</v>
      </c>
      <c r="W221" s="104">
        <f>'cieki 2023'!AR222</f>
        <v>2.5</v>
      </c>
      <c r="X221" s="104">
        <f>'cieki 2023'!AS222</f>
        <v>2.5</v>
      </c>
      <c r="Y221" s="104">
        <f>'cieki 2023'!AT222</f>
        <v>2.5</v>
      </c>
      <c r="Z221" s="104">
        <f>'cieki 2023'!AU222</f>
        <v>2.5</v>
      </c>
      <c r="AA221" s="104">
        <f>'cieki 2023'!AV222</f>
        <v>2.5</v>
      </c>
      <c r="AB221" s="104">
        <f>'cieki 2023'!AW222</f>
        <v>2.5</v>
      </c>
      <c r="AC221" s="104">
        <f>'cieki 2023'!AX222</f>
        <v>5</v>
      </c>
      <c r="AD221" s="104">
        <f>'cieki 2023'!AY222</f>
        <v>2.5</v>
      </c>
      <c r="AE221" s="104">
        <f>'cieki 2023'!BA222</f>
        <v>31.5</v>
      </c>
      <c r="AF221" s="104">
        <f>'cieki 2023'!BI222</f>
        <v>0.5</v>
      </c>
      <c r="AG221" s="104">
        <f>'cieki 2023'!BK222</f>
        <v>0.5</v>
      </c>
      <c r="AH221" s="104">
        <f>'cieki 2023'!BL222</f>
        <v>0.05</v>
      </c>
      <c r="AI221" s="104">
        <f>'cieki 2023'!BM222</f>
        <v>0.05</v>
      </c>
      <c r="AJ221" s="104">
        <f>'cieki 2023'!BN222</f>
        <v>0.05</v>
      </c>
      <c r="AK221" s="104">
        <f>'cieki 2023'!BQ222</f>
        <v>0.4</v>
      </c>
      <c r="AL221" s="103">
        <f>'cieki 2023'!BS222</f>
        <v>0.05</v>
      </c>
      <c r="AM221" s="104">
        <f>'cieki 2023'!BU222</f>
        <v>0.1</v>
      </c>
      <c r="AN221" s="104">
        <f>'cieki 2023'!BW222</f>
        <v>0.05</v>
      </c>
      <c r="AO221" s="104">
        <f>'cieki 2023'!BX222</f>
        <v>0.05</v>
      </c>
      <c r="AP221" s="104">
        <f>'cieki 2023'!BY222</f>
        <v>0.15000000000000002</v>
      </c>
      <c r="AQ221" s="104">
        <f>'cieki 2023'!CA222</f>
        <v>25</v>
      </c>
      <c r="AR221" s="103">
        <f>'cieki 2023'!CL222</f>
        <v>5.0000000000000001E-3</v>
      </c>
      <c r="AS221" s="104">
        <f>'cieki 2023'!CO222</f>
        <v>0.5</v>
      </c>
      <c r="AT221" s="104">
        <f>'cieki 2023'!CT222</f>
        <v>0.5</v>
      </c>
      <c r="AU221" s="115">
        <f>'cieki 2023'!CY222</f>
        <v>9.5999999999999992E-4</v>
      </c>
      <c r="AV221" s="104">
        <f>'cieki 2023'!DD222</f>
        <v>0.05</v>
      </c>
      <c r="AW221" s="104">
        <f>'cieki 2023'!DE222</f>
        <v>0.05</v>
      </c>
      <c r="AX221" s="104">
        <f>'cieki 2023'!DF222</f>
        <v>0.05</v>
      </c>
      <c r="AY221" s="99" t="s">
        <v>164</v>
      </c>
      <c r="AZ221" s="105"/>
      <c r="BB221" s="114"/>
    </row>
    <row r="222" spans="1:54" s="106" customFormat="1" x14ac:dyDescent="0.25">
      <c r="A222" s="101">
        <f>'cieki 2023'!B223</f>
        <v>400</v>
      </c>
      <c r="B222" s="102" t="str">
        <f>'cieki 2023'!D223</f>
        <v>Zbiornik Czorsztyn - powyżej zapory</v>
      </c>
      <c r="C222" s="103">
        <f>'cieki 2023'!I223</f>
        <v>0.05</v>
      </c>
      <c r="D222" s="103">
        <f>'cieki 2023'!J223</f>
        <v>1.5</v>
      </c>
      <c r="E222" s="103">
        <f>'cieki 2023'!L223</f>
        <v>0.56799999999999995</v>
      </c>
      <c r="F222" s="103">
        <f>'cieki 2023'!N223</f>
        <v>4.5199999999999996</v>
      </c>
      <c r="G222" s="103">
        <f>'cieki 2023'!O223</f>
        <v>5.48</v>
      </c>
      <c r="H222" s="115">
        <f>'cieki 2023'!P223</f>
        <v>6.1000000000000004E-3</v>
      </c>
      <c r="I222" s="103">
        <f>'cieki 2023'!S223</f>
        <v>5.78</v>
      </c>
      <c r="J222" s="103">
        <f>'cieki 2023'!T223</f>
        <v>3.18</v>
      </c>
      <c r="K222" s="104">
        <f>'cieki 2023'!X223</f>
        <v>22.6</v>
      </c>
      <c r="L222" s="104">
        <f>'cieki 2023'!AA223</f>
        <v>6440</v>
      </c>
      <c r="M222" s="104">
        <f>'cieki 2023'!AB223</f>
        <v>163</v>
      </c>
      <c r="N222" s="104">
        <f>'cieki 2023'!AH223</f>
        <v>2.5</v>
      </c>
      <c r="O222" s="104">
        <f>'cieki 2023'!AI223</f>
        <v>2.5</v>
      </c>
      <c r="P222" s="104">
        <f>'cieki 2023'!AJ223</f>
        <v>2.5</v>
      </c>
      <c r="Q222" s="104">
        <f>'cieki 2023'!AK223</f>
        <v>2.5</v>
      </c>
      <c r="R222" s="104">
        <f>'cieki 2023'!AL223</f>
        <v>2.5</v>
      </c>
      <c r="S222" s="104">
        <f>'cieki 2023'!AM223</f>
        <v>2.5</v>
      </c>
      <c r="T222" s="104">
        <f>'cieki 2023'!AN223</f>
        <v>2.5</v>
      </c>
      <c r="U222" s="104">
        <f>'cieki 2023'!AP223</f>
        <v>2.5</v>
      </c>
      <c r="V222" s="104">
        <f>'cieki 2023'!AQ223</f>
        <v>1.5</v>
      </c>
      <c r="W222" s="104">
        <f>'cieki 2023'!AR223</f>
        <v>2.5</v>
      </c>
      <c r="X222" s="104">
        <f>'cieki 2023'!AS223</f>
        <v>2.5</v>
      </c>
      <c r="Y222" s="104">
        <f>'cieki 2023'!AT223</f>
        <v>2.5</v>
      </c>
      <c r="Z222" s="104">
        <f>'cieki 2023'!AU223</f>
        <v>2.5</v>
      </c>
      <c r="AA222" s="104">
        <f>'cieki 2023'!AV223</f>
        <v>2.5</v>
      </c>
      <c r="AB222" s="104">
        <f>'cieki 2023'!AW223</f>
        <v>2.5</v>
      </c>
      <c r="AC222" s="104">
        <f>'cieki 2023'!AX223</f>
        <v>2.5</v>
      </c>
      <c r="AD222" s="104">
        <f>'cieki 2023'!AY223</f>
        <v>2.5</v>
      </c>
      <c r="AE222" s="104">
        <f>'cieki 2023'!BA223</f>
        <v>31.5</v>
      </c>
      <c r="AF222" s="104">
        <f>'cieki 2023'!BI223</f>
        <v>0.5</v>
      </c>
      <c r="AG222" s="104">
        <f>'cieki 2023'!BK223</f>
        <v>0.5</v>
      </c>
      <c r="AH222" s="104">
        <f>'cieki 2023'!BL223</f>
        <v>0.05</v>
      </c>
      <c r="AI222" s="104">
        <f>'cieki 2023'!BM223</f>
        <v>0.05</v>
      </c>
      <c r="AJ222" s="104">
        <f>'cieki 2023'!BN223</f>
        <v>0.05</v>
      </c>
      <c r="AK222" s="104">
        <f>'cieki 2023'!BQ223</f>
        <v>0.4</v>
      </c>
      <c r="AL222" s="103">
        <f>'cieki 2023'!BS223</f>
        <v>0.05</v>
      </c>
      <c r="AM222" s="104">
        <f>'cieki 2023'!BU223</f>
        <v>0.1</v>
      </c>
      <c r="AN222" s="104">
        <f>'cieki 2023'!BW223</f>
        <v>0.05</v>
      </c>
      <c r="AO222" s="104">
        <f>'cieki 2023'!BX223</f>
        <v>0.05</v>
      </c>
      <c r="AP222" s="104">
        <f>'cieki 2023'!BY223</f>
        <v>0.15000000000000002</v>
      </c>
      <c r="AQ222" s="104">
        <f>'cieki 2023'!CA223</f>
        <v>25</v>
      </c>
      <c r="AR222" s="103">
        <f>'cieki 2023'!CL223</f>
        <v>5.0000000000000001E-3</v>
      </c>
      <c r="AS222" s="104">
        <f>'cieki 2023'!CO223</f>
        <v>0.5</v>
      </c>
      <c r="AT222" s="104">
        <f>'cieki 2023'!CT223</f>
        <v>0.5</v>
      </c>
      <c r="AU222" s="115">
        <f>'cieki 2023'!CY223</f>
        <v>9.1399999999999999E-4</v>
      </c>
      <c r="AV222" s="104">
        <f>'cieki 2023'!DD223</f>
        <v>0.05</v>
      </c>
      <c r="AW222" s="104">
        <f>'cieki 2023'!DE223</f>
        <v>0.05</v>
      </c>
      <c r="AX222" s="104">
        <f>'cieki 2023'!DF223</f>
        <v>0.05</v>
      </c>
      <c r="AY222" s="92" t="s">
        <v>161</v>
      </c>
      <c r="AZ222" s="105"/>
      <c r="BB222" s="114"/>
    </row>
    <row r="223" spans="1:54" s="106" customFormat="1" x14ac:dyDescent="0.25">
      <c r="A223" s="101">
        <f>'cieki 2023'!B224</f>
        <v>401</v>
      </c>
      <c r="B223" s="102" t="str">
        <f>'cieki 2023'!D224</f>
        <v>Zb. Dębe - Dębe, zapora</v>
      </c>
      <c r="C223" s="103">
        <f>'cieki 2023'!I224</f>
        <v>0.05</v>
      </c>
      <c r="D223" s="103">
        <f>'cieki 2023'!J224</f>
        <v>1.5</v>
      </c>
      <c r="E223" s="103">
        <f>'cieki 2023'!L224</f>
        <v>2.5000000000000001E-2</v>
      </c>
      <c r="F223" s="103">
        <f>'cieki 2023'!N224</f>
        <v>3.47</v>
      </c>
      <c r="G223" s="103">
        <f>'cieki 2023'!O224</f>
        <v>4.6399999999999997</v>
      </c>
      <c r="H223" s="115">
        <f>'cieki 2023'!P224</f>
        <v>9.4999999999999998E-3</v>
      </c>
      <c r="I223" s="103">
        <f>'cieki 2023'!S224</f>
        <v>1.39</v>
      </c>
      <c r="J223" s="103">
        <f>'cieki 2023'!T224</f>
        <v>0.5</v>
      </c>
      <c r="K223" s="104">
        <f>'cieki 2023'!X224</f>
        <v>7.81</v>
      </c>
      <c r="L223" s="104">
        <f>'cieki 2023'!AA224</f>
        <v>2870</v>
      </c>
      <c r="M223" s="104">
        <f>'cieki 2023'!AB224</f>
        <v>85.8</v>
      </c>
      <c r="N223" s="104">
        <f>'cieki 2023'!AH224</f>
        <v>26</v>
      </c>
      <c r="O223" s="104">
        <f>'cieki 2023'!AI224</f>
        <v>9</v>
      </c>
      <c r="P223" s="104">
        <f>'cieki 2023'!AJ224</f>
        <v>2.5</v>
      </c>
      <c r="Q223" s="104">
        <f>'cieki 2023'!AK224</f>
        <v>16</v>
      </c>
      <c r="R223" s="104">
        <f>'cieki 2023'!AL224</f>
        <v>2.5</v>
      </c>
      <c r="S223" s="104">
        <f>'cieki 2023'!AM224</f>
        <v>6</v>
      </c>
      <c r="T223" s="104">
        <f>'cieki 2023'!AN224</f>
        <v>2.5</v>
      </c>
      <c r="U223" s="104">
        <f>'cieki 2023'!AP224</f>
        <v>2.5</v>
      </c>
      <c r="V223" s="104">
        <f>'cieki 2023'!AQ224</f>
        <v>1.5</v>
      </c>
      <c r="W223" s="104">
        <f>'cieki 2023'!AR224</f>
        <v>2.5</v>
      </c>
      <c r="X223" s="104">
        <f>'cieki 2023'!AS224</f>
        <v>2.5</v>
      </c>
      <c r="Y223" s="104">
        <f>'cieki 2023'!AT224</f>
        <v>12</v>
      </c>
      <c r="Z223" s="104">
        <f>'cieki 2023'!AU224</f>
        <v>6</v>
      </c>
      <c r="AA223" s="104">
        <f>'cieki 2023'!AV224</f>
        <v>2.5</v>
      </c>
      <c r="AB223" s="104">
        <f>'cieki 2023'!AW224</f>
        <v>2.5</v>
      </c>
      <c r="AC223" s="104">
        <f>'cieki 2023'!AX224</f>
        <v>8</v>
      </c>
      <c r="AD223" s="104">
        <f>'cieki 2023'!AY224</f>
        <v>2.5</v>
      </c>
      <c r="AE223" s="104">
        <f>'cieki 2023'!BA224</f>
        <v>91.5</v>
      </c>
      <c r="AF223" s="104">
        <f>'cieki 2023'!BI224</f>
        <v>0.5</v>
      </c>
      <c r="AG223" s="104">
        <f>'cieki 2023'!BK224</f>
        <v>0.5</v>
      </c>
      <c r="AH223" s="104">
        <f>'cieki 2023'!BL224</f>
        <v>0.05</v>
      </c>
      <c r="AI223" s="104">
        <f>'cieki 2023'!BM224</f>
        <v>0.05</v>
      </c>
      <c r="AJ223" s="104">
        <f>'cieki 2023'!BN224</f>
        <v>0.05</v>
      </c>
      <c r="AK223" s="104">
        <f>'cieki 2023'!BQ224</f>
        <v>0.4</v>
      </c>
      <c r="AL223" s="103">
        <f>'cieki 2023'!BS224</f>
        <v>0.05</v>
      </c>
      <c r="AM223" s="104">
        <f>'cieki 2023'!BU224</f>
        <v>0.1</v>
      </c>
      <c r="AN223" s="104">
        <f>'cieki 2023'!BW224</f>
        <v>0.05</v>
      </c>
      <c r="AO223" s="104">
        <f>'cieki 2023'!BX224</f>
        <v>0.05</v>
      </c>
      <c r="AP223" s="104">
        <f>'cieki 2023'!BY224</f>
        <v>0.15000000000000002</v>
      </c>
      <c r="AQ223" s="104">
        <f>'cieki 2023'!CA224</f>
        <v>25</v>
      </c>
      <c r="AR223" s="103">
        <f>'cieki 2023'!CL224</f>
        <v>5.0000000000000001E-3</v>
      </c>
      <c r="AS223" s="104">
        <f>'cieki 2023'!CO224</f>
        <v>0.5</v>
      </c>
      <c r="AT223" s="104">
        <f>'cieki 2023'!CT224</f>
        <v>0.5</v>
      </c>
      <c r="AU223" s="115">
        <f>'cieki 2023'!CY224</f>
        <v>1E-3</v>
      </c>
      <c r="AV223" s="104">
        <f>'cieki 2023'!DD224</f>
        <v>0.05</v>
      </c>
      <c r="AW223" s="104">
        <f>'cieki 2023'!DE224</f>
        <v>0.05</v>
      </c>
      <c r="AX223" s="104">
        <f>'cieki 2023'!DF224</f>
        <v>0.05</v>
      </c>
      <c r="AY223" s="92" t="s">
        <v>161</v>
      </c>
      <c r="AZ223" s="105"/>
      <c r="BB223" s="114"/>
    </row>
    <row r="224" spans="1:54" s="106" customFormat="1" x14ac:dyDescent="0.25">
      <c r="A224" s="101">
        <f>'cieki 2023'!B225</f>
        <v>402</v>
      </c>
      <c r="B224" s="102" t="str">
        <f>'cieki 2023'!D225</f>
        <v>Zb. Jeziorsko - Powyżej zapory</v>
      </c>
      <c r="C224" s="103">
        <f>'cieki 2023'!I225</f>
        <v>0.05</v>
      </c>
      <c r="D224" s="103">
        <f>'cieki 2023'!J225</f>
        <v>1.5</v>
      </c>
      <c r="E224" s="103">
        <f>'cieki 2023'!L225</f>
        <v>2.5000000000000001E-2</v>
      </c>
      <c r="F224" s="103">
        <f>'cieki 2023'!N225</f>
        <v>1.39</v>
      </c>
      <c r="G224" s="103">
        <f>'cieki 2023'!O225</f>
        <v>2.92</v>
      </c>
      <c r="H224" s="115">
        <f>'cieki 2023'!P225</f>
        <v>3.2000000000000002E-3</v>
      </c>
      <c r="I224" s="103">
        <f>'cieki 2023'!S225</f>
        <v>1.02</v>
      </c>
      <c r="J224" s="103">
        <f>'cieki 2023'!T225</f>
        <v>1.02</v>
      </c>
      <c r="K224" s="104">
        <f>'cieki 2023'!X225</f>
        <v>3.33</v>
      </c>
      <c r="L224" s="104">
        <f>'cieki 2023'!AA225</f>
        <v>1240</v>
      </c>
      <c r="M224" s="104">
        <f>'cieki 2023'!AB225</f>
        <v>22.1</v>
      </c>
      <c r="N224" s="104">
        <f>'cieki 2023'!AH225</f>
        <v>17</v>
      </c>
      <c r="O224" s="104">
        <f>'cieki 2023'!AI225</f>
        <v>2.5</v>
      </c>
      <c r="P224" s="104">
        <f>'cieki 2023'!AJ225</f>
        <v>2.5</v>
      </c>
      <c r="Q224" s="104">
        <f>'cieki 2023'!AK225</f>
        <v>2.5</v>
      </c>
      <c r="R224" s="104">
        <f>'cieki 2023'!AL225</f>
        <v>2.5</v>
      </c>
      <c r="S224" s="104">
        <f>'cieki 2023'!AM225</f>
        <v>2.5</v>
      </c>
      <c r="T224" s="104">
        <f>'cieki 2023'!AN225</f>
        <v>2.5</v>
      </c>
      <c r="U224" s="104">
        <f>'cieki 2023'!AP225</f>
        <v>2.5</v>
      </c>
      <c r="V224" s="104">
        <f>'cieki 2023'!AQ225</f>
        <v>1.5</v>
      </c>
      <c r="W224" s="104">
        <f>'cieki 2023'!AR225</f>
        <v>2.5</v>
      </c>
      <c r="X224" s="104">
        <f>'cieki 2023'!AS225</f>
        <v>2.5</v>
      </c>
      <c r="Y224" s="104">
        <f>'cieki 2023'!AT225</f>
        <v>2.5</v>
      </c>
      <c r="Z224" s="104">
        <f>'cieki 2023'!AU225</f>
        <v>2.5</v>
      </c>
      <c r="AA224" s="104">
        <f>'cieki 2023'!AV225</f>
        <v>2.5</v>
      </c>
      <c r="AB224" s="104">
        <f>'cieki 2023'!AW225</f>
        <v>5</v>
      </c>
      <c r="AC224" s="104">
        <f>'cieki 2023'!AX225</f>
        <v>7</v>
      </c>
      <c r="AD224" s="104">
        <f>'cieki 2023'!AY225</f>
        <v>2.5</v>
      </c>
      <c r="AE224" s="104">
        <f>'cieki 2023'!BA225</f>
        <v>46</v>
      </c>
      <c r="AF224" s="104">
        <f>'cieki 2023'!BI225</f>
        <v>0.5</v>
      </c>
      <c r="AG224" s="104">
        <f>'cieki 2023'!BK225</f>
        <v>0.5</v>
      </c>
      <c r="AH224" s="104">
        <f>'cieki 2023'!BL225</f>
        <v>0.05</v>
      </c>
      <c r="AI224" s="104">
        <f>'cieki 2023'!BM225</f>
        <v>0.05</v>
      </c>
      <c r="AJ224" s="104">
        <f>'cieki 2023'!BN225</f>
        <v>0.05</v>
      </c>
      <c r="AK224" s="104">
        <f>'cieki 2023'!BQ225</f>
        <v>0.4</v>
      </c>
      <c r="AL224" s="103">
        <f>'cieki 2023'!BS225</f>
        <v>0.05</v>
      </c>
      <c r="AM224" s="104">
        <f>'cieki 2023'!BU225</f>
        <v>0.1</v>
      </c>
      <c r="AN224" s="104">
        <f>'cieki 2023'!BW225</f>
        <v>0.05</v>
      </c>
      <c r="AO224" s="104">
        <f>'cieki 2023'!BX225</f>
        <v>0.05</v>
      </c>
      <c r="AP224" s="104">
        <f>'cieki 2023'!BY225</f>
        <v>0.15000000000000002</v>
      </c>
      <c r="AQ224" s="104">
        <f>'cieki 2023'!CA225</f>
        <v>0</v>
      </c>
      <c r="AR224" s="103">
        <f>'cieki 2023'!CL225</f>
        <v>0</v>
      </c>
      <c r="AS224" s="104">
        <f>'cieki 2023'!CO225</f>
        <v>0</v>
      </c>
      <c r="AT224" s="104">
        <f>'cieki 2023'!CT225</f>
        <v>0</v>
      </c>
      <c r="AU224" s="115">
        <f>'cieki 2023'!CY225</f>
        <v>0</v>
      </c>
      <c r="AV224" s="104">
        <f>'cieki 2023'!DD225</f>
        <v>0</v>
      </c>
      <c r="AW224" s="104">
        <f>'cieki 2023'!DE225</f>
        <v>0.05</v>
      </c>
      <c r="AX224" s="104">
        <f>'cieki 2023'!DF225</f>
        <v>0.05</v>
      </c>
      <c r="AY224" s="92" t="s">
        <v>161</v>
      </c>
      <c r="AZ224" s="105"/>
      <c r="BB224" s="114"/>
    </row>
    <row r="225" spans="1:54" s="106" customFormat="1" x14ac:dyDescent="0.25">
      <c r="A225" s="101">
        <f>'cieki 2023'!B226</f>
        <v>403</v>
      </c>
      <c r="B225" s="102" t="str">
        <f>'cieki 2023'!D226</f>
        <v>Zbiornik Klimkówka - powyżej zapory</v>
      </c>
      <c r="C225" s="103">
        <f>'cieki 2023'!I226</f>
        <v>0.19500000000000001</v>
      </c>
      <c r="D225" s="103">
        <f>'cieki 2023'!J226</f>
        <v>5.13</v>
      </c>
      <c r="E225" s="103">
        <f>'cieki 2023'!L226</f>
        <v>0.127</v>
      </c>
      <c r="F225" s="103">
        <f>'cieki 2023'!N226</f>
        <v>28.6</v>
      </c>
      <c r="G225" s="103">
        <f>'cieki 2023'!O226</f>
        <v>13.9</v>
      </c>
      <c r="H225" s="115">
        <f>'cieki 2023'!P226</f>
        <v>5.0999999999999997E-2</v>
      </c>
      <c r="I225" s="103">
        <f>'cieki 2023'!S226</f>
        <v>23.4</v>
      </c>
      <c r="J225" s="103">
        <f>'cieki 2023'!T226</f>
        <v>7.97</v>
      </c>
      <c r="K225" s="104">
        <f>'cieki 2023'!X226</f>
        <v>34</v>
      </c>
      <c r="L225" s="104">
        <f>'cieki 2023'!AA226</f>
        <v>17857.5</v>
      </c>
      <c r="M225" s="104">
        <f>'cieki 2023'!AB226</f>
        <v>331</v>
      </c>
      <c r="N225" s="104">
        <f>'cieki 2023'!AH226</f>
        <v>2.5</v>
      </c>
      <c r="O225" s="104">
        <f>'cieki 2023'!AI226</f>
        <v>2.5</v>
      </c>
      <c r="P225" s="104">
        <f>'cieki 2023'!AJ226</f>
        <v>2.5</v>
      </c>
      <c r="Q225" s="104">
        <f>'cieki 2023'!AK226</f>
        <v>2.5</v>
      </c>
      <c r="R225" s="104">
        <f>'cieki 2023'!AL226</f>
        <v>2.5</v>
      </c>
      <c r="S225" s="104">
        <f>'cieki 2023'!AM226</f>
        <v>2.5</v>
      </c>
      <c r="T225" s="104">
        <f>'cieki 2023'!AN226</f>
        <v>2.5</v>
      </c>
      <c r="U225" s="104">
        <f>'cieki 2023'!AP226</f>
        <v>2.5</v>
      </c>
      <c r="V225" s="104">
        <f>'cieki 2023'!AQ226</f>
        <v>1.5</v>
      </c>
      <c r="W225" s="104">
        <f>'cieki 2023'!AR226</f>
        <v>2.5</v>
      </c>
      <c r="X225" s="104">
        <f>'cieki 2023'!AS226</f>
        <v>2.5</v>
      </c>
      <c r="Y225" s="104">
        <f>'cieki 2023'!AT226</f>
        <v>2.5</v>
      </c>
      <c r="Z225" s="104">
        <f>'cieki 2023'!AU226</f>
        <v>2.5</v>
      </c>
      <c r="AA225" s="104">
        <f>'cieki 2023'!AV226</f>
        <v>2.5</v>
      </c>
      <c r="AB225" s="104">
        <f>'cieki 2023'!AW226</f>
        <v>7</v>
      </c>
      <c r="AC225" s="104">
        <f>'cieki 2023'!AX226</f>
        <v>7</v>
      </c>
      <c r="AD225" s="104">
        <f>'cieki 2023'!AY226</f>
        <v>2.5</v>
      </c>
      <c r="AE225" s="104">
        <f>'cieki 2023'!BA226</f>
        <v>31.5</v>
      </c>
      <c r="AF225" s="104">
        <f>'cieki 2023'!BI226</f>
        <v>0.5</v>
      </c>
      <c r="AG225" s="104">
        <f>'cieki 2023'!BK226</f>
        <v>0.5</v>
      </c>
      <c r="AH225" s="104">
        <f>'cieki 2023'!BL226</f>
        <v>0.05</v>
      </c>
      <c r="AI225" s="104">
        <f>'cieki 2023'!BM226</f>
        <v>0.05</v>
      </c>
      <c r="AJ225" s="104">
        <f>'cieki 2023'!BN226</f>
        <v>0.05</v>
      </c>
      <c r="AK225" s="104">
        <f>'cieki 2023'!BQ226</f>
        <v>0.4</v>
      </c>
      <c r="AL225" s="103">
        <f>'cieki 2023'!BS226</f>
        <v>0.05</v>
      </c>
      <c r="AM225" s="104">
        <f>'cieki 2023'!BU226</f>
        <v>0.1</v>
      </c>
      <c r="AN225" s="104">
        <f>'cieki 2023'!BW226</f>
        <v>0.05</v>
      </c>
      <c r="AO225" s="104">
        <f>'cieki 2023'!BX226</f>
        <v>0.05</v>
      </c>
      <c r="AP225" s="104">
        <f>'cieki 2023'!BY226</f>
        <v>0.15000000000000002</v>
      </c>
      <c r="AQ225" s="104">
        <f>'cieki 2023'!CA226</f>
        <v>0</v>
      </c>
      <c r="AR225" s="103">
        <f>'cieki 2023'!CL226</f>
        <v>0</v>
      </c>
      <c r="AS225" s="104">
        <f>'cieki 2023'!CO226</f>
        <v>0</v>
      </c>
      <c r="AT225" s="104">
        <f>'cieki 2023'!CT226</f>
        <v>0</v>
      </c>
      <c r="AU225" s="115">
        <f>'cieki 2023'!CY226</f>
        <v>0</v>
      </c>
      <c r="AV225" s="104">
        <f>'cieki 2023'!DD226</f>
        <v>0</v>
      </c>
      <c r="AW225" s="104">
        <f>'cieki 2023'!DE226</f>
        <v>0.05</v>
      </c>
      <c r="AX225" s="104">
        <f>'cieki 2023'!DF226</f>
        <v>0.05</v>
      </c>
      <c r="AY225" s="94" t="s">
        <v>162</v>
      </c>
      <c r="AZ225" s="105"/>
      <c r="BB225" s="114"/>
    </row>
    <row r="226" spans="1:54" s="106" customFormat="1" x14ac:dyDescent="0.25">
      <c r="A226" s="101">
        <f>'cieki 2023'!B227</f>
        <v>404</v>
      </c>
      <c r="B226" s="102" t="str">
        <f>'cieki 2023'!D227</f>
        <v>Nysa Kłodzka - Zbiornik Nysa</v>
      </c>
      <c r="C226" s="103">
        <f>'cieki 2023'!I227</f>
        <v>0.05</v>
      </c>
      <c r="D226" s="103">
        <f>'cieki 2023'!J227</f>
        <v>1.5</v>
      </c>
      <c r="E226" s="103">
        <f>'cieki 2023'!L227</f>
        <v>2.5000000000000001E-2</v>
      </c>
      <c r="F226" s="103">
        <f>'cieki 2023'!N227</f>
        <v>2.09</v>
      </c>
      <c r="G226" s="103">
        <f>'cieki 2023'!O227</f>
        <v>4.66</v>
      </c>
      <c r="H226" s="115">
        <f>'cieki 2023'!P227</f>
        <v>5.0000000000000001E-4</v>
      </c>
      <c r="I226" s="103">
        <f>'cieki 2023'!S227</f>
        <v>1.99</v>
      </c>
      <c r="J226" s="103">
        <f>'cieki 2023'!T227</f>
        <v>1.1000000000000001</v>
      </c>
      <c r="K226" s="104">
        <f>'cieki 2023'!X227</f>
        <v>8.48</v>
      </c>
      <c r="L226" s="104">
        <f>'cieki 2023'!AA227</f>
        <v>1620</v>
      </c>
      <c r="M226" s="104">
        <f>'cieki 2023'!AB227</f>
        <v>32.9</v>
      </c>
      <c r="N226" s="104">
        <f>'cieki 2023'!AH227</f>
        <v>2.5</v>
      </c>
      <c r="O226" s="104">
        <f>'cieki 2023'!AI227</f>
        <v>2.5</v>
      </c>
      <c r="P226" s="104">
        <f>'cieki 2023'!AJ227</f>
        <v>2.5</v>
      </c>
      <c r="Q226" s="104">
        <f>'cieki 2023'!AK227</f>
        <v>2.5</v>
      </c>
      <c r="R226" s="104">
        <f>'cieki 2023'!AL227</f>
        <v>2.5</v>
      </c>
      <c r="S226" s="104">
        <f>'cieki 2023'!AM227</f>
        <v>2.5</v>
      </c>
      <c r="T226" s="104">
        <f>'cieki 2023'!AN227</f>
        <v>2.5</v>
      </c>
      <c r="U226" s="104">
        <f>'cieki 2023'!AP227</f>
        <v>2.5</v>
      </c>
      <c r="V226" s="104">
        <f>'cieki 2023'!AQ227</f>
        <v>1.5</v>
      </c>
      <c r="W226" s="104">
        <f>'cieki 2023'!AR227</f>
        <v>2.5</v>
      </c>
      <c r="X226" s="104">
        <f>'cieki 2023'!AS227</f>
        <v>2.5</v>
      </c>
      <c r="Y226" s="104">
        <f>'cieki 2023'!AT227</f>
        <v>2.5</v>
      </c>
      <c r="Z226" s="104">
        <f>'cieki 2023'!AU227</f>
        <v>2.5</v>
      </c>
      <c r="AA226" s="104">
        <f>'cieki 2023'!AV227</f>
        <v>2.5</v>
      </c>
      <c r="AB226" s="104">
        <f>'cieki 2023'!AW227</f>
        <v>2.5</v>
      </c>
      <c r="AC226" s="104">
        <f>'cieki 2023'!AX227</f>
        <v>7</v>
      </c>
      <c r="AD226" s="104">
        <f>'cieki 2023'!AY227</f>
        <v>2.5</v>
      </c>
      <c r="AE226" s="104">
        <f>'cieki 2023'!BA227</f>
        <v>31.5</v>
      </c>
      <c r="AF226" s="104">
        <f>'cieki 2023'!BI227</f>
        <v>0.5</v>
      </c>
      <c r="AG226" s="104">
        <f>'cieki 2023'!BK227</f>
        <v>0.5</v>
      </c>
      <c r="AH226" s="104">
        <f>'cieki 2023'!BL227</f>
        <v>0.05</v>
      </c>
      <c r="AI226" s="104">
        <f>'cieki 2023'!BM227</f>
        <v>0.05</v>
      </c>
      <c r="AJ226" s="104">
        <f>'cieki 2023'!BN227</f>
        <v>0.05</v>
      </c>
      <c r="AK226" s="104">
        <f>'cieki 2023'!BQ227</f>
        <v>0.4</v>
      </c>
      <c r="AL226" s="103">
        <f>'cieki 2023'!BS227</f>
        <v>0.05</v>
      </c>
      <c r="AM226" s="104">
        <f>'cieki 2023'!BU227</f>
        <v>0.1</v>
      </c>
      <c r="AN226" s="104">
        <f>'cieki 2023'!BW227</f>
        <v>0.05</v>
      </c>
      <c r="AO226" s="104">
        <f>'cieki 2023'!BX227</f>
        <v>0.05</v>
      </c>
      <c r="AP226" s="104">
        <f>'cieki 2023'!BY227</f>
        <v>0.15000000000000002</v>
      </c>
      <c r="AQ226" s="104">
        <f>'cieki 2023'!CA227</f>
        <v>25</v>
      </c>
      <c r="AR226" s="103">
        <f>'cieki 2023'!CL227</f>
        <v>5.0000000000000001E-3</v>
      </c>
      <c r="AS226" s="104">
        <f>'cieki 2023'!CO227</f>
        <v>0.5</v>
      </c>
      <c r="AT226" s="104">
        <f>'cieki 2023'!CT227</f>
        <v>0.5</v>
      </c>
      <c r="AU226" s="115">
        <f>'cieki 2023'!CY227</f>
        <v>9.2700000000000009E-4</v>
      </c>
      <c r="AV226" s="104">
        <f>'cieki 2023'!DD227</f>
        <v>0.05</v>
      </c>
      <c r="AW226" s="104">
        <f>'cieki 2023'!DE227</f>
        <v>0.05</v>
      </c>
      <c r="AX226" s="104">
        <f>'cieki 2023'!DF227</f>
        <v>0.05</v>
      </c>
      <c r="AY226" s="92" t="s">
        <v>161</v>
      </c>
      <c r="AZ226" s="105"/>
      <c r="BB226" s="114"/>
    </row>
    <row r="227" spans="1:54" s="106" customFormat="1" x14ac:dyDescent="0.25">
      <c r="A227" s="101">
        <f>'cieki 2023'!B228</f>
        <v>405</v>
      </c>
      <c r="B227" s="102" t="str">
        <f>'cieki 2023'!D228</f>
        <v>Zbiornik Włocławek - stanowisko 03</v>
      </c>
      <c r="C227" s="103">
        <f>'cieki 2023'!I228</f>
        <v>0.05</v>
      </c>
      <c r="D227" s="103">
        <f>'cieki 2023'!J228</f>
        <v>1.5</v>
      </c>
      <c r="E227" s="103">
        <f>'cieki 2023'!L228</f>
        <v>2.5000000000000001E-2</v>
      </c>
      <c r="F227" s="103">
        <f>'cieki 2023'!N228</f>
        <v>1.49</v>
      </c>
      <c r="G227" s="103">
        <f>'cieki 2023'!O228</f>
        <v>3.02</v>
      </c>
      <c r="H227" s="115">
        <f>'cieki 2023'!P228</f>
        <v>2.2000000000000001E-3</v>
      </c>
      <c r="I227" s="103">
        <f>'cieki 2023'!S228</f>
        <v>0.68899999999999995</v>
      </c>
      <c r="J227" s="103">
        <f>'cieki 2023'!T228</f>
        <v>0.5</v>
      </c>
      <c r="K227" s="104">
        <f>'cieki 2023'!X228</f>
        <v>7.96</v>
      </c>
      <c r="L227" s="104">
        <f>'cieki 2023'!AA228</f>
        <v>1370</v>
      </c>
      <c r="M227" s="104">
        <f>'cieki 2023'!AB228</f>
        <v>64.5</v>
      </c>
      <c r="N227" s="104">
        <f>'cieki 2023'!AH228</f>
        <v>17</v>
      </c>
      <c r="O227" s="104">
        <f>'cieki 2023'!AI228</f>
        <v>2.5</v>
      </c>
      <c r="P227" s="104">
        <f>'cieki 2023'!AJ228</f>
        <v>2.5</v>
      </c>
      <c r="Q227" s="104">
        <f>'cieki 2023'!AK228</f>
        <v>2.5</v>
      </c>
      <c r="R227" s="104">
        <f>'cieki 2023'!AL228</f>
        <v>2.5</v>
      </c>
      <c r="S227" s="104">
        <f>'cieki 2023'!AM228</f>
        <v>2.5</v>
      </c>
      <c r="T227" s="104">
        <f>'cieki 2023'!AN228</f>
        <v>2.5</v>
      </c>
      <c r="U227" s="104">
        <f>'cieki 2023'!AP228</f>
        <v>2.5</v>
      </c>
      <c r="V227" s="104">
        <f>'cieki 2023'!AQ228</f>
        <v>1.5</v>
      </c>
      <c r="W227" s="104">
        <f>'cieki 2023'!AR228</f>
        <v>2.5</v>
      </c>
      <c r="X227" s="104">
        <f>'cieki 2023'!AS228</f>
        <v>2.5</v>
      </c>
      <c r="Y227" s="104">
        <f>'cieki 2023'!AT228</f>
        <v>2.5</v>
      </c>
      <c r="Z227" s="104">
        <f>'cieki 2023'!AU228</f>
        <v>2.5</v>
      </c>
      <c r="AA227" s="104">
        <f>'cieki 2023'!AV228</f>
        <v>2.5</v>
      </c>
      <c r="AB227" s="104">
        <f>'cieki 2023'!AW228</f>
        <v>2.5</v>
      </c>
      <c r="AC227" s="104">
        <f>'cieki 2023'!AX228</f>
        <v>7</v>
      </c>
      <c r="AD227" s="104">
        <f>'cieki 2023'!AY228</f>
        <v>2.5</v>
      </c>
      <c r="AE227" s="104">
        <f>'cieki 2023'!BA228</f>
        <v>46</v>
      </c>
      <c r="AF227" s="104">
        <f>'cieki 2023'!BI228</f>
        <v>0.5</v>
      </c>
      <c r="AG227" s="104">
        <f>'cieki 2023'!BK228</f>
        <v>0.5</v>
      </c>
      <c r="AH227" s="104">
        <f>'cieki 2023'!BL228</f>
        <v>0.05</v>
      </c>
      <c r="AI227" s="104">
        <f>'cieki 2023'!BM228</f>
        <v>0.05</v>
      </c>
      <c r="AJ227" s="104">
        <f>'cieki 2023'!BN228</f>
        <v>0.05</v>
      </c>
      <c r="AK227" s="104">
        <f>'cieki 2023'!BQ228</f>
        <v>0.4</v>
      </c>
      <c r="AL227" s="103">
        <f>'cieki 2023'!BS228</f>
        <v>0.05</v>
      </c>
      <c r="AM227" s="104">
        <f>'cieki 2023'!BU228</f>
        <v>0.1</v>
      </c>
      <c r="AN227" s="104">
        <f>'cieki 2023'!BW228</f>
        <v>0.05</v>
      </c>
      <c r="AO227" s="104">
        <f>'cieki 2023'!BX228</f>
        <v>0.05</v>
      </c>
      <c r="AP227" s="104">
        <f>'cieki 2023'!BY228</f>
        <v>0.15000000000000002</v>
      </c>
      <c r="AQ227" s="104">
        <f>'cieki 2023'!CA228</f>
        <v>0</v>
      </c>
      <c r="AR227" s="103">
        <f>'cieki 2023'!CL228</f>
        <v>0</v>
      </c>
      <c r="AS227" s="104">
        <f>'cieki 2023'!CO228</f>
        <v>0</v>
      </c>
      <c r="AT227" s="104">
        <f>'cieki 2023'!CT228</f>
        <v>0</v>
      </c>
      <c r="AU227" s="115">
        <f>'cieki 2023'!CY228</f>
        <v>0</v>
      </c>
      <c r="AV227" s="104">
        <f>'cieki 2023'!DD228</f>
        <v>0</v>
      </c>
      <c r="AW227" s="104">
        <f>'cieki 2023'!DE228</f>
        <v>0.05</v>
      </c>
      <c r="AX227" s="104">
        <f>'cieki 2023'!DF228</f>
        <v>0.05</v>
      </c>
      <c r="AY227" s="92" t="s">
        <v>161</v>
      </c>
      <c r="AZ227" s="105"/>
      <c r="BB227" s="114"/>
    </row>
    <row r="228" spans="1:54" s="106" customFormat="1" ht="12" customHeight="1" x14ac:dyDescent="0.25">
      <c r="A228" s="101">
        <f>'cieki 2023'!B229</f>
        <v>406</v>
      </c>
      <c r="B228" s="102" t="str">
        <f>'cieki 2023'!D229</f>
        <v>Zgłowiączka - Józefowo</v>
      </c>
      <c r="C228" s="103">
        <f>'cieki 2023'!I229</f>
        <v>0.05</v>
      </c>
      <c r="D228" s="103">
        <f>'cieki 2023'!J229</f>
        <v>1.5</v>
      </c>
      <c r="E228" s="103">
        <f>'cieki 2023'!L229</f>
        <v>0.32700000000000001</v>
      </c>
      <c r="F228" s="103">
        <f>'cieki 2023'!N229</f>
        <v>1.1000000000000001</v>
      </c>
      <c r="G228" s="103">
        <f>'cieki 2023'!O229</f>
        <v>3.71</v>
      </c>
      <c r="H228" s="115">
        <f>'cieki 2023'!P229</f>
        <v>1.2999999999999999E-3</v>
      </c>
      <c r="I228" s="103">
        <f>'cieki 2023'!S229</f>
        <v>1.51</v>
      </c>
      <c r="J228" s="103">
        <f>'cieki 2023'!T229</f>
        <v>2.92</v>
      </c>
      <c r="K228" s="104">
        <f>'cieki 2023'!X229</f>
        <v>3.33</v>
      </c>
      <c r="L228" s="104">
        <f>'cieki 2023'!AA229</f>
        <v>2120</v>
      </c>
      <c r="M228" s="104">
        <f>'cieki 2023'!AB229</f>
        <v>13.3</v>
      </c>
      <c r="N228" s="104">
        <f>'cieki 2023'!AH229</f>
        <v>2.5</v>
      </c>
      <c r="O228" s="104">
        <f>'cieki 2023'!AI229</f>
        <v>2.5</v>
      </c>
      <c r="P228" s="104">
        <f>'cieki 2023'!AJ229</f>
        <v>2.5</v>
      </c>
      <c r="Q228" s="104">
        <f>'cieki 2023'!AK229</f>
        <v>2.5</v>
      </c>
      <c r="R228" s="104">
        <f>'cieki 2023'!AL229</f>
        <v>2.5</v>
      </c>
      <c r="S228" s="104">
        <f>'cieki 2023'!AM229</f>
        <v>2.5</v>
      </c>
      <c r="T228" s="104">
        <f>'cieki 2023'!AN229</f>
        <v>2.5</v>
      </c>
      <c r="U228" s="104">
        <f>'cieki 2023'!AP229</f>
        <v>2.5</v>
      </c>
      <c r="V228" s="104">
        <f>'cieki 2023'!AQ229</f>
        <v>1.5</v>
      </c>
      <c r="W228" s="104">
        <f>'cieki 2023'!AR229</f>
        <v>2.5</v>
      </c>
      <c r="X228" s="104">
        <f>'cieki 2023'!AS229</f>
        <v>2.5</v>
      </c>
      <c r="Y228" s="104">
        <f>'cieki 2023'!AT229</f>
        <v>2.5</v>
      </c>
      <c r="Z228" s="104">
        <f>'cieki 2023'!AU229</f>
        <v>2.5</v>
      </c>
      <c r="AA228" s="104">
        <f>'cieki 2023'!AV229</f>
        <v>2.5</v>
      </c>
      <c r="AB228" s="104">
        <f>'cieki 2023'!AW229</f>
        <v>2.5</v>
      </c>
      <c r="AC228" s="104">
        <f>'cieki 2023'!AX229</f>
        <v>2.5</v>
      </c>
      <c r="AD228" s="104">
        <f>'cieki 2023'!AY229</f>
        <v>2.5</v>
      </c>
      <c r="AE228" s="104">
        <f>'cieki 2023'!BA229</f>
        <v>31.5</v>
      </c>
      <c r="AF228" s="104">
        <f>'cieki 2023'!BI229</f>
        <v>0.5</v>
      </c>
      <c r="AG228" s="104">
        <f>'cieki 2023'!BK229</f>
        <v>0.5</v>
      </c>
      <c r="AH228" s="104">
        <f>'cieki 2023'!BL229</f>
        <v>0.05</v>
      </c>
      <c r="AI228" s="104">
        <f>'cieki 2023'!BM229</f>
        <v>0.05</v>
      </c>
      <c r="AJ228" s="104">
        <f>'cieki 2023'!BN229</f>
        <v>0.05</v>
      </c>
      <c r="AK228" s="104">
        <f>'cieki 2023'!BQ229</f>
        <v>0.4</v>
      </c>
      <c r="AL228" s="103">
        <f>'cieki 2023'!BS229</f>
        <v>0.05</v>
      </c>
      <c r="AM228" s="104">
        <f>'cieki 2023'!BU229</f>
        <v>0.1</v>
      </c>
      <c r="AN228" s="104">
        <f>'cieki 2023'!BW229</f>
        <v>0.05</v>
      </c>
      <c r="AO228" s="104">
        <f>'cieki 2023'!BX229</f>
        <v>0.05</v>
      </c>
      <c r="AP228" s="104">
        <f>'cieki 2023'!BY229</f>
        <v>0.15000000000000002</v>
      </c>
      <c r="AQ228" s="104">
        <f>'cieki 2023'!CA229</f>
        <v>0</v>
      </c>
      <c r="AR228" s="103">
        <f>'cieki 2023'!CL229</f>
        <v>0</v>
      </c>
      <c r="AS228" s="104">
        <f>'cieki 2023'!CO229</f>
        <v>0</v>
      </c>
      <c r="AT228" s="104">
        <f>'cieki 2023'!CT229</f>
        <v>0</v>
      </c>
      <c r="AU228" s="115">
        <f>'cieki 2023'!CY229</f>
        <v>0</v>
      </c>
      <c r="AV228" s="104">
        <f>'cieki 2023'!DD229</f>
        <v>0</v>
      </c>
      <c r="AW228" s="104">
        <f>'cieki 2023'!DE229</f>
        <v>0.05</v>
      </c>
      <c r="AX228" s="104">
        <f>'cieki 2023'!DF229</f>
        <v>0.05</v>
      </c>
      <c r="AY228" s="92" t="s">
        <v>161</v>
      </c>
      <c r="AZ228" s="105"/>
      <c r="BB228" s="114"/>
    </row>
    <row r="229" spans="1:54" s="106" customFormat="1" x14ac:dyDescent="0.25">
      <c r="A229" s="101">
        <f>'cieki 2023'!B230</f>
        <v>407</v>
      </c>
      <c r="B229" s="102" t="str">
        <f>'cieki 2023'!D230</f>
        <v>Złoty Potok - powyżej granicy RP</v>
      </c>
      <c r="C229" s="103">
        <f>'cieki 2023'!I230</f>
        <v>0.60299999999999998</v>
      </c>
      <c r="D229" s="103">
        <f>'cieki 2023'!J230</f>
        <v>13.4</v>
      </c>
      <c r="E229" s="103">
        <f>'cieki 2023'!L230</f>
        <v>4.26</v>
      </c>
      <c r="F229" s="103">
        <f>'cieki 2023'!N230</f>
        <v>63.2</v>
      </c>
      <c r="G229" s="103">
        <f>'cieki 2023'!O230</f>
        <v>322</v>
      </c>
      <c r="H229" s="115">
        <f>'cieki 2023'!P230</f>
        <v>7.1999999999999995E-2</v>
      </c>
      <c r="I229" s="103">
        <f>'cieki 2023'!S230</f>
        <v>60.2</v>
      </c>
      <c r="J229" s="103">
        <f>'cieki 2023'!T230</f>
        <v>78.8</v>
      </c>
      <c r="K229" s="104">
        <f>'cieki 2023'!X230</f>
        <v>740</v>
      </c>
      <c r="L229" s="104">
        <f>'cieki 2023'!AA230</f>
        <v>26056.2</v>
      </c>
      <c r="M229" s="104">
        <f>'cieki 2023'!AB230</f>
        <v>2302.8000000000002</v>
      </c>
      <c r="N229" s="104">
        <f>'cieki 2023'!AH230</f>
        <v>490</v>
      </c>
      <c r="O229" s="104">
        <f>'cieki 2023'!AI230</f>
        <v>1640</v>
      </c>
      <c r="P229" s="104">
        <f>'cieki 2023'!AJ230</f>
        <v>246</v>
      </c>
      <c r="Q229" s="104">
        <f>'cieki 2023'!AK230</f>
        <v>6450</v>
      </c>
      <c r="R229" s="104">
        <f>'cieki 2023'!AL230</f>
        <v>3020</v>
      </c>
      <c r="S229" s="104">
        <f>'cieki 2023'!AM230</f>
        <v>2660</v>
      </c>
      <c r="T229" s="104">
        <f>'cieki 2023'!AN230</f>
        <v>2450</v>
      </c>
      <c r="U229" s="104">
        <f>'cieki 2023'!AP230</f>
        <v>748</v>
      </c>
      <c r="V229" s="104">
        <f>'cieki 2023'!AQ230</f>
        <v>41</v>
      </c>
      <c r="W229" s="104">
        <f>'cieki 2023'!AR230</f>
        <v>168</v>
      </c>
      <c r="X229" s="104">
        <f>'cieki 2023'!AS230</f>
        <v>189</v>
      </c>
      <c r="Y229" s="104">
        <f>'cieki 2023'!AT230</f>
        <v>6510</v>
      </c>
      <c r="Z229" s="104">
        <f>'cieki 2023'!AU230</f>
        <v>2880</v>
      </c>
      <c r="AA229" s="104">
        <f>'cieki 2023'!AV230</f>
        <v>695</v>
      </c>
      <c r="AB229" s="104">
        <f>'cieki 2023'!AW230</f>
        <v>1460</v>
      </c>
      <c r="AC229" s="104">
        <f>'cieki 2023'!AX230</f>
        <v>1860</v>
      </c>
      <c r="AD229" s="104">
        <f>'cieki 2023'!AY230</f>
        <v>205</v>
      </c>
      <c r="AE229" s="104">
        <f>'cieki 2023'!BA230</f>
        <v>27439</v>
      </c>
      <c r="AF229" s="104">
        <f>'cieki 2023'!BI230</f>
        <v>0.5</v>
      </c>
      <c r="AG229" s="104">
        <f>'cieki 2023'!BK230</f>
        <v>0.5</v>
      </c>
      <c r="AH229" s="104">
        <f>'cieki 2023'!BL230</f>
        <v>0.05</v>
      </c>
      <c r="AI229" s="104">
        <f>'cieki 2023'!BM230</f>
        <v>0.05</v>
      </c>
      <c r="AJ229" s="104">
        <f>'cieki 2023'!BN230</f>
        <v>0.05</v>
      </c>
      <c r="AK229" s="104">
        <f>'cieki 2023'!BQ230</f>
        <v>0.4</v>
      </c>
      <c r="AL229" s="103">
        <f>'cieki 2023'!BS230</f>
        <v>0.05</v>
      </c>
      <c r="AM229" s="104">
        <f>'cieki 2023'!BU230</f>
        <v>0.1</v>
      </c>
      <c r="AN229" s="104">
        <f>'cieki 2023'!BW230</f>
        <v>0.05</v>
      </c>
      <c r="AO229" s="104">
        <f>'cieki 2023'!BX230</f>
        <v>0.05</v>
      </c>
      <c r="AP229" s="104">
        <f>'cieki 2023'!BY230</f>
        <v>0.15000000000000002</v>
      </c>
      <c r="AQ229" s="104">
        <f>'cieki 2023'!CA230</f>
        <v>2900</v>
      </c>
      <c r="AR229" s="103">
        <f>'cieki 2023'!CL230</f>
        <v>5.0000000000000001E-3</v>
      </c>
      <c r="AS229" s="104">
        <f>'cieki 2023'!CO230</f>
        <v>0.5</v>
      </c>
      <c r="AT229" s="104">
        <f>'cieki 2023'!CT230</f>
        <v>0.5</v>
      </c>
      <c r="AU229" s="115">
        <f>'cieki 2023'!CY230</f>
        <v>1.39E-3</v>
      </c>
      <c r="AV229" s="104">
        <f>'cieki 2023'!DD230</f>
        <v>0.05</v>
      </c>
      <c r="AW229" s="104">
        <f>'cieki 2023'!DE230</f>
        <v>0.05</v>
      </c>
      <c r="AX229" s="104">
        <f>'cieki 2023'!DF230</f>
        <v>0.05</v>
      </c>
      <c r="AY229" s="99" t="s">
        <v>164</v>
      </c>
      <c r="AZ229" s="105"/>
      <c r="BB229" s="114"/>
    </row>
    <row r="230" spans="1:54" s="106" customFormat="1" x14ac:dyDescent="0.25">
      <c r="A230" s="101">
        <f>'cieki 2023'!B231</f>
        <v>408</v>
      </c>
      <c r="B230" s="102" t="str">
        <f>'cieki 2023'!D231</f>
        <v>Złoty Stok - ujście do Kwisy (m. Nawojów Łużycki)</v>
      </c>
      <c r="C230" s="103">
        <f>'cieki 2023'!I231</f>
        <v>0.05</v>
      </c>
      <c r="D230" s="103">
        <f>'cieki 2023'!J231</f>
        <v>1.5</v>
      </c>
      <c r="E230" s="103">
        <f>'cieki 2023'!L231</f>
        <v>0.35599999999999998</v>
      </c>
      <c r="F230" s="103">
        <f>'cieki 2023'!N231</f>
        <v>1.86</v>
      </c>
      <c r="G230" s="103">
        <f>'cieki 2023'!O231</f>
        <v>4.3899999999999997</v>
      </c>
      <c r="H230" s="115">
        <f>'cieki 2023'!P231</f>
        <v>3.0000000000000001E-3</v>
      </c>
      <c r="I230" s="103">
        <f>'cieki 2023'!S231</f>
        <v>2.95</v>
      </c>
      <c r="J230" s="103">
        <f>'cieki 2023'!T231</f>
        <v>4.1399999999999997</v>
      </c>
      <c r="K230" s="104">
        <f>'cieki 2023'!X231</f>
        <v>8.69</v>
      </c>
      <c r="L230" s="104">
        <f>'cieki 2023'!AA231</f>
        <v>1860</v>
      </c>
      <c r="M230" s="104">
        <f>'cieki 2023'!AB231</f>
        <v>97</v>
      </c>
      <c r="N230" s="104">
        <f>'cieki 2023'!AH231</f>
        <v>16</v>
      </c>
      <c r="O230" s="104">
        <f>'cieki 2023'!AI231</f>
        <v>13</v>
      </c>
      <c r="P230" s="104">
        <f>'cieki 2023'!AJ231</f>
        <v>2.5</v>
      </c>
      <c r="Q230" s="104">
        <f>'cieki 2023'!AK231</f>
        <v>23</v>
      </c>
      <c r="R230" s="104">
        <f>'cieki 2023'!AL231</f>
        <v>2.5</v>
      </c>
      <c r="S230" s="104">
        <f>'cieki 2023'!AM231</f>
        <v>6</v>
      </c>
      <c r="T230" s="104">
        <f>'cieki 2023'!AN231</f>
        <v>11</v>
      </c>
      <c r="U230" s="104">
        <f>'cieki 2023'!AP231</f>
        <v>5</v>
      </c>
      <c r="V230" s="104">
        <f>'cieki 2023'!AQ231</f>
        <v>1.5</v>
      </c>
      <c r="W230" s="104">
        <f>'cieki 2023'!AR231</f>
        <v>2.5</v>
      </c>
      <c r="X230" s="104">
        <f>'cieki 2023'!AS231</f>
        <v>2.5</v>
      </c>
      <c r="Y230" s="104">
        <f>'cieki 2023'!AT231</f>
        <v>22</v>
      </c>
      <c r="Z230" s="104">
        <f>'cieki 2023'!AU231</f>
        <v>16</v>
      </c>
      <c r="AA230" s="104">
        <f>'cieki 2023'!AV231</f>
        <v>6</v>
      </c>
      <c r="AB230" s="104">
        <f>'cieki 2023'!AW231</f>
        <v>9</v>
      </c>
      <c r="AC230" s="104">
        <f>'cieki 2023'!AX231</f>
        <v>19</v>
      </c>
      <c r="AD230" s="104">
        <f>'cieki 2023'!AY231</f>
        <v>2.5</v>
      </c>
      <c r="AE230" s="104">
        <f>'cieki 2023'!BA231</f>
        <v>124.5</v>
      </c>
      <c r="AF230" s="104">
        <f>'cieki 2023'!BI231</f>
        <v>0.5</v>
      </c>
      <c r="AG230" s="104">
        <f>'cieki 2023'!BK231</f>
        <v>0.5</v>
      </c>
      <c r="AH230" s="104">
        <f>'cieki 2023'!BL231</f>
        <v>0.05</v>
      </c>
      <c r="AI230" s="104">
        <f>'cieki 2023'!BM231</f>
        <v>0.05</v>
      </c>
      <c r="AJ230" s="104">
        <f>'cieki 2023'!BN231</f>
        <v>0.05</v>
      </c>
      <c r="AK230" s="104">
        <f>'cieki 2023'!BQ231</f>
        <v>0.4</v>
      </c>
      <c r="AL230" s="103">
        <f>'cieki 2023'!BS231</f>
        <v>0.05</v>
      </c>
      <c r="AM230" s="104">
        <f>'cieki 2023'!BU231</f>
        <v>0.1</v>
      </c>
      <c r="AN230" s="104">
        <f>'cieki 2023'!BW231</f>
        <v>0.05</v>
      </c>
      <c r="AO230" s="104">
        <f>'cieki 2023'!BX231</f>
        <v>0.05</v>
      </c>
      <c r="AP230" s="104">
        <f>'cieki 2023'!BY231</f>
        <v>0.15000000000000002</v>
      </c>
      <c r="AQ230" s="104">
        <f>'cieki 2023'!CA231</f>
        <v>0</v>
      </c>
      <c r="AR230" s="103">
        <f>'cieki 2023'!CL231</f>
        <v>0</v>
      </c>
      <c r="AS230" s="104">
        <f>'cieki 2023'!CO231</f>
        <v>0</v>
      </c>
      <c r="AT230" s="104">
        <f>'cieki 2023'!CT231</f>
        <v>0</v>
      </c>
      <c r="AU230" s="115">
        <f>'cieki 2023'!CY231</f>
        <v>0</v>
      </c>
      <c r="AV230" s="104">
        <f>'cieki 2023'!DD231</f>
        <v>0</v>
      </c>
      <c r="AW230" s="104">
        <f>'cieki 2023'!DE231</f>
        <v>0.05</v>
      </c>
      <c r="AX230" s="104">
        <f>'cieki 2023'!DF231</f>
        <v>0.05</v>
      </c>
      <c r="AY230" s="92" t="s">
        <v>161</v>
      </c>
      <c r="AZ230" s="105"/>
      <c r="BB230" s="114"/>
    </row>
    <row r="231" spans="1:54" s="106" customFormat="1" x14ac:dyDescent="0.25">
      <c r="A231" s="101">
        <f>'cieki 2023'!B232</f>
        <v>409</v>
      </c>
      <c r="B231" s="102" t="str">
        <f>'cieki 2023'!D232</f>
        <v>Żeliszowski Potok - ujście do Bobru (m. Włodzice Wielkie)</v>
      </c>
      <c r="C231" s="103">
        <f>'cieki 2023'!I232</f>
        <v>0.05</v>
      </c>
      <c r="D231" s="103">
        <f>'cieki 2023'!J232</f>
        <v>1.5</v>
      </c>
      <c r="E231" s="103">
        <f>'cieki 2023'!L232</f>
        <v>2.5000000000000001E-2</v>
      </c>
      <c r="F231" s="103">
        <f>'cieki 2023'!N232</f>
        <v>5.96</v>
      </c>
      <c r="G231" s="103">
        <f>'cieki 2023'!O232</f>
        <v>5.74</v>
      </c>
      <c r="H231" s="115">
        <f>'cieki 2023'!P232</f>
        <v>3.5999999999999999E-3</v>
      </c>
      <c r="I231" s="103">
        <f>'cieki 2023'!S232</f>
        <v>5.48</v>
      </c>
      <c r="J231" s="103">
        <f>'cieki 2023'!T232</f>
        <v>3.94</v>
      </c>
      <c r="K231" s="104">
        <f>'cieki 2023'!X232</f>
        <v>21.5</v>
      </c>
      <c r="L231" s="104">
        <f>'cieki 2023'!AA232</f>
        <v>2940</v>
      </c>
      <c r="M231" s="104">
        <f>'cieki 2023'!AB232</f>
        <v>108</v>
      </c>
      <c r="N231" s="104">
        <f>'cieki 2023'!AH232</f>
        <v>52</v>
      </c>
      <c r="O231" s="104">
        <f>'cieki 2023'!AI232</f>
        <v>289</v>
      </c>
      <c r="P231" s="104">
        <f>'cieki 2023'!AJ232</f>
        <v>90</v>
      </c>
      <c r="Q231" s="104">
        <f>'cieki 2023'!AK232</f>
        <v>796</v>
      </c>
      <c r="R231" s="104">
        <f>'cieki 2023'!AL232</f>
        <v>340</v>
      </c>
      <c r="S231" s="104">
        <f>'cieki 2023'!AM232</f>
        <v>329</v>
      </c>
      <c r="T231" s="104">
        <f>'cieki 2023'!AN232</f>
        <v>358</v>
      </c>
      <c r="U231" s="104">
        <f>'cieki 2023'!AP232</f>
        <v>241</v>
      </c>
      <c r="V231" s="104">
        <f>'cieki 2023'!AQ232</f>
        <v>1.5</v>
      </c>
      <c r="W231" s="104">
        <f>'cieki 2023'!AR232</f>
        <v>33</v>
      </c>
      <c r="X231" s="104">
        <f>'cieki 2023'!AS232</f>
        <v>51</v>
      </c>
      <c r="Y231" s="104">
        <f>'cieki 2023'!AT232</f>
        <v>726</v>
      </c>
      <c r="Z231" s="104">
        <f>'cieki 2023'!AU232</f>
        <v>358</v>
      </c>
      <c r="AA231" s="104">
        <f>'cieki 2023'!AV232</f>
        <v>168</v>
      </c>
      <c r="AB231" s="104">
        <f>'cieki 2023'!AW232</f>
        <v>202</v>
      </c>
      <c r="AC231" s="104">
        <f>'cieki 2023'!AX232</f>
        <v>350</v>
      </c>
      <c r="AD231" s="104">
        <f>'cieki 2023'!AY232</f>
        <v>55</v>
      </c>
      <c r="AE231" s="104">
        <f>'cieki 2023'!BA232</f>
        <v>3591.5</v>
      </c>
      <c r="AF231" s="104">
        <f>'cieki 2023'!BI232</f>
        <v>0.5</v>
      </c>
      <c r="AG231" s="104">
        <f>'cieki 2023'!BK232</f>
        <v>0.5</v>
      </c>
      <c r="AH231" s="104">
        <f>'cieki 2023'!BL232</f>
        <v>0.05</v>
      </c>
      <c r="AI231" s="104">
        <f>'cieki 2023'!BM232</f>
        <v>0.05</v>
      </c>
      <c r="AJ231" s="104">
        <f>'cieki 2023'!BN232</f>
        <v>0.05</v>
      </c>
      <c r="AK231" s="104">
        <f>'cieki 2023'!BQ232</f>
        <v>0.4</v>
      </c>
      <c r="AL231" s="103">
        <f>'cieki 2023'!BS232</f>
        <v>0.05</v>
      </c>
      <c r="AM231" s="104">
        <f>'cieki 2023'!BU232</f>
        <v>0.1</v>
      </c>
      <c r="AN231" s="104">
        <f>'cieki 2023'!BW232</f>
        <v>0.05</v>
      </c>
      <c r="AO231" s="104">
        <f>'cieki 2023'!BX232</f>
        <v>0.05</v>
      </c>
      <c r="AP231" s="104">
        <f>'cieki 2023'!BY232</f>
        <v>0.15000000000000002</v>
      </c>
      <c r="AQ231" s="104">
        <f>'cieki 2023'!CA232</f>
        <v>0</v>
      </c>
      <c r="AR231" s="103">
        <f>'cieki 2023'!CL232</f>
        <v>0</v>
      </c>
      <c r="AS231" s="104">
        <f>'cieki 2023'!CO232</f>
        <v>0</v>
      </c>
      <c r="AT231" s="104">
        <f>'cieki 2023'!CT232</f>
        <v>0</v>
      </c>
      <c r="AU231" s="115">
        <f>'cieki 2023'!CY232</f>
        <v>0</v>
      </c>
      <c r="AV231" s="104">
        <f>'cieki 2023'!DD232</f>
        <v>0</v>
      </c>
      <c r="AW231" s="104">
        <f>'cieki 2023'!DE232</f>
        <v>0.05</v>
      </c>
      <c r="AX231" s="104">
        <f>'cieki 2023'!DF232</f>
        <v>0.05</v>
      </c>
      <c r="AY231" s="94" t="s">
        <v>162</v>
      </c>
      <c r="AZ231" s="105"/>
      <c r="BB231" s="114"/>
    </row>
    <row r="232" spans="1:54" s="106" customFormat="1" x14ac:dyDescent="0.25">
      <c r="A232" s="101">
        <f>'cieki 2023'!B233</f>
        <v>410</v>
      </c>
      <c r="B232" s="102" t="str">
        <f>'cieki 2023'!D233</f>
        <v>Żelkowa Woda - Żelkówko</v>
      </c>
      <c r="C232" s="103">
        <f>'cieki 2023'!I233</f>
        <v>0.28299999999999997</v>
      </c>
      <c r="D232" s="103">
        <f>'cieki 2023'!J233</f>
        <v>1.5</v>
      </c>
      <c r="E232" s="103">
        <f>'cieki 2023'!L233</f>
        <v>2.5000000000000001E-2</v>
      </c>
      <c r="F232" s="103">
        <f>'cieki 2023'!N233</f>
        <v>2.61</v>
      </c>
      <c r="G232" s="103">
        <f>'cieki 2023'!O233</f>
        <v>4.49</v>
      </c>
      <c r="H232" s="115">
        <f>'cieki 2023'!P233</f>
        <v>2.8E-3</v>
      </c>
      <c r="I232" s="103">
        <f>'cieki 2023'!S233</f>
        <v>1.2</v>
      </c>
      <c r="J232" s="103">
        <f>'cieki 2023'!T233</f>
        <v>1.94</v>
      </c>
      <c r="K232" s="104">
        <f>'cieki 2023'!X233</f>
        <v>9.48</v>
      </c>
      <c r="L232" s="104">
        <f>'cieki 2023'!AA233</f>
        <v>3070</v>
      </c>
      <c r="M232" s="104">
        <f>'cieki 2023'!AB233</f>
        <v>223</v>
      </c>
      <c r="N232" s="104">
        <f>'cieki 2023'!AH233</f>
        <v>8</v>
      </c>
      <c r="O232" s="104">
        <f>'cieki 2023'!AI233</f>
        <v>8</v>
      </c>
      <c r="P232" s="104">
        <f>'cieki 2023'!AJ233</f>
        <v>2.5</v>
      </c>
      <c r="Q232" s="104">
        <f>'cieki 2023'!AK233</f>
        <v>16</v>
      </c>
      <c r="R232" s="104">
        <f>'cieki 2023'!AL233</f>
        <v>6</v>
      </c>
      <c r="S232" s="104">
        <f>'cieki 2023'!AM233</f>
        <v>2.5</v>
      </c>
      <c r="T232" s="104">
        <f>'cieki 2023'!AN233</f>
        <v>6</v>
      </c>
      <c r="U232" s="104">
        <f>'cieki 2023'!AP233</f>
        <v>5</v>
      </c>
      <c r="V232" s="104">
        <f>'cieki 2023'!AQ233</f>
        <v>1.5</v>
      </c>
      <c r="W232" s="104">
        <f>'cieki 2023'!AR233</f>
        <v>2.5</v>
      </c>
      <c r="X232" s="104">
        <f>'cieki 2023'!AS233</f>
        <v>2.5</v>
      </c>
      <c r="Y232" s="104">
        <f>'cieki 2023'!AT233</f>
        <v>17</v>
      </c>
      <c r="Z232" s="104">
        <f>'cieki 2023'!AU233</f>
        <v>9</v>
      </c>
      <c r="AA232" s="104">
        <f>'cieki 2023'!AV233</f>
        <v>2.5</v>
      </c>
      <c r="AB232" s="104">
        <f>'cieki 2023'!AW233</f>
        <v>6</v>
      </c>
      <c r="AC232" s="104">
        <f>'cieki 2023'!AX233</f>
        <v>6</v>
      </c>
      <c r="AD232" s="104">
        <f>'cieki 2023'!AY233</f>
        <v>2.5</v>
      </c>
      <c r="AE232" s="104">
        <f>'cieki 2023'!BA233</f>
        <v>84</v>
      </c>
      <c r="AF232" s="104">
        <f>'cieki 2023'!BI233</f>
        <v>0.5</v>
      </c>
      <c r="AG232" s="104">
        <f>'cieki 2023'!BK233</f>
        <v>0.5</v>
      </c>
      <c r="AH232" s="104">
        <f>'cieki 2023'!BL233</f>
        <v>0.05</v>
      </c>
      <c r="AI232" s="104">
        <f>'cieki 2023'!BM233</f>
        <v>0.05</v>
      </c>
      <c r="AJ232" s="104">
        <f>'cieki 2023'!BN233</f>
        <v>0.05</v>
      </c>
      <c r="AK232" s="104">
        <f>'cieki 2023'!BQ233</f>
        <v>0.4</v>
      </c>
      <c r="AL232" s="103">
        <f>'cieki 2023'!BS233</f>
        <v>0.05</v>
      </c>
      <c r="AM232" s="104">
        <f>'cieki 2023'!BU233</f>
        <v>0.1</v>
      </c>
      <c r="AN232" s="104">
        <f>'cieki 2023'!BW233</f>
        <v>0.05</v>
      </c>
      <c r="AO232" s="104">
        <f>'cieki 2023'!BX233</f>
        <v>0.05</v>
      </c>
      <c r="AP232" s="104">
        <f>'cieki 2023'!BY233</f>
        <v>0.15000000000000002</v>
      </c>
      <c r="AQ232" s="104">
        <f>'cieki 2023'!CA233</f>
        <v>0</v>
      </c>
      <c r="AR232" s="103">
        <f>'cieki 2023'!CL233</f>
        <v>0</v>
      </c>
      <c r="AS232" s="104">
        <f>'cieki 2023'!CO233</f>
        <v>0</v>
      </c>
      <c r="AT232" s="104">
        <f>'cieki 2023'!CT233</f>
        <v>0</v>
      </c>
      <c r="AU232" s="115">
        <f>'cieki 2023'!CY233</f>
        <v>0</v>
      </c>
      <c r="AV232" s="104">
        <f>'cieki 2023'!DD233</f>
        <v>0</v>
      </c>
      <c r="AW232" s="104">
        <f>'cieki 2023'!DE233</f>
        <v>0.05</v>
      </c>
      <c r="AX232" s="104">
        <f>'cieki 2023'!DF233</f>
        <v>0.05</v>
      </c>
      <c r="AY232" s="92" t="s">
        <v>161</v>
      </c>
      <c r="AZ232" s="105"/>
      <c r="BB232" s="114"/>
    </row>
  </sheetData>
  <mergeCells count="3">
    <mergeCell ref="A2:A4"/>
    <mergeCell ref="B2:B3"/>
    <mergeCell ref="AY2:AY4"/>
  </mergeCells>
  <phoneticPr fontId="20" type="noConversion"/>
  <conditionalFormatting sqref="C5:C232">
    <cfRule type="cellIs" dxfId="188" priority="449" operator="between">
      <formula>1.9</formula>
      <formula>2.2</formula>
    </cfRule>
    <cfRule type="cellIs" dxfId="187" priority="448" operator="between">
      <formula>1.6</formula>
      <formula>1.9</formula>
    </cfRule>
    <cfRule type="cellIs" dxfId="186" priority="447" operator="lessThan">
      <formula>1.6</formula>
    </cfRule>
    <cfRule type="cellIs" dxfId="185" priority="450" operator="greaterThan">
      <formula>2.2</formula>
    </cfRule>
  </conditionalFormatting>
  <conditionalFormatting sqref="D5:D232">
    <cfRule type="cellIs" dxfId="184" priority="446" operator="greaterThan">
      <formula>33</formula>
    </cfRule>
    <cfRule type="cellIs" dxfId="183" priority="445" operator="between">
      <formula>21.4</formula>
      <formula>33</formula>
    </cfRule>
    <cfRule type="cellIs" dxfId="182" priority="444" operator="between">
      <formula>9.8</formula>
      <formula>21.4</formula>
    </cfRule>
    <cfRule type="cellIs" dxfId="181" priority="443" operator="lessThan">
      <formula>9.8</formula>
    </cfRule>
  </conditionalFormatting>
  <conditionalFormatting sqref="E5:E232">
    <cfRule type="cellIs" dxfId="180" priority="440" operator="between">
      <formula>0.99</formula>
      <formula>3</formula>
    </cfRule>
    <cfRule type="cellIs" dxfId="179" priority="442" operator="greaterThan">
      <formula>5</formula>
    </cfRule>
    <cfRule type="cellIs" dxfId="178" priority="441" operator="between">
      <formula>3</formula>
      <formula>5</formula>
    </cfRule>
    <cfRule type="cellIs" dxfId="177" priority="439" operator="lessThan">
      <formula>0.99</formula>
    </cfRule>
  </conditionalFormatting>
  <conditionalFormatting sqref="F5:F232">
    <cfRule type="cellIs" dxfId="176" priority="435" operator="lessThan">
      <formula>43</formula>
    </cfRule>
    <cfRule type="cellIs" dxfId="175" priority="438" operator="greaterThan">
      <formula>110</formula>
    </cfRule>
    <cfRule type="cellIs" dxfId="174" priority="437" operator="between">
      <formula>76.5</formula>
      <formula>110</formula>
    </cfRule>
    <cfRule type="cellIs" dxfId="173" priority="436" operator="between">
      <formula>43</formula>
      <formula>76.5</formula>
    </cfRule>
  </conditionalFormatting>
  <conditionalFormatting sqref="G5:G232">
    <cfRule type="cellIs" dxfId="172" priority="431" operator="lessThan">
      <formula>32</formula>
    </cfRule>
    <cfRule type="cellIs" dxfId="171" priority="434" operator="greaterThan">
      <formula>150</formula>
    </cfRule>
    <cfRule type="cellIs" dxfId="170" priority="433" operator="between">
      <formula>91</formula>
      <formula>150</formula>
    </cfRule>
    <cfRule type="cellIs" dxfId="169" priority="432" operator="between">
      <formula>32</formula>
      <formula>91</formula>
    </cfRule>
  </conditionalFormatting>
  <conditionalFormatting sqref="H5:H232">
    <cfRule type="cellIs" dxfId="168" priority="429" operator="between">
      <formula>0.64</formula>
      <formula>1.1</formula>
    </cfRule>
    <cfRule type="cellIs" dxfId="167" priority="430" operator="greaterThan">
      <formula>1.1</formula>
    </cfRule>
    <cfRule type="cellIs" dxfId="166" priority="427" operator="lessThan">
      <formula>0.18</formula>
    </cfRule>
    <cfRule type="cellIs" dxfId="165" priority="428" operator="between">
      <formula>0.18</formula>
      <formula>0.64</formula>
    </cfRule>
  </conditionalFormatting>
  <conditionalFormatting sqref="I5:I232">
    <cfRule type="cellIs" dxfId="164" priority="426" operator="greaterThan">
      <formula>49</formula>
    </cfRule>
    <cfRule type="cellIs" dxfId="163" priority="425" operator="between">
      <formula>36</formula>
      <formula>49</formula>
    </cfRule>
    <cfRule type="cellIs" dxfId="162" priority="424" operator="between">
      <formula>23</formula>
      <formula>36</formula>
    </cfRule>
    <cfRule type="cellIs" dxfId="161" priority="423" operator="lessThan">
      <formula>23</formula>
    </cfRule>
  </conditionalFormatting>
  <conditionalFormatting sqref="J5:J232">
    <cfRule type="cellIs" dxfId="160" priority="422" operator="greaterThan">
      <formula>130</formula>
    </cfRule>
    <cfRule type="cellIs" dxfId="159" priority="421" operator="between">
      <formula>83</formula>
      <formula>130</formula>
    </cfRule>
    <cfRule type="cellIs" dxfId="158" priority="420" operator="between">
      <formula>36</formula>
      <formula>83</formula>
    </cfRule>
    <cfRule type="cellIs" dxfId="157" priority="419" operator="lessThan">
      <formula>36</formula>
    </cfRule>
  </conditionalFormatting>
  <conditionalFormatting sqref="K5:K232">
    <cfRule type="cellIs" dxfId="156" priority="418" operator="greaterThan">
      <formula>460</formula>
    </cfRule>
    <cfRule type="cellIs" dxfId="155" priority="417" operator="between">
      <formula>290</formula>
      <formula>460</formula>
    </cfRule>
    <cfRule type="cellIs" dxfId="154" priority="416" operator="between">
      <formula>120</formula>
      <formula>290</formula>
    </cfRule>
    <cfRule type="cellIs" dxfId="153" priority="415" operator="lessThan">
      <formula>120</formula>
    </cfRule>
  </conditionalFormatting>
  <conditionalFormatting sqref="L5:L232">
    <cfRule type="cellIs" dxfId="152" priority="414" operator="greaterThan">
      <formula>40000</formula>
    </cfRule>
    <cfRule type="cellIs" dxfId="151" priority="413" operator="between">
      <formula>30000</formula>
      <formula>40000</formula>
    </cfRule>
    <cfRule type="cellIs" dxfId="150" priority="412" operator="between">
      <formula>20000</formula>
      <formula>30000</formula>
    </cfRule>
    <cfRule type="cellIs" dxfId="149" priority="411" operator="lessThan">
      <formula>20000</formula>
    </cfRule>
  </conditionalFormatting>
  <conditionalFormatting sqref="M5:M232">
    <cfRule type="cellIs" dxfId="148" priority="407" operator="lessThan">
      <formula>460</formula>
    </cfRule>
    <cfRule type="cellIs" dxfId="147" priority="410" operator="greaterThan">
      <formula>1100</formula>
    </cfRule>
    <cfRule type="cellIs" dxfId="146" priority="409" operator="between">
      <formula>780</formula>
      <formula>1100</formula>
    </cfRule>
    <cfRule type="cellIs" dxfId="145" priority="408" operator="between">
      <formula>460</formula>
      <formula>780</formula>
    </cfRule>
  </conditionalFormatting>
  <conditionalFormatting sqref="N5:N232">
    <cfRule type="cellIs" dxfId="144" priority="404" operator="between">
      <formula>176</formula>
      <formula>369</formula>
    </cfRule>
    <cfRule type="cellIs" dxfId="143" priority="406" operator="greaterThan">
      <formula>561</formula>
    </cfRule>
    <cfRule type="cellIs" dxfId="142" priority="405" operator="between">
      <formula>369</formula>
      <formula>561</formula>
    </cfRule>
    <cfRule type="cellIs" dxfId="141" priority="403" operator="lessThan">
      <formula>176</formula>
    </cfRule>
  </conditionalFormatting>
  <conditionalFormatting sqref="O5:O232">
    <cfRule type="cellIs" dxfId="140" priority="402" operator="greaterThan">
      <formula>1170</formula>
    </cfRule>
    <cfRule type="cellIs" dxfId="139" priority="401" operator="between">
      <formula>687</formula>
      <formula>1170</formula>
    </cfRule>
    <cfRule type="cellIs" dxfId="138" priority="400" operator="between">
      <formula>204</formula>
      <formula>687</formula>
    </cfRule>
    <cfRule type="cellIs" dxfId="137" priority="399" operator="lessThan">
      <formula>204</formula>
    </cfRule>
  </conditionalFormatting>
  <conditionalFormatting sqref="P5:P232">
    <cfRule type="cellIs" dxfId="136" priority="398" operator="greaterThan">
      <formula>845</formula>
    </cfRule>
    <cfRule type="cellIs" dxfId="135" priority="397" operator="between">
      <formula>451</formula>
      <formula>845</formula>
    </cfRule>
    <cfRule type="cellIs" dxfId="134" priority="396" operator="between">
      <formula>57.2</formula>
      <formula>451</formula>
    </cfRule>
    <cfRule type="cellIs" dxfId="133" priority="395" operator="lessThan">
      <formula>57.2</formula>
    </cfRule>
  </conditionalFormatting>
  <conditionalFormatting sqref="Q5:Q232">
    <cfRule type="cellIs" dxfId="132" priority="393" operator="between">
      <formula>1327</formula>
      <formula>2230</formula>
    </cfRule>
    <cfRule type="cellIs" dxfId="131" priority="394" operator="greaterThan">
      <formula>2230</formula>
    </cfRule>
    <cfRule type="cellIs" dxfId="130" priority="392" operator="between">
      <formula>423</formula>
      <formula>1327</formula>
    </cfRule>
    <cfRule type="cellIs" dxfId="129" priority="391" operator="lessThan">
      <formula>423</formula>
    </cfRule>
  </conditionalFormatting>
  <conditionalFormatting sqref="R5:R232">
    <cfRule type="cellIs" dxfId="128" priority="390" operator="greaterThan">
      <formula>1290</formula>
    </cfRule>
    <cfRule type="cellIs" dxfId="127" priority="389" operator="between">
      <formula>728</formula>
      <formula>1290</formula>
    </cfRule>
    <cfRule type="cellIs" dxfId="126" priority="388" operator="between">
      <formula>166</formula>
      <formula>728</formula>
    </cfRule>
    <cfRule type="cellIs" dxfId="125" priority="387" operator="lessThan">
      <formula>166</formula>
    </cfRule>
  </conditionalFormatting>
  <conditionalFormatting sqref="S5:S232">
    <cfRule type="cellIs" dxfId="124" priority="383" operator="lessThan">
      <formula>108</formula>
    </cfRule>
    <cfRule type="cellIs" dxfId="123" priority="386" operator="greaterThan">
      <formula>1050</formula>
    </cfRule>
    <cfRule type="cellIs" dxfId="122" priority="385" operator="between">
      <formula>579</formula>
      <formula>1050</formula>
    </cfRule>
    <cfRule type="cellIs" dxfId="121" priority="384" operator="between">
      <formula>108</formula>
      <formula>579</formula>
    </cfRule>
  </conditionalFormatting>
  <conditionalFormatting sqref="T5:T232">
    <cfRule type="cellIs" dxfId="120" priority="380" operator="between">
      <formula>150</formula>
      <formula>800</formula>
    </cfRule>
    <cfRule type="cellIs" dxfId="119" priority="382" operator="greaterThan">
      <formula>1450</formula>
    </cfRule>
    <cfRule type="cellIs" dxfId="118" priority="381" operator="between">
      <formula>800</formula>
      <formula>1450</formula>
    </cfRule>
    <cfRule type="cellIs" dxfId="117" priority="379" operator="lessThan">
      <formula>150</formula>
    </cfRule>
  </conditionalFormatting>
  <conditionalFormatting sqref="U5:U232">
    <cfRule type="cellIs" dxfId="116" priority="378" operator="greaterThan">
      <formula>3200</formula>
    </cfRule>
    <cfRule type="cellIs" dxfId="115" priority="377" operator="between">
      <formula>1685</formula>
      <formula>3200</formula>
    </cfRule>
    <cfRule type="cellIs" dxfId="114" priority="376" operator="between">
      <formula>170</formula>
      <formula>1685</formula>
    </cfRule>
    <cfRule type="cellIs" dxfId="113" priority="375" operator="lessThan">
      <formula>170</formula>
    </cfRule>
  </conditionalFormatting>
  <conditionalFormatting sqref="V5:V232">
    <cfRule type="cellIs" dxfId="112" priority="374" operator="greaterThan">
      <formula>128</formula>
    </cfRule>
    <cfRule type="cellIs" dxfId="111" priority="373" operator="between">
      <formula>67</formula>
      <formula>128</formula>
    </cfRule>
    <cfRule type="cellIs" dxfId="110" priority="372" operator="between">
      <formula>5.9</formula>
      <formula>67</formula>
    </cfRule>
    <cfRule type="cellIs" dxfId="109" priority="371" operator="lessThan">
      <formula>5.9</formula>
    </cfRule>
  </conditionalFormatting>
  <conditionalFormatting sqref="W5:W232">
    <cfRule type="cellIs" dxfId="108" priority="370" operator="greaterThan">
      <formula>89</formula>
    </cfRule>
    <cfRule type="cellIs" dxfId="107" priority="369" operator="between">
      <formula>48</formula>
      <formula>89</formula>
    </cfRule>
    <cfRule type="cellIs" dxfId="106" priority="368" operator="between">
      <formula>6.7</formula>
      <formula>48</formula>
    </cfRule>
    <cfRule type="cellIs" dxfId="105" priority="367" operator="lessThan">
      <formula>6.7</formula>
    </cfRule>
  </conditionalFormatting>
  <conditionalFormatting sqref="X5:X232">
    <cfRule type="cellIs" dxfId="104" priority="366" operator="greaterThan">
      <formula>536</formula>
    </cfRule>
    <cfRule type="cellIs" dxfId="103" priority="365" operator="between">
      <formula>307</formula>
      <formula>536</formula>
    </cfRule>
    <cfRule type="cellIs" dxfId="102" priority="364" operator="between">
      <formula>77.4</formula>
      <formula>307</formula>
    </cfRule>
    <cfRule type="cellIs" dxfId="101" priority="363" operator="lessThan">
      <formula>77.4</formula>
    </cfRule>
  </conditionalFormatting>
  <conditionalFormatting sqref="Y5:Y232">
    <cfRule type="cellIs" dxfId="100" priority="359" operator="lessThan">
      <formula>195</formula>
    </cfRule>
    <cfRule type="cellIs" dxfId="99" priority="362" operator="greaterThan">
      <formula>1520</formula>
    </cfRule>
    <cfRule type="cellIs" dxfId="98" priority="361" operator="between">
      <formula>858</formula>
      <formula>1520</formula>
    </cfRule>
    <cfRule type="cellIs" dxfId="97" priority="360" operator="between">
      <formula>195</formula>
      <formula>858</formula>
    </cfRule>
  </conditionalFormatting>
  <conditionalFormatting sqref="Z5:AA232">
    <cfRule type="cellIs" dxfId="96" priority="358" operator="greaterThan">
      <formula>13400</formula>
    </cfRule>
    <cfRule type="cellIs" dxfId="95" priority="355" operator="lessThan">
      <formula>240</formula>
    </cfRule>
    <cfRule type="cellIs" dxfId="94" priority="356" operator="between">
      <formula>240</formula>
      <formula>6820</formula>
    </cfRule>
    <cfRule type="cellIs" dxfId="93" priority="357" operator="between">
      <formula>6820</formula>
      <formula>13400</formula>
    </cfRule>
  </conditionalFormatting>
  <conditionalFormatting sqref="AB5:AB232">
    <cfRule type="cellIs" dxfId="92" priority="354" operator="greaterThan">
      <formula>1450</formula>
    </cfRule>
    <cfRule type="cellIs" dxfId="91" priority="353" operator="between">
      <formula>800</formula>
      <formula>1450</formula>
    </cfRule>
    <cfRule type="cellIs" dxfId="90" priority="352" operator="between">
      <formula>150</formula>
      <formula>800</formula>
    </cfRule>
    <cfRule type="cellIs" dxfId="89" priority="351" operator="lessThan">
      <formula>150</formula>
    </cfRule>
  </conditionalFormatting>
  <conditionalFormatting sqref="AC5:AC232">
    <cfRule type="cellIs" dxfId="88" priority="350" operator="greaterThan">
      <formula>3200</formula>
    </cfRule>
    <cfRule type="cellIs" dxfId="87" priority="349" operator="between">
      <formula>1700</formula>
      <formula>3200</formula>
    </cfRule>
    <cfRule type="cellIs" dxfId="86" priority="348" operator="between">
      <formula>200</formula>
      <formula>1700</formula>
    </cfRule>
    <cfRule type="cellIs" dxfId="85" priority="347" operator="lessThan">
      <formula>200</formula>
    </cfRule>
  </conditionalFormatting>
  <conditionalFormatting sqref="AD5:AD232">
    <cfRule type="cellIs" dxfId="84" priority="344" operator="between">
      <formula>33</formula>
      <formula>84</formula>
    </cfRule>
    <cfRule type="cellIs" dxfId="83" priority="346" operator="greaterThan">
      <formula>135</formula>
    </cfRule>
    <cfRule type="cellIs" dxfId="82" priority="345" operator="between">
      <formula>84</formula>
      <formula>135</formula>
    </cfRule>
    <cfRule type="cellIs" dxfId="81" priority="343" operator="lessThan">
      <formula>33</formula>
    </cfRule>
  </conditionalFormatting>
  <conditionalFormatting sqref="AE5:AE232">
    <cfRule type="cellIs" dxfId="80" priority="342" operator="greaterThan">
      <formula>22800</formula>
    </cfRule>
    <cfRule type="cellIs" dxfId="79" priority="341" operator="between">
      <formula>12205</formula>
      <formula>22800</formula>
    </cfRule>
    <cfRule type="cellIs" dxfId="78" priority="340" operator="between">
      <formula>1610</formula>
      <formula>12205</formula>
    </cfRule>
    <cfRule type="cellIs" dxfId="77" priority="339" operator="lessThan">
      <formula>1610</formula>
    </cfRule>
  </conditionalFormatting>
  <conditionalFormatting sqref="AF5:AF232">
    <cfRule type="cellIs" dxfId="76" priority="338" operator="greaterThan">
      <formula>676</formula>
    </cfRule>
    <cfRule type="cellIs" dxfId="75" priority="337" operator="between">
      <formula>368</formula>
      <formula>676</formula>
    </cfRule>
    <cfRule type="cellIs" dxfId="74" priority="336" operator="between">
      <formula>60</formula>
      <formula>368</formula>
    </cfRule>
    <cfRule type="cellIs" dxfId="73" priority="335" operator="lessThan">
      <formula>60</formula>
    </cfRule>
  </conditionalFormatting>
  <conditionalFormatting sqref="AG5:AG232">
    <cfRule type="cellIs" dxfId="72" priority="334" operator="greaterThan">
      <formula>120</formula>
    </cfRule>
    <cfRule type="cellIs" dxfId="71" priority="333" operator="between">
      <formula>62</formula>
      <formula>120</formula>
    </cfRule>
    <cfRule type="cellIs" dxfId="70" priority="332" operator="between">
      <formula>3</formula>
      <formula>62</formula>
    </cfRule>
    <cfRule type="cellIs" dxfId="69" priority="331" operator="lessThan">
      <formula>3</formula>
    </cfRule>
  </conditionalFormatting>
  <conditionalFormatting sqref="AH5:AH232">
    <cfRule type="cellIs" dxfId="68" priority="328" operator="between">
      <formula>6</formula>
      <formula>53</formula>
    </cfRule>
    <cfRule type="cellIs" dxfId="67" priority="330" operator="greaterThan">
      <formula>100</formula>
    </cfRule>
    <cfRule type="cellIs" dxfId="66" priority="329" operator="between">
      <formula>53</formula>
      <formula>100</formula>
    </cfRule>
    <cfRule type="cellIs" dxfId="65" priority="327" operator="lessThan">
      <formula>6</formula>
    </cfRule>
  </conditionalFormatting>
  <conditionalFormatting sqref="AI5:AI232">
    <cfRule type="cellIs" dxfId="64" priority="326" operator="greaterThan">
      <formula>210</formula>
    </cfRule>
    <cfRule type="cellIs" dxfId="63" priority="325" operator="between">
      <formula>108</formula>
      <formula>210</formula>
    </cfRule>
    <cfRule type="cellIs" dxfId="62" priority="324" operator="between">
      <formula>5</formula>
      <formula>108</formula>
    </cfRule>
    <cfRule type="cellIs" dxfId="61" priority="323" operator="lessThan">
      <formula>5</formula>
    </cfRule>
  </conditionalFormatting>
  <conditionalFormatting sqref="AJ5:AJ232">
    <cfRule type="cellIs" dxfId="60" priority="322" operator="greaterThan">
      <formula>5</formula>
    </cfRule>
    <cfRule type="cellIs" dxfId="59" priority="321" operator="between">
      <formula>4</formula>
      <formula>5</formula>
    </cfRule>
    <cfRule type="cellIs" dxfId="58" priority="320" operator="between">
      <formula>3</formula>
      <formula>4</formula>
    </cfRule>
    <cfRule type="cellIs" dxfId="57" priority="319" operator="lessThan">
      <formula>3</formula>
    </cfRule>
  </conditionalFormatting>
  <conditionalFormatting sqref="AK5:AK232">
    <cfRule type="cellIs" dxfId="56" priority="318" operator="greaterThan">
      <formula>16</formula>
    </cfRule>
    <cfRule type="cellIs" dxfId="55" priority="317" operator="between">
      <formula>9.3</formula>
      <formula>16</formula>
    </cfRule>
    <cfRule type="cellIs" dxfId="54" priority="316" operator="between">
      <formula>2.5</formula>
      <formula>9.3</formula>
    </cfRule>
    <cfRule type="cellIs" dxfId="53" priority="315" operator="lessThan">
      <formula>2.5</formula>
    </cfRule>
  </conditionalFormatting>
  <conditionalFormatting sqref="AL5:AL232">
    <cfRule type="cellIs" dxfId="52" priority="311" operator="lessThan">
      <formula>1.9</formula>
    </cfRule>
    <cfRule type="cellIs" dxfId="51" priority="314" operator="greaterThan">
      <formula>62</formula>
    </cfRule>
    <cfRule type="cellIs" dxfId="50" priority="313" operator="between">
      <formula>32</formula>
      <formula>62</formula>
    </cfRule>
    <cfRule type="cellIs" dxfId="49" priority="312" operator="between">
      <formula>1.9</formula>
      <formula>32</formula>
    </cfRule>
  </conditionalFormatting>
  <conditionalFormatting sqref="AM5:AM232">
    <cfRule type="cellIs" dxfId="48" priority="308" operator="between">
      <formula>4.2</formula>
      <formula>33.6</formula>
    </cfRule>
    <cfRule type="cellIs" dxfId="47" priority="310" operator="greaterThan">
      <formula>63</formula>
    </cfRule>
    <cfRule type="cellIs" dxfId="46" priority="309" operator="between">
      <formula>33.6</formula>
      <formula>63</formula>
    </cfRule>
    <cfRule type="cellIs" dxfId="45" priority="307" operator="lessThan">
      <formula>4.2</formula>
    </cfRule>
  </conditionalFormatting>
  <conditionalFormatting sqref="AN5:AN232">
    <cfRule type="cellIs" dxfId="44" priority="306" operator="greaterThan">
      <formula>31</formula>
    </cfRule>
    <cfRule type="cellIs" dxfId="43" priority="305" operator="between">
      <formula>17</formula>
      <formula>31</formula>
    </cfRule>
    <cfRule type="cellIs" dxfId="42" priority="304" operator="between">
      <formula>3.2</formula>
      <formula>17</formula>
    </cfRule>
    <cfRule type="cellIs" dxfId="41" priority="303" operator="lessThan">
      <formula>3.2</formula>
    </cfRule>
  </conditionalFormatting>
  <conditionalFormatting sqref="AO5:AO232">
    <cfRule type="cellIs" dxfId="40" priority="302" operator="greaterThan">
      <formula>28</formula>
    </cfRule>
    <cfRule type="cellIs" dxfId="39" priority="301" operator="between">
      <formula>16.5</formula>
      <formula>28</formula>
    </cfRule>
    <cfRule type="cellIs" dxfId="38" priority="300" operator="between">
      <formula>4.9</formula>
      <formula>16.5</formula>
    </cfRule>
    <cfRule type="cellIs" dxfId="37" priority="299" operator="lessThan">
      <formula>4.9</formula>
    </cfRule>
  </conditionalFormatting>
  <conditionalFormatting sqref="AP5:AP232">
    <cfRule type="cellIs" dxfId="36" priority="297" operator="between">
      <formula>289</formula>
      <formula>572</formula>
    </cfRule>
    <cfRule type="cellIs" dxfId="35" priority="298" operator="greaterThan">
      <formula>572</formula>
    </cfRule>
    <cfRule type="cellIs" dxfId="34" priority="296" operator="between">
      <formula>5.3</formula>
      <formula>289</formula>
    </cfRule>
    <cfRule type="cellIs" dxfId="33" priority="295" operator="lessThan">
      <formula>5.3</formula>
    </cfRule>
  </conditionalFormatting>
  <conditionalFormatting sqref="AQ5:AQ232">
    <cfRule type="cellIs" dxfId="32" priority="59" operator="greaterThan">
      <formula>45000</formula>
    </cfRule>
    <cfRule type="cellIs" dxfId="31" priority="58" operator="between">
      <formula>22790</formula>
      <formula>45000</formula>
    </cfRule>
    <cfRule type="cellIs" dxfId="30" priority="56" operator="between">
      <formula>1</formula>
      <formula>580</formula>
    </cfRule>
    <cfRule type="cellIs" dxfId="29" priority="57" operator="between">
      <formula>580</formula>
      <formula>22790</formula>
    </cfRule>
  </conditionalFormatting>
  <conditionalFormatting sqref="AQ5:AV232">
    <cfRule type="cellIs" dxfId="28" priority="9" operator="equal">
      <formula>0</formula>
    </cfRule>
  </conditionalFormatting>
  <conditionalFormatting sqref="AR5:AR232">
    <cfRule type="cellIs" dxfId="27" priority="51" operator="between">
      <formula>0.00001</formula>
      <formula>0.52</formula>
    </cfRule>
    <cfRule type="cellIs" dxfId="26" priority="52" operator="between">
      <formula>0.52</formula>
      <formula>1.73</formula>
    </cfRule>
    <cfRule type="cellIs" dxfId="25" priority="54" operator="greaterThan">
      <formula>2.94</formula>
    </cfRule>
    <cfRule type="cellIs" dxfId="24" priority="53" operator="between">
      <formula>1.73</formula>
      <formula>2.94</formula>
    </cfRule>
  </conditionalFormatting>
  <conditionalFormatting sqref="AS5:AS232">
    <cfRule type="cellIs" dxfId="23" priority="28" operator="greaterThan">
      <formula>18</formula>
    </cfRule>
    <cfRule type="cellIs" dxfId="22" priority="27" operator="between">
      <formula>13</formula>
      <formula>18</formula>
    </cfRule>
    <cfRule type="cellIs" dxfId="21" priority="26" operator="between">
      <formula>8</formula>
      <formula>13</formula>
    </cfRule>
    <cfRule type="cellIs" dxfId="20" priority="25" operator="between">
      <formula>0.01</formula>
      <formula>8</formula>
    </cfRule>
  </conditionalFormatting>
  <conditionalFormatting sqref="AT5:AT232">
    <cfRule type="cellIs" dxfId="19" priority="16" operator="between">
      <formula>150</formula>
      <formula>175</formula>
    </cfRule>
    <cfRule type="cellIs" dxfId="18" priority="18" operator="greaterThan">
      <formula>200</formula>
    </cfRule>
    <cfRule type="cellIs" dxfId="17" priority="17" operator="between">
      <formula>175</formula>
      <formula>200</formula>
    </cfRule>
    <cfRule type="cellIs" dxfId="16" priority="15" operator="between">
      <formula>0.00001</formula>
      <formula>150</formula>
    </cfRule>
  </conditionalFormatting>
  <conditionalFormatting sqref="AU5:AU232">
    <cfRule type="cellIs" dxfId="15" priority="23" operator="greaterThan">
      <formula>21.5</formula>
    </cfRule>
    <cfRule type="cellIs" dxfId="14" priority="21" operator="between">
      <formula>0.85</formula>
      <formula>11.2</formula>
    </cfRule>
    <cfRule type="cellIs" dxfId="13" priority="20" operator="between">
      <formula>0.00001</formula>
      <formula>0.85</formula>
    </cfRule>
    <cfRule type="cellIs" dxfId="12" priority="22" operator="between">
      <formula>11.2</formula>
      <formula>21.5</formula>
    </cfRule>
  </conditionalFormatting>
  <conditionalFormatting sqref="AV5:AV232">
    <cfRule type="cellIs" dxfId="11" priority="13" operator="greaterThan">
      <formula>2</formula>
    </cfRule>
    <cfRule type="cellIs" dxfId="10" priority="12" operator="between">
      <formula>1.5</formula>
      <formula>2</formula>
    </cfRule>
    <cfRule type="cellIs" dxfId="9" priority="11" operator="between">
      <formula>1</formula>
      <formula>1.5</formula>
    </cfRule>
    <cfRule type="cellIs" dxfId="8" priority="10" operator="between">
      <formula>0.00001</formula>
      <formula>1</formula>
    </cfRule>
  </conditionalFormatting>
  <conditionalFormatting sqref="AW5:AW232">
    <cfRule type="cellIs" dxfId="7" priority="246" operator="greaterThan">
      <formula>207</formula>
    </cfRule>
    <cfRule type="cellIs" dxfId="6" priority="245" operator="between">
      <formula>104.6</formula>
      <formula>207</formula>
    </cfRule>
    <cfRule type="cellIs" dxfId="5" priority="244" operator="between">
      <formula>2.2</formula>
      <formula>104.6</formula>
    </cfRule>
    <cfRule type="cellIs" dxfId="4" priority="243" operator="lessThan">
      <formula>2.2</formula>
    </cfRule>
  </conditionalFormatting>
  <conditionalFormatting sqref="AX5:AX232">
    <cfRule type="cellIs" dxfId="3" priority="241" operator="between">
      <formula>41</formula>
      <formula>80</formula>
    </cfRule>
    <cfRule type="cellIs" dxfId="2" priority="240" operator="between">
      <formula>2</formula>
      <formula>41</formula>
    </cfRule>
    <cfRule type="cellIs" dxfId="1" priority="242" operator="greaterThan">
      <formula>80</formula>
    </cfRule>
    <cfRule type="cellIs" dxfId="0" priority="239" operator="lessThan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9"/>
  <dimension ref="A1:D145"/>
  <sheetViews>
    <sheetView workbookViewId="0">
      <selection sqref="A1:C1048576"/>
    </sheetView>
  </sheetViews>
  <sheetFormatPr defaultColWidth="4.26953125" defaultRowHeight="12.5" x14ac:dyDescent="0.25"/>
  <cols>
    <col min="1" max="1" width="34.453125" style="1" bestFit="1" customWidth="1"/>
    <col min="2" max="2" width="9.7265625" style="1" customWidth="1"/>
    <col min="3" max="3" width="17.1796875" style="1" bestFit="1" customWidth="1"/>
    <col min="4" max="4" width="13.1796875" style="1" customWidth="1"/>
    <col min="5" max="5" width="11" style="1" bestFit="1" customWidth="1"/>
    <col min="6" max="6" width="5" style="1" bestFit="1" customWidth="1"/>
    <col min="7" max="7" width="3.26953125" style="1" bestFit="1" customWidth="1"/>
    <col min="8" max="8" width="8.81640625" style="1" bestFit="1" customWidth="1"/>
    <col min="9" max="10" width="2.453125" style="1" bestFit="1" customWidth="1"/>
    <col min="11" max="11" width="11.453125" style="1" bestFit="1" customWidth="1"/>
    <col min="12" max="12" width="5" style="1" bestFit="1" customWidth="1"/>
    <col min="13" max="13" width="4.1796875" style="1" bestFit="1" customWidth="1"/>
    <col min="14" max="14" width="10.1796875" style="1" bestFit="1" customWidth="1"/>
    <col min="15" max="15" width="3.26953125" style="1" bestFit="1" customWidth="1"/>
    <col min="16" max="16" width="4.1796875" style="1" bestFit="1" customWidth="1"/>
    <col min="17" max="17" width="12.26953125" style="1" bestFit="1" customWidth="1"/>
    <col min="18" max="18" width="5" style="1" bestFit="1" customWidth="1"/>
    <col min="19" max="19" width="4.1796875" style="1" bestFit="1" customWidth="1"/>
    <col min="20" max="20" width="9.26953125" style="1" bestFit="1" customWidth="1"/>
    <col min="21" max="22" width="3.26953125" style="1" bestFit="1" customWidth="1"/>
    <col min="23" max="23" width="10.1796875" style="1" bestFit="1" customWidth="1"/>
    <col min="24" max="24" width="3.26953125" style="1" bestFit="1" customWidth="1"/>
    <col min="25" max="25" width="4.1796875" style="1" bestFit="1" customWidth="1"/>
    <col min="26" max="26" width="11.81640625" style="1" bestFit="1" customWidth="1"/>
    <col min="27" max="28" width="4.1796875" style="1" bestFit="1" customWidth="1"/>
    <col min="29" max="29" width="17.1796875" style="1" bestFit="1" customWidth="1"/>
    <col min="30" max="31" width="5.81640625" style="1" bestFit="1" customWidth="1"/>
    <col min="32" max="32" width="12.7265625" style="1" bestFit="1" customWidth="1"/>
    <col min="33" max="33" width="4.1796875" style="1" bestFit="1" customWidth="1"/>
    <col min="34" max="34" width="5" style="1" bestFit="1" customWidth="1"/>
    <col min="35" max="35" width="11.81640625" style="1" bestFit="1" customWidth="1"/>
    <col min="36" max="37" width="4.1796875" style="1" bestFit="1" customWidth="1"/>
    <col min="38" max="38" width="12.7265625" style="1" bestFit="1" customWidth="1"/>
    <col min="39" max="39" width="4.1796875" style="1" bestFit="1" customWidth="1"/>
    <col min="40" max="40" width="5" style="1" bestFit="1" customWidth="1"/>
    <col min="41" max="41" width="12.26953125" style="1" bestFit="1" customWidth="1"/>
    <col min="42" max="43" width="4.1796875" style="1" bestFit="1" customWidth="1"/>
    <col min="44" max="44" width="13.7265625" style="1" bestFit="1" customWidth="1"/>
    <col min="45" max="46" width="5" style="1" bestFit="1" customWidth="1"/>
    <col min="47" max="47" width="12.7265625" style="1" bestFit="1" customWidth="1"/>
    <col min="48" max="48" width="4.1796875" style="1" bestFit="1" customWidth="1"/>
    <col min="49" max="49" width="5" style="1" bestFit="1" customWidth="1"/>
    <col min="50" max="50" width="14.453125" style="1" bestFit="1" customWidth="1"/>
    <col min="51" max="51" width="4.1796875" style="1" bestFit="1" customWidth="1"/>
    <col min="52" max="52" width="5" style="1" bestFit="1" customWidth="1"/>
    <col min="53" max="53" width="12.7265625" style="1" bestFit="1" customWidth="1"/>
    <col min="54" max="54" width="4.1796875" style="1" bestFit="1" customWidth="1"/>
    <col min="55" max="55" width="5" style="1" bestFit="1" customWidth="1"/>
    <col min="56" max="56" width="13.7265625" style="1" bestFit="1" customWidth="1"/>
    <col min="57" max="58" width="5" style="1" bestFit="1" customWidth="1"/>
    <col min="59" max="59" width="10.54296875" style="1" bestFit="1" customWidth="1"/>
    <col min="60" max="60" width="3.26953125" style="1" bestFit="1" customWidth="1"/>
    <col min="61" max="61" width="4.1796875" style="1" bestFit="1" customWidth="1"/>
    <col min="62" max="62" width="9.7265625" style="1" bestFit="1" customWidth="1"/>
    <col min="63" max="64" width="3.26953125" style="1" bestFit="1" customWidth="1"/>
    <col min="65" max="65" width="12.26953125" style="1" bestFit="1" customWidth="1"/>
    <col min="66" max="67" width="4.1796875" style="1" bestFit="1" customWidth="1"/>
    <col min="68" max="68" width="12.7265625" style="1" bestFit="1" customWidth="1"/>
    <col min="69" max="69" width="4.1796875" style="1" bestFit="1" customWidth="1"/>
    <col min="70" max="70" width="5" style="1" bestFit="1" customWidth="1"/>
    <col min="71" max="71" width="14.54296875" style="1" bestFit="1" customWidth="1"/>
    <col min="72" max="72" width="5" style="1" bestFit="1" customWidth="1"/>
    <col min="73" max="73" width="5.81640625" style="1" bestFit="1" customWidth="1"/>
    <col min="74" max="74" width="14.54296875" style="1" bestFit="1" customWidth="1"/>
    <col min="75" max="75" width="5" style="1" bestFit="1" customWidth="1"/>
    <col min="76" max="76" width="5.81640625" style="1" bestFit="1" customWidth="1"/>
    <col min="77" max="77" width="12.7265625" style="1" bestFit="1" customWidth="1"/>
    <col min="78" max="78" width="4.1796875" style="1" bestFit="1" customWidth="1"/>
    <col min="79" max="79" width="5" style="1" bestFit="1" customWidth="1"/>
    <col min="80" max="80" width="13.7265625" style="1" bestFit="1" customWidth="1"/>
    <col min="81" max="82" width="5" style="1" bestFit="1" customWidth="1"/>
    <col min="83" max="83" width="10.1796875" style="1" bestFit="1" customWidth="1"/>
    <col min="84" max="84" width="3.26953125" style="1" bestFit="1" customWidth="1"/>
    <col min="85" max="85" width="4.1796875" style="1" bestFit="1" customWidth="1"/>
    <col min="86" max="86" width="16.26953125" style="1" bestFit="1" customWidth="1"/>
    <col min="87" max="88" width="5.81640625" style="1" bestFit="1" customWidth="1"/>
    <col min="89" max="89" width="11" style="1" bestFit="1" customWidth="1"/>
    <col min="90" max="91" width="4.1796875" style="1" bestFit="1" customWidth="1"/>
    <col min="92" max="92" width="9.26953125" style="1" bestFit="1" customWidth="1"/>
    <col min="93" max="93" width="3.26953125" style="1" bestFit="1" customWidth="1"/>
    <col min="94" max="94" width="4.1796875" style="1" bestFit="1" customWidth="1"/>
    <col min="95" max="95" width="9.26953125" style="1" bestFit="1" customWidth="1"/>
    <col min="96" max="96" width="3.26953125" style="1" bestFit="1" customWidth="1"/>
    <col min="97" max="97" width="4.1796875" style="1" bestFit="1" customWidth="1"/>
    <col min="98" max="98" width="10.1796875" style="1" bestFit="1" customWidth="1"/>
    <col min="99" max="100" width="4.1796875" style="1" bestFit="1" customWidth="1"/>
    <col min="101" max="101" width="6.7265625" style="1" bestFit="1" customWidth="1"/>
    <col min="102" max="103" width="2.453125" style="1" bestFit="1" customWidth="1"/>
    <col min="104" max="104" width="10.1796875" style="1" bestFit="1" customWidth="1"/>
    <col min="105" max="105" width="4.1796875" style="1" bestFit="1" customWidth="1"/>
    <col min="106" max="106" width="3.26953125" style="1" bestFit="1" customWidth="1"/>
    <col min="107" max="107" width="9.7265625" style="1" bestFit="1" customWidth="1"/>
    <col min="108" max="109" width="3.26953125" style="1" bestFit="1" customWidth="1"/>
    <col min="110" max="110" width="11" style="1" bestFit="1" customWidth="1"/>
    <col min="111" max="111" width="5" style="1" bestFit="1" customWidth="1"/>
    <col min="112" max="112" width="3.26953125" style="1" bestFit="1" customWidth="1"/>
    <col min="113" max="113" width="9.7265625" style="1" bestFit="1" customWidth="1"/>
    <col min="114" max="115" width="3.26953125" style="1" bestFit="1" customWidth="1"/>
    <col min="116" max="116" width="11" style="1" bestFit="1" customWidth="1"/>
    <col min="117" max="117" width="5" style="1" bestFit="1" customWidth="1"/>
    <col min="118" max="118" width="3.26953125" style="1" bestFit="1" customWidth="1"/>
    <col min="119" max="119" width="11.453125" style="1" bestFit="1" customWidth="1"/>
    <col min="120" max="121" width="4.1796875" style="1" bestFit="1" customWidth="1"/>
    <col min="122" max="122" width="15.453125" style="1" bestFit="1" customWidth="1"/>
    <col min="123" max="124" width="5.81640625" style="1" bestFit="1" customWidth="1"/>
    <col min="125" max="125" width="13.1796875" style="1" bestFit="1" customWidth="1"/>
    <col min="126" max="127" width="5" style="1" bestFit="1" customWidth="1"/>
    <col min="128" max="128" width="8.453125" style="1" bestFit="1" customWidth="1"/>
    <col min="129" max="130" width="3.26953125" style="1" bestFit="1" customWidth="1"/>
    <col min="131" max="131" width="11.81640625" style="1" bestFit="1" customWidth="1"/>
    <col min="132" max="133" width="4.1796875" style="1" bestFit="1" customWidth="1"/>
    <col min="134" max="134" width="13.1796875" style="1" bestFit="1" customWidth="1"/>
    <col min="135" max="136" width="5" style="1" bestFit="1" customWidth="1"/>
    <col min="137" max="137" width="8" style="1" bestFit="1" customWidth="1"/>
    <col min="138" max="138" width="4.1796875" style="1" bestFit="1" customWidth="1"/>
    <col min="139" max="139" width="2.453125" style="1" bestFit="1" customWidth="1"/>
    <col min="140" max="140" width="12.7265625" style="1" bestFit="1" customWidth="1"/>
    <col min="141" max="141" width="5.81640625" style="1" bestFit="1" customWidth="1"/>
    <col min="142" max="142" width="4.1796875" style="1" bestFit="1" customWidth="1"/>
    <col min="143" max="143" width="8.453125" style="1" bestFit="1" customWidth="1"/>
    <col min="144" max="145" width="3.26953125" style="1" bestFit="1" customWidth="1"/>
    <col min="146" max="16384" width="4.26953125" style="1"/>
  </cols>
  <sheetData>
    <row r="1" spans="1:4" ht="13" x14ac:dyDescent="0.25">
      <c r="A1" s="4" t="s">
        <v>0</v>
      </c>
      <c r="B1" s="4"/>
      <c r="D1" s="6" t="s">
        <v>165</v>
      </c>
    </row>
    <row r="2" spans="1:4" ht="13" x14ac:dyDescent="0.25">
      <c r="A2" s="4" t="s">
        <v>4</v>
      </c>
      <c r="B2" s="5" t="s">
        <v>117</v>
      </c>
      <c r="C2" s="9" t="s">
        <v>115</v>
      </c>
      <c r="D2" s="9">
        <v>1.6</v>
      </c>
    </row>
    <row r="3" spans="1:4" ht="13" x14ac:dyDescent="0.25">
      <c r="D3" s="9">
        <v>1.9</v>
      </c>
    </row>
    <row r="4" spans="1:4" ht="13" x14ac:dyDescent="0.25">
      <c r="D4" s="9">
        <v>2.2000000000000002</v>
      </c>
    </row>
    <row r="5" spans="1:4" ht="13" x14ac:dyDescent="0.25">
      <c r="A5" s="4" t="s">
        <v>5</v>
      </c>
      <c r="B5" s="5" t="s">
        <v>117</v>
      </c>
      <c r="C5" s="9" t="s">
        <v>106</v>
      </c>
      <c r="D5" s="9">
        <v>9.8000000000000007</v>
      </c>
    </row>
    <row r="6" spans="1:4" ht="13" x14ac:dyDescent="0.25">
      <c r="D6" s="9">
        <v>21.4</v>
      </c>
    </row>
    <row r="7" spans="1:4" ht="13" x14ac:dyDescent="0.25">
      <c r="D7" s="9">
        <v>33</v>
      </c>
    </row>
    <row r="8" spans="1:4" ht="13" x14ac:dyDescent="0.25">
      <c r="A8" s="4" t="s">
        <v>7</v>
      </c>
      <c r="B8" s="5" t="s">
        <v>117</v>
      </c>
      <c r="C8" s="9" t="s">
        <v>108</v>
      </c>
      <c r="D8" s="9">
        <v>0.99</v>
      </c>
    </row>
    <row r="9" spans="1:4" ht="13" x14ac:dyDescent="0.25">
      <c r="D9" s="9">
        <v>3</v>
      </c>
    </row>
    <row r="10" spans="1:4" ht="13" x14ac:dyDescent="0.25">
      <c r="D10" s="9">
        <v>5</v>
      </c>
    </row>
    <row r="11" spans="1:4" ht="13" x14ac:dyDescent="0.25">
      <c r="A11" s="4" t="s">
        <v>9</v>
      </c>
      <c r="B11" s="5" t="s">
        <v>117</v>
      </c>
      <c r="C11" s="9" t="s">
        <v>109</v>
      </c>
      <c r="D11" s="9">
        <v>43</v>
      </c>
    </row>
    <row r="12" spans="1:4" ht="13" x14ac:dyDescent="0.25">
      <c r="D12" s="9">
        <v>76.5</v>
      </c>
    </row>
    <row r="13" spans="1:4" ht="13" x14ac:dyDescent="0.25">
      <c r="D13" s="9">
        <v>110</v>
      </c>
    </row>
    <row r="14" spans="1:4" ht="13" x14ac:dyDescent="0.25">
      <c r="A14" s="4" t="s">
        <v>10</v>
      </c>
      <c r="B14" s="5" t="s">
        <v>117</v>
      </c>
      <c r="C14" s="9" t="s">
        <v>110</v>
      </c>
      <c r="D14" s="9">
        <v>32</v>
      </c>
    </row>
    <row r="15" spans="1:4" ht="13" x14ac:dyDescent="0.25">
      <c r="D15" s="9">
        <v>91</v>
      </c>
    </row>
    <row r="16" spans="1:4" ht="13" x14ac:dyDescent="0.25">
      <c r="D16" s="9">
        <v>150</v>
      </c>
    </row>
    <row r="17" spans="1:4" ht="13" x14ac:dyDescent="0.25">
      <c r="A17" s="4" t="s">
        <v>11</v>
      </c>
      <c r="B17" s="5" t="s">
        <v>117</v>
      </c>
      <c r="C17" s="9" t="s">
        <v>114</v>
      </c>
      <c r="D17" s="9">
        <v>0.18</v>
      </c>
    </row>
    <row r="18" spans="1:4" ht="13" x14ac:dyDescent="0.25">
      <c r="D18" s="9">
        <v>0.64</v>
      </c>
    </row>
    <row r="19" spans="1:4" ht="13" x14ac:dyDescent="0.25">
      <c r="D19" s="9">
        <v>1.1000000000000001</v>
      </c>
    </row>
    <row r="20" spans="1:4" ht="13" x14ac:dyDescent="0.25">
      <c r="A20" s="4" t="s">
        <v>14</v>
      </c>
      <c r="B20" s="5" t="s">
        <v>117</v>
      </c>
      <c r="C20" s="9" t="s">
        <v>107</v>
      </c>
      <c r="D20" s="9">
        <v>23</v>
      </c>
    </row>
    <row r="21" spans="1:4" ht="13" x14ac:dyDescent="0.25">
      <c r="D21" s="9">
        <v>36</v>
      </c>
    </row>
    <row r="22" spans="1:4" ht="13" x14ac:dyDescent="0.25">
      <c r="D22" s="9">
        <v>49</v>
      </c>
    </row>
    <row r="23" spans="1:4" ht="13" x14ac:dyDescent="0.25">
      <c r="A23" s="4" t="s">
        <v>15</v>
      </c>
      <c r="B23" s="5" t="s">
        <v>117</v>
      </c>
      <c r="C23" s="9" t="s">
        <v>112</v>
      </c>
      <c r="D23" s="9">
        <v>36</v>
      </c>
    </row>
    <row r="24" spans="1:4" ht="13" x14ac:dyDescent="0.25">
      <c r="D24" s="9">
        <v>83</v>
      </c>
    </row>
    <row r="25" spans="1:4" ht="13" x14ac:dyDescent="0.25">
      <c r="D25" s="9">
        <v>130</v>
      </c>
    </row>
    <row r="26" spans="1:4" ht="13" x14ac:dyDescent="0.25">
      <c r="A26" s="4" t="s">
        <v>19</v>
      </c>
      <c r="B26" s="5" t="s">
        <v>117</v>
      </c>
      <c r="C26" s="9" t="s">
        <v>116</v>
      </c>
      <c r="D26" s="9">
        <v>120</v>
      </c>
    </row>
    <row r="27" spans="1:4" ht="13" x14ac:dyDescent="0.25">
      <c r="D27" s="9">
        <v>290</v>
      </c>
    </row>
    <row r="28" spans="1:4" ht="13" x14ac:dyDescent="0.25">
      <c r="D28" s="9">
        <v>460</v>
      </c>
    </row>
    <row r="29" spans="1:4" ht="13" x14ac:dyDescent="0.25">
      <c r="A29" s="4" t="s">
        <v>22</v>
      </c>
      <c r="B29" s="5" t="s">
        <v>117</v>
      </c>
      <c r="C29" s="9" t="s">
        <v>111</v>
      </c>
      <c r="D29" s="9">
        <v>20000</v>
      </c>
    </row>
    <row r="30" spans="1:4" ht="13" x14ac:dyDescent="0.25">
      <c r="D30" s="9">
        <v>30000</v>
      </c>
    </row>
    <row r="31" spans="1:4" ht="13" x14ac:dyDescent="0.25">
      <c r="D31" s="9">
        <v>40000</v>
      </c>
    </row>
    <row r="32" spans="1:4" ht="13" x14ac:dyDescent="0.25">
      <c r="A32" s="4" t="s">
        <v>23</v>
      </c>
      <c r="B32" s="5" t="s">
        <v>117</v>
      </c>
      <c r="C32" s="9" t="s">
        <v>113</v>
      </c>
      <c r="D32" s="9">
        <v>460</v>
      </c>
    </row>
    <row r="33" spans="1:4" ht="13" x14ac:dyDescent="0.25">
      <c r="A33" s="7"/>
      <c r="B33" s="8"/>
      <c r="C33" s="8"/>
      <c r="D33" s="9">
        <v>780</v>
      </c>
    </row>
    <row r="34" spans="1:4" ht="13" x14ac:dyDescent="0.25">
      <c r="A34" s="7"/>
      <c r="B34" s="8"/>
      <c r="C34" s="8"/>
      <c r="D34" s="9">
        <v>1100</v>
      </c>
    </row>
    <row r="35" spans="1:4" ht="13" x14ac:dyDescent="0.25">
      <c r="A35" s="4" t="s">
        <v>29</v>
      </c>
      <c r="B35" s="5" t="s">
        <v>160</v>
      </c>
      <c r="C35" s="9" t="s">
        <v>122</v>
      </c>
      <c r="D35" s="9">
        <v>176</v>
      </c>
    </row>
    <row r="36" spans="1:4" ht="13" x14ac:dyDescent="0.25">
      <c r="A36" s="7"/>
      <c r="B36" s="8"/>
      <c r="C36" s="8"/>
      <c r="D36" s="9">
        <v>369</v>
      </c>
    </row>
    <row r="37" spans="1:4" ht="13" x14ac:dyDescent="0.25">
      <c r="A37" s="7"/>
      <c r="B37" s="8"/>
      <c r="C37" s="8"/>
      <c r="D37" s="9">
        <v>561</v>
      </c>
    </row>
    <row r="38" spans="1:4" ht="13" x14ac:dyDescent="0.25">
      <c r="A38" s="4" t="s">
        <v>30</v>
      </c>
      <c r="B38" s="5" t="s">
        <v>160</v>
      </c>
      <c r="C38" s="9" t="s">
        <v>123</v>
      </c>
      <c r="D38" s="9">
        <v>204</v>
      </c>
    </row>
    <row r="39" spans="1:4" ht="13" x14ac:dyDescent="0.25">
      <c r="D39" s="9">
        <v>687</v>
      </c>
    </row>
    <row r="40" spans="1:4" ht="13" x14ac:dyDescent="0.25">
      <c r="D40" s="9">
        <v>1170</v>
      </c>
    </row>
    <row r="41" spans="1:4" ht="13" x14ac:dyDescent="0.25">
      <c r="A41" s="4" t="s">
        <v>31</v>
      </c>
      <c r="B41" s="5" t="s">
        <v>160</v>
      </c>
      <c r="C41" s="9" t="s">
        <v>120</v>
      </c>
      <c r="D41" s="9">
        <v>57.2</v>
      </c>
    </row>
    <row r="42" spans="1:4" ht="13" x14ac:dyDescent="0.25">
      <c r="D42" s="9">
        <v>451</v>
      </c>
    </row>
    <row r="43" spans="1:4" ht="13" x14ac:dyDescent="0.25">
      <c r="D43" s="9">
        <v>845</v>
      </c>
    </row>
    <row r="44" spans="1:4" ht="13" x14ac:dyDescent="0.25">
      <c r="A44" s="4" t="s">
        <v>32</v>
      </c>
      <c r="B44" s="5" t="s">
        <v>160</v>
      </c>
      <c r="C44" s="9" t="s">
        <v>130</v>
      </c>
      <c r="D44" s="9">
        <v>423</v>
      </c>
    </row>
    <row r="45" spans="1:4" ht="13" x14ac:dyDescent="0.25">
      <c r="D45" s="9">
        <v>1327</v>
      </c>
    </row>
    <row r="46" spans="1:4" ht="13" x14ac:dyDescent="0.25">
      <c r="D46" s="9">
        <v>2230</v>
      </c>
    </row>
    <row r="47" spans="1:4" ht="13" x14ac:dyDescent="0.25">
      <c r="A47" s="4" t="s">
        <v>33</v>
      </c>
      <c r="B47" s="5" t="s">
        <v>160</v>
      </c>
      <c r="C47" s="9" t="s">
        <v>128</v>
      </c>
      <c r="D47" s="9">
        <v>166</v>
      </c>
    </row>
    <row r="48" spans="1:4" ht="13" x14ac:dyDescent="0.25">
      <c r="D48" s="9">
        <v>728</v>
      </c>
    </row>
    <row r="49" spans="1:4" ht="13" x14ac:dyDescent="0.25">
      <c r="D49" s="9">
        <v>1290</v>
      </c>
    </row>
    <row r="50" spans="1:4" ht="13" x14ac:dyDescent="0.25">
      <c r="A50" s="4" t="s">
        <v>34</v>
      </c>
      <c r="B50" s="5" t="s">
        <v>160</v>
      </c>
      <c r="C50" s="9" t="s">
        <v>124</v>
      </c>
      <c r="D50" s="9">
        <v>108</v>
      </c>
    </row>
    <row r="51" spans="1:4" ht="13" x14ac:dyDescent="0.25">
      <c r="D51" s="9">
        <v>579</v>
      </c>
    </row>
    <row r="52" spans="1:4" ht="13" x14ac:dyDescent="0.25">
      <c r="D52" s="9">
        <v>1050</v>
      </c>
    </row>
    <row r="53" spans="1:4" ht="13" x14ac:dyDescent="0.25">
      <c r="A53" s="4" t="s">
        <v>35</v>
      </c>
      <c r="B53" s="5" t="s">
        <v>160</v>
      </c>
      <c r="C53" s="9" t="s">
        <v>125</v>
      </c>
      <c r="D53" s="9">
        <v>150</v>
      </c>
    </row>
    <row r="54" spans="1:4" ht="13" x14ac:dyDescent="0.25">
      <c r="D54" s="9">
        <v>800</v>
      </c>
    </row>
    <row r="55" spans="1:4" ht="13" x14ac:dyDescent="0.25">
      <c r="D55" s="9">
        <v>1450</v>
      </c>
    </row>
    <row r="56" spans="1:4" ht="13" x14ac:dyDescent="0.25">
      <c r="A56" s="4" t="s">
        <v>37</v>
      </c>
      <c r="B56" s="5" t="s">
        <v>160</v>
      </c>
      <c r="C56" s="9" t="s">
        <v>127</v>
      </c>
      <c r="D56" s="9">
        <v>170</v>
      </c>
    </row>
    <row r="57" spans="1:4" ht="13" x14ac:dyDescent="0.25">
      <c r="D57" s="9">
        <v>1685</v>
      </c>
    </row>
    <row r="58" spans="1:4" ht="13" x14ac:dyDescent="0.25">
      <c r="D58" s="9">
        <v>3200</v>
      </c>
    </row>
    <row r="59" spans="1:4" ht="13" x14ac:dyDescent="0.25">
      <c r="A59" s="4" t="s">
        <v>38</v>
      </c>
      <c r="B59" s="5" t="s">
        <v>160</v>
      </c>
      <c r="C59" s="9" t="s">
        <v>119</v>
      </c>
      <c r="D59" s="9">
        <v>5.9</v>
      </c>
    </row>
    <row r="60" spans="1:4" ht="13" x14ac:dyDescent="0.25">
      <c r="D60" s="9">
        <v>67</v>
      </c>
    </row>
    <row r="61" spans="1:4" ht="13" x14ac:dyDescent="0.25">
      <c r="D61" s="9">
        <v>128</v>
      </c>
    </row>
    <row r="62" spans="1:4" ht="13" x14ac:dyDescent="0.25">
      <c r="A62" s="4" t="s">
        <v>39</v>
      </c>
      <c r="B62" s="5" t="s">
        <v>160</v>
      </c>
      <c r="C62" s="9" t="s">
        <v>118</v>
      </c>
      <c r="D62" s="9">
        <v>6.7</v>
      </c>
    </row>
    <row r="63" spans="1:4" ht="13" x14ac:dyDescent="0.25">
      <c r="D63" s="9">
        <v>48</v>
      </c>
    </row>
    <row r="64" spans="1:4" ht="13" x14ac:dyDescent="0.25">
      <c r="D64" s="9">
        <v>89</v>
      </c>
    </row>
    <row r="65" spans="1:4" ht="13" x14ac:dyDescent="0.25">
      <c r="A65" s="4" t="s">
        <v>40</v>
      </c>
      <c r="B65" s="5" t="s">
        <v>160</v>
      </c>
      <c r="C65" s="9" t="s">
        <v>121</v>
      </c>
      <c r="D65" s="9">
        <v>77.400000000000006</v>
      </c>
    </row>
    <row r="66" spans="1:4" ht="13" x14ac:dyDescent="0.25">
      <c r="D66" s="9">
        <v>307</v>
      </c>
    </row>
    <row r="67" spans="1:4" ht="13" x14ac:dyDescent="0.25">
      <c r="D67" s="9">
        <v>536</v>
      </c>
    </row>
    <row r="68" spans="1:4" ht="13" x14ac:dyDescent="0.25">
      <c r="A68" s="4" t="s">
        <v>41</v>
      </c>
      <c r="B68" s="5" t="s">
        <v>160</v>
      </c>
      <c r="C68" s="9" t="s">
        <v>132</v>
      </c>
      <c r="D68" s="9">
        <v>195</v>
      </c>
    </row>
    <row r="69" spans="1:4" ht="13" x14ac:dyDescent="0.25">
      <c r="D69" s="9">
        <v>858</v>
      </c>
    </row>
    <row r="70" spans="1:4" ht="13" x14ac:dyDescent="0.25">
      <c r="D70" s="9">
        <v>1520</v>
      </c>
    </row>
    <row r="71" spans="1:4" ht="13" x14ac:dyDescent="0.25">
      <c r="A71" s="4" t="s">
        <v>42</v>
      </c>
      <c r="B71" s="5" t="s">
        <v>160</v>
      </c>
      <c r="C71" s="9" t="s">
        <v>126</v>
      </c>
      <c r="D71" s="9">
        <v>240</v>
      </c>
    </row>
    <row r="72" spans="1:4" ht="13" x14ac:dyDescent="0.25">
      <c r="D72" s="9">
        <v>6820</v>
      </c>
    </row>
    <row r="73" spans="1:4" ht="13" x14ac:dyDescent="0.25">
      <c r="D73" s="9">
        <v>13400</v>
      </c>
    </row>
    <row r="74" spans="1:4" ht="13" x14ac:dyDescent="0.25">
      <c r="A74" s="4" t="s">
        <v>43</v>
      </c>
      <c r="B74" s="5" t="s">
        <v>160</v>
      </c>
      <c r="C74" s="9" t="s">
        <v>126</v>
      </c>
      <c r="D74" s="9">
        <v>240</v>
      </c>
    </row>
    <row r="75" spans="1:4" ht="13" x14ac:dyDescent="0.25">
      <c r="D75" s="9">
        <v>6820</v>
      </c>
    </row>
    <row r="76" spans="1:4" ht="13" x14ac:dyDescent="0.25">
      <c r="D76" s="9">
        <v>13400</v>
      </c>
    </row>
    <row r="77" spans="1:4" ht="13" x14ac:dyDescent="0.25">
      <c r="A77" s="4" t="s">
        <v>44</v>
      </c>
      <c r="B77" s="5" t="s">
        <v>160</v>
      </c>
      <c r="C77" s="9" t="s">
        <v>125</v>
      </c>
      <c r="D77" s="9">
        <v>150</v>
      </c>
    </row>
    <row r="78" spans="1:4" ht="13" x14ac:dyDescent="0.25">
      <c r="D78" s="9">
        <v>800</v>
      </c>
    </row>
    <row r="79" spans="1:4" ht="13" x14ac:dyDescent="0.25">
      <c r="D79" s="9">
        <v>1450</v>
      </c>
    </row>
    <row r="80" spans="1:4" ht="13" x14ac:dyDescent="0.25">
      <c r="A80" s="4" t="s">
        <v>45</v>
      </c>
      <c r="B80" s="5" t="s">
        <v>160</v>
      </c>
      <c r="C80" s="9" t="s">
        <v>131</v>
      </c>
      <c r="D80" s="9">
        <v>200</v>
      </c>
    </row>
    <row r="81" spans="1:4" ht="13" x14ac:dyDescent="0.25">
      <c r="D81" s="9">
        <v>1700</v>
      </c>
    </row>
    <row r="82" spans="1:4" ht="13" x14ac:dyDescent="0.25">
      <c r="D82" s="9">
        <v>3200</v>
      </c>
    </row>
    <row r="83" spans="1:4" ht="13" x14ac:dyDescent="0.25">
      <c r="A83" s="4" t="s">
        <v>46</v>
      </c>
      <c r="B83" s="5" t="s">
        <v>160</v>
      </c>
      <c r="C83" s="9" t="s">
        <v>129</v>
      </c>
      <c r="D83" s="9">
        <v>33</v>
      </c>
    </row>
    <row r="84" spans="1:4" ht="13" x14ac:dyDescent="0.25">
      <c r="D84" s="9">
        <v>84</v>
      </c>
    </row>
    <row r="85" spans="1:4" ht="13" x14ac:dyDescent="0.25">
      <c r="D85" s="9">
        <v>135</v>
      </c>
    </row>
    <row r="86" spans="1:4" ht="13" x14ac:dyDescent="0.25">
      <c r="A86" s="4" t="s">
        <v>155</v>
      </c>
      <c r="B86" s="5" t="s">
        <v>160</v>
      </c>
      <c r="C86" s="9" t="s">
        <v>156</v>
      </c>
      <c r="D86" s="9">
        <v>1610</v>
      </c>
    </row>
    <row r="87" spans="1:4" ht="13" x14ac:dyDescent="0.25">
      <c r="D87" s="9">
        <v>12205</v>
      </c>
    </row>
    <row r="88" spans="1:4" ht="13" x14ac:dyDescent="0.25">
      <c r="D88" s="9">
        <v>22800</v>
      </c>
    </row>
    <row r="89" spans="1:4" ht="26" x14ac:dyDescent="0.25">
      <c r="A89" s="4" t="s">
        <v>105</v>
      </c>
      <c r="B89" s="5" t="s">
        <v>160</v>
      </c>
      <c r="C89" s="9" t="s">
        <v>133</v>
      </c>
      <c r="D89" s="9">
        <v>60</v>
      </c>
    </row>
    <row r="90" spans="1:4" ht="13" x14ac:dyDescent="0.25">
      <c r="D90" s="9">
        <v>368</v>
      </c>
    </row>
    <row r="91" spans="1:4" ht="13" x14ac:dyDescent="0.25">
      <c r="D91" s="9">
        <v>676</v>
      </c>
    </row>
    <row r="92" spans="1:4" ht="13" x14ac:dyDescent="0.25">
      <c r="A92" s="4" t="s">
        <v>49</v>
      </c>
      <c r="B92" s="5" t="s">
        <v>160</v>
      </c>
      <c r="C92" s="9" t="s">
        <v>157</v>
      </c>
      <c r="D92" s="9">
        <v>3</v>
      </c>
    </row>
    <row r="93" spans="1:4" ht="13" x14ac:dyDescent="0.25">
      <c r="D93" s="9">
        <v>62</v>
      </c>
    </row>
    <row r="94" spans="1:4" ht="13" x14ac:dyDescent="0.25">
      <c r="D94" s="9">
        <v>120</v>
      </c>
    </row>
    <row r="95" spans="1:4" ht="13" x14ac:dyDescent="0.25">
      <c r="A95" s="4" t="s">
        <v>50</v>
      </c>
      <c r="B95" s="5" t="s">
        <v>160</v>
      </c>
      <c r="C95" s="9" t="s">
        <v>140</v>
      </c>
      <c r="D95" s="9">
        <v>6</v>
      </c>
    </row>
    <row r="96" spans="1:4" ht="13" x14ac:dyDescent="0.25">
      <c r="D96" s="9">
        <v>53</v>
      </c>
    </row>
    <row r="97" spans="1:4" ht="13" x14ac:dyDescent="0.25">
      <c r="D97" s="9">
        <v>100</v>
      </c>
    </row>
    <row r="98" spans="1:4" ht="13" x14ac:dyDescent="0.25">
      <c r="A98" s="4" t="s">
        <v>51</v>
      </c>
      <c r="B98" s="5" t="s">
        <v>160</v>
      </c>
      <c r="C98" s="9" t="s">
        <v>141</v>
      </c>
      <c r="D98" s="9">
        <v>5</v>
      </c>
    </row>
    <row r="99" spans="1:4" ht="13" x14ac:dyDescent="0.25">
      <c r="D99" s="9">
        <v>108</v>
      </c>
    </row>
    <row r="100" spans="1:4" ht="13" x14ac:dyDescent="0.25">
      <c r="D100" s="9">
        <v>210</v>
      </c>
    </row>
    <row r="101" spans="1:4" ht="13" x14ac:dyDescent="0.25">
      <c r="A101" s="4" t="s">
        <v>52</v>
      </c>
      <c r="B101" s="5" t="s">
        <v>160</v>
      </c>
      <c r="C101" s="9" t="s">
        <v>142</v>
      </c>
      <c r="D101" s="9">
        <v>3</v>
      </c>
    </row>
    <row r="102" spans="1:4" ht="13" x14ac:dyDescent="0.25">
      <c r="D102" s="9">
        <v>4</v>
      </c>
    </row>
    <row r="103" spans="1:4" ht="13" x14ac:dyDescent="0.25">
      <c r="D103" s="9">
        <v>5</v>
      </c>
    </row>
    <row r="104" spans="1:4" ht="13" x14ac:dyDescent="0.25">
      <c r="A104" s="4" t="s">
        <v>54</v>
      </c>
      <c r="B104" s="5" t="s">
        <v>160</v>
      </c>
      <c r="C104" s="9" t="s">
        <v>146</v>
      </c>
      <c r="D104" s="9">
        <v>2.5</v>
      </c>
    </row>
    <row r="105" spans="1:4" ht="13" x14ac:dyDescent="0.25">
      <c r="D105" s="9">
        <v>9.3000000000000007</v>
      </c>
    </row>
    <row r="106" spans="1:4" ht="13" x14ac:dyDescent="0.25">
      <c r="D106" s="9">
        <v>16</v>
      </c>
    </row>
    <row r="107" spans="1:4" ht="13" x14ac:dyDescent="0.25">
      <c r="A107" s="4" t="s">
        <v>55</v>
      </c>
      <c r="B107" s="5" t="s">
        <v>160</v>
      </c>
      <c r="C107" s="9" t="s">
        <v>135</v>
      </c>
      <c r="D107" s="9">
        <v>1.9</v>
      </c>
    </row>
    <row r="108" spans="1:4" ht="13" x14ac:dyDescent="0.25">
      <c r="D108" s="9">
        <v>32</v>
      </c>
    </row>
    <row r="109" spans="1:4" ht="13" x14ac:dyDescent="0.25">
      <c r="D109" s="9">
        <v>62</v>
      </c>
    </row>
    <row r="110" spans="1:4" ht="13" x14ac:dyDescent="0.25">
      <c r="A110" s="4" t="s">
        <v>57</v>
      </c>
      <c r="B110" s="5" t="s">
        <v>160</v>
      </c>
      <c r="C110" s="9" t="s">
        <v>145</v>
      </c>
      <c r="D110" s="9">
        <v>4.2</v>
      </c>
    </row>
    <row r="111" spans="1:4" ht="13" x14ac:dyDescent="0.25">
      <c r="D111" s="9">
        <v>33.6</v>
      </c>
    </row>
    <row r="112" spans="1:4" ht="13" x14ac:dyDescent="0.25">
      <c r="D112" s="9">
        <v>63</v>
      </c>
    </row>
    <row r="113" spans="1:4" ht="13" x14ac:dyDescent="0.25">
      <c r="A113" s="4" t="s">
        <v>58</v>
      </c>
      <c r="B113" s="5" t="s">
        <v>160</v>
      </c>
      <c r="C113" s="9" t="s">
        <v>144</v>
      </c>
      <c r="D113" s="9">
        <v>3.2</v>
      </c>
    </row>
    <row r="114" spans="1:4" ht="13" x14ac:dyDescent="0.25">
      <c r="D114" s="9">
        <v>17</v>
      </c>
    </row>
    <row r="115" spans="1:4" ht="13" x14ac:dyDescent="0.25">
      <c r="D115" s="9">
        <v>31</v>
      </c>
    </row>
    <row r="116" spans="1:4" ht="13" x14ac:dyDescent="0.25">
      <c r="A116" s="4" t="s">
        <v>59</v>
      </c>
      <c r="B116" s="5" t="s">
        <v>160</v>
      </c>
      <c r="C116" s="9" t="s">
        <v>143</v>
      </c>
      <c r="D116" s="9">
        <v>4.9000000000000004</v>
      </c>
    </row>
    <row r="117" spans="1:4" ht="13" x14ac:dyDescent="0.25">
      <c r="D117" s="9">
        <v>16.5</v>
      </c>
    </row>
    <row r="118" spans="1:4" ht="13" x14ac:dyDescent="0.25">
      <c r="D118" s="9">
        <v>28</v>
      </c>
    </row>
    <row r="119" spans="1:4" ht="13" x14ac:dyDescent="0.25">
      <c r="A119" s="4" t="s">
        <v>159</v>
      </c>
      <c r="B119" s="5" t="s">
        <v>160</v>
      </c>
      <c r="C119" s="9" t="s">
        <v>158</v>
      </c>
      <c r="D119" s="9">
        <v>5.3</v>
      </c>
    </row>
    <row r="120" spans="1:4" ht="13" x14ac:dyDescent="0.25">
      <c r="D120" s="9">
        <v>289</v>
      </c>
    </row>
    <row r="121" spans="1:4" ht="13" x14ac:dyDescent="0.25">
      <c r="D121" s="9">
        <v>572</v>
      </c>
    </row>
    <row r="122" spans="1:4" ht="13" x14ac:dyDescent="0.25">
      <c r="A122" s="4" t="s">
        <v>61</v>
      </c>
      <c r="B122" s="5" t="s">
        <v>160</v>
      </c>
      <c r="C122" s="9" t="s">
        <v>149</v>
      </c>
      <c r="D122" s="9">
        <v>580</v>
      </c>
    </row>
    <row r="123" spans="1:4" ht="13" x14ac:dyDescent="0.25">
      <c r="D123" s="9">
        <v>22790</v>
      </c>
    </row>
    <row r="124" spans="1:4" ht="13" x14ac:dyDescent="0.25">
      <c r="D124" s="9">
        <v>45000</v>
      </c>
    </row>
    <row r="125" spans="1:4" ht="13" x14ac:dyDescent="0.25">
      <c r="A125" s="4" t="s">
        <v>66</v>
      </c>
      <c r="B125" s="5" t="s">
        <v>160</v>
      </c>
      <c r="C125" s="9" t="s">
        <v>148</v>
      </c>
      <c r="D125" s="9">
        <v>0.52</v>
      </c>
    </row>
    <row r="126" spans="1:4" ht="13" x14ac:dyDescent="0.25">
      <c r="D126" s="9">
        <v>1.73</v>
      </c>
    </row>
    <row r="127" spans="1:4" ht="13" x14ac:dyDescent="0.25">
      <c r="D127" s="9">
        <v>2.94</v>
      </c>
    </row>
    <row r="128" spans="1:4" ht="13" x14ac:dyDescent="0.25">
      <c r="A128" s="4" t="s">
        <v>69</v>
      </c>
      <c r="B128" s="5" t="s">
        <v>160</v>
      </c>
      <c r="C128" s="9" t="s">
        <v>139</v>
      </c>
      <c r="D128" s="9">
        <v>8</v>
      </c>
    </row>
    <row r="129" spans="1:4" ht="13" x14ac:dyDescent="0.25">
      <c r="D129" s="9">
        <v>13</v>
      </c>
    </row>
    <row r="130" spans="1:4" ht="13" x14ac:dyDescent="0.25">
      <c r="D130" s="9">
        <v>18</v>
      </c>
    </row>
    <row r="131" spans="1:4" ht="13" x14ac:dyDescent="0.25">
      <c r="A131" s="4" t="s">
        <v>73</v>
      </c>
      <c r="B131" s="5" t="s">
        <v>160</v>
      </c>
      <c r="C131" s="9" t="s">
        <v>138</v>
      </c>
      <c r="D131" s="9">
        <v>150</v>
      </c>
    </row>
    <row r="132" spans="1:4" ht="13" x14ac:dyDescent="0.25">
      <c r="D132" s="9">
        <v>175</v>
      </c>
    </row>
    <row r="133" spans="1:4" ht="13" x14ac:dyDescent="0.25">
      <c r="D133" s="9">
        <v>200</v>
      </c>
    </row>
    <row r="134" spans="1:4" ht="13" x14ac:dyDescent="0.25">
      <c r="A134" s="4" t="s">
        <v>78</v>
      </c>
      <c r="B134" s="5" t="s">
        <v>160</v>
      </c>
      <c r="C134" s="9" t="s">
        <v>147</v>
      </c>
      <c r="D134" s="9">
        <v>0.85</v>
      </c>
    </row>
    <row r="135" spans="1:4" ht="13" x14ac:dyDescent="0.25">
      <c r="D135" s="9">
        <v>11.2</v>
      </c>
    </row>
    <row r="136" spans="1:4" ht="13" x14ac:dyDescent="0.25">
      <c r="D136" s="9">
        <v>21.5</v>
      </c>
    </row>
    <row r="137" spans="1:4" ht="13" x14ac:dyDescent="0.25">
      <c r="A137" s="4" t="s">
        <v>83</v>
      </c>
      <c r="B137" s="5" t="s">
        <v>160</v>
      </c>
      <c r="C137" s="9" t="s">
        <v>137</v>
      </c>
      <c r="D137" s="9">
        <v>1</v>
      </c>
    </row>
    <row r="138" spans="1:4" ht="13" x14ac:dyDescent="0.25">
      <c r="D138" s="9">
        <v>1.5</v>
      </c>
    </row>
    <row r="139" spans="1:4" ht="13" x14ac:dyDescent="0.25">
      <c r="D139" s="9">
        <v>2</v>
      </c>
    </row>
    <row r="140" spans="1:4" ht="13" x14ac:dyDescent="0.25">
      <c r="A140" s="4" t="s">
        <v>84</v>
      </c>
      <c r="B140" s="5" t="s">
        <v>160</v>
      </c>
      <c r="C140" s="9" t="s">
        <v>136</v>
      </c>
      <c r="D140" s="9">
        <v>2.2000000000000002</v>
      </c>
    </row>
    <row r="141" spans="1:4" ht="13" x14ac:dyDescent="0.25">
      <c r="D141" s="9">
        <v>104.6</v>
      </c>
    </row>
    <row r="142" spans="1:4" ht="13" x14ac:dyDescent="0.25">
      <c r="D142" s="9">
        <v>207</v>
      </c>
    </row>
    <row r="143" spans="1:4" ht="13" x14ac:dyDescent="0.25">
      <c r="A143" s="4" t="s">
        <v>85</v>
      </c>
      <c r="B143" s="5" t="s">
        <v>160</v>
      </c>
      <c r="C143" s="9" t="s">
        <v>134</v>
      </c>
      <c r="D143" s="9">
        <v>2</v>
      </c>
    </row>
    <row r="144" spans="1:4" ht="13" x14ac:dyDescent="0.25">
      <c r="D144" s="9">
        <v>41</v>
      </c>
    </row>
    <row r="145" spans="4:4" ht="13" x14ac:dyDescent="0.25">
      <c r="D145" s="9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"/>
  <sheetViews>
    <sheetView workbookViewId="0">
      <selection activeCell="F10" sqref="F10"/>
    </sheetView>
  </sheetViews>
  <sheetFormatPr defaultRowHeight="12.5" x14ac:dyDescent="0.25"/>
  <cols>
    <col min="1" max="1" width="15.7265625" bestFit="1" customWidth="1"/>
    <col min="2" max="2" width="3.81640625" bestFit="1" customWidth="1"/>
    <col min="3" max="3" width="5.453125" bestFit="1" customWidth="1"/>
    <col min="4" max="4" width="14.453125" customWidth="1"/>
    <col min="5" max="5" width="3.81640625" bestFit="1" customWidth="1"/>
    <col min="6" max="6" width="5.453125" bestFit="1" customWidth="1"/>
    <col min="7" max="7" width="6.26953125" bestFit="1" customWidth="1"/>
    <col min="8" max="8" width="3.81640625" bestFit="1" customWidth="1"/>
    <col min="9" max="9" width="5.453125" bestFit="1" customWidth="1"/>
  </cols>
  <sheetData>
    <row r="1" spans="1:9" ht="13" x14ac:dyDescent="0.3">
      <c r="A1" s="14"/>
      <c r="B1" s="14">
        <f>SUM(B4:B5)</f>
        <v>228</v>
      </c>
      <c r="C1" s="14" t="e">
        <f>SUM(C4:C5)</f>
        <v>#REF!</v>
      </c>
      <c r="D1" s="14"/>
      <c r="E1" s="14"/>
      <c r="F1" s="14"/>
      <c r="G1" s="14"/>
      <c r="H1" s="14">
        <f>SUM(H4:H7)</f>
        <v>228</v>
      </c>
      <c r="I1" s="14" t="e">
        <f>SUM(I4:I7)</f>
        <v>#REF!</v>
      </c>
    </row>
    <row r="2" spans="1:9" ht="13" x14ac:dyDescent="0.3">
      <c r="A2" s="14"/>
      <c r="B2" s="26" t="s">
        <v>177</v>
      </c>
      <c r="C2" s="26" t="s">
        <v>178</v>
      </c>
      <c r="D2" s="14"/>
      <c r="E2" s="26"/>
      <c r="F2" s="26"/>
      <c r="G2" s="14"/>
      <c r="H2" s="26" t="s">
        <v>177</v>
      </c>
      <c r="I2" s="26" t="s">
        <v>178</v>
      </c>
    </row>
    <row r="3" spans="1:9" ht="12.75" customHeight="1" x14ac:dyDescent="0.25">
      <c r="A3" s="27"/>
      <c r="B3" s="27"/>
      <c r="C3" s="27"/>
      <c r="D3" s="21"/>
      <c r="E3" s="27"/>
      <c r="F3" s="27"/>
      <c r="G3" s="27"/>
      <c r="H3" s="27"/>
      <c r="I3" s="27"/>
    </row>
    <row r="4" spans="1:9" ht="13" x14ac:dyDescent="0.25">
      <c r="A4" s="22" t="s">
        <v>167</v>
      </c>
      <c r="B4" s="27">
        <f>'GIOŚ (2015)-cieki-rzeki'!AR5</f>
        <v>150</v>
      </c>
      <c r="C4" s="27" t="e">
        <f>#REF!</f>
        <v>#REF!</v>
      </c>
      <c r="D4" s="22"/>
      <c r="E4" s="27"/>
      <c r="F4" s="27"/>
      <c r="G4" s="22" t="s">
        <v>161</v>
      </c>
      <c r="H4" s="27">
        <f>'CSST (2013)-ciek-rzeki'!BB1</f>
        <v>107</v>
      </c>
      <c r="I4" s="27" t="e">
        <f>#REF!</f>
        <v>#REF!</v>
      </c>
    </row>
    <row r="5" spans="1:9" ht="13" x14ac:dyDescent="0.25">
      <c r="A5" s="25" t="s">
        <v>166</v>
      </c>
      <c r="B5" s="27">
        <f>'GIOŚ (2015)-cieki-rzeki'!AR6</f>
        <v>78</v>
      </c>
      <c r="C5" s="27" t="e">
        <f>#REF!</f>
        <v>#REF!</v>
      </c>
      <c r="D5" s="23"/>
      <c r="E5" s="27"/>
      <c r="F5" s="27"/>
      <c r="G5" s="23" t="s">
        <v>162</v>
      </c>
      <c r="H5" s="27">
        <f>'CSST (2013)-ciek-rzeki'!BB2</f>
        <v>60</v>
      </c>
      <c r="I5" s="27" t="e">
        <f>#REF!</f>
        <v>#REF!</v>
      </c>
    </row>
    <row r="6" spans="1:9" ht="13" x14ac:dyDescent="0.25">
      <c r="A6" s="27"/>
      <c r="B6" s="27"/>
      <c r="C6" s="27"/>
      <c r="D6" s="24"/>
      <c r="E6" s="27"/>
      <c r="F6" s="27"/>
      <c r="G6" s="24" t="s">
        <v>163</v>
      </c>
      <c r="H6" s="27">
        <f>'CSST (2013)-ciek-rzeki'!BB3</f>
        <v>15</v>
      </c>
      <c r="I6" s="27" t="e">
        <f>#REF!</f>
        <v>#REF!</v>
      </c>
    </row>
    <row r="7" spans="1:9" ht="13" x14ac:dyDescent="0.25">
      <c r="A7" s="27"/>
      <c r="B7" s="27"/>
      <c r="C7" s="27"/>
      <c r="D7" s="25"/>
      <c r="E7" s="27"/>
      <c r="F7" s="27"/>
      <c r="G7" s="25" t="s">
        <v>164</v>
      </c>
      <c r="H7" s="27">
        <f>'CSST (2013)-ciek-rzeki'!BB4</f>
        <v>46</v>
      </c>
      <c r="I7" s="27" t="e">
        <f>#REF!</f>
        <v>#REF!</v>
      </c>
    </row>
    <row r="10" spans="1:9" ht="13" x14ac:dyDescent="0.25">
      <c r="D10" s="32" t="s">
        <v>273</v>
      </c>
    </row>
    <row r="11" spans="1:9" ht="13" x14ac:dyDescent="0.3">
      <c r="D11" s="19"/>
    </row>
    <row r="12" spans="1:9" ht="13" x14ac:dyDescent="0.25">
      <c r="D12" s="20" t="s">
        <v>165</v>
      </c>
    </row>
    <row r="14" spans="1:9" ht="13" x14ac:dyDescent="0.3">
      <c r="D14" s="14"/>
      <c r="E14" s="26"/>
      <c r="F14" s="26"/>
    </row>
    <row r="15" spans="1:9" ht="13" x14ac:dyDescent="0.25">
      <c r="D15" s="30"/>
      <c r="E15" s="27"/>
      <c r="F15" s="27"/>
    </row>
    <row r="16" spans="1:9" ht="13" x14ac:dyDescent="0.25">
      <c r="D16" s="30"/>
      <c r="E16" s="27"/>
      <c r="F16" s="27"/>
    </row>
    <row r="17" spans="4:6" ht="13" x14ac:dyDescent="0.25">
      <c r="D17" s="30"/>
      <c r="E17" s="27"/>
      <c r="F17" s="27"/>
    </row>
    <row r="18" spans="4:6" ht="13" x14ac:dyDescent="0.25">
      <c r="D18" s="30"/>
      <c r="E18" s="27"/>
      <c r="F18" s="27"/>
    </row>
    <row r="19" spans="4:6" ht="13" x14ac:dyDescent="0.25">
      <c r="D19" s="30"/>
      <c r="E19" s="27"/>
      <c r="F19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cieki 2023</vt:lpstr>
      <vt:lpstr>GIOŚ (2015)-cieki-rzeki</vt:lpstr>
      <vt:lpstr>CSST (2013)-ciek-rzeki</vt:lpstr>
      <vt:lpstr>CSST (2013)-normy</vt:lpstr>
      <vt:lpstr>WYKRESY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Kręciała</dc:creator>
  <cp:lastModifiedBy>Katarzyna Stanek</cp:lastModifiedBy>
  <cp:revision>0</cp:revision>
  <cp:lastPrinted>2017-10-02T06:02:13Z</cp:lastPrinted>
  <dcterms:created xsi:type="dcterms:W3CDTF">2016-11-28T09:33:23Z</dcterms:created>
  <dcterms:modified xsi:type="dcterms:W3CDTF">2024-04-04T06:58:23Z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ad2703-44b7-41d2-bcbb-ab91967cbcb1_Enabled">
    <vt:lpwstr>true</vt:lpwstr>
  </property>
  <property fmtid="{D5CDD505-2E9C-101B-9397-08002B2CF9AE}" pid="3" name="MSIP_Label_e6ad2703-44b7-41d2-bcbb-ab91967cbcb1_SetDate">
    <vt:lpwstr>2024-04-04T06:54:21Z</vt:lpwstr>
  </property>
  <property fmtid="{D5CDD505-2E9C-101B-9397-08002B2CF9AE}" pid="4" name="MSIP_Label_e6ad2703-44b7-41d2-bcbb-ab91967cbcb1_Method">
    <vt:lpwstr>Standard</vt:lpwstr>
  </property>
  <property fmtid="{D5CDD505-2E9C-101B-9397-08002B2CF9AE}" pid="5" name="MSIP_Label_e6ad2703-44b7-41d2-bcbb-ab91967cbcb1_Name">
    <vt:lpwstr>Eurofins Internal</vt:lpwstr>
  </property>
  <property fmtid="{D5CDD505-2E9C-101B-9397-08002B2CF9AE}" pid="6" name="MSIP_Label_e6ad2703-44b7-41d2-bcbb-ab91967cbcb1_SiteId">
    <vt:lpwstr>4b1765b1-639e-4a57-9ef4-b8b173f4283e</vt:lpwstr>
  </property>
  <property fmtid="{D5CDD505-2E9C-101B-9397-08002B2CF9AE}" pid="7" name="MSIP_Label_e6ad2703-44b7-41d2-bcbb-ab91967cbcb1_ActionId">
    <vt:lpwstr>1f863a82-7dce-4407-a1ac-032813c20266</vt:lpwstr>
  </property>
  <property fmtid="{D5CDD505-2E9C-101B-9397-08002B2CF9AE}" pid="8" name="MSIP_Label_e6ad2703-44b7-41d2-bcbb-ab91967cbcb1_ContentBits">
    <vt:lpwstr>0</vt:lpwstr>
  </property>
</Properties>
</file>