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H195" i="1" l="1"/>
  <c r="K195" i="1" l="1"/>
  <c r="T147" i="1" l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S147" i="1"/>
  <c r="T148" i="1" l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U147" i="1" l="1"/>
  <c r="U139" i="1"/>
  <c r="U135" i="1"/>
  <c r="U143" i="1"/>
  <c r="V143" i="1" s="1"/>
  <c r="U146" i="1"/>
  <c r="V146" i="1" s="1"/>
  <c r="U142" i="1"/>
  <c r="U138" i="1"/>
  <c r="U134" i="1"/>
  <c r="V134" i="1" s="1"/>
  <c r="U137" i="1"/>
  <c r="U145" i="1"/>
  <c r="U141" i="1"/>
  <c r="V141" i="1" s="1"/>
  <c r="U133" i="1"/>
  <c r="U144" i="1"/>
  <c r="V144" i="1" s="1"/>
  <c r="U140" i="1"/>
  <c r="U136" i="1"/>
  <c r="V136" i="1" s="1"/>
  <c r="V137" i="1"/>
  <c r="V147" i="1"/>
  <c r="J427" i="1"/>
  <c r="V138" i="1" l="1"/>
  <c r="V135" i="1"/>
  <c r="V142" i="1"/>
  <c r="V139" i="1"/>
  <c r="V140" i="1"/>
  <c r="V428" i="1"/>
  <c r="S428" i="1"/>
  <c r="P428" i="1"/>
  <c r="M428" i="1"/>
  <c r="J428" i="1"/>
  <c r="O270" i="1" l="1"/>
  <c r="S270" i="1" s="1"/>
  <c r="I268" i="1" l="1"/>
  <c r="M268" i="1" s="1"/>
  <c r="O267" i="1"/>
  <c r="S267" i="1" s="1"/>
  <c r="T360" i="1" l="1"/>
  <c r="T361" i="1"/>
  <c r="T362" i="1"/>
  <c r="T363" i="1"/>
  <c r="T364" i="1"/>
  <c r="T359" i="1"/>
  <c r="R360" i="1"/>
  <c r="R361" i="1"/>
  <c r="R362" i="1"/>
  <c r="R363" i="1"/>
  <c r="R364" i="1"/>
  <c r="R359" i="1"/>
  <c r="P360" i="1"/>
  <c r="P361" i="1"/>
  <c r="P362" i="1"/>
  <c r="P363" i="1"/>
  <c r="P364" i="1"/>
  <c r="P359" i="1"/>
  <c r="M360" i="1"/>
  <c r="M361" i="1"/>
  <c r="M362" i="1"/>
  <c r="M363" i="1"/>
  <c r="M364" i="1"/>
  <c r="M359" i="1"/>
  <c r="H360" i="1"/>
  <c r="H361" i="1"/>
  <c r="H362" i="1"/>
  <c r="H363" i="1"/>
  <c r="H364" i="1"/>
  <c r="F360" i="1"/>
  <c r="F361" i="1"/>
  <c r="F362" i="1"/>
  <c r="F363" i="1"/>
  <c r="F364" i="1"/>
  <c r="D360" i="1"/>
  <c r="D361" i="1"/>
  <c r="D362" i="1"/>
  <c r="D363" i="1"/>
  <c r="D364" i="1"/>
  <c r="A360" i="1"/>
  <c r="A361" i="1"/>
  <c r="A362" i="1"/>
  <c r="A363" i="1"/>
  <c r="A364" i="1"/>
  <c r="R365" i="1" l="1"/>
  <c r="T365" i="1"/>
  <c r="P365" i="1"/>
  <c r="G235" i="1"/>
  <c r="G226" i="1"/>
  <c r="M55" i="1"/>
  <c r="L131" i="1"/>
  <c r="M21" i="1"/>
  <c r="G379" i="1"/>
  <c r="G264" i="1"/>
  <c r="G396" i="1"/>
  <c r="M356" i="1"/>
  <c r="A356" i="1"/>
  <c r="G296" i="1"/>
  <c r="E9" i="1"/>
  <c r="P239" i="1"/>
  <c r="M239" i="1"/>
  <c r="J239" i="1"/>
  <c r="G239" i="1"/>
  <c r="P238" i="1"/>
  <c r="M238" i="1"/>
  <c r="J238" i="1"/>
  <c r="G238" i="1"/>
  <c r="P237" i="1"/>
  <c r="M237" i="1"/>
  <c r="J237" i="1"/>
  <c r="G237" i="1"/>
  <c r="P230" i="1"/>
  <c r="M230" i="1"/>
  <c r="J230" i="1"/>
  <c r="G230" i="1"/>
  <c r="J229" i="1"/>
  <c r="M229" i="1"/>
  <c r="P229" i="1"/>
  <c r="G229" i="1"/>
  <c r="P228" i="1"/>
  <c r="M228" i="1"/>
  <c r="M231" i="1" s="1"/>
  <c r="J228" i="1"/>
  <c r="G228" i="1"/>
  <c r="Q175" i="1"/>
  <c r="N175" i="1"/>
  <c r="L175" i="1"/>
  <c r="L133" i="1"/>
  <c r="Q86" i="1"/>
  <c r="O86" i="1"/>
  <c r="Q85" i="1"/>
  <c r="O85" i="1"/>
  <c r="Q84" i="1"/>
  <c r="O84" i="1"/>
  <c r="Q83" i="1"/>
  <c r="O83" i="1"/>
  <c r="Q59" i="1"/>
  <c r="O59" i="1"/>
  <c r="M59" i="1"/>
  <c r="K59" i="1"/>
  <c r="Q58" i="1"/>
  <c r="O58" i="1"/>
  <c r="M58" i="1"/>
  <c r="K58" i="1"/>
  <c r="Q57" i="1"/>
  <c r="O57" i="1"/>
  <c r="M57" i="1"/>
  <c r="M60" i="1" s="1"/>
  <c r="K57" i="1"/>
  <c r="Q25" i="1"/>
  <c r="O25" i="1"/>
  <c r="M25" i="1"/>
  <c r="K25" i="1"/>
  <c r="Q24" i="1"/>
  <c r="O24" i="1"/>
  <c r="M24" i="1"/>
  <c r="K24" i="1"/>
  <c r="Q23" i="1"/>
  <c r="O23" i="1"/>
  <c r="M23" i="1"/>
  <c r="K23" i="1"/>
  <c r="Q50" i="1"/>
  <c r="O50" i="1"/>
  <c r="Q49" i="1"/>
  <c r="O49" i="1"/>
  <c r="Q48" i="1"/>
  <c r="O48" i="1"/>
  <c r="Q47" i="1"/>
  <c r="O47" i="1"/>
  <c r="V427" i="1"/>
  <c r="S427" i="1"/>
  <c r="P427" i="1"/>
  <c r="M427" i="1"/>
  <c r="V426" i="1"/>
  <c r="S426" i="1"/>
  <c r="P426" i="1"/>
  <c r="M426" i="1"/>
  <c r="J426" i="1"/>
  <c r="V425" i="1"/>
  <c r="S425" i="1"/>
  <c r="P425" i="1"/>
  <c r="M425" i="1"/>
  <c r="J425" i="1"/>
  <c r="V424" i="1"/>
  <c r="S424" i="1"/>
  <c r="P424" i="1"/>
  <c r="M424" i="1"/>
  <c r="J424" i="1"/>
  <c r="V423" i="1"/>
  <c r="S423" i="1"/>
  <c r="P423" i="1"/>
  <c r="M423" i="1"/>
  <c r="J423" i="1"/>
  <c r="S399" i="1"/>
  <c r="S400" i="1"/>
  <c r="S401" i="1"/>
  <c r="S402" i="1"/>
  <c r="S403" i="1"/>
  <c r="S398" i="1"/>
  <c r="P399" i="1"/>
  <c r="P400" i="1"/>
  <c r="P401" i="1"/>
  <c r="P402" i="1"/>
  <c r="P403" i="1"/>
  <c r="P398" i="1"/>
  <c r="M399" i="1"/>
  <c r="M400" i="1"/>
  <c r="M401" i="1"/>
  <c r="M402" i="1"/>
  <c r="M403" i="1"/>
  <c r="M398" i="1"/>
  <c r="J399" i="1"/>
  <c r="J400" i="1"/>
  <c r="J401" i="1"/>
  <c r="J402" i="1"/>
  <c r="J403" i="1"/>
  <c r="J398" i="1"/>
  <c r="G399" i="1"/>
  <c r="G400" i="1"/>
  <c r="G401" i="1"/>
  <c r="G402" i="1"/>
  <c r="G403" i="1"/>
  <c r="G398" i="1"/>
  <c r="C399" i="1"/>
  <c r="C400" i="1"/>
  <c r="C401" i="1"/>
  <c r="C402" i="1"/>
  <c r="C403" i="1"/>
  <c r="C398" i="1"/>
  <c r="S382" i="1"/>
  <c r="S383" i="1"/>
  <c r="S384" i="1"/>
  <c r="S385" i="1"/>
  <c r="S386" i="1"/>
  <c r="S381" i="1"/>
  <c r="P382" i="1"/>
  <c r="P383" i="1"/>
  <c r="P384" i="1"/>
  <c r="P385" i="1"/>
  <c r="P386" i="1"/>
  <c r="P381" i="1"/>
  <c r="M382" i="1"/>
  <c r="M383" i="1"/>
  <c r="M384" i="1"/>
  <c r="M385" i="1"/>
  <c r="M386" i="1"/>
  <c r="M381" i="1"/>
  <c r="J382" i="1"/>
  <c r="J383" i="1"/>
  <c r="J384" i="1"/>
  <c r="J385" i="1"/>
  <c r="J386" i="1"/>
  <c r="J381" i="1"/>
  <c r="G382" i="1"/>
  <c r="G383" i="1"/>
  <c r="G384" i="1"/>
  <c r="G385" i="1"/>
  <c r="G386" i="1"/>
  <c r="G381" i="1"/>
  <c r="C382" i="1"/>
  <c r="C383" i="1"/>
  <c r="C384" i="1"/>
  <c r="C385" i="1"/>
  <c r="C386" i="1"/>
  <c r="C381" i="1"/>
  <c r="H359" i="1"/>
  <c r="F359" i="1"/>
  <c r="D359" i="1"/>
  <c r="A359" i="1"/>
  <c r="Q300" i="1"/>
  <c r="U300" i="1" s="1"/>
  <c r="Q301" i="1"/>
  <c r="U301" i="1" s="1"/>
  <c r="Q302" i="1"/>
  <c r="U302" i="1" s="1"/>
  <c r="Q303" i="1"/>
  <c r="U303" i="1" s="1"/>
  <c r="Q304" i="1"/>
  <c r="U304" i="1" s="1"/>
  <c r="Q299" i="1"/>
  <c r="U299" i="1" s="1"/>
  <c r="O300" i="1"/>
  <c r="S300" i="1" s="1"/>
  <c r="O301" i="1"/>
  <c r="S301" i="1" s="1"/>
  <c r="O302" i="1"/>
  <c r="S302" i="1" s="1"/>
  <c r="O303" i="1"/>
  <c r="S303" i="1" s="1"/>
  <c r="O304" i="1"/>
  <c r="S304" i="1" s="1"/>
  <c r="O299" i="1"/>
  <c r="S299" i="1" s="1"/>
  <c r="I300" i="1"/>
  <c r="M300" i="1" s="1"/>
  <c r="I301" i="1"/>
  <c r="M301" i="1" s="1"/>
  <c r="I302" i="1"/>
  <c r="M302" i="1" s="1"/>
  <c r="I303" i="1"/>
  <c r="M303" i="1" s="1"/>
  <c r="I304" i="1"/>
  <c r="M304" i="1" s="1"/>
  <c r="I299" i="1"/>
  <c r="M299" i="1" s="1"/>
  <c r="G299" i="1"/>
  <c r="K299" i="1" s="1"/>
  <c r="G300" i="1"/>
  <c r="K300" i="1" s="1"/>
  <c r="G301" i="1"/>
  <c r="K301" i="1" s="1"/>
  <c r="G302" i="1"/>
  <c r="K302" i="1" s="1"/>
  <c r="G303" i="1"/>
  <c r="K303" i="1" s="1"/>
  <c r="G304" i="1"/>
  <c r="K304" i="1" s="1"/>
  <c r="C300" i="1"/>
  <c r="C301" i="1"/>
  <c r="C302" i="1"/>
  <c r="C303" i="1"/>
  <c r="C304" i="1"/>
  <c r="C299" i="1"/>
  <c r="Q268" i="1"/>
  <c r="U268" i="1" s="1"/>
  <c r="Q269" i="1"/>
  <c r="U269" i="1" s="1"/>
  <c r="Q270" i="1"/>
  <c r="U270" i="1" s="1"/>
  <c r="Q271" i="1"/>
  <c r="U271" i="1" s="1"/>
  <c r="Q272" i="1"/>
  <c r="U272" i="1" s="1"/>
  <c r="Q267" i="1"/>
  <c r="U267" i="1" s="1"/>
  <c r="O268" i="1"/>
  <c r="S268" i="1" s="1"/>
  <c r="O269" i="1"/>
  <c r="S269" i="1" s="1"/>
  <c r="O271" i="1"/>
  <c r="S271" i="1" s="1"/>
  <c r="O272" i="1"/>
  <c r="S272" i="1" s="1"/>
  <c r="C268" i="1"/>
  <c r="C269" i="1"/>
  <c r="C270" i="1"/>
  <c r="C271" i="1"/>
  <c r="C272" i="1"/>
  <c r="I269" i="1"/>
  <c r="M269" i="1" s="1"/>
  <c r="I270" i="1"/>
  <c r="M270" i="1" s="1"/>
  <c r="I271" i="1"/>
  <c r="M271" i="1" s="1"/>
  <c r="I272" i="1"/>
  <c r="M272" i="1" s="1"/>
  <c r="I267" i="1"/>
  <c r="M267" i="1" s="1"/>
  <c r="G268" i="1"/>
  <c r="K268" i="1" s="1"/>
  <c r="G269" i="1"/>
  <c r="K269" i="1" s="1"/>
  <c r="G270" i="1"/>
  <c r="K270" i="1" s="1"/>
  <c r="G271" i="1"/>
  <c r="K271" i="1" s="1"/>
  <c r="G272" i="1"/>
  <c r="K272" i="1" s="1"/>
  <c r="G267" i="1"/>
  <c r="K267" i="1" s="1"/>
  <c r="C267" i="1"/>
  <c r="Q60" i="1" l="1"/>
  <c r="G240" i="1"/>
  <c r="J240" i="1"/>
  <c r="M240" i="1"/>
  <c r="P240" i="1"/>
  <c r="M273" i="1"/>
  <c r="K60" i="1"/>
  <c r="J429" i="1"/>
  <c r="V429" i="1"/>
  <c r="S429" i="1"/>
  <c r="V133" i="1"/>
  <c r="P429" i="1"/>
  <c r="M429" i="1"/>
  <c r="O60" i="1"/>
  <c r="G231" i="1"/>
  <c r="J231" i="1"/>
  <c r="Q87" i="1"/>
  <c r="S404" i="1"/>
  <c r="P231" i="1"/>
  <c r="G387" i="1"/>
  <c r="M387" i="1"/>
  <c r="S387" i="1"/>
  <c r="F365" i="1"/>
  <c r="O87" i="1"/>
  <c r="J404" i="1"/>
  <c r="P404" i="1"/>
  <c r="G404" i="1"/>
  <c r="M404" i="1"/>
  <c r="P387" i="1"/>
  <c r="J387" i="1"/>
  <c r="D365" i="1"/>
  <c r="H365" i="1"/>
  <c r="S148" i="1"/>
  <c r="R148" i="1"/>
  <c r="Q148" i="1"/>
  <c r="P148" i="1"/>
  <c r="O148" i="1"/>
  <c r="N148" i="1"/>
  <c r="L148" i="1"/>
  <c r="Q51" i="1"/>
  <c r="O51" i="1"/>
  <c r="Q26" i="1"/>
  <c r="O26" i="1"/>
  <c r="M26" i="1"/>
  <c r="K26" i="1"/>
  <c r="Q305" i="1"/>
  <c r="O305" i="1"/>
  <c r="M305" i="1"/>
  <c r="K305" i="1"/>
  <c r="I305" i="1"/>
  <c r="G305" i="1"/>
  <c r="Q273" i="1"/>
  <c r="O273" i="1"/>
  <c r="I273" i="1"/>
  <c r="G273" i="1"/>
  <c r="V404" i="1" l="1"/>
  <c r="U148" i="1"/>
  <c r="V145" i="1" s="1"/>
  <c r="V148" i="1" s="1"/>
  <c r="S273" i="1"/>
  <c r="U273" i="1"/>
  <c r="S305" i="1"/>
  <c r="U305" i="1"/>
  <c r="K273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19-05-01', '2019-05-31' "/>
  </connection>
  <connection id="2" keepAlive="1" name="SP_Meldunek_sekcja_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19-05-01', '2019-05-31' "/>
  </connection>
  <connection id="3" keepAlive="1" name="SP_Meldunek_sekcja_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19-05-01', '2019-05-31' "/>
  </connection>
  <connection id="4" keepAlive="1" name="SP_Meldunek_sekcja_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19-05-01', '2019-05-31' "/>
  </connection>
  <connection id="5" keepAlive="1" name="SP_Meldunek_sekcja_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19-05-01', '2019-05-31' "/>
  </connection>
  <connection id="6" keepAlive="1" name="SP_Meldunek_sekcja_I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19-05-01', '2019-05-31' "/>
  </connection>
  <connection id="7" keepAlive="1" name="SP_Meldunek_sekcja_I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19-05-01', '2019-05-31' "/>
  </connection>
  <connection id="8" keepAlive="1" name="SP_Meldunek_sekcja_IV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19-05-01', '2019-05-31' "/>
  </connection>
  <connection id="9" keepAlive="1" name="SP_Meldunek_sekcja_IX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19-05-01', '2019-05-31' "/>
  </connection>
  <connection id="10" keepAlive="1" name="SP_Meldunek_sekcja_IX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19-05-01', '2019-05-31' "/>
  </connection>
  <connection id="11" keepAlive="1" name="SP_Meldunek_sekcja_V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19-05-01', '2019-05-31' "/>
  </connection>
  <connection id="12" keepAlive="1" name="SP_Meldunek_sekcja_V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19-05-01', '2019-05-31' "/>
  </connection>
  <connection id="13" keepAlive="1" name="SP_Meldunek_sekcja_V_tab_3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19-05-01', '2019-05-31' "/>
  </connection>
  <connection id="14" keepAlive="1" name="SP_Meldunek_sekcja_V_tab_4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19-05-01', '2019-05-31' "/>
  </connection>
  <connection id="15" keepAlive="1" name="SP_Meldunek_sekcja_V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19-05-01', '2019-05-31' "/>
  </connection>
  <connection id="16" keepAlive="1" name="SP_Meldunek_sekcja_V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19-05-01', '2019-05-31' 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19-05-01', '2019-05-31' "/>
  </connection>
</connections>
</file>

<file path=xl/sharedStrings.xml><?xml version="1.0" encoding="utf-8"?>
<sst xmlns="http://schemas.openxmlformats.org/spreadsheetml/2006/main" count="986" uniqueCount="178">
  <si>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</si>
  <si>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</si>
  <si>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</si>
  <si>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</si>
  <si>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</si>
  <si>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</si>
  <si>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</si>
  <si>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</si>
  <si>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</si>
  <si>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</si>
  <si>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</si>
  <si>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</si>
  <si>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</si>
  <si>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</si>
  <si>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</si>
  <si>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</si>
  <si>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</si>
  <si>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</si>
  <si>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</si>
  <si>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</si>
  <si>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</si>
  <si>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</si>
  <si>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</si>
  <si>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</si>
  <si>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</si>
  <si>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</si>
  <si>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</si>
  <si>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</si>
  <si>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</si>
  <si>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</si>
  <si>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</si>
  <si>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</si>
  <si>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</si>
  <si>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</si>
  <si>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</si>
  <si>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</si>
  <si>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</si>
  <si>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</si>
  <si>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</si>
  <si>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</si>
  <si>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</si>
  <si>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</si>
  <si>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</si>
  <si>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</si>
  <si>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</si>
  <si>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</si>
  <si>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</si>
  <si>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</si>
  <si>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</si>
  <si>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</si>
  <si>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</si>
  <si>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</si>
  <si>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</si>
  <si>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</si>
  <si>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</si>
  <si>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</si>
  <si>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</si>
  <si>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</si>
  <si>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</si>
  <si>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</si>
  <si>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</si>
  <si>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</si>
  <si>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</si>
  <si>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</si>
  <si>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</si>
  <si>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</si>
  <si>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</si>
  <si>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</si>
  <si>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</si>
  <si>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</si>
  <si>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</si>
  <si>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</si>
  <si>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</si>
  <si>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</si>
  <si>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</si>
  <si>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</si>
  <si>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</si>
  <si>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</si>
  <si>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</si>
  <si>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</si>
  <si>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</si>
  <si>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</si>
  <si>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</si>
  <si>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</si>
  <si>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</si>
  <si>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</si>
  <si>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</si>
  <si>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</si>
  <si>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</si>
  <si>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</si>
  <si>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</si>
  <si>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</si>
  <si>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</si>
  <si>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</si>
  <si>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</si>
  <si>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</si>
  <si>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</si>
  <si>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</si>
  <si>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</si>
  <si>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</si>
  <si>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</si>
  <si>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</si>
  <si>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</si>
  <si>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</si>
  <si>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</si>
  <si>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</si>
  <si>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</si>
  <si>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</si>
  <si>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</si>
  <si>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</si>
  <si>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</si>
  <si>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</si>
  <si>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</si>
  <si>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</si>
  <si>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</si>
  <si>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</si>
  <si>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</si>
  <si>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</si>
  <si>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</si>
  <si>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</si>
  <si>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</si>
  <si>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</si>
  <si>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</si>
  <si>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</si>
  <si>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</si>
  <si>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</si>
  <si>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</si>
  <si>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</si>
  <si>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</si>
  <si>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</si>
  <si>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</si>
  <si>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</si>
  <si>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</si>
  <si>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</si>
  <si>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SZWECJA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</si>
  <si>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</si>
  <si>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</si>
  <si>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</si>
  <si>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</si>
  <si>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</si>
  <si>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</si>
  <si>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</si>
  <si>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</si>
  <si>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</si>
  <si>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</si>
  <si>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01.05.2019</t>
  </si>
  <si>
    <t>31.05.2019</t>
  </si>
  <si>
    <t>01.01.2019</t>
  </si>
  <si>
    <t>IRAN</t>
  </si>
  <si>
    <t>WIETNAM</t>
  </si>
  <si>
    <t>BIAŁORUŚ</t>
  </si>
  <si>
    <t>AFGANISTAN</t>
  </si>
  <si>
    <t>TURCJA</t>
  </si>
  <si>
    <t>NIDERLANDY</t>
  </si>
  <si>
    <t>BUŁGARIA</t>
  </si>
  <si>
    <t>GRECJA</t>
  </si>
  <si>
    <t>KAZACHSTAN</t>
  </si>
  <si>
    <t>ARMENIA</t>
  </si>
  <si>
    <t>25.05.2019 - 31.05.2019</t>
  </si>
  <si>
    <t>18.05.2019 - 24.05.2019</t>
  </si>
  <si>
    <t>11.05.2019 - 17.05.2019</t>
  </si>
  <si>
    <t>04.05.2019 - 10.05.2019</t>
  </si>
  <si>
    <t>27.04.2019 - 03.05.2019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</si>
  <si>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</si>
  <si>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</si>
  <si>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</si>
  <si>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Konsekwencją dużej liczby odmownych decyzji z obszaru legalizacji pobytu jest wzrost liczby odwołań. Miesięcznie jest to około 1,5 tys. spraw. Łącznie w 2019 r. do Szefa Urzędu wpłynęło ponad 7,4 tys. odwołań w sprawie legalizacji pobytu, z czego 79% dotyczyło pobytu czasowego, 14% zobowiązania do powrotu, a 4% pobytu stałego.
Połowę odwołań złożyli obywatele Ukrainy, 7% - Indii, po 6% - Gruzji i Wietnamu.
86% wszystkich odwołań zaskarżało decyzje wydane przez Wojewodę Mazowieckiego.
W tym samym czasie. Szef Urzędu  wydał 2 951 rozstrzygnięć, spośród których 28% stanowiło utrzymanie decyzji, 15%- uchylenie decyzji pierwszej instancji i przekazanie do ponownego rozpatrzenia, a 9% - udzielenie zezwolenia na pobyt cudzoziemcowi.</t>
  </si>
  <si>
    <t>III. Konsultacje wizowe</t>
  </si>
  <si>
    <t>W związku z zawieszeniem małego ruchu granicznego z Rosją w lipcu 2016 r., beneficjentami MRG są mieszkańcy Ukrainy. W okresie od stycznia do końca maja wnioskodawcy otrzymali 7,3 tys. zezwoleń, z czego 70% wydała placówka we Lwowie, a 30% w Łucku. Wydania zezwoleń MRG odmówiono 63 osobom, cofnięto 115 zezwoleń, a 16 zezwoleń unieważniono.</t>
  </si>
  <si>
    <t>Tradycyjnie zdecydowaną większość działań związanych ze stosowaniem Procedur Dublińskich stanowiły w 2019 r. sprawy dotyczące przejęcia odpowiedzialności za wniosek o udzielenie ochrony złożony na terytorium innego państwa członkowskiego (tzw. IN). Liczba cudzoziemców objętych tymi wnioskami wyniosła 1 601 os. Polska wystąpiła z takim wnioskiem do innych krajów europejskich (OUT) w przypadku 95 os.,  z czego 77% wniosków IN oraz 72% wniosków OUT zostało rozpatrzonych pozytywnie. 47% wniosków IN dotyczyło współpracy z Niemcami, a 30% - z Francją. Procedury OUT kierowane były głównie do Niemiec, Francji i Bułgarii.
Wnioski IN dotyczyły najczęściej ob. Rosji (57%), a także Gruzji, Ukrainy i Armenii (po 5%).</t>
  </si>
  <si>
    <t xml:space="preserve">Do końca maja br. Szef Urzędu wydał 1 731 decyzji, w tym 124 decyzje udzielające ochrony na terytorium RP: nadał status uchodźcy 52 osobom, 71 osób otrzymało ochronę uzupełniającą, 1 osoba pobyt tolerowany. Ponadto 815 wnioskodawców, w tym 464 obywateli Rosji, otrzymało decyzje negatywne, a postępowania 792 - w tym 586 obywateli Rosji - umorzono. Rozstrzygnięcia przyznające ochronę stanowiły 7% ogółu, decyzji negatywne - 47%, a umorzenia - 46%.
Najwięcej decyzji nadających ochronę otrzymali wnioskodawcy z Rosji (36% ogółu, uznawalność 11%), Tadżykistanu (12% ogółu, uznawalność 33%), Iraku, Syrii i Turcji (po 7% ogółu). Ogólna uznawalność wynosi 13%.
11 decyzji nadających ochronę wydała także Rada do Spraw Uchodźców: 5 dla obywateli Rosji, 6 dla obywateli Ukrainy. Oznacza to, że łącznie na terytorium RP w 2019 r. wydano 135 decyzji przyznających jedną z form ochrony, z czego 92% wydał Szef Urzędu, a 8% - Rada do Spraw Uchodźców.
W porównaniu do okresu styczeń-maj 2018 r. liczba wydawanych decyzji spadła o 25%. Zmieniły się też proporcje rodzajów rozstrzygnięć: odsetek umorzeń spadł z 60% na 46%, podczas gdy odsetek decyzji negatywnych wzrósł z 33% na 47%.
</t>
  </si>
  <si>
    <t>Wg stanu na 1 czerwca 2019 r. pod opieką Szefa Urzędu znajdowało się 2 948 cudzoziemców, 44% zamieszkiwało w jednym z 11 ośrodków recepcyjnych, pozostałe 56% preferowało pobieranie świadczenia pieniężnego i samodzielną organizację zakwaterowania. W poprzednich latach odsetek osób decydujących się na oczekiwanie na wydanie decyzji poza ośrodkiem mail zbliżone wartości: 2018 r. 56%, w 2017 r. - 59%.
Średnia ogólna liczba osób przebywających pod opieką Szefa Urzędu wynosi od stycznia ok 2,9 tys.
85% beneficjentów pomocy socjalnej Urzędu pochodziło z trzech krajów: 61% stanowili wnioskodawcy z Rosji (1587 os.), dalsze 19% - z Ukrainy (485 os.), 5% - z Tadżykistanu (95 os.). W tej grupie na pobyt w ośrodku decydowała się większość Rosjan (63%). Z kolei przeważające odsetki wnioskodawców z Ukrainy (95%) oraz Tadżykistanu (70%) wynajmowała mieszkania i preferowała samodzielne utrzymanie się ze środków otrzymanych od Szefa Urzędu.</t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</si>
  <si>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(69%), łączeniem rodzin (11%) i podjęciem studiów (9%). Pięciokrotny wzrost liczby wniosków w sprawach o legalizację pobytu nie jest powiązany  z proporcjonalnym wzrostem kadr i infrastruktury do obsługi cudzoziemców. W związku z tym średni czas trwania postępowania u wojewodów przekracza obecnie 7 miesięcy. 
Wg stanu na dzień 1 czerwca 2019 r. ważne zezwolenia na pobyt na terytorium RP posiadało  394 tys. cudzoziemców (rok wcześniej - 346 tys.), w tym najliczniejsze: 220 tys. (56%) na pobyt czasowy, po 72 tys. (18%) na pobyt stały oraz dokumentów poświadczających prawo pobytu obywateli UE.  Wszystkie formy ochrony (międzynarodowej i krajowej) posiadało 5,4 tys. cudzoziemców. Najliczniejsze obywatelstwa cudzoziemców w Polsce to: Ukraina - 195 tys. (49%), Białoruś - 22 tys. (6%), Niemcy - 21 tys. (5%),  Wietnam i Rosja - po 12 tys. (po 3%), Indie - 10 tys., Chiny - 9 tys., Włochy - 8 tys., Wielka Brytania i Hiszpania - po 6 tys. </t>
  </si>
  <si>
    <t>Warszawa, 10 czerwca 2019 r.</t>
  </si>
  <si>
    <t>W maju br. najwięcej wniosków konsultacyjnych (komunikaty NSConsultationDemand) Polska przesłała do Niemiec (2 423), Słowacji (2 261) oraz Węgier (1 560), natomiast największą liczbę próśb o konsultacje otrzymaliśmy od Francji (19 646), Niemiec (18 196) i Włoch (15 415). Jeśli zaś chodzi o konsultacje w reprezentacji to najwięcej takich komunikatów (NSRepresentingProcedureDemand) Polska przesłała i otrzymała ze Szwecji (odpowiednio: 84 i 98). W tym miesiącu do Wydziału Konsultacji Wizowych wpłynęło blisko 98 tys. wniosków, w tym 95% od partnerów Schengen. W tym samym czasie w Urzędzie zrealizowano prawie  92 tys. spraw: 87 tys. (95%) w odpowiedzi na wnioski innych państw.</t>
  </si>
  <si>
    <t xml:space="preserve">Liczba wniosków o legalizację pobytu złożonych do końca maja 2019 r. przekroczyła 105 tys., czyli tyle co w całym 2015 r. Przy czym warto zauważyć, że w ostatnim miesiącu liczba zarejestrowanych wniosków (22 tys.) była wyższa niż ostatnio (luty i marzec: po 20 tys., kwiecień: 17 tys.).
Najczęściej cudzoziemcy ubiegają się o zezwolenie na pobyt czasowy (92%). Dalsze 7% stanowiły wnioski o udzielenie zezwolenia na pobyt stały, a pozostały 1% - o udzielenie zezwolenia na pobyt rezydenta długoterminowego UE.
Bez zmian pozostała grupa urzędów wojewódzkich, do których cudzoziemcy najczęściej składali wnioski o legalizację pobytu: co czwarty wniosek przyjął Mazowiecki UW (26%), co dziesiąty Dolnośląski i Wielkopolski UW (po 10%), nieco mniej Małopolski UW (9%) oraz Wielkopolski UW (8%). Najmniej spraw wpłynęło do Warmińsko-Mazurskiego oraz Świętokrzyskiego UW (po 1%). 
Tradycyjnie najliczniejsze grupy wnioskodawców pochodziły z Ukrainy (72 tys., 69%), Gruzji i Białorusi (po 5%), Indii (3%) oraz Rosji (2%). Listę TOP10 zamykają wnioskodawcy z Mołdawii i Wietnamu (po 2%), a także Chin, Turcji i Nepalu (po 1%).
Cudzoziemcy z Ukrainy stanowili najliczniejszą grupę cudzoziemców, ubiegali się w zdecydowanej większości o udzielenie zezwolenia na pobyt czasowy (94%). ¾ wniosków na pobyt czasowy złożono w związku z pracą. Wnioskodawcy to w większości mężczyźni (59%). 62% wniosków wpłynęło do 5 urzędów wojewódzkich z największymi ośrodkami miejskimi – Mazowieckiego UW (21%), Dolnośląskiego UW (12%), Wielkopolskiego UW (11%), Śląskiego UW (10%), Małopolskiego UW (10%). Przy czym odsetek obywateli Ukrainy wśród wszystkich cudzoziemców ubiegających się o legalizację pobytu w poszczególnych województwach jest dość zróżnicowany choć wyraźnie dominujący (od 32% u Wojewody Podlaskiego do 87% u Opolskiego). Jedynie w podlaskiem najliczniejszą grupę cudzoziemców stanowią Białorusini (49% wnioskodawców). 
W skali kraju są oni drugą pod wzlędem liczebności grupą narodowościową starającą się o zezwolenie na pobyt (głównie czasowy lub stały). Podobnie jak w przypadku obywateli Ukrainy widoczna jest przewaga mężczyzn (59%). Dwa organy przyjmujące w największej liczbie wnioski od tej grupy cudzoziemców to Wojewoda Mazowiecki (36%) i Podlaski (15%). Dalsza 1/3 wnioskodawców rozproszyła się po województwach: lubelskim, pomorskim, wielkopolskim, małopolskim i dolnośląskim.
Do kolejnej dużej grupy należą obywatele Gruzji, składający niemal wyłącznie wnioski o udzielenie zezwolenia na pobyt czasowy, w dużej mierze w związku z pracą (96%). 85% wnioskodawców stanowią mężczyźni. Ponad połowa wniosków została złożona do trzech urzędów wojewódzkich: Mazowieckiego UW (28%), Wielkopolskiego UW (15%), Łódzkiego UW (12%).
Czwartą najliczniejszą grupą są wnioskodawcy z Indii, ubiegający się  niemal wyłącznie o udzielenie zezwolenia na pobyt czasowy (98%), głównie w województwach z dużymi ośrodkami miejskimi.  47% jako cel pobytu deklarowała aktywność zawodową, 30% - edukację, co jest znaczną zmianą w stosunku do 2018 r., kiedy praca była celem pobytu dla 10% więcej wnioskodawców, a edukacją było zainteresowanych 23% wnioskodawców.  Połowa Hindusów złożyła wnioski do Mazowieckiego UW, kolejne 29% łącznie do Małopolskiego, Pomorskiego i Dolnośląskiego UW. Trzech na czterech wnioskodawców w 2019 r. było płci męskiej. 
Zestawienie TOP5 legalizacji zamykają obywatele Rosji. Czterech na pięciu wnioskodawców w 2019 r. ubiegało się o udzielenie zezwolenia na pobyt czasowy, dalsze 18% - na pobyt stały. 36% wniosków przyjął Wojewoda Mazowiecki, dalsze 18% - Wojewoda Małopolski. Rosjanie są jedyną grupą TOP 5 z wyrównanymi proporcjami płci. 
W tym samym czasie urzędy wojewódzkie wydały prawie 84 tys. decyzji, z czego 77% stanowiły zgody na pobyt, 18% - odmowy, a 5% - umorzenia. Odnotowano zauważalny procentowy spadek decyzji pozytywnych na rzecz negatywnych (8%). Około 15% decyzji wydawanych Rosjanom, Ukraińcom oraz Białorusinom stanowiły odmowy, podczas gdy takie same rozstrzygnięcie otrzymało 22% hinduskich i 35% gruzińskich wnioskodawców.
29% rozstrzygnięć wydał Wojewoda Mazowiecki, dalsze 12% - Małopolski, a kolejne 10% - Wielkopolski. Niemal 2/3 decyzji negatywnych zostało wydanych przez Mazowiecki UW (51%-Ukraina, po 6%: Indie, Wietnam, Gruzja, Białoruś), dalsze 11% - przez Wielkopolski UW (75% - Ukraina, 6% - Gruzja).
</t>
  </si>
  <si>
    <t>Liczba wniosków o udzielenie ochrony międzynarodowej pozostaje wciąż stosunkowo niska, rok 2019 oraz 2018 charakteryzują wartości najniższe od 2000 roku.  Do końca maja br. Polsce złożono 775 wniosków o udzielenie ochrony międzynarodowej obejmujących 1 567 osób. 75% wnioskodawców pochodziło z dwóch krajów: Rosji (63%, głównie narodowość czeczeńska) oraz Ukrainy (12%). Pozostali cudzoziemcy, którzy w większej liczbie ubiegali się o przyznanie ochrony pochodzili z Tadżykistanu (47os., 3%), Afganistanu (39 os., 2,5%), Turcji (37 os., 2%). 62% stanowiły wnioski pierwsze, dalsze 38% - kolejne (wraz ze wznowieniami).
Nieco ponad połowa wniosków została złożona na wschodniej granicy kraju, z czego najwięcej w placówce PSG w Terespolu (33%). Dalsze 26% przyjęła PSG w Warszawie.
43% wnioskodawców stanowiły osoby niepełnoletnie (49% dziewczęta, 51% chłopcy), dalsze 57% - pełnoletnie (39% kobiety, 61% mężczyźni). Wzór z przewagą pełnoletnich wnioskodawców powielają wszystkie państwa listy TOP5 - z wyjątkiem Rosji i Tadżykistanu, w przypadku których odsetek małoletnich wynosi odpowiednio 56% i 60%.
W podziale na płeć 43% wnioskodawców stanowiły kobiety, 57% mężczyźni. W dwóch głównych grupach wnioskodawców proporcje płci rozkładają się następująco: Rosja: 51% kobiet, 49% mężczyzn, Ukraina: 39% kobiet, 61% mężczyzn. Większość pozostałych najliczniejszych grup wnioskodawców wpasowuje się we wzór rozkładu płci z przewagą mężczyzn.
Liczba spraw w toku w I instancji według stanu na dzień koniec maja wynosiła 3 107. 70% z nich było w toku od więcej niż 6 miesięcy, 30% - krócej niż pół roku temu. 3/4 cudzoziemców, których sprawy były w toku zadeklarowało obywatelstwo rosyjskie, co dziesiąty - ukraińskie.</t>
  </si>
  <si>
    <t>opracowała: M. Kozłowska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</si>
</sst>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i/>
      <sz val="8"/>
      <name val="Roboto"/>
      <charset val="238"/>
    </font>
    <font>
      <sz val="10"/>
      <color rgb="FFFF0000"/>
      <name val="Roboto"/>
      <charset val="238"/>
    </font>
    <font>
      <sz val="11"/>
      <color rgb="FFFF0000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23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165" fontId="20" fillId="0" borderId="0" xfId="0" applyNumberFormat="1" applyFont="1" applyBorder="1" applyProtection="1">
      <protection locked="0"/>
    </xf>
    <xf numFmtId="14" fontId="20" fillId="0" borderId="0" xfId="0" applyNumberFormat="1" applyFont="1" applyProtection="1">
      <protection locked="0"/>
    </xf>
    <xf numFmtId="165" fontId="20" fillId="0" borderId="0" xfId="0" applyNumberFormat="1" applyFo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9" fillId="0" borderId="0" xfId="43" applyFont="1" applyProtection="1">
      <protection locked="0"/>
    </xf>
    <xf numFmtId="0" fontId="20" fillId="0" borderId="0" xfId="0" applyFont="1" applyFill="1" applyBorder="1" applyProtection="1">
      <protection locked="0"/>
    </xf>
    <xf numFmtId="0" fontId="27" fillId="0" borderId="0" xfId="10" applyFont="1" applyFill="1" applyBorder="1" applyAlignment="1" applyProtection="1">
      <alignment horizontal="left" vertical="center"/>
      <protection locked="0"/>
    </xf>
    <xf numFmtId="0" fontId="27" fillId="0" borderId="0" xfId="1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65" fontId="3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5" fontId="20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0" fontId="20" fillId="0" borderId="50" xfId="0" applyFont="1" applyBorder="1" applyProtection="1"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7" fillId="35" borderId="0" xfId="0" applyFont="1" applyFill="1" applyBorder="1" applyAlignment="1" applyProtection="1">
      <alignment horizontal="center" vertical="center"/>
      <protection locked="0"/>
    </xf>
    <xf numFmtId="3" fontId="27" fillId="35" borderId="0" xfId="0" applyNumberFormat="1" applyFont="1" applyFill="1" applyBorder="1" applyAlignment="1" applyProtection="1">
      <alignment horizontal="center" vertical="center"/>
      <protection locked="0"/>
    </xf>
    <xf numFmtId="3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 wrapText="1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7" fillId="36" borderId="0" xfId="10" applyFont="1" applyFill="1" applyBorder="1" applyAlignment="1" applyProtection="1">
      <alignment horizontal="center" vertical="center"/>
      <protection locked="0"/>
    </xf>
    <xf numFmtId="3" fontId="27" fillId="36" borderId="0" xfId="10" applyNumberFormat="1" applyFont="1" applyFill="1" applyBorder="1" applyAlignment="1" applyProtection="1">
      <alignment horizontal="center" vertical="center"/>
    </xf>
    <xf numFmtId="0" fontId="27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36" fillId="33" borderId="0" xfId="0" applyFont="1" applyFill="1" applyAlignment="1" applyProtection="1">
      <alignment horizontal="left" vertical="top"/>
      <protection locked="0"/>
    </xf>
    <xf numFmtId="0" fontId="36" fillId="33" borderId="0" xfId="0" applyFont="1" applyFill="1" applyAlignment="1" applyProtection="1">
      <alignment horizontal="left" vertical="top" wrapText="1"/>
      <protection locked="0"/>
    </xf>
    <xf numFmtId="0" fontId="20" fillId="33" borderId="0" xfId="0" applyFont="1" applyFill="1" applyAlignment="1" applyProtection="1">
      <alignment horizontal="left" vertical="top" wrapText="1"/>
      <protection locked="0"/>
    </xf>
    <xf numFmtId="3" fontId="27" fillId="34" borderId="47" xfId="0" applyNumberFormat="1" applyFont="1" applyFill="1" applyBorder="1" applyAlignment="1" applyProtection="1">
      <alignment horizontal="center" vertical="center"/>
    </xf>
    <xf numFmtId="3" fontId="27" fillId="34" borderId="54" xfId="0" applyNumberFormat="1" applyFont="1" applyFill="1" applyBorder="1" applyAlignment="1" applyProtection="1">
      <alignment horizontal="center" vertical="center"/>
    </xf>
    <xf numFmtId="3" fontId="27" fillId="34" borderId="48" xfId="0" applyNumberFormat="1" applyFont="1" applyFill="1" applyBorder="1" applyAlignment="1" applyProtection="1">
      <alignment horizontal="center" vertical="center"/>
    </xf>
    <xf numFmtId="3" fontId="28" fillId="34" borderId="17" xfId="0" applyNumberFormat="1" applyFont="1" applyFill="1" applyBorder="1" applyAlignment="1" applyProtection="1">
      <alignment horizontal="right" vertical="center"/>
    </xf>
    <xf numFmtId="3" fontId="28" fillId="34" borderId="18" xfId="0" applyNumberFormat="1" applyFont="1" applyFill="1" applyBorder="1" applyAlignment="1" applyProtection="1">
      <alignment horizontal="right" vertical="center"/>
    </xf>
    <xf numFmtId="3" fontId="28" fillId="34" borderId="19" xfId="0" applyNumberFormat="1" applyFont="1" applyFill="1" applyBorder="1" applyAlignment="1" applyProtection="1">
      <alignment horizontal="right" vertical="center"/>
    </xf>
    <xf numFmtId="3" fontId="27" fillId="36" borderId="47" xfId="10" applyNumberFormat="1" applyFont="1" applyFill="1" applyBorder="1" applyAlignment="1" applyProtection="1">
      <alignment horizontal="center" vertical="center"/>
    </xf>
    <xf numFmtId="3" fontId="27" fillId="36" borderId="54" xfId="10" applyNumberFormat="1" applyFont="1" applyFill="1" applyBorder="1" applyAlignment="1" applyProtection="1">
      <alignment horizontal="center" vertical="center"/>
    </xf>
    <xf numFmtId="3" fontId="27" fillId="36" borderId="49" xfId="10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36" fillId="33" borderId="0" xfId="0" applyFont="1" applyFill="1" applyAlignment="1" applyProtection="1">
      <alignment horizontal="left" vertical="top"/>
      <protection locked="0"/>
    </xf>
    <xf numFmtId="0" fontId="28" fillId="34" borderId="41" xfId="0" applyFont="1" applyFill="1" applyBorder="1" applyAlignment="1" applyProtection="1">
      <alignment horizontal="left" vertical="center" wrapText="1"/>
      <protection locked="0"/>
    </xf>
    <xf numFmtId="0" fontId="28" fillId="34" borderId="42" xfId="0" applyFont="1" applyFill="1" applyBorder="1" applyAlignment="1" applyProtection="1">
      <alignment horizontal="left" vertical="center" wrapText="1"/>
      <protection locked="0"/>
    </xf>
    <xf numFmtId="3" fontId="28" fillId="0" borderId="10" xfId="0" applyNumberFormat="1" applyFont="1" applyBorder="1" applyAlignment="1" applyProtection="1">
      <alignment horizontal="right" vertical="center" wrapText="1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8" fillId="0" borderId="32" xfId="0" applyNumberFormat="1" applyFont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0" fontId="28" fillId="34" borderId="2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left" vertical="center" wrapText="1"/>
      <protection locked="0"/>
    </xf>
    <xf numFmtId="3" fontId="27" fillId="35" borderId="45" xfId="10" applyNumberFormat="1" applyFont="1" applyFill="1" applyBorder="1" applyAlignment="1" applyProtection="1">
      <alignment horizontal="center" vertical="center"/>
    </xf>
    <xf numFmtId="3" fontId="27" fillId="35" borderId="46" xfId="10" applyNumberFormat="1" applyFont="1" applyFill="1" applyBorder="1" applyAlignment="1" applyProtection="1">
      <alignment horizontal="center" vertical="center"/>
    </xf>
    <xf numFmtId="3" fontId="28" fillId="0" borderId="32" xfId="0" applyNumberFormat="1" applyFont="1" applyBorder="1" applyAlignment="1" applyProtection="1">
      <alignment horizontal="right" vertical="center" wrapText="1"/>
    </xf>
    <xf numFmtId="3" fontId="28" fillId="36" borderId="10" xfId="24" applyNumberFormat="1" applyFont="1" applyFill="1" applyBorder="1" applyAlignment="1" applyProtection="1">
      <alignment horizontal="right" vertical="center" wrapText="1"/>
    </xf>
    <xf numFmtId="3" fontId="28" fillId="36" borderId="32" xfId="24" applyNumberFormat="1" applyFont="1" applyFill="1" applyBorder="1" applyAlignment="1" applyProtection="1">
      <alignment horizontal="right" vertical="center" wrapText="1"/>
    </xf>
    <xf numFmtId="0" fontId="22" fillId="35" borderId="0" xfId="1" applyFont="1" applyFill="1" applyBorder="1" applyAlignment="1" applyProtection="1">
      <alignment horizontal="center" vertical="center" wrapText="1"/>
      <protection locked="0"/>
    </xf>
    <xf numFmtId="164" fontId="23" fillId="0" borderId="0" xfId="2" applyNumberFormat="1" applyFont="1" applyBorder="1" applyAlignment="1" applyProtection="1">
      <alignment horizontal="center"/>
    </xf>
    <xf numFmtId="3" fontId="28" fillId="0" borderId="42" xfId="0" applyNumberFormat="1" applyFont="1" applyBorder="1" applyAlignment="1" applyProtection="1">
      <alignment horizontal="right" vertical="center" wrapText="1"/>
    </xf>
    <xf numFmtId="0" fontId="27" fillId="36" borderId="44" xfId="0" applyFont="1" applyFill="1" applyBorder="1" applyAlignment="1" applyProtection="1">
      <alignment horizontal="center" vertical="center"/>
    </xf>
    <xf numFmtId="0" fontId="27" fillId="36" borderId="45" xfId="0" applyFont="1" applyFill="1" applyBorder="1" applyAlignment="1" applyProtection="1">
      <alignment horizontal="center" vertical="center"/>
    </xf>
    <xf numFmtId="3" fontId="27" fillId="36" borderId="45" xfId="0" applyNumberFormat="1" applyFont="1" applyFill="1" applyBorder="1" applyAlignment="1" applyProtection="1">
      <alignment horizontal="center" vertical="center"/>
    </xf>
    <xf numFmtId="3" fontId="27" fillId="36" borderId="46" xfId="0" applyNumberFormat="1" applyFont="1" applyFill="1" applyBorder="1" applyAlignment="1" applyProtection="1">
      <alignment horizontal="center" vertical="center"/>
    </xf>
    <xf numFmtId="3" fontId="27" fillId="33" borderId="45" xfId="10" applyNumberFormat="1" applyFont="1" applyFill="1" applyBorder="1" applyAlignment="1" applyProtection="1">
      <alignment horizontal="center" vertical="center"/>
    </xf>
    <xf numFmtId="3" fontId="27" fillId="33" borderId="46" xfId="10" applyNumberFormat="1" applyFont="1" applyFill="1" applyBorder="1" applyAlignment="1" applyProtection="1">
      <alignment horizontal="center" vertical="center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5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44" xfId="10" applyFont="1" applyFill="1" applyBorder="1" applyAlignment="1" applyProtection="1">
      <alignment horizontal="center" vertical="center"/>
      <protection locked="0"/>
    </xf>
    <xf numFmtId="0" fontId="27" fillId="36" borderId="45" xfId="10" applyFont="1" applyFill="1" applyBorder="1" applyAlignment="1" applyProtection="1">
      <alignment horizontal="center" vertical="center"/>
      <protection locked="0"/>
    </xf>
    <xf numFmtId="3" fontId="27" fillId="36" borderId="45" xfId="10" applyNumberFormat="1" applyFont="1" applyFill="1" applyBorder="1" applyAlignment="1" applyProtection="1">
      <alignment horizontal="center" vertical="center"/>
    </xf>
    <xf numFmtId="3" fontId="27" fillId="36" borderId="46" xfId="10" applyNumberFormat="1" applyFont="1" applyFill="1" applyBorder="1" applyAlignment="1" applyProtection="1">
      <alignment horizontal="center" vertical="center"/>
    </xf>
    <xf numFmtId="0" fontId="27" fillId="33" borderId="21" xfId="0" applyFont="1" applyFill="1" applyBorder="1" applyAlignment="1" applyProtection="1">
      <alignment horizontal="center" vertical="center"/>
    </xf>
    <xf numFmtId="0" fontId="27" fillId="33" borderId="31" xfId="0" applyFont="1" applyFill="1" applyBorder="1" applyAlignment="1" applyProtection="1">
      <alignment horizontal="center" vertical="center"/>
    </xf>
    <xf numFmtId="0" fontId="27" fillId="33" borderId="32" xfId="0" applyFont="1" applyFill="1" applyBorder="1" applyAlignment="1" applyProtection="1">
      <alignment horizontal="center" vertical="center" wrapText="1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0" fontId="27" fillId="35" borderId="44" xfId="10" applyFont="1" applyFill="1" applyBorder="1" applyAlignment="1" applyProtection="1">
      <alignment horizontal="center" vertical="center" wrapText="1"/>
      <protection locked="0"/>
    </xf>
    <xf numFmtId="0" fontId="27" fillId="35" borderId="45" xfId="1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/>
      <protection locked="0"/>
    </xf>
    <xf numFmtId="3" fontId="28" fillId="35" borderId="29" xfId="0" applyNumberFormat="1" applyFont="1" applyFill="1" applyBorder="1" applyAlignment="1" applyProtection="1">
      <alignment horizontal="right" vertical="center" wrapText="1"/>
    </xf>
    <xf numFmtId="3" fontId="28" fillId="35" borderId="37" xfId="0" applyNumberFormat="1" applyFont="1" applyFill="1" applyBorder="1" applyAlignment="1" applyProtection="1">
      <alignment horizontal="right" vertical="center" wrapText="1"/>
    </xf>
    <xf numFmtId="3" fontId="28" fillId="35" borderId="30" xfId="0" applyNumberFormat="1" applyFont="1" applyFill="1" applyBorder="1" applyAlignment="1" applyProtection="1">
      <alignment horizontal="right" vertical="center" wrapText="1"/>
    </xf>
    <xf numFmtId="0" fontId="28" fillId="0" borderId="41" xfId="24" applyFont="1" applyFill="1" applyBorder="1" applyAlignment="1" applyProtection="1">
      <alignment horizontal="left" vertical="center" indent="1"/>
      <protection locked="0"/>
    </xf>
    <xf numFmtId="0" fontId="28" fillId="0" borderId="42" xfId="24" applyFont="1" applyFill="1" applyBorder="1" applyAlignment="1" applyProtection="1">
      <alignment horizontal="left" vertical="center" indent="1"/>
      <protection locked="0"/>
    </xf>
    <xf numFmtId="3" fontId="28" fillId="0" borderId="42" xfId="24" applyNumberFormat="1" applyFont="1" applyFill="1" applyBorder="1" applyAlignment="1" applyProtection="1">
      <alignment horizontal="right" vertical="center"/>
    </xf>
    <xf numFmtId="3" fontId="27" fillId="34" borderId="45" xfId="0" applyNumberFormat="1" applyFont="1" applyFill="1" applyBorder="1" applyAlignment="1" applyProtection="1">
      <alignment horizontal="center" vertical="center"/>
    </xf>
    <xf numFmtId="3" fontId="27" fillId="34" borderId="46" xfId="0" applyNumberFormat="1" applyFont="1" applyFill="1" applyBorder="1" applyAlignment="1" applyProtection="1">
      <alignment horizontal="center" vertical="center"/>
    </xf>
    <xf numFmtId="3" fontId="28" fillId="34" borderId="10" xfId="0" applyNumberFormat="1" applyFont="1" applyFill="1" applyBorder="1" applyAlignment="1" applyProtection="1">
      <alignment horizontal="right" vertical="center"/>
    </xf>
    <xf numFmtId="3" fontId="28" fillId="35" borderId="42" xfId="0" applyNumberFormat="1" applyFont="1" applyFill="1" applyBorder="1" applyAlignment="1" applyProtection="1">
      <alignment horizontal="right" vertical="center"/>
    </xf>
    <xf numFmtId="0" fontId="28" fillId="35" borderId="41" xfId="0" applyFont="1" applyFill="1" applyBorder="1" applyAlignment="1" applyProtection="1">
      <alignment horizontal="left" vertical="center" wrapText="1"/>
    </xf>
    <xf numFmtId="0" fontId="28" fillId="35" borderId="42" xfId="0" applyFont="1" applyFill="1" applyBorder="1" applyAlignment="1" applyProtection="1">
      <alignment horizontal="left" vertical="center" wrapText="1"/>
    </xf>
    <xf numFmtId="0" fontId="27" fillId="36" borderId="44" xfId="10" applyFont="1" applyFill="1" applyBorder="1" applyAlignment="1" applyProtection="1">
      <alignment vertical="center" wrapText="1"/>
    </xf>
    <xf numFmtId="0" fontId="27" fillId="36" borderId="45" xfId="10" applyFont="1" applyFill="1" applyBorder="1" applyAlignment="1" applyProtection="1">
      <alignment vertical="center" wrapText="1"/>
    </xf>
    <xf numFmtId="0" fontId="27" fillId="35" borderId="20" xfId="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 wrapText="1"/>
      <protection locked="0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10" xfId="0" applyFont="1" applyFill="1" applyBorder="1" applyAlignment="1" applyProtection="1">
      <alignment horizontal="center" vertical="center" wrapText="1"/>
      <protection locked="0"/>
    </xf>
    <xf numFmtId="0" fontId="33" fillId="35" borderId="21" xfId="0" applyFont="1" applyFill="1" applyBorder="1" applyAlignment="1" applyProtection="1">
      <alignment horizontal="center" vertical="center" wrapText="1"/>
    </xf>
    <xf numFmtId="0" fontId="28" fillId="0" borderId="41" xfId="0" applyFont="1" applyFill="1" applyBorder="1" applyAlignment="1" applyProtection="1">
      <alignment horizontal="left" vertical="center" wrapText="1"/>
      <protection locked="0"/>
    </xf>
    <xf numFmtId="0" fontId="28" fillId="0" borderId="42" xfId="0" applyFont="1" applyFill="1" applyBorder="1" applyAlignment="1" applyProtection="1">
      <alignment horizontal="left" vertical="center" wrapText="1"/>
      <protection locked="0"/>
    </xf>
    <xf numFmtId="0" fontId="28" fillId="34" borderId="10" xfId="43" applyFont="1" applyFill="1" applyBorder="1" applyAlignment="1" applyProtection="1">
      <alignment horizontal="right" vertical="center"/>
    </xf>
    <xf numFmtId="0" fontId="27" fillId="36" borderId="52" xfId="10" applyFont="1" applyFill="1" applyBorder="1" applyAlignment="1" applyProtection="1">
      <alignment horizontal="center" vertical="center"/>
    </xf>
    <xf numFmtId="0" fontId="28" fillId="35" borderId="10" xfId="43" applyFont="1" applyFill="1" applyBorder="1" applyAlignment="1" applyProtection="1">
      <alignment horizontal="right" vertical="center"/>
    </xf>
    <xf numFmtId="0" fontId="28" fillId="35" borderId="42" xfId="43" applyFont="1" applyFill="1" applyBorder="1" applyAlignment="1" applyProtection="1">
      <alignment horizontal="right" vertical="center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0" fontId="27" fillId="36" borderId="32" xfId="0" applyFont="1" applyFill="1" applyBorder="1" applyAlignment="1" applyProtection="1">
      <alignment horizontal="center" vertical="center" textRotation="90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0" fontId="27" fillId="36" borderId="47" xfId="10" applyFont="1" applyFill="1" applyBorder="1" applyAlignment="1" applyProtection="1">
      <alignment horizontal="center" vertical="center"/>
    </xf>
    <xf numFmtId="0" fontId="27" fillId="36" borderId="48" xfId="10" applyFont="1" applyFill="1" applyBorder="1" applyAlignment="1" applyProtection="1">
      <alignment horizontal="center" vertical="center"/>
    </xf>
    <xf numFmtId="0" fontId="28" fillId="35" borderId="11" xfId="43" applyFont="1" applyFill="1" applyBorder="1" applyAlignment="1" applyProtection="1">
      <alignment horizontal="right" vertical="center"/>
    </xf>
    <xf numFmtId="0" fontId="28" fillId="35" borderId="13" xfId="43" applyFont="1" applyFill="1" applyBorder="1" applyAlignment="1" applyProtection="1">
      <alignment horizontal="right" vertical="center"/>
    </xf>
    <xf numFmtId="0" fontId="27" fillId="34" borderId="44" xfId="24" applyFont="1" applyFill="1" applyBorder="1" applyAlignment="1" applyProtection="1">
      <alignment horizontal="center" vertical="center" wrapText="1"/>
      <protection locked="0"/>
    </xf>
    <xf numFmtId="0" fontId="27" fillId="34" borderId="45" xfId="24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</xf>
    <xf numFmtId="0" fontId="27" fillId="36" borderId="31" xfId="0" applyFont="1" applyFill="1" applyBorder="1" applyAlignment="1" applyProtection="1">
      <alignment horizontal="center" vertical="center" wrapText="1"/>
    </xf>
    <xf numFmtId="3" fontId="28" fillId="36" borderId="10" xfId="24" applyNumberFormat="1" applyFont="1" applyFill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wrapText="1"/>
    </xf>
    <xf numFmtId="0" fontId="28" fillId="36" borderId="10" xfId="24" applyFont="1" applyFill="1" applyBorder="1" applyAlignment="1" applyProtection="1">
      <alignment horizontal="left" vertical="center" wrapText="1"/>
    </xf>
    <xf numFmtId="0" fontId="28" fillId="0" borderId="25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8" fillId="0" borderId="41" xfId="0" applyFont="1" applyFill="1" applyBorder="1" applyAlignment="1" applyProtection="1">
      <alignment horizontal="left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3" fontId="28" fillId="0" borderId="42" xfId="0" applyNumberFormat="1" applyFont="1" applyBorder="1" applyAlignment="1" applyProtection="1">
      <alignment horizontal="right" vertical="center"/>
    </xf>
    <xf numFmtId="3" fontId="28" fillId="0" borderId="43" xfId="0" applyNumberFormat="1" applyFont="1" applyBorder="1" applyAlignment="1" applyProtection="1">
      <alignment horizontal="right" vertical="center" wrapText="1"/>
    </xf>
    <xf numFmtId="3" fontId="28" fillId="0" borderId="42" xfId="0" applyNumberFormat="1" applyFont="1" applyFill="1" applyBorder="1" applyAlignment="1" applyProtection="1">
      <alignment horizontal="right" vertical="center"/>
    </xf>
    <xf numFmtId="3" fontId="28" fillId="0" borderId="10" xfId="0" applyNumberFormat="1" applyFont="1" applyFill="1" applyBorder="1" applyAlignment="1" applyProtection="1">
      <alignment horizontal="right" vertical="center"/>
    </xf>
    <xf numFmtId="3" fontId="28" fillId="0" borderId="17" xfId="0" applyNumberFormat="1" applyFont="1" applyFill="1" applyBorder="1" applyAlignment="1" applyProtection="1">
      <alignment horizontal="right" vertical="center"/>
    </xf>
    <xf numFmtId="3" fontId="28" fillId="0" borderId="18" xfId="0" applyNumberFormat="1" applyFont="1" applyFill="1" applyBorder="1" applyAlignment="1" applyProtection="1">
      <alignment horizontal="right" vertical="center"/>
    </xf>
    <xf numFmtId="3" fontId="28" fillId="0" borderId="19" xfId="0" applyNumberFormat="1" applyFont="1" applyFill="1" applyBorder="1" applyAlignment="1" applyProtection="1">
      <alignment horizontal="right" vertical="center"/>
    </xf>
    <xf numFmtId="0" fontId="33" fillId="35" borderId="31" xfId="0" applyFont="1" applyFill="1" applyBorder="1" applyAlignment="1" applyProtection="1">
      <alignment horizontal="center" vertical="center" wrapText="1"/>
    </xf>
    <xf numFmtId="0" fontId="33" fillId="35" borderId="22" xfId="0" applyFont="1" applyFill="1" applyBorder="1" applyAlignment="1" applyProtection="1">
      <alignment horizontal="center" vertical="center" wrapText="1"/>
    </xf>
    <xf numFmtId="0" fontId="33" fillId="35" borderId="23" xfId="0" applyFont="1" applyFill="1" applyBorder="1" applyAlignment="1" applyProtection="1">
      <alignment horizontal="center" vertical="center" wrapText="1"/>
    </xf>
    <xf numFmtId="0" fontId="33" fillId="35" borderId="56" xfId="0" applyFont="1" applyFill="1" applyBorder="1" applyAlignment="1" applyProtection="1">
      <alignment horizontal="center" vertical="center" wrapText="1"/>
    </xf>
    <xf numFmtId="3" fontId="28" fillId="0" borderId="29" xfId="0" applyNumberFormat="1" applyFont="1" applyFill="1" applyBorder="1" applyAlignment="1" applyProtection="1">
      <alignment horizontal="right" vertical="center"/>
    </xf>
    <xf numFmtId="3" fontId="28" fillId="0" borderId="37" xfId="0" applyNumberFormat="1" applyFont="1" applyFill="1" applyBorder="1" applyAlignment="1" applyProtection="1">
      <alignment horizontal="right" vertical="center"/>
    </xf>
    <xf numFmtId="3" fontId="28" fillId="0" borderId="55" xfId="0" applyNumberFormat="1" applyFont="1" applyFill="1" applyBorder="1" applyAlignment="1" applyProtection="1">
      <alignment horizontal="right" vertical="center"/>
    </xf>
    <xf numFmtId="0" fontId="28" fillId="35" borderId="32" xfId="43" applyFont="1" applyFill="1" applyBorder="1" applyAlignment="1" applyProtection="1">
      <alignment horizontal="right" vertical="center"/>
    </xf>
    <xf numFmtId="0" fontId="28" fillId="34" borderId="32" xfId="43" applyFont="1" applyFill="1" applyBorder="1" applyAlignment="1" applyProtection="1">
      <alignment horizontal="right" vertical="center"/>
    </xf>
    <xf numFmtId="0" fontId="28" fillId="34" borderId="25" xfId="24" applyFont="1" applyFill="1" applyBorder="1" applyAlignment="1" applyProtection="1">
      <alignment horizontal="left" vertical="center" wrapText="1"/>
      <protection locked="0"/>
    </xf>
    <xf numFmtId="0" fontId="28" fillId="34" borderId="10" xfId="24" applyFont="1" applyFill="1" applyBorder="1" applyAlignment="1" applyProtection="1">
      <alignment horizontal="left" vertical="center" wrapText="1"/>
      <protection locked="0"/>
    </xf>
    <xf numFmtId="0" fontId="28" fillId="35" borderId="43" xfId="43" applyFont="1" applyFill="1" applyBorder="1" applyAlignment="1" applyProtection="1">
      <alignment horizontal="right" vertical="center"/>
    </xf>
    <xf numFmtId="0" fontId="27" fillId="35" borderId="57" xfId="0" applyFont="1" applyFill="1" applyBorder="1" applyAlignment="1" applyProtection="1">
      <alignment horizontal="center"/>
    </xf>
    <xf numFmtId="0" fontId="27" fillId="35" borderId="23" xfId="0" applyFont="1" applyFill="1" applyBorder="1" applyAlignment="1" applyProtection="1">
      <alignment horizontal="center"/>
    </xf>
    <xf numFmtId="0" fontId="27" fillId="35" borderId="24" xfId="0" applyFont="1" applyFill="1" applyBorder="1" applyAlignment="1" applyProtection="1">
      <alignment horizontal="center"/>
    </xf>
    <xf numFmtId="0" fontId="27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4" borderId="10" xfId="0" applyFont="1" applyFill="1" applyBorder="1" applyAlignment="1" applyProtection="1">
      <alignment horizontal="right" vertical="center"/>
    </xf>
    <xf numFmtId="0" fontId="27" fillId="35" borderId="10" xfId="44" applyFont="1" applyFill="1" applyBorder="1" applyAlignment="1" applyProtection="1">
      <alignment horizontal="center" vertical="center"/>
      <protection locked="0"/>
    </xf>
    <xf numFmtId="0" fontId="27" fillId="35" borderId="22" xfId="0" applyFont="1" applyFill="1" applyBorder="1" applyAlignment="1" applyProtection="1">
      <alignment horizontal="center" vertical="center"/>
    </xf>
    <xf numFmtId="0" fontId="27" fillId="35" borderId="23" xfId="0" applyFont="1" applyFill="1" applyBorder="1" applyAlignment="1" applyProtection="1">
      <alignment horizontal="center" vertical="center"/>
    </xf>
    <xf numFmtId="0" fontId="27" fillId="35" borderId="24" xfId="0" applyFont="1" applyFill="1" applyBorder="1" applyAlignment="1" applyProtection="1">
      <alignment horizontal="center" vertical="center"/>
    </xf>
    <xf numFmtId="0" fontId="27" fillId="35" borderId="17" xfId="44" applyFont="1" applyFill="1" applyBorder="1" applyAlignment="1" applyProtection="1">
      <alignment horizontal="center" vertical="center"/>
      <protection locked="0"/>
    </xf>
    <xf numFmtId="0" fontId="27" fillId="35" borderId="18" xfId="44" applyFont="1" applyFill="1" applyBorder="1" applyAlignment="1" applyProtection="1">
      <alignment horizontal="center" vertical="center"/>
      <protection locked="0"/>
    </xf>
    <xf numFmtId="0" fontId="27" fillId="35" borderId="26" xfId="44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 wrapText="1"/>
      <protection locked="0"/>
    </xf>
    <xf numFmtId="0" fontId="27" fillId="35" borderId="32" xfId="44" applyFont="1" applyFill="1" applyBorder="1" applyAlignment="1" applyProtection="1">
      <alignment horizontal="center" vertical="center"/>
      <protection locked="0"/>
    </xf>
    <xf numFmtId="0" fontId="27" fillId="35" borderId="19" xfId="44" applyFont="1" applyFill="1" applyBorder="1" applyAlignment="1" applyProtection="1">
      <alignment horizontal="center" vertical="center"/>
      <protection locked="0"/>
    </xf>
    <xf numFmtId="0" fontId="27" fillId="36" borderId="49" xfId="10" applyFont="1" applyFill="1" applyBorder="1" applyAlignment="1" applyProtection="1">
      <alignment horizontal="center" vertical="center"/>
    </xf>
    <xf numFmtId="0" fontId="20" fillId="0" borderId="0" xfId="0" applyFont="1" applyProtection="1">
      <protection locked="0"/>
    </xf>
    <xf numFmtId="0" fontId="28" fillId="35" borderId="35" xfId="43" applyFont="1" applyFill="1" applyBorder="1" applyAlignment="1" applyProtection="1">
      <alignment horizontal="right" vertical="center"/>
    </xf>
    <xf numFmtId="0" fontId="27" fillId="35" borderId="20" xfId="44" applyFont="1" applyFill="1" applyBorder="1" applyAlignment="1" applyProtection="1">
      <alignment horizontal="center" vertical="center"/>
      <protection locked="0"/>
    </xf>
    <xf numFmtId="0" fontId="27" fillId="35" borderId="21" xfId="44" applyFont="1" applyFill="1" applyBorder="1" applyAlignment="1" applyProtection="1">
      <alignment horizontal="center" vertical="center"/>
      <protection locked="0"/>
    </xf>
    <xf numFmtId="0" fontId="27" fillId="35" borderId="25" xfId="44" applyFont="1" applyFill="1" applyBorder="1" applyAlignment="1" applyProtection="1">
      <alignment horizontal="center" vertical="center"/>
      <protection locked="0"/>
    </xf>
    <xf numFmtId="0" fontId="28" fillId="34" borderId="17" xfId="43" applyFont="1" applyFill="1" applyBorder="1" applyAlignment="1" applyProtection="1">
      <alignment horizontal="right" vertical="center"/>
    </xf>
    <xf numFmtId="0" fontId="28" fillId="34" borderId="19" xfId="43" applyFont="1" applyFill="1" applyBorder="1" applyAlignment="1" applyProtection="1">
      <alignment horizontal="right" vertical="center"/>
    </xf>
    <xf numFmtId="0" fontId="28" fillId="35" borderId="17" xfId="43" applyFont="1" applyFill="1" applyBorder="1" applyAlignment="1" applyProtection="1">
      <alignment horizontal="right" vertical="center"/>
    </xf>
    <xf numFmtId="0" fontId="28" fillId="35" borderId="19" xfId="43" applyFont="1" applyFill="1" applyBorder="1" applyAlignment="1" applyProtection="1">
      <alignment horizontal="right" vertical="center"/>
    </xf>
    <xf numFmtId="0" fontId="27" fillId="35" borderId="33" xfId="44" applyFont="1" applyFill="1" applyBorder="1" applyAlignment="1" applyProtection="1">
      <alignment horizontal="center" vertical="center" textRotation="90"/>
      <protection locked="0"/>
    </xf>
    <xf numFmtId="0" fontId="27" fillId="35" borderId="12" xfId="44" applyFont="1" applyFill="1" applyBorder="1" applyAlignment="1" applyProtection="1">
      <alignment horizontal="center" vertical="center" textRotation="90"/>
      <protection locked="0"/>
    </xf>
    <xf numFmtId="0" fontId="27" fillId="35" borderId="13" xfId="44" applyFont="1" applyFill="1" applyBorder="1" applyAlignment="1" applyProtection="1">
      <alignment horizontal="center" vertical="center" textRotation="90"/>
      <protection locked="0"/>
    </xf>
    <xf numFmtId="0" fontId="27" fillId="35" borderId="34" xfId="44" applyFont="1" applyFill="1" applyBorder="1" applyAlignment="1" applyProtection="1">
      <alignment horizontal="center" vertical="center" textRotation="90"/>
      <protection locked="0"/>
    </xf>
    <xf numFmtId="0" fontId="27" fillId="35" borderId="15" xfId="44" applyFont="1" applyFill="1" applyBorder="1" applyAlignment="1" applyProtection="1">
      <alignment horizontal="center" vertical="center" textRotation="90"/>
      <protection locked="0"/>
    </xf>
    <xf numFmtId="0" fontId="27" fillId="35" borderId="16" xfId="44" applyFont="1" applyFill="1" applyBorder="1" applyAlignment="1" applyProtection="1">
      <alignment horizontal="center" vertical="center" textRotation="90"/>
      <protection locked="0"/>
    </xf>
    <xf numFmtId="0" fontId="27" fillId="36" borderId="45" xfId="10" applyFont="1" applyFill="1" applyBorder="1" applyAlignment="1" applyProtection="1">
      <alignment horizontal="center" vertical="center"/>
    </xf>
    <xf numFmtId="0" fontId="27" fillId="36" borderId="46" xfId="10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 indent="1"/>
    </xf>
    <xf numFmtId="0" fontId="27" fillId="36" borderId="45" xfId="10" applyFont="1" applyFill="1" applyBorder="1" applyAlignment="1" applyProtection="1">
      <alignment horizontal="left" vertical="center" indent="1"/>
    </xf>
    <xf numFmtId="0" fontId="28" fillId="35" borderId="10" xfId="0" applyFont="1" applyFill="1" applyBorder="1" applyAlignment="1" applyProtection="1">
      <alignment horizontal="right" vertical="center"/>
    </xf>
    <xf numFmtId="0" fontId="28" fillId="35" borderId="42" xfId="0" applyFont="1" applyFill="1" applyBorder="1" applyAlignment="1" applyProtection="1">
      <alignment horizontal="right" vertical="center"/>
    </xf>
    <xf numFmtId="0" fontId="27" fillId="35" borderId="20" xfId="0" applyFont="1" applyFill="1" applyBorder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/>
    </xf>
    <xf numFmtId="0" fontId="27" fillId="35" borderId="31" xfId="0" applyFont="1" applyFill="1" applyBorder="1" applyAlignment="1" applyProtection="1">
      <alignment horizontal="center"/>
    </xf>
    <xf numFmtId="0" fontId="27" fillId="35" borderId="44" xfId="0" applyFont="1" applyFill="1" applyBorder="1" applyAlignment="1" applyProtection="1">
      <alignment horizontal="center" vertical="center"/>
    </xf>
    <xf numFmtId="0" fontId="27" fillId="35" borderId="45" xfId="0" applyFont="1" applyFill="1" applyBorder="1" applyAlignment="1" applyProtection="1">
      <alignment horizontal="center" vertical="center"/>
    </xf>
    <xf numFmtId="0" fontId="28" fillId="36" borderId="41" xfId="0" applyFont="1" applyFill="1" applyBorder="1" applyAlignment="1" applyProtection="1">
      <alignment horizontal="left" vertical="center"/>
    </xf>
    <xf numFmtId="0" fontId="28" fillId="36" borderId="42" xfId="0" applyFont="1" applyFill="1" applyBorder="1" applyAlignment="1" applyProtection="1">
      <alignment horizontal="left" vertical="center"/>
    </xf>
    <xf numFmtId="3" fontId="28" fillId="36" borderId="42" xfId="24" applyNumberFormat="1" applyFont="1" applyFill="1" applyBorder="1" applyAlignment="1" applyProtection="1">
      <alignment horizontal="right" vertical="center" wrapText="1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  <protection locked="0"/>
    </xf>
    <xf numFmtId="3" fontId="28" fillId="35" borderId="28" xfId="0" applyNumberFormat="1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center" vertical="center"/>
      <protection locked="0"/>
    </xf>
    <xf numFmtId="0" fontId="28" fillId="35" borderId="28" xfId="0" applyFont="1" applyFill="1" applyBorder="1" applyAlignment="1" applyProtection="1">
      <alignment horizontal="center" vertical="center"/>
      <protection locked="0"/>
    </xf>
    <xf numFmtId="0" fontId="27" fillId="35" borderId="20" xfId="0" applyFont="1" applyFill="1" applyBorder="1" applyAlignment="1" applyProtection="1">
      <alignment horizontal="center" vertical="center"/>
      <protection locked="0"/>
    </xf>
    <xf numFmtId="0" fontId="28" fillId="35" borderId="25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0" fontId="28" fillId="34" borderId="25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left" vertical="center" wrapText="1" indent="1"/>
    </xf>
    <xf numFmtId="0" fontId="28" fillId="35" borderId="25" xfId="0" applyFont="1" applyFill="1" applyBorder="1" applyAlignment="1" applyProtection="1">
      <alignment horizontal="left" vertical="center" wrapText="1" indent="1"/>
    </xf>
    <xf numFmtId="0" fontId="28" fillId="35" borderId="10" xfId="0" applyFont="1" applyFill="1" applyBorder="1" applyAlignment="1" applyProtection="1">
      <alignment horizontal="left" vertical="center" wrapText="1" indent="1"/>
    </xf>
    <xf numFmtId="0" fontId="28" fillId="35" borderId="41" xfId="0" applyFont="1" applyFill="1" applyBorder="1" applyAlignment="1" applyProtection="1">
      <alignment horizontal="left" vertical="center" wrapText="1" indent="1"/>
    </xf>
    <xf numFmtId="0" fontId="28" fillId="35" borderId="42" xfId="0" applyFont="1" applyFill="1" applyBorder="1" applyAlignment="1" applyProtection="1">
      <alignment horizontal="left" vertical="center" wrapText="1" indent="1"/>
    </xf>
    <xf numFmtId="3" fontId="28" fillId="35" borderId="10" xfId="0" applyNumberFormat="1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 wrapText="1"/>
    </xf>
    <xf numFmtId="0" fontId="28" fillId="34" borderId="10" xfId="0" applyFont="1" applyFill="1" applyBorder="1" applyAlignment="1" applyProtection="1">
      <alignment horizontal="left" vertical="center" wrapText="1"/>
    </xf>
    <xf numFmtId="0" fontId="27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7" xfId="0" applyFont="1" applyFill="1" applyBorder="1" applyAlignment="1" applyProtection="1">
      <alignment horizontal="right" vertical="center"/>
    </xf>
    <xf numFmtId="0" fontId="28" fillId="35" borderId="26" xfId="0" applyFont="1" applyFill="1" applyBorder="1" applyAlignment="1" applyProtection="1">
      <alignment horizontal="right" vertical="center"/>
    </xf>
    <xf numFmtId="0" fontId="27" fillId="35" borderId="26" xfId="0" applyFont="1" applyFill="1" applyBorder="1" applyAlignment="1" applyProtection="1">
      <alignment horizontal="center" vertical="center" textRotation="90" wrapText="1"/>
      <protection locked="0"/>
    </xf>
    <xf numFmtId="3" fontId="28" fillId="35" borderId="29" xfId="0" applyNumberFormat="1" applyFont="1" applyFill="1" applyBorder="1" applyAlignment="1" applyProtection="1">
      <alignment horizontal="right" vertical="center"/>
    </xf>
    <xf numFmtId="3" fontId="28" fillId="35" borderId="37" xfId="0" applyNumberFormat="1" applyFont="1" applyFill="1" applyBorder="1" applyAlignment="1" applyProtection="1">
      <alignment horizontal="right" vertical="center"/>
    </xf>
    <xf numFmtId="3" fontId="28" fillId="35" borderId="55" xfId="0" applyNumberFormat="1" applyFont="1" applyFill="1" applyBorder="1" applyAlignment="1" applyProtection="1">
      <alignment horizontal="right" vertical="center"/>
    </xf>
    <xf numFmtId="0" fontId="28" fillId="34" borderId="17" xfId="0" applyFont="1" applyFill="1" applyBorder="1" applyAlignment="1" applyProtection="1">
      <alignment horizontal="right" vertical="center"/>
    </xf>
    <xf numFmtId="0" fontId="28" fillId="34" borderId="26" xfId="0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/>
    </xf>
    <xf numFmtId="0" fontId="28" fillId="34" borderId="10" xfId="0" applyFont="1" applyFill="1" applyBorder="1" applyAlignment="1" applyProtection="1">
      <alignment horizontal="left" vertical="center"/>
    </xf>
    <xf numFmtId="0" fontId="28" fillId="35" borderId="25" xfId="0" applyFont="1" applyFill="1" applyBorder="1" applyAlignment="1" applyProtection="1">
      <alignment horizontal="left" vertical="center"/>
    </xf>
    <xf numFmtId="0" fontId="28" fillId="35" borderId="10" xfId="0" applyFont="1" applyFill="1" applyBorder="1" applyAlignment="1" applyProtection="1">
      <alignment horizontal="left" vertical="center"/>
    </xf>
    <xf numFmtId="0" fontId="28" fillId="35" borderId="41" xfId="0" applyFont="1" applyFill="1" applyBorder="1" applyAlignment="1" applyProtection="1">
      <alignment horizontal="left" vertical="center"/>
    </xf>
    <xf numFmtId="0" fontId="28" fillId="35" borderId="42" xfId="0" applyFont="1" applyFill="1" applyBorder="1" applyAlignment="1" applyProtection="1">
      <alignment horizontal="left" vertical="center"/>
    </xf>
    <xf numFmtId="0" fontId="27" fillId="36" borderId="51" xfId="10" applyFont="1" applyFill="1" applyBorder="1" applyAlignment="1" applyProtection="1">
      <alignment horizontal="left" vertical="center"/>
    </xf>
    <xf numFmtId="0" fontId="27" fillId="36" borderId="52" xfId="1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28" fillId="34" borderId="25" xfId="24" applyFont="1" applyFill="1" applyBorder="1" applyAlignment="1" applyProtection="1">
      <alignment horizontal="left" vertical="center"/>
      <protection locked="0"/>
    </xf>
    <xf numFmtId="0" fontId="28" fillId="34" borderId="10" xfId="24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8" fillId="34" borderId="44" xfId="0" applyFont="1" applyFill="1" applyBorder="1" applyAlignment="1" applyProtection="1">
      <alignment horizontal="left" vertical="center"/>
    </xf>
    <xf numFmtId="0" fontId="28" fillId="34" borderId="45" xfId="0" applyFont="1" applyFill="1" applyBorder="1" applyAlignment="1" applyProtection="1">
      <alignment horizontal="left" vertical="center"/>
    </xf>
    <xf numFmtId="0" fontId="27" fillId="35" borderId="17" xfId="44" applyFont="1" applyFill="1" applyBorder="1" applyAlignment="1" applyProtection="1">
      <alignment horizontal="center" vertical="center" wrapText="1"/>
      <protection locked="0"/>
    </xf>
    <xf numFmtId="0" fontId="27" fillId="35" borderId="19" xfId="44" applyFont="1" applyFill="1" applyBorder="1" applyAlignment="1" applyProtection="1">
      <alignment horizontal="center" vertical="center" wrapText="1"/>
      <protection locked="0"/>
    </xf>
    <xf numFmtId="0" fontId="27" fillId="36" borderId="31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 indent="1"/>
      <protection locked="0"/>
    </xf>
    <xf numFmtId="0" fontId="28" fillId="0" borderId="10" xfId="0" applyFont="1" applyFill="1" applyBorder="1" applyAlignment="1" applyProtection="1">
      <alignment horizontal="left" vertical="center" indent="1"/>
      <protection locked="0"/>
    </xf>
    <xf numFmtId="0" fontId="28" fillId="36" borderId="25" xfId="24" applyFont="1" applyFill="1" applyBorder="1" applyAlignment="1" applyProtection="1">
      <alignment horizontal="left" vertical="center" indent="1"/>
      <protection locked="0"/>
    </xf>
    <xf numFmtId="0" fontId="28" fillId="36" borderId="10" xfId="24" applyFont="1" applyFill="1" applyBorder="1" applyAlignment="1" applyProtection="1">
      <alignment horizontal="left" vertical="center" indent="1"/>
      <protection locked="0"/>
    </xf>
    <xf numFmtId="0" fontId="28" fillId="0" borderId="25" xfId="24" applyFont="1" applyFill="1" applyBorder="1" applyAlignment="1" applyProtection="1">
      <alignment horizontal="left" vertical="center" indent="1"/>
      <protection locked="0"/>
    </xf>
    <xf numFmtId="0" fontId="28" fillId="0" borderId="10" xfId="24" applyFont="1" applyFill="1" applyBorder="1" applyAlignment="1" applyProtection="1">
      <alignment horizontal="left" vertical="center" indent="1"/>
      <protection locked="0"/>
    </xf>
    <xf numFmtId="0" fontId="28" fillId="33" borderId="25" xfId="0" applyFont="1" applyFill="1" applyBorder="1" applyAlignment="1" applyProtection="1">
      <alignment horizontal="left" vertical="center" indent="1"/>
      <protection locked="0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3" fontId="28" fillId="33" borderId="10" xfId="24" applyNumberFormat="1" applyFont="1" applyFill="1" applyBorder="1" applyAlignment="1" applyProtection="1">
      <alignment horizontal="right" vertical="center"/>
    </xf>
    <xf numFmtId="0" fontId="27" fillId="33" borderId="44" xfId="10" applyFont="1" applyFill="1" applyBorder="1" applyAlignment="1" applyProtection="1">
      <alignment horizontal="center" vertical="center"/>
      <protection locked="0"/>
    </xf>
    <xf numFmtId="0" fontId="27" fillId="33" borderId="45" xfId="10" applyFont="1" applyFill="1" applyBorder="1" applyAlignment="1" applyProtection="1">
      <alignment horizontal="center" vertical="center"/>
      <protection locked="0"/>
    </xf>
    <xf numFmtId="3" fontId="28" fillId="0" borderId="10" xfId="24" applyNumberFormat="1" applyFont="1" applyFill="1" applyBorder="1" applyAlignment="1" applyProtection="1">
      <alignment horizontal="right" vertical="center"/>
    </xf>
    <xf numFmtId="0" fontId="28" fillId="35" borderId="26" xfId="43" applyFont="1" applyFill="1" applyBorder="1" applyAlignment="1" applyProtection="1">
      <alignment horizontal="right" vertical="center"/>
    </xf>
    <xf numFmtId="0" fontId="28" fillId="34" borderId="26" xfId="43" applyFont="1" applyFill="1" applyBorder="1" applyAlignment="1" applyProtection="1">
      <alignment horizontal="right" vertical="center"/>
    </xf>
    <xf numFmtId="3" fontId="28" fillId="33" borderId="17" xfId="24" applyNumberFormat="1" applyFont="1" applyFill="1" applyBorder="1" applyAlignment="1" applyProtection="1">
      <alignment horizontal="right" vertical="center"/>
    </xf>
    <xf numFmtId="3" fontId="28" fillId="33" borderId="18" xfId="24" applyNumberFormat="1" applyFont="1" applyFill="1" applyBorder="1" applyAlignment="1" applyProtection="1">
      <alignment horizontal="right" vertical="center"/>
    </xf>
    <xf numFmtId="3" fontId="28" fillId="33" borderId="19" xfId="24" applyNumberFormat="1" applyFont="1" applyFill="1" applyBorder="1" applyAlignment="1" applyProtection="1">
      <alignment horizontal="right" vertical="center"/>
    </xf>
    <xf numFmtId="0" fontId="27" fillId="36" borderId="53" xfId="10" applyFont="1" applyFill="1" applyBorder="1" applyAlignment="1" applyProtection="1">
      <alignment horizontal="center" vertical="center"/>
    </xf>
    <xf numFmtId="3" fontId="28" fillId="35" borderId="17" xfId="0" applyNumberFormat="1" applyFont="1" applyFill="1" applyBorder="1" applyAlignment="1" applyProtection="1">
      <alignment horizontal="right" vertical="center"/>
    </xf>
    <xf numFmtId="3" fontId="28" fillId="35" borderId="18" xfId="0" applyNumberFormat="1" applyFont="1" applyFill="1" applyBorder="1" applyAlignment="1" applyProtection="1">
      <alignment horizontal="right" vertical="center"/>
    </xf>
    <xf numFmtId="3" fontId="28" fillId="35" borderId="19" xfId="0" applyNumberFormat="1" applyFont="1" applyFill="1" applyBorder="1" applyAlignment="1" applyProtection="1">
      <alignment horizontal="right" vertical="center"/>
    </xf>
    <xf numFmtId="0" fontId="28" fillId="35" borderId="29" xfId="0" applyFont="1" applyFill="1" applyBorder="1" applyAlignment="1" applyProtection="1">
      <alignment horizontal="right" vertical="center"/>
    </xf>
    <xf numFmtId="0" fontId="28" fillId="35" borderId="30" xfId="0" applyFont="1" applyFill="1" applyBorder="1" applyAlignment="1" applyProtection="1">
      <alignment horizontal="right" vertical="center"/>
    </xf>
    <xf numFmtId="3" fontId="27" fillId="35" borderId="45" xfId="0" applyNumberFormat="1" applyFont="1" applyFill="1" applyBorder="1" applyAlignment="1" applyProtection="1">
      <alignment horizontal="center" vertical="center"/>
    </xf>
    <xf numFmtId="0" fontId="28" fillId="36" borderId="25" xfId="0" applyFont="1" applyFill="1" applyBorder="1" applyAlignment="1" applyProtection="1">
      <alignment horizontal="left" vertical="center"/>
    </xf>
    <xf numFmtId="0" fontId="28" fillId="36" borderId="10" xfId="0" applyFont="1" applyFill="1" applyBorder="1" applyAlignment="1" applyProtection="1">
      <alignment horizontal="left" vertical="center"/>
    </xf>
    <xf numFmtId="3" fontId="28" fillId="35" borderId="10" xfId="0" applyNumberFormat="1" applyFont="1" applyFill="1" applyBorder="1" applyAlignment="1" applyProtection="1">
      <alignment horizontal="right" vertical="center" wrapText="1"/>
    </xf>
    <xf numFmtId="3" fontId="28" fillId="36" borderId="10" xfId="0" applyNumberFormat="1" applyFont="1" applyFill="1" applyBorder="1" applyAlignment="1" applyProtection="1">
      <alignment horizontal="right" vertical="center" wrapText="1"/>
    </xf>
    <xf numFmtId="0" fontId="21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1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8" fillId="35" borderId="17" xfId="0" applyNumberFormat="1" applyFont="1" applyFill="1" applyBorder="1" applyAlignment="1" applyProtection="1">
      <alignment horizontal="right" vertical="center" wrapText="1"/>
    </xf>
    <xf numFmtId="3" fontId="28" fillId="35" borderId="26" xfId="0" applyNumberFormat="1" applyFont="1" applyFill="1" applyBorder="1" applyAlignment="1" applyProtection="1">
      <alignment horizontal="right" vertical="center" wrapText="1"/>
    </xf>
    <xf numFmtId="3" fontId="28" fillId="36" borderId="17" xfId="0" applyNumberFormat="1" applyFont="1" applyFill="1" applyBorder="1" applyAlignment="1" applyProtection="1">
      <alignment horizontal="right" vertical="center" wrapText="1"/>
    </xf>
    <xf numFmtId="3" fontId="28" fillId="36" borderId="26" xfId="0" applyNumberFormat="1" applyFont="1" applyFill="1" applyBorder="1" applyAlignment="1" applyProtection="1">
      <alignment horizontal="right" vertical="center" wrapText="1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0" fontId="21" fillId="36" borderId="1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 textRotation="90"/>
      <protection locked="0"/>
    </xf>
    <xf numFmtId="0" fontId="21" fillId="36" borderId="10" xfId="0" applyFont="1" applyFill="1" applyBorder="1" applyAlignment="1" applyProtection="1">
      <alignment horizontal="center" vertical="center" textRotation="90"/>
      <protection locked="0"/>
    </xf>
    <xf numFmtId="3" fontId="28" fillId="36" borderId="11" xfId="0" applyNumberFormat="1" applyFont="1" applyFill="1" applyBorder="1" applyAlignment="1" applyProtection="1">
      <alignment horizontal="right" vertical="center" wrapText="1"/>
    </xf>
    <xf numFmtId="3" fontId="28" fillId="36" borderId="35" xfId="0" applyNumberFormat="1" applyFont="1" applyFill="1" applyBorder="1" applyAlignment="1" applyProtection="1">
      <alignment horizontal="right" vertical="center" wrapText="1"/>
    </xf>
    <xf numFmtId="3" fontId="27" fillId="35" borderId="47" xfId="24" applyNumberFormat="1" applyFont="1" applyFill="1" applyBorder="1" applyAlignment="1" applyProtection="1">
      <alignment horizontal="center" vertical="center" wrapText="1"/>
    </xf>
    <xf numFmtId="3" fontId="27" fillId="35" borderId="49" xfId="24" applyNumberFormat="1" applyFont="1" applyFill="1" applyBorder="1" applyAlignment="1" applyProtection="1">
      <alignment horizontal="center" vertical="center" wrapText="1"/>
    </xf>
    <xf numFmtId="3" fontId="27" fillId="35" borderId="46" xfId="0" applyNumberFormat="1" applyFont="1" applyFill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 wrapText="1"/>
    </xf>
    <xf numFmtId="0" fontId="40" fillId="0" borderId="0" xfId="0" applyFont="1" applyAlignment="1" applyProtection="1">
      <alignment horizontal="left" vertical="top" wrapText="1"/>
      <protection locked="0"/>
    </xf>
    <xf numFmtId="0" fontId="41" fillId="35" borderId="0" xfId="0" applyFont="1" applyFill="1" applyAlignment="1" applyProtection="1">
      <alignment horizontal="left" vertical="top"/>
      <protection locked="0"/>
    </xf>
    <xf numFmtId="0" fontId="42" fillId="35" borderId="0" xfId="0" applyFont="1" applyFill="1" applyProtection="1">
      <protection locked="0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tygodniowy'!$C$299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tygodniowy'!$G$297:$J$298,'Meldunek tygodniowy'!$K$297:$N$298,'Meldunek tygodniowy'!$O$297:$R$298)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tygodniowy'!$G$299:$R$299</c:f>
              <c:numCache>
                <c:formatCode>General</c:formatCode>
                <c:ptCount val="12"/>
                <c:pt idx="0">
                  <c:v>192</c:v>
                </c:pt>
                <c:pt idx="2">
                  <c:v>577</c:v>
                </c:pt>
                <c:pt idx="4">
                  <c:v>99</c:v>
                </c:pt>
                <c:pt idx="6">
                  <c:v>271</c:v>
                </c:pt>
                <c:pt idx="8">
                  <c:v>39</c:v>
                </c:pt>
                <c:pt idx="10">
                  <c:v>139</c:v>
                </c:pt>
              </c:numCache>
            </c:numRef>
          </c:val>
        </c:ser>
        <c:ser>
          <c:idx val="1"/>
          <c:order val="1"/>
          <c:tx>
            <c:strRef>
              <c:f>'Meldunek tygodniowy'!$C$300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tygodniowy'!$G$297:$J$298,'Meldunek tygodniowy'!$K$297:$N$298,'Meldunek tygodniowy'!$O$297:$R$298)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tygodniowy'!$G$300:$R$300</c:f>
              <c:numCache>
                <c:formatCode>General</c:formatCode>
                <c:ptCount val="12"/>
                <c:pt idx="0">
                  <c:v>81</c:v>
                </c:pt>
                <c:pt idx="2">
                  <c:v>95</c:v>
                </c:pt>
                <c:pt idx="4">
                  <c:v>56</c:v>
                </c:pt>
                <c:pt idx="6">
                  <c:v>92</c:v>
                </c:pt>
                <c:pt idx="8">
                  <c:v>4</c:v>
                </c:pt>
                <c:pt idx="10">
                  <c:v>4</c:v>
                </c:pt>
              </c:numCache>
            </c:numRef>
          </c:val>
        </c:ser>
        <c:ser>
          <c:idx val="2"/>
          <c:order val="2"/>
          <c:tx>
            <c:strRef>
              <c:f>'Meldunek tygodniowy'!$C$301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tygodniowy'!$G$297:$J$298,'Meldunek tygodniowy'!$K$297:$N$298,'Meldunek tygodniowy'!$O$297:$R$298)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tygodniowy'!$G$301:$R$301</c:f>
              <c:numCache>
                <c:formatCode>General</c:formatCode>
                <c:ptCount val="12"/>
                <c:pt idx="0">
                  <c:v>14</c:v>
                </c:pt>
                <c:pt idx="2">
                  <c:v>32</c:v>
                </c:pt>
                <c:pt idx="4">
                  <c:v>6</c:v>
                </c:pt>
                <c:pt idx="6">
                  <c:v>15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tygodniowy'!$C$302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tygodniowy'!$G$297:$J$298,'Meldunek tygodniowy'!$K$297:$N$298,'Meldunek tygodniowy'!$O$297:$R$298)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tygodniowy'!$G$302:$R$302</c:f>
              <c:numCache>
                <c:formatCode>General</c:formatCode>
                <c:ptCount val="12"/>
                <c:pt idx="0">
                  <c:v>37</c:v>
                </c:pt>
                <c:pt idx="2">
                  <c:v>37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tygodniowy'!$C$303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tygodniowy'!$G$303:$R$303</c:f>
              <c:numCache>
                <c:formatCode>General</c:formatCode>
                <c:ptCount val="12"/>
                <c:pt idx="0">
                  <c:v>18</c:v>
                </c:pt>
                <c:pt idx="2">
                  <c:v>36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tygodniowy'!$C$304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tygodniowy'!$G$297:$J$298,'Meldunek tygodniowy'!$K$297:$N$298,'Meldunek tygodniowy'!$O$297:$R$298)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tygodniowy'!$G$304:$R$304</c:f>
              <c:numCache>
                <c:formatCode>General</c:formatCode>
                <c:ptCount val="12"/>
                <c:pt idx="0">
                  <c:v>172</c:v>
                </c:pt>
                <c:pt idx="2">
                  <c:v>198</c:v>
                </c:pt>
                <c:pt idx="4">
                  <c:v>46</c:v>
                </c:pt>
                <c:pt idx="6">
                  <c:v>55</c:v>
                </c:pt>
                <c:pt idx="8">
                  <c:v>8</c:v>
                </c:pt>
                <c:pt idx="1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22806992"/>
        <c:axId val="222808168"/>
        <c:axId val="0"/>
      </c:bar3DChart>
      <c:catAx>
        <c:axId val="22280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222808168"/>
        <c:crosses val="autoZero"/>
        <c:auto val="1"/>
        <c:lblAlgn val="ctr"/>
        <c:lblOffset val="100"/>
        <c:noMultiLvlLbl val="0"/>
      </c:catAx>
      <c:valAx>
        <c:axId val="2228081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22806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tygodniowy'!$B$424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tygodniowy'!$J$423,'Meldunek tygodniowy'!$M$423,'Meldunek tygodniowy'!$P$423,'Meldunek tygodniowy'!$S$423,'Meldunek tygodniowy'!$V$423)</c:f>
              <c:strCache>
                <c:ptCount val="5"/>
                <c:pt idx="0">
                  <c:v>27.04.2019 - 03.05.2019</c:v>
                </c:pt>
                <c:pt idx="1">
                  <c:v>04.05.2019 - 10.05.2019</c:v>
                </c:pt>
                <c:pt idx="2">
                  <c:v>11.05.2019 - 17.05.2019</c:v>
                </c:pt>
                <c:pt idx="3">
                  <c:v>18.05.2019 - 24.05.2019</c:v>
                </c:pt>
                <c:pt idx="4">
                  <c:v>25.05.2019 - 31.05.2019</c:v>
                </c:pt>
              </c:strCache>
            </c:strRef>
          </c:cat>
          <c:val>
            <c:numRef>
              <c:f>('Meldunek tygodniowy'!$J$424,'Meldunek tygodniowy'!$M$424,'Meldunek tygodniowy'!$P$424,'Meldunek tygodniowy'!$S$424,'Meldunek tygodniowy'!$V$424)</c:f>
              <c:numCache>
                <c:formatCode>#,##0</c:formatCode>
                <c:ptCount val="5"/>
                <c:pt idx="0">
                  <c:v>1287</c:v>
                </c:pt>
                <c:pt idx="1">
                  <c:v>1304</c:v>
                </c:pt>
                <c:pt idx="2">
                  <c:v>1305</c:v>
                </c:pt>
                <c:pt idx="3">
                  <c:v>1287</c:v>
                </c:pt>
                <c:pt idx="4">
                  <c:v>1297</c:v>
                </c:pt>
              </c:numCache>
            </c:numRef>
          </c:val>
        </c:ser>
        <c:ser>
          <c:idx val="1"/>
          <c:order val="1"/>
          <c:tx>
            <c:strRef>
              <c:f>'Meldunek tygodniowy'!$B$425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tygodniowy'!$J$423,'Meldunek tygodniowy'!$M$423,'Meldunek tygodniowy'!$P$423,'Meldunek tygodniowy'!$S$423,'Meldunek tygodniowy'!$V$423)</c:f>
              <c:strCache>
                <c:ptCount val="5"/>
                <c:pt idx="0">
                  <c:v>27.04.2019 - 03.05.2019</c:v>
                </c:pt>
                <c:pt idx="1">
                  <c:v>04.05.2019 - 10.05.2019</c:v>
                </c:pt>
                <c:pt idx="2">
                  <c:v>11.05.2019 - 17.05.2019</c:v>
                </c:pt>
                <c:pt idx="3">
                  <c:v>18.05.2019 - 24.05.2019</c:v>
                </c:pt>
                <c:pt idx="4">
                  <c:v>25.05.2019 - 31.05.2019</c:v>
                </c:pt>
              </c:strCache>
            </c:strRef>
          </c:cat>
          <c:val>
            <c:numRef>
              <c:f>('Meldunek tygodniowy'!$J$425,'Meldunek tygodniowy'!$M$425,'Meldunek tygodniowy'!$P$425,'Meldunek tygodniowy'!$S$425,'Meldunek tygodniowy'!$V$425)</c:f>
              <c:numCache>
                <c:formatCode>#,##0</c:formatCode>
                <c:ptCount val="5"/>
                <c:pt idx="0">
                  <c:v>1638</c:v>
                </c:pt>
                <c:pt idx="1">
                  <c:v>1643</c:v>
                </c:pt>
                <c:pt idx="2">
                  <c:v>1661</c:v>
                </c:pt>
                <c:pt idx="3">
                  <c:v>1647</c:v>
                </c:pt>
                <c:pt idx="4">
                  <c:v>1649</c:v>
                </c:pt>
              </c:numCache>
            </c:numRef>
          </c:val>
        </c:ser>
        <c:ser>
          <c:idx val="5"/>
          <c:order val="2"/>
          <c:tx>
            <c:strRef>
              <c:f>'Meldunek tygodniowy'!$B$428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tygodniowy'!$J$423,'Meldunek tygodniowy'!$M$423,'Meldunek tygodniowy'!$P$423,'Meldunek tygodniowy'!$S$423,'Meldunek tygodniowy'!$V$423)</c:f>
              <c:strCache>
                <c:ptCount val="5"/>
                <c:pt idx="0">
                  <c:v>27.04.2019 - 03.05.2019</c:v>
                </c:pt>
                <c:pt idx="1">
                  <c:v>04.05.2019 - 10.05.2019</c:v>
                </c:pt>
                <c:pt idx="2">
                  <c:v>11.05.2019 - 17.05.2019</c:v>
                </c:pt>
                <c:pt idx="3">
                  <c:v>18.05.2019 - 24.05.2019</c:v>
                </c:pt>
                <c:pt idx="4">
                  <c:v>25.05.2019 - 31.05.2019</c:v>
                </c:pt>
              </c:strCache>
            </c:strRef>
          </c:cat>
          <c:val>
            <c:numRef>
              <c:f>('Meldunek tygodniowy'!$J$428,'Meldunek tygodniowy'!$M$428,'Meldunek tygodniowy'!$P$428,'Meldunek tygodniowy'!$S$428,'Meldunek tygodniowy'!$V$428)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222810912"/>
        <c:axId val="222811304"/>
        <c:axId val="0"/>
      </c:bar3DChart>
      <c:catAx>
        <c:axId val="2228109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811304"/>
        <c:crosses val="autoZero"/>
        <c:auto val="1"/>
        <c:lblAlgn val="ctr"/>
        <c:lblOffset val="100"/>
        <c:noMultiLvlLbl val="0"/>
      </c:catAx>
      <c:valAx>
        <c:axId val="2228113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222810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tygodniowy'!$C$133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tygodniowy'!$L$133:$U$133</c:f>
              <c:numCache>
                <c:formatCode>#,##0</c:formatCode>
                <c:ptCount val="10"/>
                <c:pt idx="0">
                  <c:v>5867</c:v>
                </c:pt>
                <c:pt idx="2">
                  <c:v>453</c:v>
                </c:pt>
                <c:pt idx="3">
                  <c:v>223</c:v>
                </c:pt>
                <c:pt idx="4">
                  <c:v>277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'Meldunek tygodniowy'!$C$134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tygodniowy'!$L$134:$U$134</c:f>
              <c:numCache>
                <c:formatCode>#,##0</c:formatCode>
                <c:ptCount val="10"/>
                <c:pt idx="0">
                  <c:v>322</c:v>
                </c:pt>
                <c:pt idx="2">
                  <c:v>66</c:v>
                </c:pt>
                <c:pt idx="3">
                  <c:v>21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</c:v>
                </c:pt>
              </c:numCache>
            </c:numRef>
          </c:val>
        </c:ser>
        <c:ser>
          <c:idx val="1"/>
          <c:order val="2"/>
          <c:tx>
            <c:strRef>
              <c:f>'Meldunek tygodniowy'!$C$135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tygodniowy'!$L$135:$U$135</c:f>
              <c:numCache>
                <c:formatCode>#,##0</c:formatCode>
                <c:ptCount val="10"/>
                <c:pt idx="0">
                  <c:v>196</c:v>
                </c:pt>
                <c:pt idx="2">
                  <c:v>11</c:v>
                </c:pt>
                <c:pt idx="3">
                  <c:v>9</c:v>
                </c:pt>
                <c:pt idx="4">
                  <c:v>70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35</c:v>
                </c:pt>
              </c:numCache>
            </c:numRef>
          </c:val>
        </c:ser>
        <c:ser>
          <c:idx val="2"/>
          <c:order val="3"/>
          <c:tx>
            <c:strRef>
              <c:f>'Meldunek tygodniowy'!$C$136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tygodniowy'!$L$136:$U$136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tygodniowy'!$C$137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tygodniowy'!$L$137:$U$137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tygodniowy'!$C$138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tygodniowy'!$L$138:$U$138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tygodniowy'!$C$139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tygodniowy'!$L$139:$U$139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tygodniowy'!$C$140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tygodniowy'!$L$140:$U$140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tygodniowy'!$C$141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tygodniowy'!$L$141:$U$141</c:f>
              <c:numCache>
                <c:formatCode>#,##0</c:formatCode>
                <c:ptCount val="10"/>
                <c:pt idx="0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tygodniowy'!$C$142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tygodniowy'!$L$142:$U$142</c:f>
              <c:numCache>
                <c:formatCode>#,##0</c:formatCode>
                <c:ptCount val="10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tygodniowy'!$C$143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tygodniowy'!$L$143:$U$143</c:f>
              <c:numCache>
                <c:formatCode>#,##0</c:formatCode>
                <c:ptCount val="10"/>
                <c:pt idx="0">
                  <c:v>1007</c:v>
                </c:pt>
                <c:pt idx="2">
                  <c:v>278</c:v>
                </c:pt>
                <c:pt idx="3">
                  <c:v>9</c:v>
                </c:pt>
                <c:pt idx="4">
                  <c:v>58</c:v>
                </c:pt>
                <c:pt idx="5">
                  <c:v>88</c:v>
                </c:pt>
                <c:pt idx="6">
                  <c:v>20</c:v>
                </c:pt>
                <c:pt idx="7">
                  <c:v>0</c:v>
                </c:pt>
                <c:pt idx="8">
                  <c:v>59</c:v>
                </c:pt>
                <c:pt idx="9">
                  <c:v>92</c:v>
                </c:pt>
              </c:numCache>
            </c:numRef>
          </c:val>
        </c:ser>
        <c:ser>
          <c:idx val="11"/>
          <c:order val="11"/>
          <c:tx>
            <c:strRef>
              <c:f>'Meldunek tygodniowy'!$C$144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tygodniowy'!$L$144:$U$144</c:f>
              <c:numCache>
                <c:formatCode>#,##0</c:formatCode>
                <c:ptCount val="10"/>
                <c:pt idx="0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</c:ser>
        <c:ser>
          <c:idx val="12"/>
          <c:order val="12"/>
          <c:tx>
            <c:strRef>
              <c:f>'Meldunek tygodniowy'!$C$145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tygodniowy'!$L$145:$U$145</c:f>
              <c:numCache>
                <c:formatCode>#,##0</c:formatCode>
                <c:ptCount val="10"/>
                <c:pt idx="0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'Meldunek tygodniowy'!$C$146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tygodniowy'!$L$146:$U$146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tygodniowy'!$C$147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tygodniowy'!$L$132:$U$132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tygodniowy'!$L$147:$U$147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22806600"/>
        <c:axId val="222804248"/>
        <c:axId val="0"/>
      </c:bar3DChart>
      <c:catAx>
        <c:axId val="22280660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2804248"/>
        <c:crosses val="autoZero"/>
        <c:auto val="1"/>
        <c:lblAlgn val="ctr"/>
        <c:lblOffset val="100"/>
        <c:noMultiLvlLbl val="0"/>
      </c:catAx>
      <c:valAx>
        <c:axId val="222804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2806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tygodniowy'!$C$267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tygodniowy'!$G$265:$J$266,'Meldunek tygodniowy'!$K$265:$N$266,'Meldunek tygodniowy'!$O$265:$R$266)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tygodniowy'!$G$267:$R$267</c:f>
              <c:numCache>
                <c:formatCode>General</c:formatCode>
                <c:ptCount val="12"/>
                <c:pt idx="0">
                  <c:v>51</c:v>
                </c:pt>
                <c:pt idx="2">
                  <c:v>145</c:v>
                </c:pt>
                <c:pt idx="4">
                  <c:v>22</c:v>
                </c:pt>
                <c:pt idx="6">
                  <c:v>56</c:v>
                </c:pt>
                <c:pt idx="8">
                  <c:v>7</c:v>
                </c:pt>
                <c:pt idx="10">
                  <c:v>31</c:v>
                </c:pt>
              </c:numCache>
            </c:numRef>
          </c:val>
        </c:ser>
        <c:ser>
          <c:idx val="1"/>
          <c:order val="1"/>
          <c:tx>
            <c:strRef>
              <c:f>'Meldunek tygodniowy'!$C$268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tygodniowy'!$G$265:$J$266,'Meldunek tygodniowy'!$K$265:$N$266,'Meldunek tygodniowy'!$O$265:$R$266)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tygodniowy'!$G$268:$R$268</c:f>
              <c:numCache>
                <c:formatCode>General</c:formatCode>
                <c:ptCount val="12"/>
                <c:pt idx="0">
                  <c:v>11</c:v>
                </c:pt>
                <c:pt idx="2">
                  <c:v>14</c:v>
                </c:pt>
                <c:pt idx="4">
                  <c:v>13</c:v>
                </c:pt>
                <c:pt idx="6">
                  <c:v>19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tygodniowy'!$C$269</c:f>
              <c:strCache>
                <c:ptCount val="1"/>
                <c:pt idx="0">
                  <c:v>IRAN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tygodniowy'!$G$265:$J$266,'Meldunek tygodniowy'!$K$265:$N$266,'Meldunek tygodniowy'!$O$265:$R$266)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tygodniowy'!$G$269:$R$269</c:f>
              <c:numCache>
                <c:formatCode>General</c:formatCode>
                <c:ptCount val="12"/>
                <c:pt idx="0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3"/>
          <c:order val="3"/>
          <c:tx>
            <c:strRef>
              <c:f>'Meldunek tygodniowy'!$C$270</c:f>
              <c:strCache>
                <c:ptCount val="1"/>
                <c:pt idx="0">
                  <c:v>WIETNAM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tygodniowy'!$G$265:$J$266,'Meldunek tygodniowy'!$K$265:$N$266,'Meldunek tygodniowy'!$O$265:$R$266)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tygodniowy'!$G$270:$R$270</c:f>
              <c:numCache>
                <c:formatCode>General</c:formatCode>
                <c:ptCount val="12"/>
                <c:pt idx="0">
                  <c:v>5</c:v>
                </c:pt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tygodniowy'!$C$271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tygodniowy'!$G$271:$R$271</c:f>
              <c:numCache>
                <c:formatCode>General</c:formatCode>
                <c:ptCount val="12"/>
                <c:pt idx="0">
                  <c:v>3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tygodniowy'!$C$272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tygodniowy'!$G$265:$J$266,'Meldunek tygodniowy'!$K$265:$N$266,'Meldunek tygodniowy'!$O$265:$R$266)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tygodniowy'!$G$272:$R$272</c:f>
              <c:numCache>
                <c:formatCode>General</c:formatCode>
                <c:ptCount val="12"/>
                <c:pt idx="0">
                  <c:v>24</c:v>
                </c:pt>
                <c:pt idx="2">
                  <c:v>25</c:v>
                </c:pt>
                <c:pt idx="4">
                  <c:v>3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22804640"/>
        <c:axId val="222807776"/>
        <c:axId val="0"/>
      </c:bar3DChart>
      <c:catAx>
        <c:axId val="22280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22807776"/>
        <c:crosses val="autoZero"/>
        <c:auto val="1"/>
        <c:lblAlgn val="ctr"/>
        <c:lblOffset val="100"/>
        <c:noMultiLvlLbl val="0"/>
      </c:catAx>
      <c:valAx>
        <c:axId val="22280777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22804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tygodniowy'!$G$23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tygodniowy'!$K$21:$K$22,'Meldunek tygodniowy'!$M$21:$M$22,'Meldunek tygodniowy'!$O$21:$O$22,'Meldunek tygodniowy'!$Q$21:$Q$22)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01.05.2019 - 31.05.2019 r.</c:v>
                  </c:pt>
                </c:lvl>
              </c:multiLvlStrCache>
            </c:multiLvlStrRef>
          </c:cat>
          <c:val>
            <c:numRef>
              <c:f>('Meldunek tygodniowy'!$K$23,'Meldunek tygodniowy'!$M$23,'Meldunek tygodniowy'!$O$23,'Meldunek tygodniowy'!$Q$23)</c:f>
              <c:numCache>
                <c:formatCode>#,##0</c:formatCode>
                <c:ptCount val="4"/>
                <c:pt idx="0">
                  <c:v>20536</c:v>
                </c:pt>
                <c:pt idx="1">
                  <c:v>13537</c:v>
                </c:pt>
                <c:pt idx="2">
                  <c:v>3521</c:v>
                </c:pt>
                <c:pt idx="3">
                  <c:v>817</c:v>
                </c:pt>
              </c:numCache>
            </c:numRef>
          </c:val>
        </c:ser>
        <c:ser>
          <c:idx val="2"/>
          <c:order val="1"/>
          <c:tx>
            <c:strRef>
              <c:f>'Meldunek tygodniowy'!$G$24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tygodniowy'!$K$21:$K$22,'Meldunek tygodniowy'!$M$21:$M$22,'Meldunek tygodniowy'!$O$21:$O$22,'Meldunek tygodniowy'!$Q$21:$Q$22)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01.05.2019 - 31.05.2019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1480</c:v>
                </c:pt>
                <c:pt idx="1">
                  <c:v>1290</c:v>
                </c:pt>
                <c:pt idx="2">
                  <c:v>284</c:v>
                </c:pt>
                <c:pt idx="3">
                  <c:v>53</c:v>
                </c:pt>
              </c:numCache>
            </c:numRef>
          </c:val>
        </c:ser>
        <c:ser>
          <c:idx val="4"/>
          <c:order val="2"/>
          <c:tx>
            <c:strRef>
              <c:f>'Meldunek tygodniowy'!$G$25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tygodniowy'!$K$21:$K$22,'Meldunek tygodniowy'!$M$21:$M$22,'Meldunek tygodniowy'!$O$21:$O$22,'Meldunek tygodniowy'!$Q$21:$Q$22)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01.05.2019 - 31.05.2019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218</c:v>
                </c:pt>
                <c:pt idx="1">
                  <c:v>97</c:v>
                </c:pt>
                <c:pt idx="2">
                  <c:v>99</c:v>
                </c:pt>
                <c:pt idx="3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554360"/>
        <c:axId val="160559064"/>
        <c:axId val="0"/>
      </c:bar3DChart>
      <c:catAx>
        <c:axId val="160554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559064"/>
        <c:crosses val="autoZero"/>
        <c:auto val="1"/>
        <c:lblAlgn val="ctr"/>
        <c:lblOffset val="100"/>
        <c:noMultiLvlLbl val="0"/>
      </c:catAx>
      <c:valAx>
        <c:axId val="160559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0554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tygodniowy'!$D$192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5957446808510637E-2"/>
                  <c:y val="-2.531645569620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191489361702126E-3"/>
                  <c:y val="-4.2194092827004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t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tygodniowy'!$H$191:$K$191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tygodniowy'!$H$192:$K$192</c:f>
              <c:numCache>
                <c:formatCode>#,##0</c:formatCode>
                <c:ptCount val="4"/>
                <c:pt idx="0">
                  <c:v>92843</c:v>
                </c:pt>
                <c:pt idx="3">
                  <c:v>87100</c:v>
                </c:pt>
              </c:numCache>
            </c:numRef>
          </c:val>
        </c:ser>
        <c:ser>
          <c:idx val="1"/>
          <c:order val="1"/>
          <c:tx>
            <c:strRef>
              <c:f>'Meldunek tygodniowy'!$D$193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7.9787234042553126E-2"/>
                  <c:y val="3.3755274261603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241134751773049E-2"/>
                  <c:y val="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tygodniowy'!$H$191:$K$191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tygodniowy'!$H$193:$K$193</c:f>
              <c:numCache>
                <c:formatCode>#,##0</c:formatCode>
                <c:ptCount val="4"/>
                <c:pt idx="0">
                  <c:v>3199</c:v>
                </c:pt>
                <c:pt idx="3">
                  <c:v>3034</c:v>
                </c:pt>
              </c:numCache>
            </c:numRef>
          </c:val>
        </c:ser>
        <c:ser>
          <c:idx val="0"/>
          <c:order val="2"/>
          <c:tx>
            <c:strRef>
              <c:f>'Meldunek tygodniowy'!$D$194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67375886524822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191489361702128E-2"/>
                  <c:y val="8.43881856540084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tygodniowy'!$H$191:$K$191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tygodniowy'!$H$194:$K$194</c:f>
              <c:numCache>
                <c:formatCode>#,##0</c:formatCode>
                <c:ptCount val="4"/>
                <c:pt idx="0">
                  <c:v>1756</c:v>
                </c:pt>
                <c:pt idx="3">
                  <c:v>1544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0552008"/>
        <c:axId val="160553576"/>
        <c:axId val="412964392"/>
      </c:bar3DChart>
      <c:catAx>
        <c:axId val="16055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0553576"/>
        <c:crosses val="autoZero"/>
        <c:auto val="1"/>
        <c:lblAlgn val="ctr"/>
        <c:lblOffset val="100"/>
        <c:noMultiLvlLbl val="0"/>
      </c:catAx>
      <c:valAx>
        <c:axId val="16055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0552008"/>
        <c:crosses val="autoZero"/>
        <c:crossBetween val="between"/>
      </c:valAx>
      <c:serAx>
        <c:axId val="412964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055357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tygodniowy'!$K$55:$K$56,'Meldunek tygodniowy'!$M$55:$M$56,'Meldunek tygodniowy'!$O$55:$O$56,'Meldunek tygodniowy'!$Q$55:$Q$56)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01.01.2019 - 31.05.2019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97007</c:v>
                </c:pt>
                <c:pt idx="1">
                  <c:v>57357</c:v>
                </c:pt>
                <c:pt idx="2">
                  <c:v>13357</c:v>
                </c:pt>
                <c:pt idx="3">
                  <c:v>3766</c:v>
                </c:pt>
              </c:numCache>
            </c:numRef>
          </c:val>
        </c:ser>
        <c:ser>
          <c:idx val="2"/>
          <c:order val="1"/>
          <c:tx>
            <c:strRef>
              <c:f>'Meldunek tygodniowy'!$G$58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tygodniowy'!$K$55:$K$56,'Meldunek tygodniowy'!$M$55:$M$56,'Meldunek tygodniowy'!$O$55:$O$56,'Meldunek tygodniowy'!$Q$55:$Q$56)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01.01.2019 - 31.05.2019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7369</c:v>
                </c:pt>
                <c:pt idx="1">
                  <c:v>6596</c:v>
                </c:pt>
                <c:pt idx="2">
                  <c:v>1057</c:v>
                </c:pt>
                <c:pt idx="3">
                  <c:v>358</c:v>
                </c:pt>
              </c:numCache>
            </c:numRef>
          </c:val>
        </c:ser>
        <c:ser>
          <c:idx val="4"/>
          <c:order val="2"/>
          <c:tx>
            <c:strRef>
              <c:f>'Meldunek tygodniowy'!$G$59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tygodniowy'!$K$55:$K$56,'Meldunek tygodniowy'!$M$55:$M$56,'Meldunek tygodniowy'!$O$55:$O$56,'Meldunek tygodniowy'!$Q$55:$Q$56)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01.01.2019 - 31.05.2019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987</c:v>
                </c:pt>
                <c:pt idx="1">
                  <c:v>587</c:v>
                </c:pt>
                <c:pt idx="2">
                  <c:v>390</c:v>
                </c:pt>
                <c:pt idx="3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557496"/>
        <c:axId val="160557888"/>
        <c:axId val="0"/>
      </c:bar3DChart>
      <c:catAx>
        <c:axId val="160557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557888"/>
        <c:crosses val="autoZero"/>
        <c:auto val="1"/>
        <c:lblAlgn val="ctr"/>
        <c:lblOffset val="100"/>
        <c:noMultiLvlLbl val="0"/>
      </c:catAx>
      <c:valAx>
        <c:axId val="160557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0557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308</xdr:row>
      <xdr:rowOff>52389</xdr:rowOff>
    </xdr:from>
    <xdr:to>
      <xdr:col>24</xdr:col>
      <xdr:colOff>19051</xdr:colOff>
      <xdr:row>326</xdr:row>
      <xdr:rowOff>180975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435</xdr:row>
      <xdr:rowOff>65086</xdr:rowOff>
    </xdr:from>
    <xdr:to>
      <xdr:col>23</xdr:col>
      <xdr:colOff>9525</xdr:colOff>
      <xdr:row>449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149</xdr:row>
      <xdr:rowOff>69397</xdr:rowOff>
    </xdr:from>
    <xdr:to>
      <xdr:col>23</xdr:col>
      <xdr:colOff>1</xdr:colOff>
      <xdr:row>171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273</xdr:row>
      <xdr:rowOff>142193</xdr:rowOff>
    </xdr:from>
    <xdr:to>
      <xdr:col>23</xdr:col>
      <xdr:colOff>238126</xdr:colOff>
      <xdr:row>292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27</xdr:row>
      <xdr:rowOff>9526</xdr:rowOff>
    </xdr:from>
    <xdr:to>
      <xdr:col>23</xdr:col>
      <xdr:colOff>9525</xdr:colOff>
      <xdr:row>41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196</xdr:row>
      <xdr:rowOff>1</xdr:rowOff>
    </xdr:from>
    <xdr:to>
      <xdr:col>21</xdr:col>
      <xdr:colOff>238125</xdr:colOff>
      <xdr:row>211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372</xdr:row>
      <xdr:rowOff>0</xdr:rowOff>
    </xdr:from>
    <xdr:to>
      <xdr:col>20</xdr:col>
      <xdr:colOff>234084</xdr:colOff>
      <xdr:row>372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301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65</xdr:row>
      <xdr:rowOff>0</xdr:rowOff>
    </xdr:from>
    <xdr:to>
      <xdr:col>22</xdr:col>
      <xdr:colOff>266700</xdr:colOff>
      <xdr:row>78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331</xdr:row>
      <xdr:rowOff>31751</xdr:rowOff>
    </xdr:from>
    <xdr:to>
      <xdr:col>24</xdr:col>
      <xdr:colOff>190500</xdr:colOff>
      <xdr:row>347</xdr:row>
      <xdr:rowOff>21167</xdr:rowOff>
    </xdr:to>
    <xdr:sp macro="" textlink="">
      <xdr:nvSpPr>
        <xdr:cNvPr id="6" name="Prostokąt 5"/>
        <xdr:cNvSpPr/>
      </xdr:nvSpPr>
      <xdr:spPr>
        <a:xfrm>
          <a:off x="10583" y="69383276"/>
          <a:ext cx="8438092" cy="3037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366</xdr:row>
      <xdr:rowOff>0</xdr:rowOff>
    </xdr:from>
    <xdr:to>
      <xdr:col>24</xdr:col>
      <xdr:colOff>190500</xdr:colOff>
      <xdr:row>372</xdr:row>
      <xdr:rowOff>0</xdr:rowOff>
    </xdr:to>
    <xdr:sp macro="" textlink="">
      <xdr:nvSpPr>
        <xdr:cNvPr id="22" name="Prostokąt 21"/>
        <xdr:cNvSpPr/>
      </xdr:nvSpPr>
      <xdr:spPr>
        <a:xfrm>
          <a:off x="0" y="76523850"/>
          <a:ext cx="8448675" cy="1143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405</xdr:row>
      <xdr:rowOff>190499</xdr:rowOff>
    </xdr:from>
    <xdr:to>
      <xdr:col>24</xdr:col>
      <xdr:colOff>190500</xdr:colOff>
      <xdr:row>415</xdr:row>
      <xdr:rowOff>0</xdr:rowOff>
    </xdr:to>
    <xdr:sp macro="" textlink="">
      <xdr:nvSpPr>
        <xdr:cNvPr id="23" name="Prostokąt 22"/>
        <xdr:cNvSpPr/>
      </xdr:nvSpPr>
      <xdr:spPr>
        <a:xfrm>
          <a:off x="0" y="85658324"/>
          <a:ext cx="8448675" cy="171450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453</xdr:row>
      <xdr:rowOff>0</xdr:rowOff>
    </xdr:from>
    <xdr:to>
      <xdr:col>24</xdr:col>
      <xdr:colOff>161925</xdr:colOff>
      <xdr:row>460</xdr:row>
      <xdr:rowOff>0</xdr:rowOff>
    </xdr:to>
    <xdr:sp macro="" textlink="">
      <xdr:nvSpPr>
        <xdr:cNvPr id="24" name="Prostokąt 23"/>
        <xdr:cNvSpPr/>
      </xdr:nvSpPr>
      <xdr:spPr>
        <a:xfrm>
          <a:off x="0" y="94830900"/>
          <a:ext cx="8420100" cy="1333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88</xdr:row>
      <xdr:rowOff>190499</xdr:rowOff>
    </xdr:from>
    <xdr:to>
      <xdr:col>24</xdr:col>
      <xdr:colOff>142875</xdr:colOff>
      <xdr:row>124</xdr:row>
      <xdr:rowOff>10582</xdr:rowOff>
    </xdr:to>
    <xdr:sp macro="" textlink="">
      <xdr:nvSpPr>
        <xdr:cNvPr id="25" name="Prostokąt 24"/>
        <xdr:cNvSpPr/>
      </xdr:nvSpPr>
      <xdr:spPr>
        <a:xfrm>
          <a:off x="0" y="19973924"/>
          <a:ext cx="8401050" cy="6678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175</xdr:row>
      <xdr:rowOff>161925</xdr:rowOff>
    </xdr:from>
    <xdr:to>
      <xdr:col>24</xdr:col>
      <xdr:colOff>142875</xdr:colOff>
      <xdr:row>182</xdr:row>
      <xdr:rowOff>151341</xdr:rowOff>
    </xdr:to>
    <xdr:sp macro="" textlink="">
      <xdr:nvSpPr>
        <xdr:cNvPr id="26" name="Prostokąt 25"/>
        <xdr:cNvSpPr/>
      </xdr:nvSpPr>
      <xdr:spPr>
        <a:xfrm>
          <a:off x="0" y="39185850"/>
          <a:ext cx="8401050" cy="1322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213</xdr:row>
      <xdr:rowOff>0</xdr:rowOff>
    </xdr:from>
    <xdr:to>
      <xdr:col>24</xdr:col>
      <xdr:colOff>161925</xdr:colOff>
      <xdr:row>218</xdr:row>
      <xdr:rowOff>0</xdr:rowOff>
    </xdr:to>
    <xdr:sp macro="" textlink="">
      <xdr:nvSpPr>
        <xdr:cNvPr id="30" name="Prostokąt 29"/>
        <xdr:cNvSpPr/>
      </xdr:nvSpPr>
      <xdr:spPr>
        <a:xfrm>
          <a:off x="0" y="45720000"/>
          <a:ext cx="8420100" cy="952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242</xdr:row>
      <xdr:rowOff>0</xdr:rowOff>
    </xdr:from>
    <xdr:to>
      <xdr:col>24</xdr:col>
      <xdr:colOff>200025</xdr:colOff>
      <xdr:row>245</xdr:row>
      <xdr:rowOff>10584</xdr:rowOff>
    </xdr:to>
    <xdr:sp macro="" textlink="">
      <xdr:nvSpPr>
        <xdr:cNvPr id="31" name="Prostokąt 30"/>
        <xdr:cNvSpPr/>
      </xdr:nvSpPr>
      <xdr:spPr>
        <a:xfrm>
          <a:off x="0" y="52301775"/>
          <a:ext cx="8458200" cy="582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465</xdr:row>
      <xdr:rowOff>190499</xdr:rowOff>
    </xdr:from>
    <xdr:to>
      <xdr:col>24</xdr:col>
      <xdr:colOff>209550</xdr:colOff>
      <xdr:row>475</xdr:row>
      <xdr:rowOff>21166</xdr:rowOff>
    </xdr:to>
    <xdr:sp macro="" textlink="">
      <xdr:nvSpPr>
        <xdr:cNvPr id="32" name="Prostokąt 31"/>
        <xdr:cNvSpPr/>
      </xdr:nvSpPr>
      <xdr:spPr>
        <a:xfrm>
          <a:off x="0" y="97116899"/>
          <a:ext cx="8467725" cy="1735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86"/>
  <sheetViews>
    <sheetView showGridLines="0" tabSelected="1" zoomScaleNormal="100" zoomScalePageLayoutView="70" workbookViewId="0"/>
  </sheetViews>
  <sheetFormatPr defaultColWidth="4.140625" defaultRowHeight="15" x14ac:dyDescent="0.25"/>
  <cols>
    <col min="1" max="18" width="5" style="3" customWidth="1"/>
    <col min="19" max="19" width="7.28515625" style="3" bestFit="1" customWidth="1"/>
    <col min="20" max="20" width="5" style="3" customWidth="1"/>
    <col min="21" max="21" width="5.42578125" style="3" bestFit="1" customWidth="1"/>
    <col min="22" max="22" width="6.140625" style="3" bestFit="1" customWidth="1"/>
    <col min="23" max="24" width="5" style="3" customWidth="1"/>
    <col min="25" max="25" width="3.85546875" style="7" customWidth="1"/>
    <col min="26" max="16384" width="4.140625" style="3"/>
  </cols>
  <sheetData>
    <row r="1" spans="1:25" x14ac:dyDescent="0.25">
      <c r="X1" s="4"/>
      <c r="Y1" s="5"/>
    </row>
    <row r="2" spans="1:25" x14ac:dyDescent="0.25">
      <c r="Q2" s="6"/>
      <c r="Y2" s="3"/>
    </row>
    <row r="3" spans="1:25" x14ac:dyDescent="0.25">
      <c r="Y3" s="3"/>
    </row>
    <row r="4" spans="1:25" x14ac:dyDescent="0.25">
      <c r="Y4" s="3"/>
    </row>
    <row r="5" spans="1:25" x14ac:dyDescent="0.25">
      <c r="E5" s="85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Y5" s="3"/>
    </row>
    <row r="6" spans="1:25" x14ac:dyDescent="0.25"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Y6" s="3"/>
    </row>
    <row r="7" spans="1:25" x14ac:dyDescent="0.25"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Y7" s="3"/>
    </row>
    <row r="8" spans="1:25" x14ac:dyDescent="0.25"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Y8" s="3"/>
    </row>
    <row r="9" spans="1:25" ht="19.5" x14ac:dyDescent="0.3">
      <c r="E9" s="86" t="str">
        <f>CONCATENATE("w okresie ",Arkusz18!A2," - ",Arkusz18!B2," r.")</f>
        <v>w okresie 01.05.2019 - 31.05.2019 r.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Y9" s="3"/>
    </row>
    <row r="10" spans="1:25" x14ac:dyDescent="0.25">
      <c r="Y10" s="3"/>
    </row>
    <row r="11" spans="1:25" x14ac:dyDescent="0.25">
      <c r="Y11" s="3"/>
    </row>
    <row r="12" spans="1:25" x14ac:dyDescent="0.25">
      <c r="Y12" s="3"/>
    </row>
    <row r="13" spans="1:25" x14ac:dyDescent="0.25">
      <c r="Y13" s="3"/>
    </row>
    <row r="14" spans="1:25" ht="18.75" x14ac:dyDescent="0.25">
      <c r="A14" s="9" t="s">
        <v>68</v>
      </c>
      <c r="Y14" s="3"/>
    </row>
    <row r="15" spans="1:25" ht="18.75" x14ac:dyDescent="0.25">
      <c r="A15" s="9"/>
      <c r="W15" s="7"/>
      <c r="Y15" s="3"/>
    </row>
    <row r="17" spans="1:26" ht="15" customHeight="1" x14ac:dyDescent="0.25">
      <c r="A17" s="64" t="s">
        <v>138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spans="1:26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</row>
    <row r="19" spans="1:26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1:26" ht="15.75" thickBot="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6" ht="28.5" customHeight="1" x14ac:dyDescent="0.25">
      <c r="G21" s="153" t="s">
        <v>2</v>
      </c>
      <c r="H21" s="99"/>
      <c r="I21" s="99"/>
      <c r="J21" s="99"/>
      <c r="K21" s="99" t="s">
        <v>3</v>
      </c>
      <c r="L21" s="99"/>
      <c r="M21" s="146" t="str">
        <f>CONCATENATE("decyzje ",Arkusz18!A2," - ",Arkusz18!B2," r.")</f>
        <v>decyzje 01.05.2019 - 31.05.2019 r.</v>
      </c>
      <c r="N21" s="146"/>
      <c r="O21" s="146"/>
      <c r="P21" s="146"/>
      <c r="Q21" s="146"/>
      <c r="R21" s="147"/>
    </row>
    <row r="22" spans="1:26" ht="60" customHeight="1" x14ac:dyDescent="0.25">
      <c r="G22" s="154"/>
      <c r="H22" s="139"/>
      <c r="I22" s="139"/>
      <c r="J22" s="139"/>
      <c r="K22" s="139"/>
      <c r="L22" s="139"/>
      <c r="M22" s="137" t="s">
        <v>23</v>
      </c>
      <c r="N22" s="137"/>
      <c r="O22" s="137" t="s">
        <v>24</v>
      </c>
      <c r="P22" s="137"/>
      <c r="Q22" s="137" t="s">
        <v>25</v>
      </c>
      <c r="R22" s="138"/>
    </row>
    <row r="23" spans="1:26" x14ac:dyDescent="0.25">
      <c r="G23" s="151" t="s">
        <v>32</v>
      </c>
      <c r="H23" s="152"/>
      <c r="I23" s="152"/>
      <c r="J23" s="152"/>
      <c r="K23" s="71">
        <f>Arkusz9!B5</f>
        <v>20536</v>
      </c>
      <c r="L23" s="71"/>
      <c r="M23" s="68">
        <f>Arkusz9!B3</f>
        <v>13537</v>
      </c>
      <c r="N23" s="68"/>
      <c r="O23" s="68">
        <f>Arkusz9!B2</f>
        <v>3521</v>
      </c>
      <c r="P23" s="68"/>
      <c r="Q23" s="68">
        <f>Arkusz9!B4</f>
        <v>817</v>
      </c>
      <c r="R23" s="82"/>
    </row>
    <row r="24" spans="1:26" x14ac:dyDescent="0.25">
      <c r="G24" s="149" t="s">
        <v>33</v>
      </c>
      <c r="H24" s="150"/>
      <c r="I24" s="150"/>
      <c r="J24" s="150"/>
      <c r="K24" s="148">
        <f>Arkusz9!B13</f>
        <v>1480</v>
      </c>
      <c r="L24" s="148"/>
      <c r="M24" s="83">
        <f>Arkusz9!B11</f>
        <v>1290</v>
      </c>
      <c r="N24" s="83"/>
      <c r="O24" s="83">
        <f>Arkusz9!B10</f>
        <v>284</v>
      </c>
      <c r="P24" s="83"/>
      <c r="Q24" s="83">
        <f>Arkusz9!B12</f>
        <v>53</v>
      </c>
      <c r="R24" s="84"/>
    </row>
    <row r="25" spans="1:26" ht="15.75" thickBot="1" x14ac:dyDescent="0.3">
      <c r="G25" s="155" t="s">
        <v>22</v>
      </c>
      <c r="H25" s="156"/>
      <c r="I25" s="156"/>
      <c r="J25" s="156"/>
      <c r="K25" s="157">
        <f>Arkusz9!B9</f>
        <v>218</v>
      </c>
      <c r="L25" s="157"/>
      <c r="M25" s="87">
        <f>Arkusz9!B7</f>
        <v>97</v>
      </c>
      <c r="N25" s="87"/>
      <c r="O25" s="87">
        <f>Arkusz9!B6</f>
        <v>99</v>
      </c>
      <c r="P25" s="87"/>
      <c r="Q25" s="87">
        <f>Arkusz9!B8</f>
        <v>38</v>
      </c>
      <c r="R25" s="158"/>
    </row>
    <row r="26" spans="1:26" ht="15.75" thickBot="1" x14ac:dyDescent="0.3">
      <c r="G26" s="88" t="s">
        <v>70</v>
      </c>
      <c r="H26" s="89"/>
      <c r="I26" s="89"/>
      <c r="J26" s="89"/>
      <c r="K26" s="90">
        <f>SUM(K23:K25)</f>
        <v>22234</v>
      </c>
      <c r="L26" s="90"/>
      <c r="M26" s="90">
        <f>SUM(M23:M25)</f>
        <v>14924</v>
      </c>
      <c r="N26" s="90"/>
      <c r="O26" s="90">
        <f>SUM(O23:O25)</f>
        <v>3904</v>
      </c>
      <c r="P26" s="90"/>
      <c r="Q26" s="90">
        <f>SUM(Q23:Q25)</f>
        <v>908</v>
      </c>
      <c r="R26" s="91"/>
    </row>
    <row r="30" spans="1:26" x14ac:dyDescent="0.25">
      <c r="V30" s="12"/>
      <c r="W30" s="12"/>
      <c r="Z30" s="12"/>
    </row>
    <row r="36" spans="7:26" x14ac:dyDescent="0.25">
      <c r="V36" s="25"/>
      <c r="W36" s="25"/>
      <c r="X36" s="25"/>
      <c r="Y36" s="27"/>
      <c r="Z36" s="25"/>
    </row>
    <row r="37" spans="7:26" x14ac:dyDescent="0.25">
      <c r="V37" s="25"/>
      <c r="W37" s="25"/>
      <c r="X37" s="25"/>
      <c r="Y37" s="27"/>
      <c r="Z37" s="25"/>
    </row>
    <row r="38" spans="7:26" x14ac:dyDescent="0.25">
      <c r="V38" s="25"/>
      <c r="W38" s="25"/>
      <c r="X38" s="25"/>
      <c r="Y38" s="27"/>
      <c r="Z38" s="25"/>
    </row>
    <row r="39" spans="7:26" x14ac:dyDescent="0.25">
      <c r="V39" s="25"/>
      <c r="W39" s="25"/>
      <c r="X39" s="25"/>
      <c r="Y39" s="27"/>
      <c r="Z39" s="25"/>
    </row>
    <row r="40" spans="7:26" x14ac:dyDescent="0.25">
      <c r="V40" s="25"/>
      <c r="W40" s="25"/>
      <c r="X40" s="25"/>
      <c r="Y40" s="27"/>
      <c r="Z40" s="25"/>
    </row>
    <row r="41" spans="7:26" x14ac:dyDescent="0.25">
      <c r="V41" s="25"/>
      <c r="W41" s="25"/>
      <c r="X41" s="25"/>
      <c r="Y41" s="27"/>
      <c r="Z41" s="25"/>
    </row>
    <row r="42" spans="7:26" x14ac:dyDescent="0.25">
      <c r="V42" s="25"/>
      <c r="W42" s="25"/>
      <c r="X42" s="25"/>
      <c r="Y42" s="27"/>
      <c r="Z42" s="25"/>
    </row>
    <row r="43" spans="7:26" x14ac:dyDescent="0.25">
      <c r="V43" s="25"/>
      <c r="W43" s="25"/>
      <c r="X43" s="25"/>
      <c r="Y43" s="27"/>
      <c r="Z43" s="25"/>
    </row>
    <row r="44" spans="7:26" ht="15.75" thickBot="1" x14ac:dyDescent="0.3">
      <c r="V44" s="25"/>
      <c r="W44" s="25"/>
      <c r="X44" s="25"/>
      <c r="Y44" s="27"/>
      <c r="Z44" s="25"/>
    </row>
    <row r="45" spans="7:26" ht="63.75" customHeight="1" x14ac:dyDescent="0.25">
      <c r="G45" s="308" t="s">
        <v>2</v>
      </c>
      <c r="H45" s="309"/>
      <c r="I45" s="309"/>
      <c r="J45" s="309"/>
      <c r="K45" s="309"/>
      <c r="L45" s="309"/>
      <c r="M45" s="309"/>
      <c r="N45" s="309"/>
      <c r="O45" s="312" t="s">
        <v>3</v>
      </c>
      <c r="P45" s="312"/>
      <c r="Q45" s="300" t="s">
        <v>75</v>
      </c>
      <c r="R45" s="301"/>
      <c r="U45" s="25"/>
      <c r="V45" s="25"/>
      <c r="W45" s="25"/>
      <c r="X45" s="25"/>
      <c r="Y45" s="27"/>
    </row>
    <row r="46" spans="7:26" x14ac:dyDescent="0.25">
      <c r="G46" s="310"/>
      <c r="H46" s="311"/>
      <c r="I46" s="311"/>
      <c r="J46" s="311"/>
      <c r="K46" s="311"/>
      <c r="L46" s="311"/>
      <c r="M46" s="311"/>
      <c r="N46" s="311"/>
      <c r="O46" s="313"/>
      <c r="P46" s="313"/>
      <c r="Q46" s="302"/>
      <c r="R46" s="303"/>
      <c r="U46" s="25"/>
      <c r="V46" s="25"/>
      <c r="W46" s="25"/>
      <c r="X46" s="25"/>
      <c r="Y46" s="27"/>
    </row>
    <row r="47" spans="7:26" x14ac:dyDescent="0.25">
      <c r="G47" s="256" t="s">
        <v>71</v>
      </c>
      <c r="H47" s="257"/>
      <c r="I47" s="257"/>
      <c r="J47" s="257"/>
      <c r="K47" s="257"/>
      <c r="L47" s="257"/>
      <c r="M47" s="257"/>
      <c r="N47" s="257"/>
      <c r="O47" s="298">
        <f>Arkusz10!A2</f>
        <v>588</v>
      </c>
      <c r="P47" s="298"/>
      <c r="Q47" s="304">
        <f>Arkusz10!A3</f>
        <v>616</v>
      </c>
      <c r="R47" s="305"/>
      <c r="U47" s="25"/>
      <c r="V47" s="25"/>
      <c r="W47" s="25"/>
      <c r="X47" s="25"/>
      <c r="Y47" s="27"/>
    </row>
    <row r="48" spans="7:26" x14ac:dyDescent="0.25">
      <c r="G48" s="296" t="s">
        <v>72</v>
      </c>
      <c r="H48" s="297"/>
      <c r="I48" s="297"/>
      <c r="J48" s="297"/>
      <c r="K48" s="297"/>
      <c r="L48" s="297"/>
      <c r="M48" s="297"/>
      <c r="N48" s="297"/>
      <c r="O48" s="299">
        <f>Arkusz10!A4</f>
        <v>62</v>
      </c>
      <c r="P48" s="299"/>
      <c r="Q48" s="306">
        <f>Arkusz10!A5</f>
        <v>161</v>
      </c>
      <c r="R48" s="307"/>
      <c r="U48" s="25"/>
      <c r="V48" s="25"/>
      <c r="W48" s="25"/>
      <c r="X48" s="25"/>
      <c r="Y48" s="27"/>
    </row>
    <row r="49" spans="7:26" x14ac:dyDescent="0.25">
      <c r="G49" s="256" t="s">
        <v>73</v>
      </c>
      <c r="H49" s="257"/>
      <c r="I49" s="257"/>
      <c r="J49" s="257"/>
      <c r="K49" s="257"/>
      <c r="L49" s="257"/>
      <c r="M49" s="257"/>
      <c r="N49" s="257"/>
      <c r="O49" s="298">
        <f>Arkusz10!A6</f>
        <v>33</v>
      </c>
      <c r="P49" s="298"/>
      <c r="Q49" s="304">
        <f>Arkusz10!A7</f>
        <v>28</v>
      </c>
      <c r="R49" s="305"/>
      <c r="U49" s="25"/>
      <c r="V49" s="25"/>
      <c r="W49" s="25"/>
      <c r="X49" s="25"/>
      <c r="Y49" s="27"/>
    </row>
    <row r="50" spans="7:26" ht="15.75" thickBot="1" x14ac:dyDescent="0.3">
      <c r="G50" s="223" t="s">
        <v>74</v>
      </c>
      <c r="H50" s="224"/>
      <c r="I50" s="224"/>
      <c r="J50" s="224"/>
      <c r="K50" s="224"/>
      <c r="L50" s="224"/>
      <c r="M50" s="224"/>
      <c r="N50" s="224"/>
      <c r="O50" s="225">
        <f>Arkusz10!A8</f>
        <v>5</v>
      </c>
      <c r="P50" s="225"/>
      <c r="Q50" s="314">
        <f>Arkusz10!A9</f>
        <v>3</v>
      </c>
      <c r="R50" s="315"/>
      <c r="U50" s="25"/>
      <c r="V50" s="25"/>
      <c r="W50" s="25"/>
      <c r="X50" s="25"/>
      <c r="Y50" s="27"/>
    </row>
    <row r="51" spans="7:26" ht="15.75" thickBot="1" x14ac:dyDescent="0.3">
      <c r="G51" s="221" t="s">
        <v>70</v>
      </c>
      <c r="H51" s="222"/>
      <c r="I51" s="222"/>
      <c r="J51" s="222"/>
      <c r="K51" s="222"/>
      <c r="L51" s="222"/>
      <c r="M51" s="222"/>
      <c r="N51" s="222"/>
      <c r="O51" s="295">
        <f>SUM(O47:O50)</f>
        <v>688</v>
      </c>
      <c r="P51" s="295"/>
      <c r="Q51" s="316">
        <f>SUM(Q47:Q50)</f>
        <v>808</v>
      </c>
      <c r="R51" s="317"/>
      <c r="U51" s="25"/>
      <c r="V51" s="25"/>
      <c r="W51" s="25"/>
      <c r="X51" s="25"/>
      <c r="Y51" s="27"/>
    </row>
    <row r="52" spans="7:26" x14ac:dyDescent="0.25">
      <c r="V52" s="25"/>
      <c r="W52" s="25"/>
      <c r="X52" s="25"/>
      <c r="Y52" s="27"/>
      <c r="Z52" s="25"/>
    </row>
    <row r="53" spans="7:26" x14ac:dyDescent="0.25">
      <c r="V53" s="25"/>
      <c r="W53" s="25"/>
      <c r="X53" s="25"/>
      <c r="Y53" s="27"/>
      <c r="Z53" s="25"/>
    </row>
    <row r="54" spans="7:26" ht="15.75" thickBot="1" x14ac:dyDescent="0.3">
      <c r="V54" s="25"/>
      <c r="W54" s="25"/>
      <c r="X54" s="25"/>
      <c r="Y54" s="27"/>
      <c r="Z54" s="25"/>
    </row>
    <row r="55" spans="7:26" ht="33" customHeight="1" x14ac:dyDescent="0.25">
      <c r="G55" s="153" t="s">
        <v>2</v>
      </c>
      <c r="H55" s="99"/>
      <c r="I55" s="99"/>
      <c r="J55" s="99"/>
      <c r="K55" s="99" t="s">
        <v>3</v>
      </c>
      <c r="L55" s="99"/>
      <c r="M55" s="146" t="str">
        <f>CONCATENATE("decyzje ",Arkusz18!C2," - ",Arkusz18!B2," r.")</f>
        <v>decyzje 01.01.2019 - 31.05.2019 r.</v>
      </c>
      <c r="N55" s="146"/>
      <c r="O55" s="146"/>
      <c r="P55" s="146"/>
      <c r="Q55" s="146"/>
      <c r="R55" s="147"/>
      <c r="V55" s="25"/>
      <c r="W55" s="25"/>
      <c r="X55" s="25"/>
      <c r="Y55" s="27"/>
      <c r="Z55" s="25"/>
    </row>
    <row r="56" spans="7:26" ht="63.75" customHeight="1" x14ac:dyDescent="0.25">
      <c r="G56" s="154"/>
      <c r="H56" s="139"/>
      <c r="I56" s="139"/>
      <c r="J56" s="139"/>
      <c r="K56" s="139"/>
      <c r="L56" s="139"/>
      <c r="M56" s="137" t="s">
        <v>23</v>
      </c>
      <c r="N56" s="137"/>
      <c r="O56" s="137" t="s">
        <v>24</v>
      </c>
      <c r="P56" s="137"/>
      <c r="Q56" s="137" t="s">
        <v>25</v>
      </c>
      <c r="R56" s="138"/>
      <c r="V56" s="25"/>
      <c r="W56" s="25"/>
      <c r="X56" s="25"/>
      <c r="Y56" s="27"/>
      <c r="Z56" s="25"/>
    </row>
    <row r="57" spans="7:26" x14ac:dyDescent="0.25">
      <c r="G57" s="151" t="s">
        <v>32</v>
      </c>
      <c r="H57" s="152"/>
      <c r="I57" s="152"/>
      <c r="J57" s="152"/>
      <c r="K57" s="71">
        <f>Arkusz11!B5</f>
        <v>97007</v>
      </c>
      <c r="L57" s="71"/>
      <c r="M57" s="68">
        <f>Arkusz11!B3</f>
        <v>57357</v>
      </c>
      <c r="N57" s="68"/>
      <c r="O57" s="68">
        <f>Arkusz11!B2</f>
        <v>13357</v>
      </c>
      <c r="P57" s="68"/>
      <c r="Q57" s="68">
        <f>Arkusz11!B4</f>
        <v>3766</v>
      </c>
      <c r="R57" s="82"/>
      <c r="V57" s="25"/>
      <c r="W57" s="25"/>
      <c r="X57" s="25"/>
      <c r="Y57" s="27"/>
      <c r="Z57" s="25"/>
    </row>
    <row r="58" spans="7:26" x14ac:dyDescent="0.25">
      <c r="G58" s="149" t="s">
        <v>33</v>
      </c>
      <c r="H58" s="150"/>
      <c r="I58" s="150"/>
      <c r="J58" s="150"/>
      <c r="K58" s="148">
        <f>Arkusz11!B13</f>
        <v>7369</v>
      </c>
      <c r="L58" s="148"/>
      <c r="M58" s="83">
        <f>Arkusz11!B11</f>
        <v>6596</v>
      </c>
      <c r="N58" s="83"/>
      <c r="O58" s="83">
        <f>Arkusz11!B10</f>
        <v>1057</v>
      </c>
      <c r="P58" s="83"/>
      <c r="Q58" s="83">
        <f>Arkusz11!B12</f>
        <v>358</v>
      </c>
      <c r="R58" s="84"/>
      <c r="V58" s="25"/>
      <c r="W58" s="25"/>
      <c r="X58" s="25"/>
      <c r="Y58" s="27"/>
      <c r="Z58" s="25"/>
    </row>
    <row r="59" spans="7:26" ht="15.75" thickBot="1" x14ac:dyDescent="0.3">
      <c r="G59" s="155" t="s">
        <v>22</v>
      </c>
      <c r="H59" s="156"/>
      <c r="I59" s="156"/>
      <c r="J59" s="156"/>
      <c r="K59" s="157">
        <f>Arkusz11!B9</f>
        <v>987</v>
      </c>
      <c r="L59" s="157"/>
      <c r="M59" s="87">
        <f>Arkusz11!B7</f>
        <v>587</v>
      </c>
      <c r="N59" s="87"/>
      <c r="O59" s="87">
        <f>Arkusz11!B6</f>
        <v>390</v>
      </c>
      <c r="P59" s="87"/>
      <c r="Q59" s="87">
        <f>Arkusz11!B8</f>
        <v>178</v>
      </c>
      <c r="R59" s="158"/>
      <c r="V59" s="25"/>
      <c r="W59" s="25"/>
      <c r="X59" s="25"/>
      <c r="Y59" s="27"/>
      <c r="Z59" s="25"/>
    </row>
    <row r="60" spans="7:26" ht="15.75" thickBot="1" x14ac:dyDescent="0.3">
      <c r="G60" s="88" t="s">
        <v>70</v>
      </c>
      <c r="H60" s="89"/>
      <c r="I60" s="89"/>
      <c r="J60" s="89"/>
      <c r="K60" s="90">
        <f>SUM(K57:L59)</f>
        <v>105363</v>
      </c>
      <c r="L60" s="90"/>
      <c r="M60" s="90">
        <f t="shared" ref="M60" si="0">SUM(M57:N59)</f>
        <v>64540</v>
      </c>
      <c r="N60" s="90"/>
      <c r="O60" s="90">
        <f t="shared" ref="O60" si="1">SUM(O57:P59)</f>
        <v>14804</v>
      </c>
      <c r="P60" s="90"/>
      <c r="Q60" s="90">
        <f t="shared" ref="Q60" si="2">SUM(Q57:R59)</f>
        <v>4302</v>
      </c>
      <c r="R60" s="91"/>
      <c r="S60" s="50"/>
      <c r="V60" s="25"/>
      <c r="W60" s="25"/>
      <c r="X60" s="25"/>
      <c r="Y60" s="27"/>
      <c r="Z60" s="25"/>
    </row>
    <row r="61" spans="7:26" x14ac:dyDescent="0.25">
      <c r="V61" s="25"/>
      <c r="W61" s="25"/>
      <c r="X61" s="25"/>
      <c r="Y61" s="27"/>
      <c r="Z61" s="25"/>
    </row>
    <row r="62" spans="7:26" x14ac:dyDescent="0.25">
      <c r="V62" s="25"/>
      <c r="W62" s="25"/>
      <c r="X62" s="25"/>
      <c r="Y62" s="27"/>
      <c r="Z62" s="25"/>
    </row>
    <row r="63" spans="7:26" x14ac:dyDescent="0.25">
      <c r="V63" s="25"/>
      <c r="W63" s="25"/>
      <c r="X63" s="25"/>
      <c r="Y63" s="27"/>
      <c r="Z63" s="25"/>
    </row>
    <row r="65" spans="14:26" x14ac:dyDescent="0.25">
      <c r="N65" s="28"/>
      <c r="O65" s="28"/>
      <c r="P65" s="28"/>
      <c r="Q65" s="28"/>
      <c r="R65" s="28"/>
      <c r="S65" s="28"/>
      <c r="T65" s="28"/>
      <c r="U65" s="28"/>
      <c r="V65" s="29"/>
      <c r="W65" s="28"/>
      <c r="X65" s="30"/>
      <c r="Y65" s="31"/>
      <c r="Z65" s="30"/>
    </row>
    <row r="80" spans="14:26" ht="15.75" thickBot="1" x14ac:dyDescent="0.3"/>
    <row r="81" spans="1:25" ht="57.75" customHeight="1" x14ac:dyDescent="0.25">
      <c r="G81" s="308" t="s">
        <v>2</v>
      </c>
      <c r="H81" s="309"/>
      <c r="I81" s="309"/>
      <c r="J81" s="309"/>
      <c r="K81" s="309"/>
      <c r="L81" s="309"/>
      <c r="M81" s="309"/>
      <c r="N81" s="309"/>
      <c r="O81" s="312" t="s">
        <v>3</v>
      </c>
      <c r="P81" s="312"/>
      <c r="Q81" s="300" t="s">
        <v>75</v>
      </c>
      <c r="R81" s="301"/>
    </row>
    <row r="82" spans="1:25" x14ac:dyDescent="0.25">
      <c r="G82" s="310"/>
      <c r="H82" s="311"/>
      <c r="I82" s="311"/>
      <c r="J82" s="311"/>
      <c r="K82" s="311"/>
      <c r="L82" s="311"/>
      <c r="M82" s="311"/>
      <c r="N82" s="311"/>
      <c r="O82" s="313"/>
      <c r="P82" s="313"/>
      <c r="Q82" s="302"/>
      <c r="R82" s="303"/>
    </row>
    <row r="83" spans="1:25" x14ac:dyDescent="0.25">
      <c r="G83" s="256" t="s">
        <v>71</v>
      </c>
      <c r="H83" s="257"/>
      <c r="I83" s="257"/>
      <c r="J83" s="257"/>
      <c r="K83" s="257"/>
      <c r="L83" s="257"/>
      <c r="M83" s="257"/>
      <c r="N83" s="257"/>
      <c r="O83" s="298">
        <f>Arkusz12!A2</f>
        <v>3062</v>
      </c>
      <c r="P83" s="298"/>
      <c r="Q83" s="304">
        <f>Arkusz12!A3</f>
        <v>3293</v>
      </c>
      <c r="R83" s="305"/>
    </row>
    <row r="84" spans="1:25" x14ac:dyDescent="0.25">
      <c r="G84" s="296" t="s">
        <v>72</v>
      </c>
      <c r="H84" s="297"/>
      <c r="I84" s="297"/>
      <c r="J84" s="297"/>
      <c r="K84" s="297"/>
      <c r="L84" s="297"/>
      <c r="M84" s="297"/>
      <c r="N84" s="297"/>
      <c r="O84" s="299">
        <f>Arkusz12!A4</f>
        <v>362</v>
      </c>
      <c r="P84" s="299"/>
      <c r="Q84" s="306">
        <f>Arkusz12!A5</f>
        <v>690</v>
      </c>
      <c r="R84" s="307"/>
    </row>
    <row r="85" spans="1:25" x14ac:dyDescent="0.25">
      <c r="G85" s="256" t="s">
        <v>73</v>
      </c>
      <c r="H85" s="257"/>
      <c r="I85" s="257"/>
      <c r="J85" s="257"/>
      <c r="K85" s="257"/>
      <c r="L85" s="257"/>
      <c r="M85" s="257"/>
      <c r="N85" s="257"/>
      <c r="O85" s="298">
        <f>Arkusz12!A6</f>
        <v>133</v>
      </c>
      <c r="P85" s="298"/>
      <c r="Q85" s="304">
        <f>Arkusz12!A7</f>
        <v>150</v>
      </c>
      <c r="R85" s="305"/>
    </row>
    <row r="86" spans="1:25" ht="15.75" thickBot="1" x14ac:dyDescent="0.3">
      <c r="G86" s="223" t="s">
        <v>74</v>
      </c>
      <c r="H86" s="224"/>
      <c r="I86" s="224"/>
      <c r="J86" s="224"/>
      <c r="K86" s="224"/>
      <c r="L86" s="224"/>
      <c r="M86" s="224"/>
      <c r="N86" s="224"/>
      <c r="O86" s="225">
        <f>Arkusz12!A8</f>
        <v>13</v>
      </c>
      <c r="P86" s="225"/>
      <c r="Q86" s="314">
        <f>Arkusz12!A9</f>
        <v>13</v>
      </c>
      <c r="R86" s="315"/>
    </row>
    <row r="87" spans="1:25" ht="15.75" thickBot="1" x14ac:dyDescent="0.3">
      <c r="G87" s="221" t="s">
        <v>70</v>
      </c>
      <c r="H87" s="222"/>
      <c r="I87" s="222"/>
      <c r="J87" s="222"/>
      <c r="K87" s="222"/>
      <c r="L87" s="222"/>
      <c r="M87" s="222"/>
      <c r="N87" s="222"/>
      <c r="O87" s="295">
        <f>SUM(O83:P86)</f>
        <v>3570</v>
      </c>
      <c r="P87" s="295"/>
      <c r="Q87" s="295">
        <f>SUM(Q83:R86)</f>
        <v>4146</v>
      </c>
      <c r="R87" s="318"/>
    </row>
    <row r="90" spans="1:25" x14ac:dyDescent="0.25">
      <c r="A90" s="52" t="s">
        <v>175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</row>
    <row r="91" spans="1:25" x14ac:dyDescent="0.2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</row>
    <row r="92" spans="1:25" x14ac:dyDescent="0.2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</row>
    <row r="93" spans="1:25" x14ac:dyDescent="0.2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</row>
    <row r="94" spans="1:25" x14ac:dyDescent="0.2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</row>
    <row r="95" spans="1:25" x14ac:dyDescent="0.2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</row>
    <row r="96" spans="1:25" x14ac:dyDescent="0.2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</row>
    <row r="97" spans="1:25" x14ac:dyDescent="0.2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</row>
    <row r="98" spans="1:25" s="48" customFormat="1" x14ac:dyDescent="0.2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</row>
    <row r="99" spans="1:25" s="48" customFormat="1" x14ac:dyDescent="0.2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</row>
    <row r="100" spans="1:25" s="48" customFormat="1" x14ac:dyDescent="0.2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</row>
    <row r="101" spans="1:25" s="48" customFormat="1" x14ac:dyDescent="0.2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</row>
    <row r="102" spans="1:25" s="48" customFormat="1" x14ac:dyDescent="0.2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</row>
    <row r="103" spans="1:25" s="48" customFormat="1" x14ac:dyDescent="0.25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</row>
    <row r="104" spans="1:25" s="48" customFormat="1" x14ac:dyDescent="0.25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</row>
    <row r="105" spans="1:25" s="48" customFormat="1" x14ac:dyDescent="0.25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</row>
    <row r="106" spans="1:25" s="48" customFormat="1" x14ac:dyDescent="0.25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</row>
    <row r="107" spans="1:25" s="48" customFormat="1" x14ac:dyDescent="0.25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</row>
    <row r="108" spans="1:25" s="48" customFormat="1" x14ac:dyDescent="0.25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</row>
    <row r="109" spans="1:25" s="48" customFormat="1" x14ac:dyDescent="0.25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</row>
    <row r="110" spans="1:25" s="48" customFormat="1" x14ac:dyDescent="0.25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</row>
    <row r="111" spans="1:25" s="48" customFormat="1" x14ac:dyDescent="0.25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</row>
    <row r="112" spans="1:25" s="48" customFormat="1" x14ac:dyDescent="0.2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</row>
    <row r="113" spans="1:25" s="48" customFormat="1" x14ac:dyDescent="0.25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</row>
    <row r="114" spans="1:25" s="48" customFormat="1" x14ac:dyDescent="0.25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</row>
    <row r="115" spans="1:25" s="48" customFormat="1" x14ac:dyDescent="0.25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</row>
    <row r="116" spans="1:25" s="48" customFormat="1" x14ac:dyDescent="0.25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</row>
    <row r="117" spans="1:25" s="48" customFormat="1" x14ac:dyDescent="0.25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</row>
    <row r="118" spans="1:25" s="48" customFormat="1" x14ac:dyDescent="0.25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</row>
    <row r="119" spans="1:25" s="48" customFormat="1" x14ac:dyDescent="0.2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</row>
    <row r="120" spans="1:25" s="48" customFormat="1" x14ac:dyDescent="0.2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</row>
    <row r="121" spans="1:25" s="48" customFormat="1" x14ac:dyDescent="0.2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</row>
    <row r="122" spans="1:25" s="48" customFormat="1" x14ac:dyDescent="0.2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</row>
    <row r="123" spans="1:25" s="48" customFormat="1" x14ac:dyDescent="0.2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</row>
    <row r="124" spans="1:25" x14ac:dyDescent="0.2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</row>
    <row r="129" spans="1:26" ht="36" customHeight="1" x14ac:dyDescent="0.25">
      <c r="A129" s="64" t="s">
        <v>139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</row>
    <row r="130" spans="1:26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</row>
    <row r="131" spans="1:26" ht="15.75" customHeight="1" thickBot="1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319" t="str">
        <f>CONCATENATE(Arkusz18!C2," - ",Arkusz18!B2," r.")</f>
        <v>01.01.2019 - 31.05.2019 r.</v>
      </c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</row>
    <row r="132" spans="1:26" ht="183.75" x14ac:dyDescent="0.25">
      <c r="C132" s="226" t="s">
        <v>2</v>
      </c>
      <c r="D132" s="227"/>
      <c r="E132" s="227"/>
      <c r="F132" s="227"/>
      <c r="G132" s="227"/>
      <c r="H132" s="227"/>
      <c r="I132" s="227"/>
      <c r="J132" s="227"/>
      <c r="K132" s="227"/>
      <c r="L132" s="69" t="s">
        <v>77</v>
      </c>
      <c r="M132" s="69"/>
      <c r="N132" s="32" t="s">
        <v>11</v>
      </c>
      <c r="O132" s="32" t="s">
        <v>91</v>
      </c>
      <c r="P132" s="32" t="s">
        <v>82</v>
      </c>
      <c r="Q132" s="32" t="s">
        <v>51</v>
      </c>
      <c r="R132" s="32" t="s">
        <v>37</v>
      </c>
      <c r="S132" s="32" t="s">
        <v>4</v>
      </c>
      <c r="T132" s="32" t="s">
        <v>40</v>
      </c>
      <c r="U132" s="32" t="s">
        <v>81</v>
      </c>
      <c r="V132" s="69" t="s">
        <v>76</v>
      </c>
      <c r="W132" s="70"/>
      <c r="Y132" s="3"/>
      <c r="Z132" s="7"/>
    </row>
    <row r="133" spans="1:26" x14ac:dyDescent="0.25">
      <c r="C133" s="73" t="s">
        <v>32</v>
      </c>
      <c r="D133" s="74"/>
      <c r="E133" s="74"/>
      <c r="F133" s="74"/>
      <c r="G133" s="74"/>
      <c r="H133" s="74"/>
      <c r="I133" s="74"/>
      <c r="J133" s="74"/>
      <c r="K133" s="74"/>
      <c r="L133" s="68">
        <f>Arkusz13!C2</f>
        <v>5867</v>
      </c>
      <c r="M133" s="68"/>
      <c r="N133" s="33">
        <f>Arkusz13!C18</f>
        <v>453</v>
      </c>
      <c r="O133" s="33">
        <f>Arkusz13!C34</f>
        <v>223</v>
      </c>
      <c r="P133" s="33">
        <f>Arkusz13!C50</f>
        <v>277</v>
      </c>
      <c r="Q133" s="33">
        <f>Arkusz13!C66</f>
        <v>17</v>
      </c>
      <c r="R133" s="33">
        <f>Arkusz13!C82</f>
        <v>0</v>
      </c>
      <c r="S133" s="33">
        <f>Arkusz13!C98</f>
        <v>0</v>
      </c>
      <c r="T133" s="33">
        <f>Arkusz13!C114</f>
        <v>0</v>
      </c>
      <c r="U133" s="33">
        <f>Arkusz13!C130-SUM(N133:T133)</f>
        <v>1070</v>
      </c>
      <c r="V133" s="71">
        <f t="shared" ref="V133:V147" si="3">SUM(N133:U133)</f>
        <v>2040</v>
      </c>
      <c r="W133" s="72"/>
      <c r="Y133" s="3"/>
      <c r="Z133" s="7"/>
    </row>
    <row r="134" spans="1:26" x14ac:dyDescent="0.25">
      <c r="C134" s="78" t="s">
        <v>33</v>
      </c>
      <c r="D134" s="79"/>
      <c r="E134" s="79"/>
      <c r="F134" s="79"/>
      <c r="G134" s="79"/>
      <c r="H134" s="79"/>
      <c r="I134" s="79"/>
      <c r="J134" s="79"/>
      <c r="K134" s="79"/>
      <c r="L134" s="68">
        <f>Arkusz13!C3</f>
        <v>322</v>
      </c>
      <c r="M134" s="68"/>
      <c r="N134" s="33">
        <f>Arkusz13!C19</f>
        <v>66</v>
      </c>
      <c r="O134" s="33">
        <f>Arkusz13!C35</f>
        <v>21</v>
      </c>
      <c r="P134" s="33">
        <f>Arkusz13!C51</f>
        <v>23</v>
      </c>
      <c r="Q134" s="33">
        <f>Arkusz13!C67</f>
        <v>8</v>
      </c>
      <c r="R134" s="33">
        <f>Arkusz13!C83</f>
        <v>0</v>
      </c>
      <c r="S134" s="33">
        <f>Arkusz13!C99</f>
        <v>0</v>
      </c>
      <c r="T134" s="33">
        <f>Arkusz13!C115</f>
        <v>0</v>
      </c>
      <c r="U134" s="33">
        <f>Arkusz13!C131-SUM(N134:T134)</f>
        <v>37</v>
      </c>
      <c r="V134" s="71">
        <f t="shared" si="3"/>
        <v>155</v>
      </c>
      <c r="W134" s="72"/>
      <c r="Y134" s="3"/>
      <c r="Z134" s="7"/>
    </row>
    <row r="135" spans="1:26" x14ac:dyDescent="0.25">
      <c r="C135" s="73" t="s">
        <v>34</v>
      </c>
      <c r="D135" s="74"/>
      <c r="E135" s="74"/>
      <c r="F135" s="74"/>
      <c r="G135" s="74"/>
      <c r="H135" s="74"/>
      <c r="I135" s="74"/>
      <c r="J135" s="74"/>
      <c r="K135" s="74"/>
      <c r="L135" s="68">
        <f>Arkusz13!C4</f>
        <v>196</v>
      </c>
      <c r="M135" s="68"/>
      <c r="N135" s="33">
        <f>Arkusz13!C20</f>
        <v>11</v>
      </c>
      <c r="O135" s="33">
        <f>Arkusz13!C36</f>
        <v>9</v>
      </c>
      <c r="P135" s="33">
        <f>Arkusz13!C52</f>
        <v>70</v>
      </c>
      <c r="Q135" s="33">
        <f>Arkusz13!C68</f>
        <v>0</v>
      </c>
      <c r="R135" s="33">
        <f>Arkusz13!C84</f>
        <v>0</v>
      </c>
      <c r="S135" s="33">
        <f>Arkusz13!C100</f>
        <v>0</v>
      </c>
      <c r="T135" s="33">
        <f>Arkusz13!C116</f>
        <v>0</v>
      </c>
      <c r="U135" s="33">
        <f>Arkusz13!C132-SUM(N135:T135)</f>
        <v>35</v>
      </c>
      <c r="V135" s="71">
        <f t="shared" si="3"/>
        <v>125</v>
      </c>
      <c r="W135" s="72"/>
      <c r="Y135" s="3"/>
      <c r="Z135" s="7"/>
    </row>
    <row r="136" spans="1:26" x14ac:dyDescent="0.25">
      <c r="C136" s="78" t="s">
        <v>35</v>
      </c>
      <c r="D136" s="79"/>
      <c r="E136" s="79"/>
      <c r="F136" s="79"/>
      <c r="G136" s="79"/>
      <c r="H136" s="79"/>
      <c r="I136" s="79"/>
      <c r="J136" s="79"/>
      <c r="K136" s="79"/>
      <c r="L136" s="68">
        <f>Arkusz13!C5</f>
        <v>3</v>
      </c>
      <c r="M136" s="68"/>
      <c r="N136" s="33">
        <f>Arkusz13!C21</f>
        <v>0</v>
      </c>
      <c r="O136" s="33">
        <f>Arkusz13!C37</f>
        <v>0</v>
      </c>
      <c r="P136" s="33">
        <f>Arkusz13!C53</f>
        <v>0</v>
      </c>
      <c r="Q136" s="33">
        <f>Arkusz13!C69</f>
        <v>0</v>
      </c>
      <c r="R136" s="33">
        <f>Arkusz13!C85</f>
        <v>0</v>
      </c>
      <c r="S136" s="33">
        <f>Arkusz13!C101</f>
        <v>0</v>
      </c>
      <c r="T136" s="33">
        <f>Arkusz13!C117</f>
        <v>0</v>
      </c>
      <c r="U136" s="33">
        <f>Arkusz13!C133-SUM(N136:T136)</f>
        <v>0</v>
      </c>
      <c r="V136" s="71">
        <f t="shared" si="3"/>
        <v>0</v>
      </c>
      <c r="W136" s="72"/>
      <c r="Y136" s="3"/>
      <c r="Z136" s="7"/>
    </row>
    <row r="137" spans="1:26" x14ac:dyDescent="0.25">
      <c r="C137" s="73" t="s">
        <v>36</v>
      </c>
      <c r="D137" s="74"/>
      <c r="E137" s="74"/>
      <c r="F137" s="74"/>
      <c r="G137" s="74"/>
      <c r="H137" s="74"/>
      <c r="I137" s="74"/>
      <c r="J137" s="74"/>
      <c r="K137" s="74"/>
      <c r="L137" s="68">
        <f>Arkusz13!C6</f>
        <v>0</v>
      </c>
      <c r="M137" s="68"/>
      <c r="N137" s="33">
        <f>Arkusz13!C22</f>
        <v>0</v>
      </c>
      <c r="O137" s="33">
        <f>Arkusz13!C38</f>
        <v>0</v>
      </c>
      <c r="P137" s="33">
        <f>Arkusz13!C54</f>
        <v>0</v>
      </c>
      <c r="Q137" s="33">
        <f>Arkusz13!C70</f>
        <v>0</v>
      </c>
      <c r="R137" s="33">
        <f>Arkusz13!C86</f>
        <v>0</v>
      </c>
      <c r="S137" s="33">
        <f>Arkusz13!C102</f>
        <v>0</v>
      </c>
      <c r="T137" s="33">
        <f>Arkusz13!C118</f>
        <v>0</v>
      </c>
      <c r="U137" s="33">
        <f>Arkusz13!C134-SUM(N137:T137)</f>
        <v>0</v>
      </c>
      <c r="V137" s="71">
        <f t="shared" si="3"/>
        <v>0</v>
      </c>
      <c r="W137" s="72"/>
      <c r="Y137" s="3"/>
      <c r="Z137" s="7"/>
    </row>
    <row r="138" spans="1:26" x14ac:dyDescent="0.25">
      <c r="C138" s="78" t="s">
        <v>44</v>
      </c>
      <c r="D138" s="79"/>
      <c r="E138" s="79"/>
      <c r="F138" s="79"/>
      <c r="G138" s="79"/>
      <c r="H138" s="79"/>
      <c r="I138" s="79"/>
      <c r="J138" s="79"/>
      <c r="K138" s="79"/>
      <c r="L138" s="68">
        <f>Arkusz13!C7</f>
        <v>2</v>
      </c>
      <c r="M138" s="68"/>
      <c r="N138" s="33">
        <f>Arkusz13!C23</f>
        <v>0</v>
      </c>
      <c r="O138" s="33">
        <f>Arkusz13!C39</f>
        <v>0</v>
      </c>
      <c r="P138" s="33">
        <f>Arkusz13!C55</f>
        <v>0</v>
      </c>
      <c r="Q138" s="33">
        <f>Arkusz13!C71</f>
        <v>0</v>
      </c>
      <c r="R138" s="33">
        <f>Arkusz13!C87</f>
        <v>0</v>
      </c>
      <c r="S138" s="33">
        <f>Arkusz13!C103</f>
        <v>0</v>
      </c>
      <c r="T138" s="33">
        <f>Arkusz13!C119</f>
        <v>0</v>
      </c>
      <c r="U138" s="33">
        <f>Arkusz13!C135-SUM(N138:T138)</f>
        <v>0</v>
      </c>
      <c r="V138" s="71">
        <f t="shared" si="3"/>
        <v>0</v>
      </c>
      <c r="W138" s="72"/>
      <c r="Y138" s="3"/>
      <c r="Z138" s="7"/>
    </row>
    <row r="139" spans="1:26" x14ac:dyDescent="0.25">
      <c r="C139" s="73" t="s">
        <v>45</v>
      </c>
      <c r="D139" s="74"/>
      <c r="E139" s="74"/>
      <c r="F139" s="74"/>
      <c r="G139" s="74"/>
      <c r="H139" s="74"/>
      <c r="I139" s="74"/>
      <c r="J139" s="74"/>
      <c r="K139" s="74"/>
      <c r="L139" s="68">
        <f>Arkusz13!C8</f>
        <v>0</v>
      </c>
      <c r="M139" s="68"/>
      <c r="N139" s="33">
        <f>Arkusz13!C24</f>
        <v>0</v>
      </c>
      <c r="O139" s="33">
        <f>Arkusz13!C40</f>
        <v>0</v>
      </c>
      <c r="P139" s="33">
        <f>Arkusz13!C56</f>
        <v>0</v>
      </c>
      <c r="Q139" s="33">
        <f>Arkusz13!C72</f>
        <v>0</v>
      </c>
      <c r="R139" s="33">
        <f>Arkusz13!C88</f>
        <v>0</v>
      </c>
      <c r="S139" s="33">
        <f>Arkusz13!C104</f>
        <v>0</v>
      </c>
      <c r="T139" s="33">
        <f>Arkusz13!C120</f>
        <v>0</v>
      </c>
      <c r="U139" s="33">
        <f>Arkusz13!C136-SUM(N139:T139)</f>
        <v>0</v>
      </c>
      <c r="V139" s="71">
        <f t="shared" si="3"/>
        <v>0</v>
      </c>
      <c r="W139" s="72"/>
      <c r="Y139" s="3"/>
      <c r="Z139" s="7"/>
    </row>
    <row r="140" spans="1:26" x14ac:dyDescent="0.25">
      <c r="C140" s="78" t="s">
        <v>4</v>
      </c>
      <c r="D140" s="79"/>
      <c r="E140" s="79"/>
      <c r="F140" s="79"/>
      <c r="G140" s="79"/>
      <c r="H140" s="79"/>
      <c r="I140" s="79"/>
      <c r="J140" s="79"/>
      <c r="K140" s="79"/>
      <c r="L140" s="68">
        <f>Arkusz13!C9</f>
        <v>0</v>
      </c>
      <c r="M140" s="68"/>
      <c r="N140" s="33">
        <f>Arkusz13!C25</f>
        <v>0</v>
      </c>
      <c r="O140" s="33">
        <f>Arkusz13!C41</f>
        <v>0</v>
      </c>
      <c r="P140" s="33">
        <f>Arkusz13!C57</f>
        <v>0</v>
      </c>
      <c r="Q140" s="33">
        <f>Arkusz13!C73</f>
        <v>0</v>
      </c>
      <c r="R140" s="33">
        <f>Arkusz13!C89</f>
        <v>0</v>
      </c>
      <c r="S140" s="33">
        <f>Arkusz13!C105</f>
        <v>0</v>
      </c>
      <c r="T140" s="33">
        <f>Arkusz13!C121</f>
        <v>0</v>
      </c>
      <c r="U140" s="33">
        <f>Arkusz13!C137-SUM(N140:T140)</f>
        <v>0</v>
      </c>
      <c r="V140" s="71">
        <f t="shared" si="3"/>
        <v>0</v>
      </c>
      <c r="W140" s="72"/>
      <c r="Y140" s="3"/>
      <c r="Z140" s="7"/>
    </row>
    <row r="141" spans="1:26" x14ac:dyDescent="0.25">
      <c r="C141" s="73" t="s">
        <v>37</v>
      </c>
      <c r="D141" s="74"/>
      <c r="E141" s="74"/>
      <c r="F141" s="74"/>
      <c r="G141" s="74"/>
      <c r="H141" s="74"/>
      <c r="I141" s="74"/>
      <c r="J141" s="74"/>
      <c r="K141" s="74"/>
      <c r="L141" s="68">
        <f>Arkusz13!C10</f>
        <v>10</v>
      </c>
      <c r="M141" s="68"/>
      <c r="N141" s="33">
        <f>Arkusz13!C26</f>
        <v>3</v>
      </c>
      <c r="O141" s="33">
        <f>Arkusz13!C42</f>
        <v>0</v>
      </c>
      <c r="P141" s="33">
        <f>Arkusz13!C58</f>
        <v>3</v>
      </c>
      <c r="Q141" s="33">
        <f>Arkusz13!C74</f>
        <v>0</v>
      </c>
      <c r="R141" s="33">
        <f>Arkusz13!C90</f>
        <v>2</v>
      </c>
      <c r="S141" s="33">
        <f>Arkusz13!C106</f>
        <v>0</v>
      </c>
      <c r="T141" s="33">
        <f>Arkusz13!C122</f>
        <v>0</v>
      </c>
      <c r="U141" s="33">
        <f>Arkusz13!C138-SUM(N141:T141)</f>
        <v>0</v>
      </c>
      <c r="V141" s="71">
        <f t="shared" si="3"/>
        <v>8</v>
      </c>
      <c r="W141" s="72"/>
      <c r="Y141" s="3"/>
      <c r="Z141" s="7"/>
    </row>
    <row r="142" spans="1:26" x14ac:dyDescent="0.25">
      <c r="C142" s="78" t="s">
        <v>38</v>
      </c>
      <c r="D142" s="79"/>
      <c r="E142" s="79"/>
      <c r="F142" s="79"/>
      <c r="G142" s="79"/>
      <c r="H142" s="79"/>
      <c r="I142" s="79"/>
      <c r="J142" s="79"/>
      <c r="K142" s="79"/>
      <c r="L142" s="68">
        <f>Arkusz13!C11</f>
        <v>1</v>
      </c>
      <c r="M142" s="68"/>
      <c r="N142" s="33">
        <f>Arkusz13!C27</f>
        <v>1</v>
      </c>
      <c r="O142" s="33">
        <f>Arkusz13!C43</f>
        <v>0</v>
      </c>
      <c r="P142" s="33">
        <f>Arkusz13!C59</f>
        <v>0</v>
      </c>
      <c r="Q142" s="33">
        <f>Arkusz13!C75</f>
        <v>0</v>
      </c>
      <c r="R142" s="33">
        <f>Arkusz13!C91</f>
        <v>0</v>
      </c>
      <c r="S142" s="33">
        <f>Arkusz13!C107</f>
        <v>0</v>
      </c>
      <c r="T142" s="33">
        <f>Arkusz13!C123</f>
        <v>0</v>
      </c>
      <c r="U142" s="33">
        <f>Arkusz13!C139-SUM(N142:T142)</f>
        <v>0</v>
      </c>
      <c r="V142" s="71">
        <f t="shared" si="3"/>
        <v>1</v>
      </c>
      <c r="W142" s="72"/>
      <c r="Y142" s="3"/>
      <c r="Z142" s="7"/>
    </row>
    <row r="143" spans="1:26" x14ac:dyDescent="0.25">
      <c r="C143" s="73" t="s">
        <v>39</v>
      </c>
      <c r="D143" s="74"/>
      <c r="E143" s="74"/>
      <c r="F143" s="74"/>
      <c r="G143" s="74"/>
      <c r="H143" s="74"/>
      <c r="I143" s="74"/>
      <c r="J143" s="74"/>
      <c r="K143" s="74"/>
      <c r="L143" s="68">
        <f>Arkusz13!C12</f>
        <v>1007</v>
      </c>
      <c r="M143" s="68"/>
      <c r="N143" s="33">
        <f>Arkusz13!C28</f>
        <v>278</v>
      </c>
      <c r="O143" s="33">
        <f>Arkusz13!C44</f>
        <v>9</v>
      </c>
      <c r="P143" s="33">
        <f>Arkusz13!C60</f>
        <v>58</v>
      </c>
      <c r="Q143" s="33">
        <f>Arkusz13!C76</f>
        <v>88</v>
      </c>
      <c r="R143" s="33">
        <f>Arkusz13!C92</f>
        <v>20</v>
      </c>
      <c r="S143" s="33">
        <f>Arkusz13!C108</f>
        <v>0</v>
      </c>
      <c r="T143" s="33">
        <f>Arkusz13!C124</f>
        <v>59</v>
      </c>
      <c r="U143" s="33">
        <f>Arkusz13!C140-SUM(N143:T143)</f>
        <v>92</v>
      </c>
      <c r="V143" s="71">
        <f t="shared" si="3"/>
        <v>604</v>
      </c>
      <c r="W143" s="72"/>
      <c r="Y143" s="3"/>
      <c r="Z143" s="7"/>
    </row>
    <row r="144" spans="1:26" x14ac:dyDescent="0.25">
      <c r="C144" s="73" t="s">
        <v>10</v>
      </c>
      <c r="D144" s="74"/>
      <c r="E144" s="74"/>
      <c r="F144" s="74"/>
      <c r="G144" s="74"/>
      <c r="H144" s="74"/>
      <c r="I144" s="74"/>
      <c r="J144" s="74"/>
      <c r="K144" s="74"/>
      <c r="L144" s="68">
        <f>Arkusz13!C14</f>
        <v>11</v>
      </c>
      <c r="M144" s="68"/>
      <c r="N144" s="33">
        <f>Arkusz13!C30</f>
        <v>0</v>
      </c>
      <c r="O144" s="33">
        <f>Arkusz13!C46</f>
        <v>0</v>
      </c>
      <c r="P144" s="33">
        <f>Arkusz13!C62</f>
        <v>0</v>
      </c>
      <c r="Q144" s="33">
        <f>Arkusz13!C78</f>
        <v>0</v>
      </c>
      <c r="R144" s="33">
        <f>Arkusz13!C94</f>
        <v>0</v>
      </c>
      <c r="S144" s="33">
        <f>Arkusz13!C110</f>
        <v>0</v>
      </c>
      <c r="T144" s="33">
        <f>Arkusz13!C126</f>
        <v>0</v>
      </c>
      <c r="U144" s="33">
        <f>Arkusz13!C142-SUM(N144:T144)</f>
        <v>9</v>
      </c>
      <c r="V144" s="71">
        <f t="shared" si="3"/>
        <v>9</v>
      </c>
      <c r="W144" s="72"/>
      <c r="Y144" s="3"/>
      <c r="Z144" s="7"/>
    </row>
    <row r="145" spans="1:26" x14ac:dyDescent="0.25">
      <c r="C145" s="78" t="s">
        <v>41</v>
      </c>
      <c r="D145" s="79"/>
      <c r="E145" s="79"/>
      <c r="F145" s="79"/>
      <c r="G145" s="79"/>
      <c r="H145" s="79"/>
      <c r="I145" s="79"/>
      <c r="J145" s="79"/>
      <c r="K145" s="79"/>
      <c r="L145" s="68">
        <f>Arkusz13!C15</f>
        <v>3</v>
      </c>
      <c r="M145" s="68"/>
      <c r="N145" s="33">
        <f>Arkusz13!C31</f>
        <v>6</v>
      </c>
      <c r="O145" s="33">
        <f>Arkusz13!C47</f>
        <v>0</v>
      </c>
      <c r="P145" s="33">
        <f>Arkusz13!C63</f>
        <v>0</v>
      </c>
      <c r="Q145" s="33">
        <f>Arkusz13!C79</f>
        <v>1</v>
      </c>
      <c r="R145" s="33">
        <f>Arkusz13!C95</f>
        <v>0</v>
      </c>
      <c r="S145" s="33">
        <f>Arkusz13!C111</f>
        <v>0</v>
      </c>
      <c r="T145" s="33">
        <f>Arkusz13!C127</f>
        <v>0</v>
      </c>
      <c r="U145" s="33">
        <f>Arkusz13!C143-SUM(N145:T145)</f>
        <v>1</v>
      </c>
      <c r="V145" s="71">
        <f t="shared" si="3"/>
        <v>8</v>
      </c>
      <c r="W145" s="72"/>
      <c r="Y145" s="3"/>
      <c r="Z145" s="7"/>
    </row>
    <row r="146" spans="1:26" x14ac:dyDescent="0.25">
      <c r="C146" s="73" t="s">
        <v>42</v>
      </c>
      <c r="D146" s="74"/>
      <c r="E146" s="74"/>
      <c r="F146" s="74"/>
      <c r="G146" s="74"/>
      <c r="H146" s="74"/>
      <c r="I146" s="74"/>
      <c r="J146" s="74"/>
      <c r="K146" s="74"/>
      <c r="L146" s="68">
        <f>Arkusz13!C16</f>
        <v>0</v>
      </c>
      <c r="M146" s="68"/>
      <c r="N146" s="33">
        <f>Arkusz13!C32</f>
        <v>0</v>
      </c>
      <c r="O146" s="33">
        <f>Arkusz13!C48</f>
        <v>0</v>
      </c>
      <c r="P146" s="33">
        <f>Arkusz13!C64</f>
        <v>0</v>
      </c>
      <c r="Q146" s="33">
        <f>Arkusz13!C80</f>
        <v>0</v>
      </c>
      <c r="R146" s="33">
        <f>Arkusz13!C96</f>
        <v>0</v>
      </c>
      <c r="S146" s="33">
        <f>Arkusz13!C112</f>
        <v>0</v>
      </c>
      <c r="T146" s="33">
        <f>Arkusz13!C128</f>
        <v>0</v>
      </c>
      <c r="U146" s="33">
        <f>Arkusz13!C144-SUM(N146:T146)</f>
        <v>0</v>
      </c>
      <c r="V146" s="71">
        <f t="shared" si="3"/>
        <v>0</v>
      </c>
      <c r="W146" s="72"/>
      <c r="Y146" s="3"/>
      <c r="Z146" s="7"/>
    </row>
    <row r="147" spans="1:26" ht="15.75" thickBot="1" x14ac:dyDescent="0.3">
      <c r="C147" s="66" t="s">
        <v>43</v>
      </c>
      <c r="D147" s="67"/>
      <c r="E147" s="67"/>
      <c r="F147" s="67"/>
      <c r="G147" s="67"/>
      <c r="H147" s="67"/>
      <c r="I147" s="67"/>
      <c r="J147" s="67"/>
      <c r="K147" s="67"/>
      <c r="L147" s="68">
        <f>Arkusz13!C17</f>
        <v>3</v>
      </c>
      <c r="M147" s="68"/>
      <c r="N147" s="33">
        <f>Arkusz13!C33</f>
        <v>0</v>
      </c>
      <c r="O147" s="33">
        <f>Arkusz13!C49</f>
        <v>0</v>
      </c>
      <c r="P147" s="33">
        <f>Arkusz13!C65</f>
        <v>0</v>
      </c>
      <c r="Q147" s="33">
        <f>Arkusz13!C81</f>
        <v>0</v>
      </c>
      <c r="R147" s="33">
        <f>Arkusz13!C97</f>
        <v>0</v>
      </c>
      <c r="S147" s="33">
        <f>Arkusz13!C113</f>
        <v>0</v>
      </c>
      <c r="T147" s="33">
        <f>Arkusz13!C129</f>
        <v>0</v>
      </c>
      <c r="U147" s="33">
        <f>Arkusz13!C145-SUM(N147:T147)</f>
        <v>1</v>
      </c>
      <c r="V147" s="71">
        <f t="shared" si="3"/>
        <v>1</v>
      </c>
      <c r="W147" s="72"/>
      <c r="Y147" s="3"/>
      <c r="Z147" s="7"/>
    </row>
    <row r="148" spans="1:26" ht="15.75" thickBot="1" x14ac:dyDescent="0.3">
      <c r="C148" s="109" t="s">
        <v>1</v>
      </c>
      <c r="D148" s="110"/>
      <c r="E148" s="110"/>
      <c r="F148" s="110"/>
      <c r="G148" s="110"/>
      <c r="H148" s="110"/>
      <c r="I148" s="110"/>
      <c r="J148" s="110"/>
      <c r="K148" s="110"/>
      <c r="L148" s="80">
        <f>SUM(L133:L147)</f>
        <v>7425</v>
      </c>
      <c r="M148" s="80"/>
      <c r="N148" s="34">
        <f t="shared" ref="N148:V148" si="4">SUM(N133:N147)</f>
        <v>818</v>
      </c>
      <c r="O148" s="34">
        <f t="shared" si="4"/>
        <v>262</v>
      </c>
      <c r="P148" s="34">
        <f t="shared" si="4"/>
        <v>431</v>
      </c>
      <c r="Q148" s="34">
        <f t="shared" si="4"/>
        <v>114</v>
      </c>
      <c r="R148" s="34">
        <f t="shared" si="4"/>
        <v>22</v>
      </c>
      <c r="S148" s="34">
        <f t="shared" si="4"/>
        <v>0</v>
      </c>
      <c r="T148" s="34">
        <f t="shared" si="4"/>
        <v>59</v>
      </c>
      <c r="U148" s="34">
        <f t="shared" si="4"/>
        <v>1245</v>
      </c>
      <c r="V148" s="80">
        <f t="shared" si="4"/>
        <v>2951</v>
      </c>
      <c r="W148" s="81"/>
      <c r="Y148" s="3"/>
      <c r="Z148" s="7"/>
    </row>
    <row r="149" spans="1:26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73" spans="1:21" ht="15.75" thickBot="1" x14ac:dyDescent="0.3"/>
    <row r="174" spans="1:21" ht="31.5" customHeight="1" x14ac:dyDescent="0.25">
      <c r="D174" s="231" t="s">
        <v>2</v>
      </c>
      <c r="E174" s="111"/>
      <c r="F174" s="111"/>
      <c r="G174" s="111"/>
      <c r="H174" s="111"/>
      <c r="I174" s="111"/>
      <c r="J174" s="111"/>
      <c r="K174" s="111"/>
      <c r="L174" s="111" t="s">
        <v>3</v>
      </c>
      <c r="M174" s="111"/>
      <c r="N174" s="127" t="s">
        <v>84</v>
      </c>
      <c r="O174" s="127"/>
      <c r="P174" s="127"/>
      <c r="Q174" s="75" t="s">
        <v>85</v>
      </c>
      <c r="R174" s="76"/>
      <c r="S174" s="77"/>
    </row>
    <row r="175" spans="1:21" ht="15.75" thickBot="1" x14ac:dyDescent="0.3">
      <c r="D175" s="229" t="s">
        <v>83</v>
      </c>
      <c r="E175" s="230"/>
      <c r="F175" s="230"/>
      <c r="G175" s="230"/>
      <c r="H175" s="230"/>
      <c r="I175" s="230"/>
      <c r="J175" s="230"/>
      <c r="K175" s="230"/>
      <c r="L175" s="228">
        <f>Arkusz14!B2</f>
        <v>6</v>
      </c>
      <c r="M175" s="228"/>
      <c r="N175" s="228">
        <f>Arkusz14!B3</f>
        <v>4</v>
      </c>
      <c r="O175" s="228"/>
      <c r="P175" s="228"/>
      <c r="Q175" s="112">
        <f>Arkusz14!B4</f>
        <v>0</v>
      </c>
      <c r="R175" s="113"/>
      <c r="S175" s="114"/>
    </row>
    <row r="176" spans="1:21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</row>
    <row r="177" spans="1:25" x14ac:dyDescent="0.25">
      <c r="A177" s="52" t="s">
        <v>166</v>
      </c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</row>
    <row r="178" spans="1:25" x14ac:dyDescent="0.25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</row>
    <row r="179" spans="1:25" x14ac:dyDescent="0.25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</row>
    <row r="180" spans="1:25" x14ac:dyDescent="0.25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</row>
    <row r="181" spans="1:25" x14ac:dyDescent="0.2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</row>
    <row r="182" spans="1:25" s="48" customFormat="1" x14ac:dyDescent="0.2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</row>
    <row r="183" spans="1:25" x14ac:dyDescent="0.25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</row>
    <row r="184" spans="1:25" s="49" customFormat="1" x14ac:dyDescent="0.25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</row>
    <row r="185" spans="1:25" s="49" customFormat="1" x14ac:dyDescent="0.25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</row>
    <row r="186" spans="1:25" s="49" customFormat="1" x14ac:dyDescent="0.25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</row>
    <row r="188" spans="1:25" ht="15" customHeight="1" x14ac:dyDescent="0.25">
      <c r="A188" s="64" t="s">
        <v>167</v>
      </c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</row>
    <row r="190" spans="1:25" ht="15.75" thickBot="1" x14ac:dyDescent="0.3"/>
    <row r="191" spans="1:25" x14ac:dyDescent="0.25">
      <c r="D191" s="153" t="s">
        <v>26</v>
      </c>
      <c r="E191" s="99"/>
      <c r="F191" s="99"/>
      <c r="G191" s="99"/>
      <c r="H191" s="99" t="s">
        <v>3</v>
      </c>
      <c r="I191" s="99"/>
      <c r="J191" s="99"/>
      <c r="K191" s="99" t="s">
        <v>21</v>
      </c>
      <c r="L191" s="99"/>
      <c r="M191" s="271"/>
    </row>
    <row r="192" spans="1:25" x14ac:dyDescent="0.25">
      <c r="D192" s="272" t="s">
        <v>19</v>
      </c>
      <c r="E192" s="273"/>
      <c r="F192" s="273"/>
      <c r="G192" s="273"/>
      <c r="H192" s="71">
        <v>92843</v>
      </c>
      <c r="I192" s="71"/>
      <c r="J192" s="71"/>
      <c r="K192" s="71">
        <v>87100</v>
      </c>
      <c r="L192" s="71"/>
      <c r="M192" s="72"/>
    </row>
    <row r="193" spans="4:29" x14ac:dyDescent="0.25">
      <c r="D193" s="274" t="s">
        <v>137</v>
      </c>
      <c r="E193" s="275"/>
      <c r="F193" s="275"/>
      <c r="G193" s="275"/>
      <c r="H193" s="71">
        <v>3199</v>
      </c>
      <c r="I193" s="71"/>
      <c r="J193" s="71"/>
      <c r="K193" s="71">
        <v>3034</v>
      </c>
      <c r="L193" s="71"/>
      <c r="M193" s="72"/>
    </row>
    <row r="194" spans="4:29" ht="15.75" thickBot="1" x14ac:dyDescent="0.3">
      <c r="D194" s="107" t="s">
        <v>20</v>
      </c>
      <c r="E194" s="108"/>
      <c r="F194" s="108"/>
      <c r="G194" s="108"/>
      <c r="H194" s="71">
        <v>1756</v>
      </c>
      <c r="I194" s="71"/>
      <c r="J194" s="71"/>
      <c r="K194" s="71">
        <v>1544</v>
      </c>
      <c r="L194" s="71"/>
      <c r="M194" s="72"/>
    </row>
    <row r="195" spans="4:29" ht="15.75" thickBot="1" x14ac:dyDescent="0.3">
      <c r="D195" s="100" t="s">
        <v>1</v>
      </c>
      <c r="E195" s="101"/>
      <c r="F195" s="101"/>
      <c r="G195" s="101"/>
      <c r="H195" s="102">
        <f>SUM(H191:H194)</f>
        <v>97798</v>
      </c>
      <c r="I195" s="102"/>
      <c r="J195" s="102"/>
      <c r="K195" s="102">
        <f>SUM(K192:K194)</f>
        <v>91678</v>
      </c>
      <c r="L195" s="102"/>
      <c r="M195" s="103"/>
    </row>
    <row r="196" spans="4:29" x14ac:dyDescent="0.25">
      <c r="D196" s="37"/>
      <c r="E196" s="37"/>
      <c r="F196" s="37"/>
      <c r="G196" s="37"/>
      <c r="H196" s="38"/>
      <c r="I196" s="38"/>
      <c r="J196" s="38"/>
      <c r="K196" s="38"/>
      <c r="L196" s="38"/>
      <c r="M196" s="38"/>
    </row>
    <row r="197" spans="4:29" x14ac:dyDescent="0.25">
      <c r="D197" s="37"/>
      <c r="E197" s="37"/>
      <c r="F197" s="37"/>
      <c r="G197" s="37"/>
      <c r="H197" s="38"/>
      <c r="I197" s="38"/>
      <c r="J197" s="38"/>
      <c r="K197" s="38"/>
      <c r="L197" s="38"/>
      <c r="M197" s="38"/>
    </row>
    <row r="198" spans="4:29" x14ac:dyDescent="0.25">
      <c r="D198" s="37"/>
      <c r="E198" s="37"/>
      <c r="F198" s="37"/>
      <c r="G198" s="37"/>
      <c r="H198" s="38"/>
      <c r="I198" s="38"/>
      <c r="J198" s="38"/>
      <c r="K198" s="38"/>
      <c r="L198" s="38"/>
      <c r="M198" s="38"/>
    </row>
    <row r="199" spans="4:29" x14ac:dyDescent="0.25">
      <c r="D199" s="39"/>
      <c r="E199" s="39"/>
      <c r="F199" s="39"/>
      <c r="G199" s="39"/>
      <c r="H199" s="39"/>
      <c r="I199" s="39"/>
      <c r="J199" s="39"/>
      <c r="K199" s="39"/>
      <c r="L199" s="39"/>
      <c r="M199" s="39"/>
    </row>
    <row r="200" spans="4:29" x14ac:dyDescent="0.25">
      <c r="D200" s="39"/>
      <c r="E200" s="39"/>
      <c r="F200" s="39"/>
      <c r="G200" s="39"/>
      <c r="H200" s="39"/>
      <c r="I200" s="39"/>
      <c r="J200" s="39"/>
      <c r="K200" s="39"/>
      <c r="L200" s="39"/>
      <c r="M200" s="39"/>
    </row>
    <row r="201" spans="4:29" x14ac:dyDescent="0.25">
      <c r="D201" s="39"/>
      <c r="E201" s="39"/>
      <c r="F201" s="39"/>
      <c r="G201" s="39"/>
      <c r="H201" s="39"/>
      <c r="I201" s="39"/>
      <c r="J201" s="39"/>
      <c r="K201" s="39"/>
      <c r="L201" s="39"/>
      <c r="M201" s="39"/>
    </row>
    <row r="202" spans="4:29" x14ac:dyDescent="0.25">
      <c r="D202" s="39"/>
      <c r="E202" s="39"/>
      <c r="F202" s="39"/>
      <c r="G202" s="39"/>
      <c r="H202" s="39"/>
      <c r="I202" s="39"/>
      <c r="J202" s="39"/>
      <c r="K202" s="39"/>
      <c r="L202" s="39"/>
      <c r="M202" s="39"/>
    </row>
    <row r="203" spans="4:29" x14ac:dyDescent="0.25">
      <c r="D203" s="39"/>
      <c r="E203" s="39"/>
      <c r="F203" s="39"/>
      <c r="G203" s="39"/>
      <c r="H203" s="39"/>
      <c r="I203" s="39"/>
      <c r="J203" s="39"/>
      <c r="K203" s="39"/>
      <c r="L203" s="39"/>
      <c r="M203" s="39"/>
    </row>
    <row r="204" spans="4:29" x14ac:dyDescent="0.25">
      <c r="D204" s="39"/>
      <c r="E204" s="39"/>
      <c r="F204" s="39"/>
      <c r="G204" s="39"/>
      <c r="H204" s="39"/>
      <c r="I204" s="39"/>
      <c r="J204" s="39"/>
      <c r="K204" s="39"/>
      <c r="L204" s="39"/>
      <c r="M204" s="39"/>
    </row>
    <row r="205" spans="4:29" x14ac:dyDescent="0.25">
      <c r="D205" s="39"/>
      <c r="E205" s="39"/>
      <c r="F205" s="39"/>
      <c r="G205" s="39"/>
      <c r="H205" s="39"/>
      <c r="I205" s="39"/>
      <c r="J205" s="39"/>
      <c r="K205" s="39"/>
      <c r="L205" s="39"/>
      <c r="M205" s="39"/>
    </row>
    <row r="206" spans="4:29" x14ac:dyDescent="0.25">
      <c r="D206" s="39"/>
      <c r="E206" s="39"/>
      <c r="F206" s="39"/>
      <c r="G206" s="39"/>
      <c r="H206" s="39"/>
      <c r="I206" s="39"/>
      <c r="J206" s="39"/>
      <c r="K206" s="39"/>
      <c r="L206" s="39"/>
      <c r="M206" s="39"/>
    </row>
    <row r="207" spans="4:29" x14ac:dyDescent="0.25">
      <c r="D207" s="39"/>
      <c r="E207" s="39"/>
      <c r="F207" s="39"/>
      <c r="G207" s="39"/>
      <c r="H207" s="39"/>
      <c r="I207" s="39"/>
      <c r="J207" s="39"/>
      <c r="K207" s="39"/>
      <c r="L207" s="39"/>
      <c r="M207" s="39"/>
    </row>
    <row r="208" spans="4:29" x14ac:dyDescent="0.25"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AC208" s="26"/>
    </row>
    <row r="209" spans="1:25" x14ac:dyDescent="0.25">
      <c r="D209" s="39"/>
      <c r="E209" s="39"/>
      <c r="F209" s="39"/>
      <c r="G209" s="39"/>
      <c r="H209" s="39"/>
      <c r="I209" s="39"/>
      <c r="J209" s="39"/>
      <c r="K209" s="39"/>
      <c r="L209" s="39"/>
      <c r="M209" s="39"/>
    </row>
    <row r="210" spans="1:25" x14ac:dyDescent="0.25">
      <c r="D210" s="39"/>
      <c r="E210" s="39"/>
      <c r="F210" s="39"/>
      <c r="G210" s="39"/>
      <c r="H210" s="39"/>
      <c r="I210" s="39"/>
      <c r="J210" s="39"/>
      <c r="K210" s="39"/>
      <c r="L210" s="39"/>
      <c r="M210" s="39"/>
    </row>
    <row r="211" spans="1:25" x14ac:dyDescent="0.25">
      <c r="D211" s="39"/>
      <c r="E211" s="39"/>
      <c r="F211" s="39"/>
      <c r="G211" s="39"/>
      <c r="H211" s="39"/>
      <c r="I211" s="39"/>
      <c r="J211" s="39"/>
      <c r="K211" s="39"/>
      <c r="L211" s="39"/>
      <c r="M211" s="39"/>
    </row>
    <row r="214" spans="1:25" ht="15" customHeight="1" x14ac:dyDescent="0.25">
      <c r="A214" s="52" t="s">
        <v>174</v>
      </c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</row>
    <row r="215" spans="1:25" x14ac:dyDescent="0.2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</row>
    <row r="216" spans="1:25" s="48" customFormat="1" x14ac:dyDescent="0.2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</row>
    <row r="217" spans="1:25" s="48" customFormat="1" x14ac:dyDescent="0.2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</row>
    <row r="218" spans="1:25" s="48" customFormat="1" x14ac:dyDescent="0.2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</row>
    <row r="219" spans="1:25" s="322" customFormat="1" x14ac:dyDescent="0.25">
      <c r="A219" s="321"/>
      <c r="B219" s="321"/>
      <c r="C219" s="321"/>
      <c r="D219" s="321"/>
      <c r="E219" s="321"/>
      <c r="F219" s="321"/>
      <c r="G219" s="321"/>
      <c r="H219" s="321"/>
      <c r="I219" s="321"/>
      <c r="J219" s="321"/>
      <c r="K219" s="321"/>
      <c r="L219" s="321"/>
      <c r="M219" s="321"/>
      <c r="N219" s="321"/>
      <c r="O219" s="321"/>
      <c r="P219" s="321"/>
      <c r="Q219" s="321"/>
      <c r="R219" s="321"/>
      <c r="S219" s="321"/>
      <c r="T219" s="321"/>
      <c r="U219" s="321"/>
      <c r="V219" s="321"/>
      <c r="W219" s="321"/>
      <c r="X219" s="321"/>
      <c r="Y219" s="321"/>
    </row>
    <row r="220" spans="1:25" s="322" customFormat="1" x14ac:dyDescent="0.25">
      <c r="A220" s="321"/>
      <c r="B220" s="321"/>
      <c r="C220" s="321"/>
      <c r="D220" s="321"/>
      <c r="E220" s="321"/>
      <c r="F220" s="321"/>
      <c r="G220" s="321"/>
      <c r="H220" s="321"/>
      <c r="I220" s="321"/>
      <c r="J220" s="321"/>
      <c r="K220" s="321"/>
      <c r="L220" s="321"/>
      <c r="M220" s="321"/>
      <c r="N220" s="321"/>
      <c r="O220" s="321"/>
      <c r="P220" s="321"/>
      <c r="Q220" s="321"/>
      <c r="R220" s="321"/>
      <c r="S220" s="321"/>
      <c r="T220" s="321"/>
      <c r="U220" s="321"/>
      <c r="V220" s="321"/>
      <c r="W220" s="321"/>
      <c r="X220" s="321"/>
      <c r="Y220" s="321"/>
    </row>
    <row r="221" spans="1:25" s="322" customFormat="1" x14ac:dyDescent="0.25">
      <c r="A221" s="321"/>
      <c r="B221" s="321"/>
      <c r="C221" s="321"/>
      <c r="D221" s="321"/>
      <c r="E221" s="321"/>
      <c r="F221" s="321"/>
      <c r="G221" s="321"/>
      <c r="H221" s="321"/>
      <c r="I221" s="321"/>
      <c r="J221" s="321"/>
      <c r="K221" s="321"/>
      <c r="L221" s="321"/>
      <c r="M221" s="321"/>
      <c r="N221" s="321"/>
      <c r="O221" s="321"/>
      <c r="P221" s="321"/>
      <c r="Q221" s="321"/>
      <c r="R221" s="321"/>
      <c r="S221" s="321"/>
      <c r="T221" s="321"/>
      <c r="U221" s="321"/>
      <c r="V221" s="321"/>
      <c r="W221" s="321"/>
      <c r="X221" s="321"/>
      <c r="Y221" s="321"/>
    </row>
    <row r="223" spans="1:25" x14ac:dyDescent="0.25">
      <c r="A223" s="11" t="s">
        <v>140</v>
      </c>
      <c r="B223" s="11"/>
      <c r="C223" s="11"/>
      <c r="D223" s="11"/>
      <c r="E223" s="11"/>
      <c r="F223" s="11"/>
      <c r="G223" s="11"/>
      <c r="H223" s="11"/>
      <c r="I223" s="11"/>
      <c r="J223" s="11"/>
    </row>
    <row r="224" spans="1:25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</row>
    <row r="225" spans="1:18" ht="15.75" thickBot="1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</row>
    <row r="226" spans="1:18" x14ac:dyDescent="0.25">
      <c r="D226" s="94" t="s">
        <v>47</v>
      </c>
      <c r="E226" s="95"/>
      <c r="F226" s="95"/>
      <c r="G226" s="104" t="str">
        <f>CONCATENATE(Arkusz18!A2," - ",Arkusz18!B2," r.")</f>
        <v>01.05.2019 - 31.05.2019 r.</v>
      </c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5"/>
    </row>
    <row r="227" spans="1:18" ht="31.5" customHeight="1" x14ac:dyDescent="0.25">
      <c r="D227" s="96"/>
      <c r="E227" s="97"/>
      <c r="F227" s="97"/>
      <c r="G227" s="98" t="s">
        <v>63</v>
      </c>
      <c r="H227" s="98"/>
      <c r="I227" s="98"/>
      <c r="J227" s="98" t="s">
        <v>88</v>
      </c>
      <c r="K227" s="98"/>
      <c r="L227" s="98"/>
      <c r="M227" s="98" t="s">
        <v>62</v>
      </c>
      <c r="N227" s="98"/>
      <c r="O227" s="98"/>
      <c r="P227" s="98" t="s">
        <v>87</v>
      </c>
      <c r="Q227" s="98"/>
      <c r="R227" s="106"/>
    </row>
    <row r="228" spans="1:18" x14ac:dyDescent="0.25">
      <c r="D228" s="276" t="s">
        <v>86</v>
      </c>
      <c r="E228" s="277"/>
      <c r="F228" s="277"/>
      <c r="G228" s="283">
        <f>Arkusz16!A2</f>
        <v>0</v>
      </c>
      <c r="H228" s="283"/>
      <c r="I228" s="283"/>
      <c r="J228" s="283">
        <f>Arkusz16!A3</f>
        <v>0</v>
      </c>
      <c r="K228" s="283"/>
      <c r="L228" s="283"/>
      <c r="M228" s="283">
        <f>Arkusz16!A4</f>
        <v>0</v>
      </c>
      <c r="N228" s="283"/>
      <c r="O228" s="283"/>
      <c r="P228" s="283">
        <f>Arkusz16!A5</f>
        <v>0</v>
      </c>
      <c r="Q228" s="283"/>
      <c r="R228" s="283"/>
    </row>
    <row r="229" spans="1:18" x14ac:dyDescent="0.25">
      <c r="D229" s="278" t="s">
        <v>49</v>
      </c>
      <c r="E229" s="279"/>
      <c r="F229" s="279"/>
      <c r="G229" s="280">
        <f>Arkusz16!A6</f>
        <v>697</v>
      </c>
      <c r="H229" s="280"/>
      <c r="I229" s="280"/>
      <c r="J229" s="286">
        <f>Arkusz16!A7</f>
        <v>6</v>
      </c>
      <c r="K229" s="287"/>
      <c r="L229" s="288"/>
      <c r="M229" s="286">
        <f>Arkusz16!A8</f>
        <v>6</v>
      </c>
      <c r="N229" s="287"/>
      <c r="O229" s="288"/>
      <c r="P229" s="286">
        <f>Arkusz16!A9</f>
        <v>0</v>
      </c>
      <c r="Q229" s="287"/>
      <c r="R229" s="288"/>
    </row>
    <row r="230" spans="1:18" ht="15.75" thickBot="1" x14ac:dyDescent="0.3">
      <c r="D230" s="115" t="s">
        <v>50</v>
      </c>
      <c r="E230" s="116"/>
      <c r="F230" s="116"/>
      <c r="G230" s="117">
        <f>Arkusz16!A10</f>
        <v>336</v>
      </c>
      <c r="H230" s="117"/>
      <c r="I230" s="117"/>
      <c r="J230" s="117">
        <f>Arkusz16!A11</f>
        <v>4</v>
      </c>
      <c r="K230" s="117"/>
      <c r="L230" s="117"/>
      <c r="M230" s="117">
        <f>Arkusz16!A12</f>
        <v>7</v>
      </c>
      <c r="N230" s="117"/>
      <c r="O230" s="117"/>
      <c r="P230" s="117">
        <f>Arkusz16!A13</f>
        <v>0</v>
      </c>
      <c r="Q230" s="117"/>
      <c r="R230" s="117"/>
    </row>
    <row r="231" spans="1:18" ht="15.75" thickBot="1" x14ac:dyDescent="0.3">
      <c r="D231" s="281" t="s">
        <v>48</v>
      </c>
      <c r="E231" s="282"/>
      <c r="F231" s="282"/>
      <c r="G231" s="92">
        <f>SUM(G228:I230)</f>
        <v>1033</v>
      </c>
      <c r="H231" s="92"/>
      <c r="I231" s="92"/>
      <c r="J231" s="92">
        <f t="shared" ref="J231" si="5">SUM(J228:L230)</f>
        <v>10</v>
      </c>
      <c r="K231" s="92"/>
      <c r="L231" s="92"/>
      <c r="M231" s="92">
        <f t="shared" ref="M231" si="6">SUM(M228:O230)</f>
        <v>13</v>
      </c>
      <c r="N231" s="92"/>
      <c r="O231" s="92"/>
      <c r="P231" s="92">
        <f t="shared" ref="P231" si="7">SUM(P228:R230)</f>
        <v>0</v>
      </c>
      <c r="Q231" s="92"/>
      <c r="R231" s="93"/>
    </row>
    <row r="232" spans="1:18" x14ac:dyDescent="0.25">
      <c r="A232" s="40"/>
      <c r="B232" s="40"/>
      <c r="C232" s="40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</row>
    <row r="234" spans="1:18" ht="15.75" thickBot="1" x14ac:dyDescent="0.3"/>
    <row r="235" spans="1:18" x14ac:dyDescent="0.25">
      <c r="D235" s="94" t="s">
        <v>47</v>
      </c>
      <c r="E235" s="95"/>
      <c r="F235" s="95"/>
      <c r="G235" s="104" t="str">
        <f>CONCATENATE(Arkusz18!C2," - ",Arkusz18!B2," r.")</f>
        <v>01.01.2019 - 31.05.2019 r.</v>
      </c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5"/>
    </row>
    <row r="236" spans="1:18" ht="32.25" customHeight="1" x14ac:dyDescent="0.25">
      <c r="D236" s="96"/>
      <c r="E236" s="97"/>
      <c r="F236" s="97"/>
      <c r="G236" s="98" t="s">
        <v>63</v>
      </c>
      <c r="H236" s="98"/>
      <c r="I236" s="98"/>
      <c r="J236" s="98" t="s">
        <v>88</v>
      </c>
      <c r="K236" s="98"/>
      <c r="L236" s="98"/>
      <c r="M236" s="98" t="s">
        <v>62</v>
      </c>
      <c r="N236" s="98"/>
      <c r="O236" s="98"/>
      <c r="P236" s="98" t="s">
        <v>87</v>
      </c>
      <c r="Q236" s="98"/>
      <c r="R236" s="106"/>
    </row>
    <row r="237" spans="1:18" x14ac:dyDescent="0.25">
      <c r="D237" s="276" t="s">
        <v>86</v>
      </c>
      <c r="E237" s="277"/>
      <c r="F237" s="277"/>
      <c r="G237" s="283">
        <f>Arkusz17!A2</f>
        <v>0</v>
      </c>
      <c r="H237" s="283"/>
      <c r="I237" s="283"/>
      <c r="J237" s="283">
        <f>Arkusz17!A3</f>
        <v>0</v>
      </c>
      <c r="K237" s="283"/>
      <c r="L237" s="283"/>
      <c r="M237" s="283">
        <f>Arkusz17!A4</f>
        <v>0</v>
      </c>
      <c r="N237" s="283"/>
      <c r="O237" s="283"/>
      <c r="P237" s="283">
        <f>Arkusz17!A5</f>
        <v>0</v>
      </c>
      <c r="Q237" s="283"/>
      <c r="R237" s="283"/>
    </row>
    <row r="238" spans="1:18" x14ac:dyDescent="0.25">
      <c r="D238" s="278" t="s">
        <v>49</v>
      </c>
      <c r="E238" s="279"/>
      <c r="F238" s="279"/>
      <c r="G238" s="280">
        <f>Arkusz17!A6</f>
        <v>5159</v>
      </c>
      <c r="H238" s="280"/>
      <c r="I238" s="280"/>
      <c r="J238" s="280">
        <f>Arkusz17!A7</f>
        <v>54</v>
      </c>
      <c r="K238" s="280"/>
      <c r="L238" s="280"/>
      <c r="M238" s="280">
        <f>Arkusz17!A8</f>
        <v>54</v>
      </c>
      <c r="N238" s="280"/>
      <c r="O238" s="280"/>
      <c r="P238" s="280">
        <f>Arkusz17!A9</f>
        <v>4</v>
      </c>
      <c r="Q238" s="280"/>
      <c r="R238" s="280"/>
    </row>
    <row r="239" spans="1:18" ht="15.75" thickBot="1" x14ac:dyDescent="0.3">
      <c r="D239" s="115" t="s">
        <v>50</v>
      </c>
      <c r="E239" s="116"/>
      <c r="F239" s="116"/>
      <c r="G239" s="117">
        <f>Arkusz17!A10</f>
        <v>2177</v>
      </c>
      <c r="H239" s="117"/>
      <c r="I239" s="117"/>
      <c r="J239" s="117">
        <f>Arkusz17!A11</f>
        <v>9</v>
      </c>
      <c r="K239" s="117"/>
      <c r="L239" s="117"/>
      <c r="M239" s="117">
        <f>Arkusz17!A12</f>
        <v>61</v>
      </c>
      <c r="N239" s="117"/>
      <c r="O239" s="117"/>
      <c r="P239" s="117">
        <f>Arkusz17!A13</f>
        <v>12</v>
      </c>
      <c r="Q239" s="117"/>
      <c r="R239" s="117"/>
    </row>
    <row r="240" spans="1:18" ht="15.75" thickBot="1" x14ac:dyDescent="0.3">
      <c r="D240" s="281" t="s">
        <v>48</v>
      </c>
      <c r="E240" s="282"/>
      <c r="F240" s="282"/>
      <c r="G240" s="92">
        <f>SUM(G237:I239)</f>
        <v>7336</v>
      </c>
      <c r="H240" s="92"/>
      <c r="I240" s="92"/>
      <c r="J240" s="92">
        <f t="shared" ref="J240" si="8">SUM(J237:L239)</f>
        <v>63</v>
      </c>
      <c r="K240" s="92"/>
      <c r="L240" s="92"/>
      <c r="M240" s="92">
        <f t="shared" ref="M240" si="9">SUM(M237:O239)</f>
        <v>115</v>
      </c>
      <c r="N240" s="92"/>
      <c r="O240" s="92"/>
      <c r="P240" s="92">
        <f t="shared" ref="P240" si="10">SUM(P237:R239)</f>
        <v>16</v>
      </c>
      <c r="Q240" s="92"/>
      <c r="R240" s="93"/>
    </row>
    <row r="243" spans="1:25" x14ac:dyDescent="0.25">
      <c r="A243" s="52" t="s">
        <v>168</v>
      </c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5" x14ac:dyDescent="0.2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5" spans="1:25" x14ac:dyDescent="0.2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</row>
    <row r="247" spans="1:25" s="49" customFormat="1" x14ac:dyDescent="0.25">
      <c r="Y247" s="7"/>
    </row>
    <row r="248" spans="1:25" s="49" customFormat="1" x14ac:dyDescent="0.25">
      <c r="Y248" s="7"/>
    </row>
    <row r="249" spans="1:25" s="49" customFormat="1" x14ac:dyDescent="0.25">
      <c r="Y249" s="7"/>
    </row>
    <row r="250" spans="1:25" s="49" customFormat="1" x14ac:dyDescent="0.25">
      <c r="Y250" s="7"/>
    </row>
    <row r="251" spans="1:25" s="49" customFormat="1" x14ac:dyDescent="0.25">
      <c r="Y251" s="7"/>
    </row>
    <row r="252" spans="1:25" s="49" customFormat="1" x14ac:dyDescent="0.25">
      <c r="Y252" s="7"/>
    </row>
    <row r="253" spans="1:25" s="49" customFormat="1" x14ac:dyDescent="0.25">
      <c r="Y253" s="7"/>
    </row>
    <row r="254" spans="1:25" s="49" customFormat="1" x14ac:dyDescent="0.25">
      <c r="Y254" s="7"/>
    </row>
    <row r="255" spans="1:25" s="49" customFormat="1" x14ac:dyDescent="0.25">
      <c r="Y255" s="7"/>
    </row>
    <row r="256" spans="1:25" s="49" customFormat="1" x14ac:dyDescent="0.25">
      <c r="Y256" s="7"/>
    </row>
    <row r="257" spans="1:25" s="49" customFormat="1" x14ac:dyDescent="0.25">
      <c r="Y257" s="7"/>
    </row>
    <row r="259" spans="1:25" ht="18.75" x14ac:dyDescent="0.25">
      <c r="A259" s="9" t="s">
        <v>65</v>
      </c>
      <c r="F259" s="10"/>
    </row>
    <row r="260" spans="1:25" x14ac:dyDescent="0.25">
      <c r="F260" s="10"/>
    </row>
    <row r="261" spans="1:25" x14ac:dyDescent="0.25">
      <c r="A261" s="63" t="s">
        <v>141</v>
      </c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</row>
    <row r="262" spans="1:25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5" ht="15.75" thickBot="1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5" x14ac:dyDescent="0.25">
      <c r="C264" s="199" t="s">
        <v>0</v>
      </c>
      <c r="D264" s="200"/>
      <c r="E264" s="200"/>
      <c r="F264" s="200"/>
      <c r="G264" s="187" t="str">
        <f>CONCATENATE(Arkusz18!A2," - ",Arkusz18!B2," r.")</f>
        <v>01.05.2019 - 31.05.2019 r.</v>
      </c>
      <c r="H264" s="188"/>
      <c r="I264" s="188"/>
      <c r="J264" s="188"/>
      <c r="K264" s="188"/>
      <c r="L264" s="188"/>
      <c r="M264" s="188"/>
      <c r="N264" s="188"/>
      <c r="O264" s="188"/>
      <c r="P264" s="188"/>
      <c r="Q264" s="188"/>
      <c r="R264" s="188"/>
      <c r="S264" s="188"/>
      <c r="T264" s="188"/>
      <c r="U264" s="188"/>
      <c r="V264" s="189"/>
    </row>
    <row r="265" spans="1:25" x14ac:dyDescent="0.25">
      <c r="C265" s="201"/>
      <c r="D265" s="186"/>
      <c r="E265" s="186"/>
      <c r="F265" s="186"/>
      <c r="G265" s="190" t="s">
        <v>29</v>
      </c>
      <c r="H265" s="191"/>
      <c r="I265" s="191"/>
      <c r="J265" s="195"/>
      <c r="K265" s="190" t="s">
        <v>30</v>
      </c>
      <c r="L265" s="191"/>
      <c r="M265" s="191"/>
      <c r="N265" s="195"/>
      <c r="O265" s="190" t="s">
        <v>100</v>
      </c>
      <c r="P265" s="191"/>
      <c r="Q265" s="191"/>
      <c r="R265" s="195"/>
      <c r="S265" s="190" t="s">
        <v>53</v>
      </c>
      <c r="T265" s="191"/>
      <c r="U265" s="191"/>
      <c r="V265" s="192"/>
    </row>
    <row r="266" spans="1:25" x14ac:dyDescent="0.25">
      <c r="C266" s="201"/>
      <c r="D266" s="186"/>
      <c r="E266" s="186"/>
      <c r="F266" s="186"/>
      <c r="G266" s="269" t="s">
        <v>28</v>
      </c>
      <c r="H266" s="270"/>
      <c r="I266" s="190" t="s">
        <v>9</v>
      </c>
      <c r="J266" s="195"/>
      <c r="K266" s="269" t="s">
        <v>31</v>
      </c>
      <c r="L266" s="270"/>
      <c r="M266" s="190" t="s">
        <v>9</v>
      </c>
      <c r="N266" s="195"/>
      <c r="O266" s="269" t="s">
        <v>28</v>
      </c>
      <c r="P266" s="270"/>
      <c r="Q266" s="190" t="s">
        <v>9</v>
      </c>
      <c r="R266" s="195"/>
      <c r="S266" s="269" t="s">
        <v>28</v>
      </c>
      <c r="T266" s="270"/>
      <c r="U266" s="190" t="s">
        <v>9</v>
      </c>
      <c r="V266" s="192"/>
    </row>
    <row r="267" spans="1:25" x14ac:dyDescent="0.25">
      <c r="C267" s="254" t="str">
        <f>Arkusz2!B2</f>
        <v>ROSJA</v>
      </c>
      <c r="D267" s="255"/>
      <c r="E267" s="255"/>
      <c r="F267" s="255"/>
      <c r="G267" s="202">
        <f>Arkusz2!F2</f>
        <v>51</v>
      </c>
      <c r="H267" s="203"/>
      <c r="I267" s="202">
        <f>Arkusz2!F8</f>
        <v>145</v>
      </c>
      <c r="J267" s="203"/>
      <c r="K267" s="202">
        <f>SUM(Arkusz2!F14,-G267)</f>
        <v>22</v>
      </c>
      <c r="L267" s="203"/>
      <c r="M267" s="202">
        <f>SUM(Arkusz2!F20,-I267)</f>
        <v>56</v>
      </c>
      <c r="N267" s="203"/>
      <c r="O267" s="202">
        <f>Arkusz2!F26</f>
        <v>7</v>
      </c>
      <c r="P267" s="203"/>
      <c r="Q267" s="202">
        <f>Arkusz2!F32</f>
        <v>31</v>
      </c>
      <c r="R267" s="203"/>
      <c r="S267" s="202">
        <f>SUM(Arkusz2!F14,O267)</f>
        <v>80</v>
      </c>
      <c r="T267" s="203"/>
      <c r="U267" s="202">
        <f>SUM(Arkusz2!F20,Q267)</f>
        <v>232</v>
      </c>
      <c r="V267" s="285"/>
    </row>
    <row r="268" spans="1:25" x14ac:dyDescent="0.25">
      <c r="C268" s="256" t="str">
        <f>Arkusz2!B3</f>
        <v>UKRAINA</v>
      </c>
      <c r="D268" s="257"/>
      <c r="E268" s="257"/>
      <c r="F268" s="257"/>
      <c r="G268" s="204">
        <f>Arkusz2!F3</f>
        <v>11</v>
      </c>
      <c r="H268" s="205"/>
      <c r="I268" s="204">
        <f>Arkusz2!F9</f>
        <v>14</v>
      </c>
      <c r="J268" s="205"/>
      <c r="K268" s="204">
        <f>SUM(Arkusz2!F15,-G268)</f>
        <v>13</v>
      </c>
      <c r="L268" s="205"/>
      <c r="M268" s="204">
        <f>SUM(Arkusz2!F21,-I268)</f>
        <v>19</v>
      </c>
      <c r="N268" s="205"/>
      <c r="O268" s="204">
        <f>Arkusz2!F27</f>
        <v>0</v>
      </c>
      <c r="P268" s="205"/>
      <c r="Q268" s="204">
        <f>Arkusz2!F33</f>
        <v>0</v>
      </c>
      <c r="R268" s="205"/>
      <c r="S268" s="204">
        <f>SUM(Arkusz2!F15,O268)</f>
        <v>24</v>
      </c>
      <c r="T268" s="205"/>
      <c r="U268" s="204">
        <f>SUM(Arkusz2!F21,Q268)</f>
        <v>33</v>
      </c>
      <c r="V268" s="284"/>
    </row>
    <row r="269" spans="1:25" x14ac:dyDescent="0.25">
      <c r="C269" s="254" t="str">
        <f>Arkusz2!B4</f>
        <v>IRAN</v>
      </c>
      <c r="D269" s="255"/>
      <c r="E269" s="255"/>
      <c r="F269" s="255"/>
      <c r="G269" s="202">
        <f>Arkusz2!F4</f>
        <v>3</v>
      </c>
      <c r="H269" s="203"/>
      <c r="I269" s="202">
        <f>Arkusz2!F10</f>
        <v>3</v>
      </c>
      <c r="J269" s="203"/>
      <c r="K269" s="202">
        <f>SUM(Arkusz2!F16,-G269)</f>
        <v>2</v>
      </c>
      <c r="L269" s="203"/>
      <c r="M269" s="202">
        <f>SUM(Arkusz2!F22,-I269)</f>
        <v>2</v>
      </c>
      <c r="N269" s="203"/>
      <c r="O269" s="202">
        <f>Arkusz2!F28</f>
        <v>1</v>
      </c>
      <c r="P269" s="203"/>
      <c r="Q269" s="202">
        <f>Arkusz2!F34</f>
        <v>1</v>
      </c>
      <c r="R269" s="203"/>
      <c r="S269" s="202">
        <f>SUM(Arkusz2!F16,O269)</f>
        <v>6</v>
      </c>
      <c r="T269" s="203"/>
      <c r="U269" s="202">
        <f>SUM(Arkusz2!F22,Q269)</f>
        <v>6</v>
      </c>
      <c r="V269" s="285"/>
    </row>
    <row r="270" spans="1:25" x14ac:dyDescent="0.25">
      <c r="C270" s="256" t="str">
        <f>Arkusz2!B5</f>
        <v>WIETNAM</v>
      </c>
      <c r="D270" s="257"/>
      <c r="E270" s="257"/>
      <c r="F270" s="257"/>
      <c r="G270" s="204">
        <f>Arkusz2!F5</f>
        <v>5</v>
      </c>
      <c r="H270" s="205"/>
      <c r="I270" s="204">
        <f>Arkusz2!F11</f>
        <v>5</v>
      </c>
      <c r="J270" s="205"/>
      <c r="K270" s="204">
        <f>SUM(Arkusz2!F17,-G270)</f>
        <v>0</v>
      </c>
      <c r="L270" s="205"/>
      <c r="M270" s="204">
        <f>SUM(Arkusz2!F23,-I270)</f>
        <v>0</v>
      </c>
      <c r="N270" s="205"/>
      <c r="O270" s="204">
        <f>Arkusz2!F29</f>
        <v>0</v>
      </c>
      <c r="P270" s="205"/>
      <c r="Q270" s="204">
        <f>Arkusz2!F35</f>
        <v>0</v>
      </c>
      <c r="R270" s="205"/>
      <c r="S270" s="204">
        <f>SUM(Arkusz2!F17,O270)</f>
        <v>5</v>
      </c>
      <c r="T270" s="205"/>
      <c r="U270" s="204">
        <f>SUM(Arkusz2!F23,Q270)</f>
        <v>5</v>
      </c>
      <c r="V270" s="284"/>
    </row>
    <row r="271" spans="1:25" x14ac:dyDescent="0.25">
      <c r="C271" s="254" t="str">
        <f>Arkusz2!B6</f>
        <v>BIAŁORUŚ</v>
      </c>
      <c r="D271" s="255"/>
      <c r="E271" s="255"/>
      <c r="F271" s="255"/>
      <c r="G271" s="202">
        <f>Arkusz2!F6</f>
        <v>3</v>
      </c>
      <c r="H271" s="203"/>
      <c r="I271" s="202">
        <f>Arkusz2!F12</f>
        <v>3</v>
      </c>
      <c r="J271" s="203"/>
      <c r="K271" s="202">
        <f>SUM(Arkusz2!F18,-G271)</f>
        <v>1</v>
      </c>
      <c r="L271" s="203"/>
      <c r="M271" s="202">
        <f>SUM(Arkusz2!F24,-I271)</f>
        <v>1</v>
      </c>
      <c r="N271" s="203"/>
      <c r="O271" s="202">
        <f>Arkusz2!F30</f>
        <v>0</v>
      </c>
      <c r="P271" s="203"/>
      <c r="Q271" s="202">
        <f>Arkusz2!F36</f>
        <v>0</v>
      </c>
      <c r="R271" s="203"/>
      <c r="S271" s="202">
        <f>SUM(Arkusz2!F18,O271)</f>
        <v>4</v>
      </c>
      <c r="T271" s="203"/>
      <c r="U271" s="202">
        <f>SUM(Arkusz2!F24,Q271)</f>
        <v>4</v>
      </c>
      <c r="V271" s="285"/>
    </row>
    <row r="272" spans="1:25" ht="15.75" thickBot="1" x14ac:dyDescent="0.3">
      <c r="C272" s="258" t="str">
        <f>Arkusz2!B7</f>
        <v>Pozostałe</v>
      </c>
      <c r="D272" s="259"/>
      <c r="E272" s="259"/>
      <c r="F272" s="259"/>
      <c r="G272" s="142">
        <f>Arkusz2!F7</f>
        <v>24</v>
      </c>
      <c r="H272" s="143"/>
      <c r="I272" s="142">
        <f>Arkusz2!F13</f>
        <v>25</v>
      </c>
      <c r="J272" s="143"/>
      <c r="K272" s="142">
        <f>SUM(Arkusz2!F19,-G272)</f>
        <v>3</v>
      </c>
      <c r="L272" s="143"/>
      <c r="M272" s="142">
        <f>SUM(Arkusz2!F25,-I272)</f>
        <v>2</v>
      </c>
      <c r="N272" s="143"/>
      <c r="O272" s="142">
        <f>Arkusz2!F31</f>
        <v>0</v>
      </c>
      <c r="P272" s="143"/>
      <c r="Q272" s="142">
        <f>Arkusz2!F37</f>
        <v>0</v>
      </c>
      <c r="R272" s="143"/>
      <c r="S272" s="142">
        <f>SUM(Arkusz2!F19,O272)</f>
        <v>27</v>
      </c>
      <c r="T272" s="143"/>
      <c r="U272" s="142">
        <f>SUM(Arkusz2!F25,Q272)</f>
        <v>27</v>
      </c>
      <c r="V272" s="198"/>
    </row>
    <row r="273" spans="3:22" ht="15.75" thickBot="1" x14ac:dyDescent="0.3">
      <c r="C273" s="267" t="s">
        <v>1</v>
      </c>
      <c r="D273" s="268"/>
      <c r="E273" s="268"/>
      <c r="F273" s="268"/>
      <c r="G273" s="140">
        <f>SUM(G267:G272)</f>
        <v>97</v>
      </c>
      <c r="H273" s="141"/>
      <c r="I273" s="140">
        <f>SUM(I267:I272)</f>
        <v>195</v>
      </c>
      <c r="J273" s="141"/>
      <c r="K273" s="140">
        <f>SUM(K267:K272)</f>
        <v>41</v>
      </c>
      <c r="L273" s="141"/>
      <c r="M273" s="140">
        <f>SUM(M267:M272)</f>
        <v>80</v>
      </c>
      <c r="N273" s="141"/>
      <c r="O273" s="140">
        <f>SUM(O267:O272)</f>
        <v>8</v>
      </c>
      <c r="P273" s="141"/>
      <c r="Q273" s="140">
        <f>SUM(Q267:Q272)</f>
        <v>32</v>
      </c>
      <c r="R273" s="141"/>
      <c r="S273" s="140">
        <f>SUM(S267:S272)</f>
        <v>146</v>
      </c>
      <c r="T273" s="141"/>
      <c r="U273" s="140">
        <f>SUM(U267:U272)</f>
        <v>307</v>
      </c>
      <c r="V273" s="196"/>
    </row>
    <row r="277" spans="3:22" x14ac:dyDescent="0.25">
      <c r="M277" s="12"/>
      <c r="N277" s="12"/>
      <c r="O277" s="12"/>
      <c r="P277" s="12"/>
      <c r="Q277" s="12"/>
      <c r="R277" s="12"/>
      <c r="S277" s="12"/>
    </row>
    <row r="278" spans="3:22" x14ac:dyDescent="0.25">
      <c r="M278" s="12"/>
      <c r="N278" s="12"/>
      <c r="O278" s="12"/>
      <c r="P278" s="12"/>
      <c r="Q278" s="12"/>
      <c r="R278" s="12"/>
      <c r="S278" s="12"/>
    </row>
    <row r="279" spans="3:22" x14ac:dyDescent="0.25">
      <c r="M279" s="12"/>
      <c r="N279" s="12"/>
      <c r="O279" s="12"/>
      <c r="P279" s="12"/>
      <c r="Q279" s="12"/>
      <c r="R279" s="12"/>
      <c r="S279" s="12"/>
    </row>
    <row r="280" spans="3:22" x14ac:dyDescent="0.25">
      <c r="M280" s="12"/>
      <c r="N280" s="12"/>
      <c r="O280" s="12"/>
      <c r="P280" s="12"/>
      <c r="Q280" s="12"/>
      <c r="R280" s="12"/>
      <c r="S280" s="12"/>
    </row>
    <row r="281" spans="3:22" x14ac:dyDescent="0.25">
      <c r="M281" s="12"/>
      <c r="N281" s="12"/>
      <c r="O281" s="12"/>
      <c r="P281" s="12"/>
      <c r="Q281" s="12"/>
      <c r="R281" s="12"/>
      <c r="S281" s="12"/>
    </row>
    <row r="282" spans="3:22" x14ac:dyDescent="0.25">
      <c r="M282" s="12"/>
      <c r="N282" s="12"/>
      <c r="O282" s="12"/>
      <c r="P282" s="12"/>
      <c r="Q282" s="12"/>
      <c r="R282" s="12"/>
      <c r="S282" s="12"/>
    </row>
    <row r="283" spans="3:22" x14ac:dyDescent="0.25">
      <c r="M283" s="12"/>
      <c r="N283" s="12"/>
      <c r="O283" s="12"/>
      <c r="P283" s="12"/>
      <c r="Q283" s="12"/>
      <c r="R283" s="12"/>
      <c r="S283" s="12"/>
    </row>
    <row r="284" spans="3:22" x14ac:dyDescent="0.25">
      <c r="M284" s="12"/>
      <c r="N284" s="12"/>
      <c r="O284" s="12"/>
      <c r="P284" s="12"/>
      <c r="Q284" s="12"/>
      <c r="R284" s="12"/>
      <c r="S284" s="12"/>
    </row>
    <row r="285" spans="3:22" x14ac:dyDescent="0.25">
      <c r="D285" s="197"/>
      <c r="E285" s="197"/>
    </row>
    <row r="289" spans="1:22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5" spans="1:22" ht="15.75" thickBot="1" x14ac:dyDescent="0.3"/>
    <row r="296" spans="1:22" x14ac:dyDescent="0.25">
      <c r="C296" s="199" t="s">
        <v>0</v>
      </c>
      <c r="D296" s="200"/>
      <c r="E296" s="200"/>
      <c r="F296" s="200"/>
      <c r="G296" s="187" t="str">
        <f>CONCATENATE(Arkusz18!C2," - ",Arkusz18!B2," r.")</f>
        <v>01.01.2019 - 31.05.2019 r.</v>
      </c>
      <c r="H296" s="188"/>
      <c r="I296" s="188"/>
      <c r="J296" s="188"/>
      <c r="K296" s="188"/>
      <c r="L296" s="188"/>
      <c r="M296" s="188"/>
      <c r="N296" s="188"/>
      <c r="O296" s="188"/>
      <c r="P296" s="188"/>
      <c r="Q296" s="188"/>
      <c r="R296" s="188"/>
      <c r="S296" s="188"/>
      <c r="T296" s="188"/>
      <c r="U296" s="188"/>
      <c r="V296" s="189"/>
    </row>
    <row r="297" spans="1:22" x14ac:dyDescent="0.25">
      <c r="C297" s="201"/>
      <c r="D297" s="186"/>
      <c r="E297" s="186"/>
      <c r="F297" s="186"/>
      <c r="G297" s="186" t="s">
        <v>29</v>
      </c>
      <c r="H297" s="186"/>
      <c r="I297" s="186"/>
      <c r="J297" s="186"/>
      <c r="K297" s="186" t="s">
        <v>30</v>
      </c>
      <c r="L297" s="186"/>
      <c r="M297" s="186"/>
      <c r="N297" s="186"/>
      <c r="O297" s="186" t="s">
        <v>132</v>
      </c>
      <c r="P297" s="186"/>
      <c r="Q297" s="186"/>
      <c r="R297" s="186"/>
      <c r="S297" s="190" t="s">
        <v>53</v>
      </c>
      <c r="T297" s="191"/>
      <c r="U297" s="191"/>
      <c r="V297" s="192"/>
    </row>
    <row r="298" spans="1:22" x14ac:dyDescent="0.25">
      <c r="C298" s="201"/>
      <c r="D298" s="186"/>
      <c r="E298" s="186"/>
      <c r="F298" s="186"/>
      <c r="G298" s="193" t="s">
        <v>28</v>
      </c>
      <c r="H298" s="193"/>
      <c r="I298" s="186" t="s">
        <v>9</v>
      </c>
      <c r="J298" s="186"/>
      <c r="K298" s="193" t="s">
        <v>31</v>
      </c>
      <c r="L298" s="193"/>
      <c r="M298" s="186" t="s">
        <v>9</v>
      </c>
      <c r="N298" s="186"/>
      <c r="O298" s="193" t="s">
        <v>28</v>
      </c>
      <c r="P298" s="193"/>
      <c r="Q298" s="186" t="s">
        <v>9</v>
      </c>
      <c r="R298" s="186"/>
      <c r="S298" s="193" t="s">
        <v>28</v>
      </c>
      <c r="T298" s="193"/>
      <c r="U298" s="186" t="s">
        <v>9</v>
      </c>
      <c r="V298" s="194"/>
    </row>
    <row r="299" spans="1:22" x14ac:dyDescent="0.25">
      <c r="C299" s="254" t="str">
        <f>Arkusz3!B2</f>
        <v>ROSJA</v>
      </c>
      <c r="D299" s="255"/>
      <c r="E299" s="255"/>
      <c r="F299" s="255"/>
      <c r="G299" s="133">
        <f>Arkusz3!F2</f>
        <v>192</v>
      </c>
      <c r="H299" s="133"/>
      <c r="I299" s="133">
        <f>Arkusz3!F8</f>
        <v>577</v>
      </c>
      <c r="J299" s="133"/>
      <c r="K299" s="133">
        <f>SUM(Arkusz3!F14,-G299)</f>
        <v>99</v>
      </c>
      <c r="L299" s="133"/>
      <c r="M299" s="133">
        <f>SUM(Arkusz3!F20,-I299)</f>
        <v>271</v>
      </c>
      <c r="N299" s="133"/>
      <c r="O299" s="133">
        <f>Arkusz3!F26</f>
        <v>39</v>
      </c>
      <c r="P299" s="133"/>
      <c r="Q299" s="133">
        <f>Arkusz3!F32</f>
        <v>139</v>
      </c>
      <c r="R299" s="133"/>
      <c r="S299" s="133">
        <f>SUM(Arkusz3!F14,O299)</f>
        <v>330</v>
      </c>
      <c r="T299" s="133"/>
      <c r="U299" s="133">
        <f>SUM(Arkusz3!F20,Q299)</f>
        <v>987</v>
      </c>
      <c r="V299" s="172"/>
    </row>
    <row r="300" spans="1:22" x14ac:dyDescent="0.25">
      <c r="C300" s="256" t="str">
        <f>Arkusz3!B3</f>
        <v>UKRAINA</v>
      </c>
      <c r="D300" s="257"/>
      <c r="E300" s="257"/>
      <c r="F300" s="257"/>
      <c r="G300" s="135">
        <f>Arkusz3!F3</f>
        <v>81</v>
      </c>
      <c r="H300" s="135"/>
      <c r="I300" s="135">
        <f>Arkusz3!F9</f>
        <v>95</v>
      </c>
      <c r="J300" s="135"/>
      <c r="K300" s="135">
        <f>SUM(Arkusz3!F15,-G300)</f>
        <v>56</v>
      </c>
      <c r="L300" s="135"/>
      <c r="M300" s="135">
        <f>SUM(Arkusz3!F21,-I300)</f>
        <v>92</v>
      </c>
      <c r="N300" s="135"/>
      <c r="O300" s="135">
        <f>Arkusz3!F27</f>
        <v>4</v>
      </c>
      <c r="P300" s="135"/>
      <c r="Q300" s="135">
        <f>Arkusz3!F33</f>
        <v>4</v>
      </c>
      <c r="R300" s="135"/>
      <c r="S300" s="135">
        <f>SUM(Arkusz3!F15,O300)</f>
        <v>141</v>
      </c>
      <c r="T300" s="135"/>
      <c r="U300" s="135">
        <f>SUM(Arkusz3!F21,Q300)</f>
        <v>191</v>
      </c>
      <c r="V300" s="171"/>
    </row>
    <row r="301" spans="1:22" x14ac:dyDescent="0.25">
      <c r="C301" s="254" t="str">
        <f>Arkusz3!B4</f>
        <v>TADŻYKISTAN</v>
      </c>
      <c r="D301" s="255"/>
      <c r="E301" s="255"/>
      <c r="F301" s="255"/>
      <c r="G301" s="133">
        <f>Arkusz3!F4</f>
        <v>14</v>
      </c>
      <c r="H301" s="133"/>
      <c r="I301" s="133">
        <f>Arkusz3!F10</f>
        <v>32</v>
      </c>
      <c r="J301" s="133"/>
      <c r="K301" s="133">
        <f>SUM(Arkusz3!F16,-G301)</f>
        <v>6</v>
      </c>
      <c r="L301" s="133"/>
      <c r="M301" s="133">
        <f>SUM(Arkusz3!F22,-I301)</f>
        <v>15</v>
      </c>
      <c r="N301" s="133"/>
      <c r="O301" s="133">
        <f>Arkusz3!F28</f>
        <v>0</v>
      </c>
      <c r="P301" s="133"/>
      <c r="Q301" s="133">
        <f>Arkusz3!F34</f>
        <v>0</v>
      </c>
      <c r="R301" s="133"/>
      <c r="S301" s="133">
        <f>SUM(Arkusz3!F16,O301)</f>
        <v>20</v>
      </c>
      <c r="T301" s="133"/>
      <c r="U301" s="133">
        <f>SUM(Arkusz3!F22,Q301)</f>
        <v>47</v>
      </c>
      <c r="V301" s="172"/>
    </row>
    <row r="302" spans="1:22" x14ac:dyDescent="0.25">
      <c r="C302" s="256" t="str">
        <f>Arkusz3!B5</f>
        <v>AFGANISTAN</v>
      </c>
      <c r="D302" s="257"/>
      <c r="E302" s="257"/>
      <c r="F302" s="257"/>
      <c r="G302" s="135">
        <f>Arkusz3!F5</f>
        <v>37</v>
      </c>
      <c r="H302" s="135"/>
      <c r="I302" s="135">
        <f>Arkusz3!F11</f>
        <v>37</v>
      </c>
      <c r="J302" s="135"/>
      <c r="K302" s="135">
        <f>SUM(Arkusz3!F17,-G302)</f>
        <v>2</v>
      </c>
      <c r="L302" s="135"/>
      <c r="M302" s="135">
        <f>SUM(Arkusz3!F23,-I302)</f>
        <v>2</v>
      </c>
      <c r="N302" s="135"/>
      <c r="O302" s="135">
        <f>Arkusz3!F29</f>
        <v>0</v>
      </c>
      <c r="P302" s="135"/>
      <c r="Q302" s="135">
        <f>Arkusz3!F35</f>
        <v>0</v>
      </c>
      <c r="R302" s="135"/>
      <c r="S302" s="135">
        <f>SUM(Arkusz3!F17,O302)</f>
        <v>39</v>
      </c>
      <c r="T302" s="135"/>
      <c r="U302" s="135">
        <f>SUM(Arkusz3!F23,Q302)</f>
        <v>39</v>
      </c>
      <c r="V302" s="171"/>
    </row>
    <row r="303" spans="1:22" x14ac:dyDescent="0.25">
      <c r="C303" s="254" t="str">
        <f>Arkusz3!B6</f>
        <v>TURCJA</v>
      </c>
      <c r="D303" s="255"/>
      <c r="E303" s="255"/>
      <c r="F303" s="255"/>
      <c r="G303" s="133">
        <f>Arkusz3!F6</f>
        <v>18</v>
      </c>
      <c r="H303" s="133"/>
      <c r="I303" s="133">
        <f>Arkusz3!F12</f>
        <v>36</v>
      </c>
      <c r="J303" s="133"/>
      <c r="K303" s="133">
        <f>SUM(Arkusz3!F18,-G303)</f>
        <v>1</v>
      </c>
      <c r="L303" s="133"/>
      <c r="M303" s="133">
        <f>SUM(Arkusz3!F24,-I303)</f>
        <v>1</v>
      </c>
      <c r="N303" s="133"/>
      <c r="O303" s="133">
        <f>Arkusz3!F30</f>
        <v>0</v>
      </c>
      <c r="P303" s="133"/>
      <c r="Q303" s="133">
        <f>Arkusz3!F36</f>
        <v>0</v>
      </c>
      <c r="R303" s="133"/>
      <c r="S303" s="133">
        <f>SUM(Arkusz3!F18,O303)</f>
        <v>19</v>
      </c>
      <c r="T303" s="133"/>
      <c r="U303" s="133">
        <f>SUM(Arkusz3!F24,Q303)</f>
        <v>37</v>
      </c>
      <c r="V303" s="172"/>
    </row>
    <row r="304" spans="1:22" ht="15.75" thickBot="1" x14ac:dyDescent="0.3">
      <c r="C304" s="258" t="str">
        <f>Arkusz3!B7</f>
        <v>Pozostałe</v>
      </c>
      <c r="D304" s="259"/>
      <c r="E304" s="259"/>
      <c r="F304" s="259"/>
      <c r="G304" s="136">
        <f>Arkusz3!F7</f>
        <v>172</v>
      </c>
      <c r="H304" s="136"/>
      <c r="I304" s="136">
        <f>Arkusz3!F13</f>
        <v>198</v>
      </c>
      <c r="J304" s="136"/>
      <c r="K304" s="136">
        <f>SUM(Arkusz3!F19,-G304)</f>
        <v>46</v>
      </c>
      <c r="L304" s="136"/>
      <c r="M304" s="136">
        <f>SUM(Arkusz3!F25,-I304)</f>
        <v>55</v>
      </c>
      <c r="N304" s="136"/>
      <c r="O304" s="136">
        <f>Arkusz3!F31</f>
        <v>8</v>
      </c>
      <c r="P304" s="136"/>
      <c r="Q304" s="136">
        <f>Arkusz3!F37</f>
        <v>13</v>
      </c>
      <c r="R304" s="136"/>
      <c r="S304" s="136">
        <f>SUM(Arkusz3!F19,O304)</f>
        <v>226</v>
      </c>
      <c r="T304" s="136"/>
      <c r="U304" s="136">
        <f>SUM(Arkusz3!F25,Q304)</f>
        <v>266</v>
      </c>
      <c r="V304" s="175"/>
    </row>
    <row r="305" spans="1:26" x14ac:dyDescent="0.25">
      <c r="C305" s="260" t="s">
        <v>1</v>
      </c>
      <c r="D305" s="261"/>
      <c r="E305" s="261"/>
      <c r="F305" s="261"/>
      <c r="G305" s="134">
        <f>SUM(G299:G304)</f>
        <v>514</v>
      </c>
      <c r="H305" s="134"/>
      <c r="I305" s="134">
        <f>SUM(I299:I304)</f>
        <v>975</v>
      </c>
      <c r="J305" s="134"/>
      <c r="K305" s="134">
        <f>SUM(K299:K304)</f>
        <v>210</v>
      </c>
      <c r="L305" s="134"/>
      <c r="M305" s="134">
        <f>SUM(M299:M304)</f>
        <v>436</v>
      </c>
      <c r="N305" s="134"/>
      <c r="O305" s="134">
        <f>SUM(O299:O304)</f>
        <v>51</v>
      </c>
      <c r="P305" s="134"/>
      <c r="Q305" s="134">
        <f>SUM(Q299:Q304)</f>
        <v>156</v>
      </c>
      <c r="R305" s="134"/>
      <c r="S305" s="134">
        <f>SUM(S299:S304)</f>
        <v>775</v>
      </c>
      <c r="T305" s="134"/>
      <c r="U305" s="134">
        <f>SUM(U299:U304)</f>
        <v>1567</v>
      </c>
      <c r="V305" s="289"/>
    </row>
    <row r="306" spans="1:26" x14ac:dyDescent="0.25">
      <c r="A306" s="4"/>
      <c r="B306" s="13"/>
      <c r="C306" s="14"/>
      <c r="D306" s="14"/>
      <c r="E306" s="14"/>
      <c r="F306" s="14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3"/>
    </row>
    <row r="307" spans="1:26" ht="15" customHeight="1" x14ac:dyDescent="0.25">
      <c r="A307" s="262" t="s">
        <v>136</v>
      </c>
      <c r="B307" s="262"/>
      <c r="C307" s="262"/>
      <c r="D307" s="262"/>
      <c r="E307" s="262"/>
      <c r="F307" s="262"/>
      <c r="G307" s="262"/>
      <c r="H307" s="262"/>
      <c r="I307" s="262"/>
      <c r="J307" s="262"/>
      <c r="K307" s="262"/>
      <c r="L307" s="262"/>
      <c r="M307" s="262"/>
      <c r="N307" s="262"/>
      <c r="O307" s="262"/>
      <c r="P307" s="262"/>
      <c r="Q307" s="262"/>
      <c r="R307" s="262"/>
      <c r="S307" s="262"/>
      <c r="T307" s="262"/>
      <c r="U307" s="262"/>
      <c r="V307" s="262"/>
      <c r="W307" s="262"/>
      <c r="X307" s="262"/>
      <c r="Y307" s="262"/>
      <c r="Z307" s="262"/>
    </row>
    <row r="308" spans="1:26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7"/>
      <c r="Z308" s="16"/>
    </row>
    <row r="312" spans="1:26" x14ac:dyDescent="0.25">
      <c r="M312" s="12"/>
      <c r="N312" s="12"/>
      <c r="O312" s="12"/>
      <c r="P312" s="12"/>
      <c r="Q312" s="12"/>
      <c r="R312" s="12"/>
      <c r="S312" s="12"/>
    </row>
    <row r="313" spans="1:26" x14ac:dyDescent="0.25">
      <c r="M313" s="12"/>
      <c r="N313" s="12"/>
      <c r="O313" s="12"/>
      <c r="P313" s="12"/>
      <c r="Q313" s="12"/>
      <c r="R313" s="12"/>
      <c r="S313" s="12"/>
    </row>
    <row r="314" spans="1:26" x14ac:dyDescent="0.25">
      <c r="M314" s="12"/>
      <c r="N314" s="12"/>
      <c r="O314" s="12"/>
      <c r="P314" s="12"/>
      <c r="Q314" s="12"/>
      <c r="R314" s="12"/>
      <c r="S314" s="12"/>
    </row>
    <row r="315" spans="1:26" x14ac:dyDescent="0.25">
      <c r="M315" s="12"/>
      <c r="N315" s="12"/>
      <c r="O315" s="12"/>
      <c r="P315" s="12"/>
      <c r="Q315" s="12"/>
      <c r="R315" s="12"/>
      <c r="S315" s="12"/>
    </row>
    <row r="316" spans="1:26" x14ac:dyDescent="0.25">
      <c r="M316" s="12"/>
      <c r="N316" s="12"/>
      <c r="O316" s="12"/>
      <c r="P316" s="12"/>
      <c r="Q316" s="12"/>
      <c r="R316" s="12"/>
      <c r="S316" s="12"/>
    </row>
    <row r="317" spans="1:26" x14ac:dyDescent="0.25">
      <c r="M317" s="12"/>
      <c r="N317" s="12"/>
      <c r="O317" s="12"/>
      <c r="P317" s="12"/>
      <c r="Q317" s="12"/>
      <c r="R317" s="12"/>
      <c r="S317" s="12"/>
    </row>
    <row r="318" spans="1:26" x14ac:dyDescent="0.25">
      <c r="M318" s="12"/>
      <c r="N318" s="12"/>
      <c r="O318" s="12"/>
      <c r="P318" s="12"/>
      <c r="Q318" s="12"/>
      <c r="R318" s="12"/>
      <c r="S318" s="12"/>
    </row>
    <row r="319" spans="1:26" x14ac:dyDescent="0.25">
      <c r="M319" s="12"/>
      <c r="N319" s="12"/>
      <c r="O319" s="12"/>
      <c r="P319" s="12"/>
      <c r="Q319" s="12"/>
      <c r="R319" s="12"/>
      <c r="S319" s="12"/>
    </row>
    <row r="320" spans="1:26" x14ac:dyDescent="0.25">
      <c r="D320" s="197"/>
      <c r="E320" s="197"/>
    </row>
    <row r="325" spans="1:26" x14ac:dyDescent="0.25">
      <c r="V325" s="18"/>
      <c r="W325" s="18"/>
      <c r="X325" s="18"/>
      <c r="Y325" s="19"/>
      <c r="Z325" s="18"/>
    </row>
    <row r="326" spans="1:26" x14ac:dyDescent="0.25">
      <c r="V326" s="18"/>
      <c r="W326" s="18"/>
      <c r="X326" s="18"/>
      <c r="Y326" s="19"/>
      <c r="Z326" s="18"/>
    </row>
    <row r="327" spans="1:26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18"/>
      <c r="W327" s="18"/>
      <c r="X327" s="18"/>
      <c r="Y327" s="19"/>
      <c r="Z327" s="18"/>
    </row>
    <row r="328" spans="1:26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18"/>
      <c r="W328" s="18"/>
      <c r="X328" s="18"/>
      <c r="Y328" s="19"/>
      <c r="Z328" s="18"/>
    </row>
    <row r="329" spans="1:26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18"/>
      <c r="W329" s="18"/>
      <c r="X329" s="18"/>
      <c r="Y329" s="19"/>
      <c r="Z329" s="18"/>
    </row>
    <row r="330" spans="1:26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18"/>
      <c r="W330" s="18"/>
      <c r="X330" s="18"/>
      <c r="Y330" s="19"/>
      <c r="Z330" s="18"/>
    </row>
    <row r="331" spans="1:26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18"/>
      <c r="W331" s="18"/>
      <c r="X331" s="18"/>
      <c r="Y331" s="19"/>
      <c r="Z331" s="18"/>
    </row>
    <row r="332" spans="1:26" ht="15" customHeight="1" x14ac:dyDescent="0.25">
      <c r="A332" s="52" t="s">
        <v>176</v>
      </c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</row>
    <row r="333" spans="1:26" x14ac:dyDescent="0.25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</row>
    <row r="334" spans="1:26" x14ac:dyDescent="0.25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</row>
    <row r="335" spans="1:26" x14ac:dyDescent="0.25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</row>
    <row r="336" spans="1:26" x14ac:dyDescent="0.25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</row>
    <row r="337" spans="1:25" x14ac:dyDescent="0.25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</row>
    <row r="338" spans="1:25" x14ac:dyDescent="0.25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</row>
    <row r="339" spans="1:25" x14ac:dyDescent="0.25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</row>
    <row r="340" spans="1:25" x14ac:dyDescent="0.25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</row>
    <row r="341" spans="1:25" s="48" customFormat="1" x14ac:dyDescent="0.25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</row>
    <row r="342" spans="1:25" s="48" customFormat="1" x14ac:dyDescent="0.25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</row>
    <row r="343" spans="1:25" s="48" customFormat="1" x14ac:dyDescent="0.25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</row>
    <row r="344" spans="1:25" s="48" customFormat="1" x14ac:dyDescent="0.25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</row>
    <row r="345" spans="1:25" s="48" customFormat="1" x14ac:dyDescent="0.25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</row>
    <row r="346" spans="1:25" s="48" customFormat="1" x14ac:dyDescent="0.25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</row>
    <row r="347" spans="1:25" s="48" customFormat="1" x14ac:dyDescent="0.25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</row>
    <row r="352" spans="1:25" ht="15" customHeight="1" x14ac:dyDescent="0.25">
      <c r="A352" s="64" t="s">
        <v>142</v>
      </c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</row>
    <row r="353" spans="1:25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</row>
    <row r="355" spans="1:25" ht="15.75" thickBot="1" x14ac:dyDescent="0.3"/>
    <row r="356" spans="1:25" x14ac:dyDescent="0.25">
      <c r="A356" s="218" t="str">
        <f>CONCATENATE(Arkusz18!C2," - ",Arkusz18!B2," r.")</f>
        <v>01.01.2019 - 31.05.2019 r.</v>
      </c>
      <c r="B356" s="219"/>
      <c r="C356" s="219"/>
      <c r="D356" s="219"/>
      <c r="E356" s="219"/>
      <c r="F356" s="219"/>
      <c r="G356" s="219"/>
      <c r="H356" s="219"/>
      <c r="I356" s="220"/>
      <c r="M356" s="176" t="str">
        <f>CONCATENATE(Arkusz18!C2," - ",Arkusz18!B2," r.")</f>
        <v>01.01.2019 - 31.05.2019 r.</v>
      </c>
      <c r="N356" s="177"/>
      <c r="O356" s="177"/>
      <c r="P356" s="177"/>
      <c r="Q356" s="177"/>
      <c r="R356" s="177"/>
      <c r="S356" s="177"/>
      <c r="T356" s="177"/>
      <c r="U356" s="178"/>
    </row>
    <row r="357" spans="1:25" ht="52.5" customHeight="1" x14ac:dyDescent="0.25">
      <c r="A357" s="206" t="s">
        <v>54</v>
      </c>
      <c r="B357" s="207"/>
      <c r="C357" s="208"/>
      <c r="D357" s="179" t="s">
        <v>55</v>
      </c>
      <c r="E357" s="183"/>
      <c r="F357" s="179" t="s">
        <v>56</v>
      </c>
      <c r="G357" s="183"/>
      <c r="H357" s="179" t="s">
        <v>52</v>
      </c>
      <c r="I357" s="180"/>
      <c r="M357" s="206" t="s">
        <v>54</v>
      </c>
      <c r="N357" s="207"/>
      <c r="O357" s="208"/>
      <c r="P357" s="179" t="s">
        <v>57</v>
      </c>
      <c r="Q357" s="183"/>
      <c r="R357" s="179" t="s">
        <v>56</v>
      </c>
      <c r="S357" s="183"/>
      <c r="T357" s="179" t="s">
        <v>52</v>
      </c>
      <c r="U357" s="180"/>
    </row>
    <row r="358" spans="1:25" x14ac:dyDescent="0.25">
      <c r="A358" s="209"/>
      <c r="B358" s="210"/>
      <c r="C358" s="211"/>
      <c r="D358" s="181"/>
      <c r="E358" s="184"/>
      <c r="F358" s="181"/>
      <c r="G358" s="184"/>
      <c r="H358" s="181"/>
      <c r="I358" s="182"/>
      <c r="M358" s="209"/>
      <c r="N358" s="210"/>
      <c r="O358" s="211"/>
      <c r="P358" s="181"/>
      <c r="Q358" s="184"/>
      <c r="R358" s="181"/>
      <c r="S358" s="184"/>
      <c r="T358" s="181"/>
      <c r="U358" s="182"/>
    </row>
    <row r="359" spans="1:25" x14ac:dyDescent="0.25">
      <c r="A359" s="234" t="str">
        <f>Arkusz4!B2</f>
        <v>NIEMCY</v>
      </c>
      <c r="B359" s="235"/>
      <c r="C359" s="235"/>
      <c r="D359" s="185">
        <f>Arkusz4!C2</f>
        <v>758</v>
      </c>
      <c r="E359" s="185"/>
      <c r="F359" s="185">
        <f>Arkusz4!D2</f>
        <v>657</v>
      </c>
      <c r="G359" s="185"/>
      <c r="H359" s="185">
        <f>Arkusz4!E2</f>
        <v>242</v>
      </c>
      <c r="I359" s="185"/>
      <c r="M359" s="234" t="str">
        <f>Arkusz5!B2</f>
        <v>NIEMCY</v>
      </c>
      <c r="N359" s="235"/>
      <c r="O359" s="235"/>
      <c r="P359" s="185">
        <f>Arkusz5!C2</f>
        <v>22</v>
      </c>
      <c r="Q359" s="185"/>
      <c r="R359" s="185">
        <f>Arkusz5!D2</f>
        <v>22</v>
      </c>
      <c r="S359" s="185"/>
      <c r="T359" s="252">
        <f>Arkusz5!E2</f>
        <v>13</v>
      </c>
      <c r="U359" s="253"/>
    </row>
    <row r="360" spans="1:25" x14ac:dyDescent="0.25">
      <c r="A360" s="236" t="str">
        <f>Arkusz4!B3</f>
        <v>FRANCJA</v>
      </c>
      <c r="B360" s="237"/>
      <c r="C360" s="237"/>
      <c r="D360" s="216">
        <f>Arkusz4!C3</f>
        <v>477</v>
      </c>
      <c r="E360" s="216"/>
      <c r="F360" s="216">
        <f>Arkusz4!D3</f>
        <v>296</v>
      </c>
      <c r="G360" s="216"/>
      <c r="H360" s="216">
        <f>Arkusz4!E3</f>
        <v>34</v>
      </c>
      <c r="I360" s="216"/>
      <c r="M360" s="236" t="str">
        <f>Arkusz5!B3</f>
        <v>BUŁGARIA</v>
      </c>
      <c r="N360" s="237"/>
      <c r="O360" s="237"/>
      <c r="P360" s="216">
        <f>Arkusz5!C3</f>
        <v>15</v>
      </c>
      <c r="Q360" s="216"/>
      <c r="R360" s="216">
        <f>Arkusz5!D3</f>
        <v>12</v>
      </c>
      <c r="S360" s="216"/>
      <c r="T360" s="246">
        <f>Arkusz5!E3</f>
        <v>0</v>
      </c>
      <c r="U360" s="247"/>
    </row>
    <row r="361" spans="1:25" x14ac:dyDescent="0.25">
      <c r="A361" s="234" t="str">
        <f>Arkusz4!B4</f>
        <v>BELGIA</v>
      </c>
      <c r="B361" s="235"/>
      <c r="C361" s="235"/>
      <c r="D361" s="185">
        <f>Arkusz4!C4</f>
        <v>100</v>
      </c>
      <c r="E361" s="185"/>
      <c r="F361" s="185">
        <f>Arkusz4!D4</f>
        <v>69</v>
      </c>
      <c r="G361" s="185"/>
      <c r="H361" s="185">
        <f>Arkusz4!E4</f>
        <v>1</v>
      </c>
      <c r="I361" s="185"/>
      <c r="M361" s="234" t="str">
        <f>Arkusz5!B4</f>
        <v>GRECJA</v>
      </c>
      <c r="N361" s="235"/>
      <c r="O361" s="235"/>
      <c r="P361" s="185">
        <f>Arkusz5!C4</f>
        <v>15</v>
      </c>
      <c r="Q361" s="185"/>
      <c r="R361" s="185">
        <f>Arkusz5!D4</f>
        <v>2</v>
      </c>
      <c r="S361" s="185"/>
      <c r="T361" s="252">
        <f>Arkusz5!E4</f>
        <v>1</v>
      </c>
      <c r="U361" s="253"/>
    </row>
    <row r="362" spans="1:25" x14ac:dyDescent="0.25">
      <c r="A362" s="236" t="str">
        <f>Arkusz4!B5</f>
        <v>SZWECJA</v>
      </c>
      <c r="B362" s="237"/>
      <c r="C362" s="237"/>
      <c r="D362" s="216">
        <f>Arkusz4!C5</f>
        <v>78</v>
      </c>
      <c r="E362" s="216"/>
      <c r="F362" s="216">
        <f>Arkusz4!D5</f>
        <v>63</v>
      </c>
      <c r="G362" s="216"/>
      <c r="H362" s="216">
        <f>Arkusz4!E5</f>
        <v>15</v>
      </c>
      <c r="I362" s="216"/>
      <c r="M362" s="236" t="str">
        <f>Arkusz5!B5</f>
        <v>FRANCJA</v>
      </c>
      <c r="N362" s="237"/>
      <c r="O362" s="237"/>
      <c r="P362" s="216">
        <f>Arkusz5!C5</f>
        <v>14</v>
      </c>
      <c r="Q362" s="216"/>
      <c r="R362" s="216">
        <f>Arkusz5!D5</f>
        <v>10</v>
      </c>
      <c r="S362" s="216"/>
      <c r="T362" s="246">
        <f>Arkusz5!E5</f>
        <v>3</v>
      </c>
      <c r="U362" s="247"/>
    </row>
    <row r="363" spans="1:25" x14ac:dyDescent="0.25">
      <c r="A363" s="234" t="str">
        <f>Arkusz4!B6</f>
        <v>NIDERLANDY</v>
      </c>
      <c r="B363" s="235"/>
      <c r="C363" s="235"/>
      <c r="D363" s="185">
        <f>Arkusz4!C6</f>
        <v>57</v>
      </c>
      <c r="E363" s="185"/>
      <c r="F363" s="185">
        <f>Arkusz4!D6</f>
        <v>52</v>
      </c>
      <c r="G363" s="185"/>
      <c r="H363" s="185">
        <f>Arkusz4!E6</f>
        <v>8</v>
      </c>
      <c r="I363" s="185"/>
      <c r="M363" s="234" t="str">
        <f>Arkusz5!B6</f>
        <v>WŁOCHY</v>
      </c>
      <c r="N363" s="235"/>
      <c r="O363" s="235"/>
      <c r="P363" s="185">
        <f>Arkusz5!C6</f>
        <v>4</v>
      </c>
      <c r="Q363" s="185"/>
      <c r="R363" s="185">
        <f>Arkusz5!D6</f>
        <v>4</v>
      </c>
      <c r="S363" s="185"/>
      <c r="T363" s="252">
        <f>Arkusz5!E6</f>
        <v>1</v>
      </c>
      <c r="U363" s="253"/>
    </row>
    <row r="364" spans="1:25" ht="15.75" thickBot="1" x14ac:dyDescent="0.3">
      <c r="A364" s="238" t="str">
        <f>Arkusz4!B7</f>
        <v>Pozostałe</v>
      </c>
      <c r="B364" s="239"/>
      <c r="C364" s="239"/>
      <c r="D364" s="217">
        <f>Arkusz4!C7</f>
        <v>131</v>
      </c>
      <c r="E364" s="217"/>
      <c r="F364" s="217">
        <f>Arkusz4!D7</f>
        <v>95</v>
      </c>
      <c r="G364" s="217"/>
      <c r="H364" s="217">
        <f>Arkusz4!E7</f>
        <v>36</v>
      </c>
      <c r="I364" s="217"/>
      <c r="M364" s="238" t="str">
        <f>Arkusz5!B7</f>
        <v>Pozostałe</v>
      </c>
      <c r="N364" s="239"/>
      <c r="O364" s="239"/>
      <c r="P364" s="217">
        <f>Arkusz5!C7</f>
        <v>25</v>
      </c>
      <c r="Q364" s="217"/>
      <c r="R364" s="217">
        <f>Arkusz5!D7</f>
        <v>18</v>
      </c>
      <c r="S364" s="217"/>
      <c r="T364" s="293">
        <f>Arkusz5!E7</f>
        <v>3</v>
      </c>
      <c r="U364" s="294"/>
    </row>
    <row r="365" spans="1:25" ht="15.75" thickBot="1" x14ac:dyDescent="0.3">
      <c r="A365" s="214" t="s">
        <v>67</v>
      </c>
      <c r="B365" s="215"/>
      <c r="C365" s="215"/>
      <c r="D365" s="212">
        <f>SUM(D359:E364)</f>
        <v>1601</v>
      </c>
      <c r="E365" s="212"/>
      <c r="F365" s="212">
        <f>SUM(F359:G364)</f>
        <v>1232</v>
      </c>
      <c r="G365" s="212"/>
      <c r="H365" s="212">
        <f>SUM(H359:I364)</f>
        <v>336</v>
      </c>
      <c r="I365" s="213"/>
      <c r="M365" s="214" t="s">
        <v>67</v>
      </c>
      <c r="N365" s="215"/>
      <c r="O365" s="215"/>
      <c r="P365" s="212">
        <f>SUM(P359:Q364)</f>
        <v>95</v>
      </c>
      <c r="Q365" s="212"/>
      <c r="R365" s="212">
        <f t="shared" ref="R365" si="11">SUM(R359:S364)</f>
        <v>68</v>
      </c>
      <c r="S365" s="212"/>
      <c r="T365" s="140">
        <f>SUM(T359:U364)</f>
        <v>21</v>
      </c>
      <c r="U365" s="196"/>
    </row>
    <row r="367" spans="1:25" ht="15" customHeight="1" x14ac:dyDescent="0.25">
      <c r="A367" s="52" t="s">
        <v>169</v>
      </c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</row>
    <row r="368" spans="1:25" x14ac:dyDescent="0.25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</row>
    <row r="369" spans="1:26" x14ac:dyDescent="0.25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</row>
    <row r="370" spans="1:26" x14ac:dyDescent="0.25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</row>
    <row r="371" spans="1:26" x14ac:dyDescent="0.25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</row>
    <row r="372" spans="1:26" x14ac:dyDescent="0.25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</row>
    <row r="374" spans="1:26" ht="15" customHeight="1" x14ac:dyDescent="0.25">
      <c r="A374" s="262" t="s">
        <v>66</v>
      </c>
      <c r="B374" s="262"/>
      <c r="C374" s="262"/>
      <c r="D374" s="262"/>
      <c r="E374" s="262"/>
      <c r="F374" s="262"/>
      <c r="G374" s="262"/>
      <c r="H374" s="262"/>
      <c r="I374" s="262"/>
      <c r="J374" s="262"/>
      <c r="K374" s="262"/>
      <c r="L374" s="262"/>
      <c r="M374" s="262"/>
      <c r="N374" s="262"/>
      <c r="O374" s="262"/>
      <c r="P374" s="262"/>
      <c r="Q374" s="262"/>
      <c r="R374" s="262"/>
      <c r="S374" s="262"/>
      <c r="T374" s="262"/>
      <c r="U374" s="262"/>
      <c r="V374" s="262"/>
      <c r="W374" s="262"/>
      <c r="X374" s="262"/>
      <c r="Y374" s="262"/>
      <c r="Z374" s="262"/>
    </row>
    <row r="375" spans="1:26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</row>
    <row r="376" spans="1:26" ht="15" customHeight="1" x14ac:dyDescent="0.25">
      <c r="A376" s="64" t="s">
        <v>143</v>
      </c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</row>
    <row r="377" spans="1:26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</row>
    <row r="378" spans="1:26" ht="15.75" thickBot="1" x14ac:dyDescent="0.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</row>
    <row r="379" spans="1:26" x14ac:dyDescent="0.25">
      <c r="C379" s="126" t="s">
        <v>0</v>
      </c>
      <c r="D379" s="127"/>
      <c r="E379" s="127"/>
      <c r="F379" s="127"/>
      <c r="G379" s="187" t="str">
        <f>CONCATENATE(Arkusz18!A2," - ",Arkusz18!B2," r.")</f>
        <v>01.05.2019 - 31.05.2019 r.</v>
      </c>
      <c r="H379" s="188"/>
      <c r="I379" s="188"/>
      <c r="J379" s="188"/>
      <c r="K379" s="188"/>
      <c r="L379" s="188"/>
      <c r="M379" s="188"/>
      <c r="N379" s="188"/>
      <c r="O379" s="188"/>
      <c r="P379" s="188"/>
      <c r="Q379" s="188"/>
      <c r="R379" s="188"/>
      <c r="S379" s="188"/>
      <c r="T379" s="188"/>
      <c r="U379" s="189"/>
    </row>
    <row r="380" spans="1:26" ht="73.5" customHeight="1" x14ac:dyDescent="0.25">
      <c r="C380" s="128"/>
      <c r="D380" s="129"/>
      <c r="E380" s="129"/>
      <c r="F380" s="129"/>
      <c r="G380" s="243" t="s">
        <v>58</v>
      </c>
      <c r="H380" s="244"/>
      <c r="I380" s="245"/>
      <c r="J380" s="243" t="s">
        <v>59</v>
      </c>
      <c r="K380" s="244"/>
      <c r="L380" s="245"/>
      <c r="M380" s="243" t="s">
        <v>60</v>
      </c>
      <c r="N380" s="244"/>
      <c r="O380" s="245"/>
      <c r="P380" s="243" t="s">
        <v>69</v>
      </c>
      <c r="Q380" s="244"/>
      <c r="R380" s="245"/>
      <c r="S380" s="243" t="s">
        <v>61</v>
      </c>
      <c r="T380" s="244"/>
      <c r="U380" s="248"/>
    </row>
    <row r="381" spans="1:26" x14ac:dyDescent="0.25">
      <c r="C381" s="241" t="str">
        <f>Arkusz6!B2</f>
        <v>ROSJA</v>
      </c>
      <c r="D381" s="242"/>
      <c r="E381" s="242"/>
      <c r="F381" s="242"/>
      <c r="G381" s="120">
        <f>Arkusz6!C2</f>
        <v>0</v>
      </c>
      <c r="H381" s="120"/>
      <c r="I381" s="120"/>
      <c r="J381" s="120">
        <f>Arkusz6!D2</f>
        <v>2</v>
      </c>
      <c r="K381" s="120"/>
      <c r="L381" s="120"/>
      <c r="M381" s="120">
        <f>Arkusz6!E2</f>
        <v>0</v>
      </c>
      <c r="N381" s="120"/>
      <c r="O381" s="120"/>
      <c r="P381" s="120">
        <f>Arkusz6!F2</f>
        <v>98</v>
      </c>
      <c r="Q381" s="120"/>
      <c r="R381" s="120"/>
      <c r="S381" s="57">
        <f>Arkusz6!G2</f>
        <v>198</v>
      </c>
      <c r="T381" s="58"/>
      <c r="U381" s="59"/>
    </row>
    <row r="382" spans="1:26" x14ac:dyDescent="0.25">
      <c r="C382" s="232" t="str">
        <f>Arkusz6!B3</f>
        <v>UKRAINA</v>
      </c>
      <c r="D382" s="233"/>
      <c r="E382" s="233"/>
      <c r="F382" s="233"/>
      <c r="G382" s="240">
        <f>Arkusz6!C3</f>
        <v>1</v>
      </c>
      <c r="H382" s="240"/>
      <c r="I382" s="240"/>
      <c r="J382" s="240">
        <f>Arkusz6!D3</f>
        <v>0</v>
      </c>
      <c r="K382" s="240"/>
      <c r="L382" s="240"/>
      <c r="M382" s="240">
        <f>Arkusz6!E3</f>
        <v>0</v>
      </c>
      <c r="N382" s="240"/>
      <c r="O382" s="240"/>
      <c r="P382" s="240">
        <f>Arkusz6!F3</f>
        <v>33</v>
      </c>
      <c r="Q382" s="240"/>
      <c r="R382" s="240"/>
      <c r="S382" s="290">
        <f>Arkusz6!G3</f>
        <v>13</v>
      </c>
      <c r="T382" s="291"/>
      <c r="U382" s="292"/>
    </row>
    <row r="383" spans="1:26" x14ac:dyDescent="0.25">
      <c r="C383" s="241" t="str">
        <f>Arkusz6!B4</f>
        <v>TADŻYKISTAN</v>
      </c>
      <c r="D383" s="242"/>
      <c r="E383" s="242"/>
      <c r="F383" s="242"/>
      <c r="G383" s="120">
        <f>Arkusz6!C4</f>
        <v>0</v>
      </c>
      <c r="H383" s="120"/>
      <c r="I383" s="120"/>
      <c r="J383" s="120">
        <f>Arkusz6!D4</f>
        <v>1</v>
      </c>
      <c r="K383" s="120"/>
      <c r="L383" s="120"/>
      <c r="M383" s="120">
        <f>Arkusz6!E4</f>
        <v>0</v>
      </c>
      <c r="N383" s="120"/>
      <c r="O383" s="120"/>
      <c r="P383" s="120">
        <f>Arkusz6!F4</f>
        <v>10</v>
      </c>
      <c r="Q383" s="120"/>
      <c r="R383" s="120"/>
      <c r="S383" s="57">
        <f>Arkusz6!G4</f>
        <v>9</v>
      </c>
      <c r="T383" s="58"/>
      <c r="U383" s="59"/>
    </row>
    <row r="384" spans="1:26" x14ac:dyDescent="0.25">
      <c r="C384" s="232" t="str">
        <f>Arkusz6!B5</f>
        <v>AFGANISTAN</v>
      </c>
      <c r="D384" s="233"/>
      <c r="E384" s="233"/>
      <c r="F384" s="233"/>
      <c r="G384" s="240">
        <f>Arkusz6!C5</f>
        <v>0</v>
      </c>
      <c r="H384" s="240"/>
      <c r="I384" s="240"/>
      <c r="J384" s="240">
        <f>Arkusz6!D5</f>
        <v>1</v>
      </c>
      <c r="K384" s="240"/>
      <c r="L384" s="240"/>
      <c r="M384" s="240">
        <f>Arkusz6!E5</f>
        <v>0</v>
      </c>
      <c r="N384" s="240"/>
      <c r="O384" s="240"/>
      <c r="P384" s="240">
        <f>Arkusz6!F5</f>
        <v>0</v>
      </c>
      <c r="Q384" s="240"/>
      <c r="R384" s="240"/>
      <c r="S384" s="290">
        <f>Arkusz6!G5</f>
        <v>18</v>
      </c>
      <c r="T384" s="291"/>
      <c r="U384" s="292"/>
    </row>
    <row r="385" spans="3:25" x14ac:dyDescent="0.25">
      <c r="C385" s="241" t="str">
        <f>Arkusz6!B6</f>
        <v>KAZACHSTAN</v>
      </c>
      <c r="D385" s="242"/>
      <c r="E385" s="242"/>
      <c r="F385" s="242"/>
      <c r="G385" s="120">
        <f>Arkusz6!C6</f>
        <v>0</v>
      </c>
      <c r="H385" s="120"/>
      <c r="I385" s="120"/>
      <c r="J385" s="120">
        <f>Arkusz6!D6</f>
        <v>0</v>
      </c>
      <c r="K385" s="120"/>
      <c r="L385" s="120"/>
      <c r="M385" s="120">
        <f>Arkusz6!E6</f>
        <v>0</v>
      </c>
      <c r="N385" s="120"/>
      <c r="O385" s="120"/>
      <c r="P385" s="120">
        <f>Arkusz6!F6</f>
        <v>6</v>
      </c>
      <c r="Q385" s="120"/>
      <c r="R385" s="120"/>
      <c r="S385" s="57">
        <f>Arkusz6!G6</f>
        <v>4</v>
      </c>
      <c r="T385" s="58"/>
      <c r="U385" s="59"/>
    </row>
    <row r="386" spans="3:25" ht="15.75" thickBot="1" x14ac:dyDescent="0.3">
      <c r="C386" s="122" t="str">
        <f>Arkusz6!B7</f>
        <v>Pozostałe</v>
      </c>
      <c r="D386" s="123"/>
      <c r="E386" s="123"/>
      <c r="F386" s="123"/>
      <c r="G386" s="121">
        <f>Arkusz6!C7</f>
        <v>7</v>
      </c>
      <c r="H386" s="121"/>
      <c r="I386" s="121"/>
      <c r="J386" s="121">
        <f>Arkusz6!D7</f>
        <v>1</v>
      </c>
      <c r="K386" s="121"/>
      <c r="L386" s="121"/>
      <c r="M386" s="121">
        <f>Arkusz6!E7</f>
        <v>0</v>
      </c>
      <c r="N386" s="121"/>
      <c r="O386" s="121"/>
      <c r="P386" s="121">
        <f>Arkusz6!F7</f>
        <v>16</v>
      </c>
      <c r="Q386" s="121"/>
      <c r="R386" s="121"/>
      <c r="S386" s="249">
        <f>Arkusz6!G7</f>
        <v>19</v>
      </c>
      <c r="T386" s="250"/>
      <c r="U386" s="251"/>
    </row>
    <row r="387" spans="3:25" ht="15.75" thickBot="1" x14ac:dyDescent="0.3">
      <c r="C387" s="124" t="s">
        <v>1</v>
      </c>
      <c r="D387" s="125"/>
      <c r="E387" s="125"/>
      <c r="F387" s="125"/>
      <c r="G387" s="102">
        <f>SUM(G381:I386)</f>
        <v>8</v>
      </c>
      <c r="H387" s="102"/>
      <c r="I387" s="102"/>
      <c r="J387" s="102">
        <f t="shared" ref="J387" si="12">SUM(J381:L386)</f>
        <v>5</v>
      </c>
      <c r="K387" s="102"/>
      <c r="L387" s="102"/>
      <c r="M387" s="102">
        <f t="shared" ref="M387" si="13">SUM(M381:O386)</f>
        <v>0</v>
      </c>
      <c r="N387" s="102"/>
      <c r="O387" s="102"/>
      <c r="P387" s="102">
        <f t="shared" ref="P387" si="14">SUM(P381:R386)</f>
        <v>163</v>
      </c>
      <c r="Q387" s="102"/>
      <c r="R387" s="102"/>
      <c r="S387" s="60">
        <f>SUM(S381:U386)</f>
        <v>261</v>
      </c>
      <c r="T387" s="61"/>
      <c r="U387" s="62"/>
    </row>
    <row r="389" spans="3:25" s="49" customFormat="1" x14ac:dyDescent="0.25">
      <c r="Y389" s="7"/>
    </row>
    <row r="390" spans="3:25" s="49" customFormat="1" x14ac:dyDescent="0.25">
      <c r="Y390" s="7"/>
    </row>
    <row r="391" spans="3:25" s="49" customFormat="1" x14ac:dyDescent="0.25">
      <c r="Y391" s="7"/>
    </row>
    <row r="392" spans="3:25" s="49" customFormat="1" x14ac:dyDescent="0.25">
      <c r="Y392" s="7"/>
    </row>
    <row r="393" spans="3:25" s="49" customFormat="1" x14ac:dyDescent="0.25">
      <c r="Y393" s="7"/>
    </row>
    <row r="395" spans="3:25" ht="15.75" thickBot="1" x14ac:dyDescent="0.3"/>
    <row r="396" spans="3:25" x14ac:dyDescent="0.25">
      <c r="C396" s="126" t="s">
        <v>0</v>
      </c>
      <c r="D396" s="127"/>
      <c r="E396" s="127"/>
      <c r="F396" s="127"/>
      <c r="G396" s="187" t="str">
        <f>CONCATENATE(Arkusz18!C2," - ",Arkusz18!B2," r.")</f>
        <v>01.01.2019 - 31.05.2019 r.</v>
      </c>
      <c r="H396" s="188"/>
      <c r="I396" s="188"/>
      <c r="J396" s="188"/>
      <c r="K396" s="188"/>
      <c r="L396" s="188"/>
      <c r="M396" s="188"/>
      <c r="N396" s="188"/>
      <c r="O396" s="188"/>
      <c r="P396" s="188"/>
      <c r="Q396" s="188"/>
      <c r="R396" s="188"/>
      <c r="S396" s="188"/>
      <c r="T396" s="188"/>
      <c r="U396" s="189"/>
    </row>
    <row r="397" spans="3:25" ht="71.25" customHeight="1" x14ac:dyDescent="0.25">
      <c r="C397" s="128"/>
      <c r="D397" s="129"/>
      <c r="E397" s="129"/>
      <c r="F397" s="129"/>
      <c r="G397" s="243" t="s">
        <v>58</v>
      </c>
      <c r="H397" s="244"/>
      <c r="I397" s="245"/>
      <c r="J397" s="243" t="s">
        <v>59</v>
      </c>
      <c r="K397" s="244"/>
      <c r="L397" s="245"/>
      <c r="M397" s="243" t="s">
        <v>60</v>
      </c>
      <c r="N397" s="244"/>
      <c r="O397" s="245"/>
      <c r="P397" s="243" t="s">
        <v>69</v>
      </c>
      <c r="Q397" s="244"/>
      <c r="R397" s="245"/>
      <c r="S397" s="243" t="s">
        <v>61</v>
      </c>
      <c r="T397" s="244"/>
      <c r="U397" s="248"/>
    </row>
    <row r="398" spans="3:25" x14ac:dyDescent="0.25">
      <c r="C398" s="241" t="str">
        <f>Arkusz7!B2</f>
        <v>ROSJA</v>
      </c>
      <c r="D398" s="242"/>
      <c r="E398" s="242"/>
      <c r="F398" s="242"/>
      <c r="G398" s="120">
        <f>Arkusz7!C2</f>
        <v>4</v>
      </c>
      <c r="H398" s="120"/>
      <c r="I398" s="120"/>
      <c r="J398" s="120">
        <f>Arkusz7!D2</f>
        <v>40</v>
      </c>
      <c r="K398" s="120"/>
      <c r="L398" s="120"/>
      <c r="M398" s="120">
        <f>Arkusz7!E2</f>
        <v>1</v>
      </c>
      <c r="N398" s="120"/>
      <c r="O398" s="120"/>
      <c r="P398" s="120">
        <f>Arkusz7!F2</f>
        <v>464</v>
      </c>
      <c r="Q398" s="120"/>
      <c r="R398" s="120"/>
      <c r="S398" s="57">
        <f>Arkusz7!G2</f>
        <v>586</v>
      </c>
      <c r="T398" s="58"/>
      <c r="U398" s="59"/>
    </row>
    <row r="399" spans="3:25" x14ac:dyDescent="0.25">
      <c r="C399" s="232" t="str">
        <f>Arkusz7!B3</f>
        <v>UKRAINA</v>
      </c>
      <c r="D399" s="233"/>
      <c r="E399" s="233"/>
      <c r="F399" s="233"/>
      <c r="G399" s="240">
        <f>Arkusz7!C3</f>
        <v>1</v>
      </c>
      <c r="H399" s="240"/>
      <c r="I399" s="240"/>
      <c r="J399" s="240">
        <f>Arkusz7!D3</f>
        <v>5</v>
      </c>
      <c r="K399" s="240"/>
      <c r="L399" s="240"/>
      <c r="M399" s="240">
        <f>Arkusz7!E3</f>
        <v>0</v>
      </c>
      <c r="N399" s="240"/>
      <c r="O399" s="240"/>
      <c r="P399" s="240">
        <f>Arkusz7!F3</f>
        <v>152</v>
      </c>
      <c r="Q399" s="240"/>
      <c r="R399" s="240"/>
      <c r="S399" s="290">
        <f>Arkusz7!G3</f>
        <v>42</v>
      </c>
      <c r="T399" s="291"/>
      <c r="U399" s="292"/>
    </row>
    <row r="400" spans="3:25" x14ac:dyDescent="0.25">
      <c r="C400" s="241" t="str">
        <f>Arkusz7!B4</f>
        <v>TADŻYKISTAN</v>
      </c>
      <c r="D400" s="242"/>
      <c r="E400" s="242"/>
      <c r="F400" s="242"/>
      <c r="G400" s="120">
        <f>Arkusz7!C4</f>
        <v>6</v>
      </c>
      <c r="H400" s="120"/>
      <c r="I400" s="120"/>
      <c r="J400" s="120">
        <f>Arkusz7!D4</f>
        <v>9</v>
      </c>
      <c r="K400" s="120"/>
      <c r="L400" s="120"/>
      <c r="M400" s="120">
        <f>Arkusz7!E4</f>
        <v>0</v>
      </c>
      <c r="N400" s="120"/>
      <c r="O400" s="120"/>
      <c r="P400" s="120">
        <f>Arkusz7!F4</f>
        <v>38</v>
      </c>
      <c r="Q400" s="120"/>
      <c r="R400" s="120"/>
      <c r="S400" s="57">
        <f>Arkusz7!G4</f>
        <v>14</v>
      </c>
      <c r="T400" s="58"/>
      <c r="U400" s="59"/>
    </row>
    <row r="401" spans="1:25" x14ac:dyDescent="0.25">
      <c r="C401" s="232" t="str">
        <f>Arkusz7!B5</f>
        <v>ARMENIA</v>
      </c>
      <c r="D401" s="233"/>
      <c r="E401" s="233"/>
      <c r="F401" s="233"/>
      <c r="G401" s="240">
        <f>Arkusz7!C5</f>
        <v>0</v>
      </c>
      <c r="H401" s="240"/>
      <c r="I401" s="240"/>
      <c r="J401" s="240">
        <f>Arkusz7!D5</f>
        <v>0</v>
      </c>
      <c r="K401" s="240"/>
      <c r="L401" s="240"/>
      <c r="M401" s="240">
        <f>Arkusz7!E5</f>
        <v>0</v>
      </c>
      <c r="N401" s="240"/>
      <c r="O401" s="240"/>
      <c r="P401" s="240">
        <f>Arkusz7!F5</f>
        <v>25</v>
      </c>
      <c r="Q401" s="240"/>
      <c r="R401" s="240"/>
      <c r="S401" s="290">
        <f>Arkusz7!G5</f>
        <v>11</v>
      </c>
      <c r="T401" s="291"/>
      <c r="U401" s="292"/>
    </row>
    <row r="402" spans="1:25" x14ac:dyDescent="0.25">
      <c r="C402" s="241" t="str">
        <f>Arkusz7!B6</f>
        <v>AFGANISTAN</v>
      </c>
      <c r="D402" s="242"/>
      <c r="E402" s="242"/>
      <c r="F402" s="242"/>
      <c r="G402" s="120">
        <f>Arkusz7!C6</f>
        <v>1</v>
      </c>
      <c r="H402" s="120"/>
      <c r="I402" s="120"/>
      <c r="J402" s="120">
        <f>Arkusz7!D6</f>
        <v>1</v>
      </c>
      <c r="K402" s="120"/>
      <c r="L402" s="120"/>
      <c r="M402" s="120">
        <f>Arkusz7!E6</f>
        <v>0</v>
      </c>
      <c r="N402" s="120"/>
      <c r="O402" s="120"/>
      <c r="P402" s="120">
        <f>Arkusz7!F6</f>
        <v>0</v>
      </c>
      <c r="Q402" s="120"/>
      <c r="R402" s="120"/>
      <c r="S402" s="57">
        <f>Arkusz7!G6</f>
        <v>28</v>
      </c>
      <c r="T402" s="58"/>
      <c r="U402" s="59"/>
    </row>
    <row r="403" spans="1:25" ht="15.75" thickBot="1" x14ac:dyDescent="0.3">
      <c r="C403" s="122" t="str">
        <f>Arkusz7!B7</f>
        <v>Pozostałe</v>
      </c>
      <c r="D403" s="123"/>
      <c r="E403" s="123"/>
      <c r="F403" s="123"/>
      <c r="G403" s="121">
        <f>Arkusz7!C7</f>
        <v>40</v>
      </c>
      <c r="H403" s="121"/>
      <c r="I403" s="121"/>
      <c r="J403" s="121">
        <f>Arkusz7!D7</f>
        <v>16</v>
      </c>
      <c r="K403" s="121"/>
      <c r="L403" s="121"/>
      <c r="M403" s="121">
        <f>Arkusz7!E7</f>
        <v>0</v>
      </c>
      <c r="N403" s="121"/>
      <c r="O403" s="121"/>
      <c r="P403" s="121">
        <f>Arkusz7!F7</f>
        <v>136</v>
      </c>
      <c r="Q403" s="121"/>
      <c r="R403" s="121"/>
      <c r="S403" s="249">
        <f>Arkusz7!G7</f>
        <v>111</v>
      </c>
      <c r="T403" s="250"/>
      <c r="U403" s="251"/>
    </row>
    <row r="404" spans="1:25" ht="15.75" thickBot="1" x14ac:dyDescent="0.3">
      <c r="C404" s="124" t="s">
        <v>1</v>
      </c>
      <c r="D404" s="125"/>
      <c r="E404" s="125"/>
      <c r="F404" s="125"/>
      <c r="G404" s="102">
        <f>SUM(G398:I403)</f>
        <v>52</v>
      </c>
      <c r="H404" s="102"/>
      <c r="I404" s="102"/>
      <c r="J404" s="102">
        <f t="shared" ref="J404" si="15">SUM(J398:L403)</f>
        <v>71</v>
      </c>
      <c r="K404" s="102"/>
      <c r="L404" s="102"/>
      <c r="M404" s="102">
        <f t="shared" ref="M404" si="16">SUM(M398:O403)</f>
        <v>1</v>
      </c>
      <c r="N404" s="102"/>
      <c r="O404" s="102"/>
      <c r="P404" s="102">
        <f t="shared" ref="P404" si="17">SUM(P398:R403)</f>
        <v>815</v>
      </c>
      <c r="Q404" s="102"/>
      <c r="R404" s="102"/>
      <c r="S404" s="60">
        <f>SUM(S398:U403)</f>
        <v>792</v>
      </c>
      <c r="T404" s="61"/>
      <c r="U404" s="62"/>
      <c r="V404" s="50">
        <f>SUM(G404:R404)</f>
        <v>939</v>
      </c>
    </row>
    <row r="407" spans="1:25" ht="15" customHeight="1" x14ac:dyDescent="0.25">
      <c r="A407" s="52" t="s">
        <v>170</v>
      </c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</row>
    <row r="408" spans="1:25" x14ac:dyDescent="0.25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</row>
    <row r="409" spans="1:25" x14ac:dyDescent="0.25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</row>
    <row r="410" spans="1:25" x14ac:dyDescent="0.25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</row>
    <row r="411" spans="1:25" x14ac:dyDescent="0.25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</row>
    <row r="412" spans="1:25" s="48" customFormat="1" x14ac:dyDescent="0.25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</row>
    <row r="413" spans="1:25" s="48" customFormat="1" x14ac:dyDescent="0.25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</row>
    <row r="414" spans="1:25" s="48" customFormat="1" x14ac:dyDescent="0.25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</row>
    <row r="415" spans="1:25" s="48" customFormat="1" x14ac:dyDescent="0.25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</row>
    <row r="419" spans="1:25" ht="15" customHeight="1" x14ac:dyDescent="0.25">
      <c r="A419" s="64" t="s">
        <v>144</v>
      </c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</row>
    <row r="420" spans="1:25" x14ac:dyDescent="0.25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</row>
    <row r="421" spans="1:25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</row>
    <row r="422" spans="1:25" ht="15.75" thickBot="1" x14ac:dyDescent="0.3"/>
    <row r="423" spans="1:25" ht="30" customHeight="1" x14ac:dyDescent="0.25">
      <c r="B423" s="126" t="s">
        <v>8</v>
      </c>
      <c r="C423" s="127"/>
      <c r="D423" s="127"/>
      <c r="E423" s="127"/>
      <c r="F423" s="127"/>
      <c r="G423" s="127"/>
      <c r="H423" s="127"/>
      <c r="I423" s="127"/>
      <c r="J423" s="130" t="str">
        <f>Arkusz8!C6</f>
        <v>27.04.2019 - 03.05.2019</v>
      </c>
      <c r="K423" s="130"/>
      <c r="L423" s="130"/>
      <c r="M423" s="130" t="str">
        <f>Arkusz8!C10</f>
        <v>04.05.2019 - 10.05.2019</v>
      </c>
      <c r="N423" s="130"/>
      <c r="O423" s="130"/>
      <c r="P423" s="130" t="str">
        <f>Arkusz8!C9</f>
        <v>11.05.2019 - 17.05.2019</v>
      </c>
      <c r="Q423" s="130"/>
      <c r="R423" s="130"/>
      <c r="S423" s="165" t="str">
        <f>Arkusz8!C8</f>
        <v>18.05.2019 - 24.05.2019</v>
      </c>
      <c r="T423" s="166"/>
      <c r="U423" s="167"/>
      <c r="V423" s="130" t="str">
        <f>Arkusz8!C7</f>
        <v>25.05.2019 - 31.05.2019</v>
      </c>
      <c r="W423" s="130"/>
      <c r="X423" s="164"/>
    </row>
    <row r="424" spans="1:25" x14ac:dyDescent="0.25">
      <c r="B424" s="265" t="s">
        <v>27</v>
      </c>
      <c r="C424" s="266"/>
      <c r="D424" s="266"/>
      <c r="E424" s="266"/>
      <c r="F424" s="266"/>
      <c r="G424" s="266"/>
      <c r="H424" s="266"/>
      <c r="I424" s="266"/>
      <c r="J424" s="160">
        <f>Arkusz8!A6</f>
        <v>1287</v>
      </c>
      <c r="K424" s="160"/>
      <c r="L424" s="160"/>
      <c r="M424" s="160">
        <f>Arkusz8!A5</f>
        <v>1304</v>
      </c>
      <c r="N424" s="160"/>
      <c r="O424" s="160"/>
      <c r="P424" s="160">
        <f>Arkusz8!A4</f>
        <v>1305</v>
      </c>
      <c r="Q424" s="160"/>
      <c r="R424" s="160"/>
      <c r="S424" s="161">
        <f>Arkusz8!A3</f>
        <v>1287</v>
      </c>
      <c r="T424" s="162"/>
      <c r="U424" s="163"/>
      <c r="V424" s="160">
        <f>Arkusz8!A2</f>
        <v>1297</v>
      </c>
      <c r="W424" s="160"/>
      <c r="X424" s="160"/>
    </row>
    <row r="425" spans="1:25" x14ac:dyDescent="0.25">
      <c r="B425" s="263" t="s">
        <v>5</v>
      </c>
      <c r="C425" s="264"/>
      <c r="D425" s="264"/>
      <c r="E425" s="264"/>
      <c r="F425" s="264"/>
      <c r="G425" s="264"/>
      <c r="H425" s="264"/>
      <c r="I425" s="264"/>
      <c r="J425" s="120">
        <f>Arkusz8!A11</f>
        <v>1638</v>
      </c>
      <c r="K425" s="120"/>
      <c r="L425" s="120"/>
      <c r="M425" s="120">
        <f>Arkusz8!A10</f>
        <v>1643</v>
      </c>
      <c r="N425" s="120"/>
      <c r="O425" s="120"/>
      <c r="P425" s="120">
        <f>Arkusz8!A9</f>
        <v>1661</v>
      </c>
      <c r="Q425" s="120"/>
      <c r="R425" s="120"/>
      <c r="S425" s="57">
        <f>Arkusz8!A8</f>
        <v>1647</v>
      </c>
      <c r="T425" s="58"/>
      <c r="U425" s="59"/>
      <c r="V425" s="120">
        <f>Arkusz8!A7</f>
        <v>1649</v>
      </c>
      <c r="W425" s="120"/>
      <c r="X425" s="120"/>
    </row>
    <row r="426" spans="1:25" x14ac:dyDescent="0.25">
      <c r="B426" s="265" t="s">
        <v>6</v>
      </c>
      <c r="C426" s="266"/>
      <c r="D426" s="266"/>
      <c r="E426" s="266"/>
      <c r="F426" s="266"/>
      <c r="G426" s="266"/>
      <c r="H426" s="266"/>
      <c r="I426" s="266"/>
      <c r="J426" s="160">
        <f>Arkusz8!A16</f>
        <v>39</v>
      </c>
      <c r="K426" s="160"/>
      <c r="L426" s="160"/>
      <c r="M426" s="160">
        <f>Arkusz8!A15</f>
        <v>40</v>
      </c>
      <c r="N426" s="160"/>
      <c r="O426" s="160"/>
      <c r="P426" s="160">
        <f>Arkusz8!A14</f>
        <v>48</v>
      </c>
      <c r="Q426" s="160"/>
      <c r="R426" s="160"/>
      <c r="S426" s="161">
        <f>Arkusz8!A13</f>
        <v>72</v>
      </c>
      <c r="T426" s="162"/>
      <c r="U426" s="163"/>
      <c r="V426" s="160">
        <f>Arkusz8!A12</f>
        <v>31</v>
      </c>
      <c r="W426" s="160"/>
      <c r="X426" s="160"/>
    </row>
    <row r="427" spans="1:25" x14ac:dyDescent="0.25">
      <c r="B427" s="173" t="s">
        <v>7</v>
      </c>
      <c r="C427" s="174"/>
      <c r="D427" s="174"/>
      <c r="E427" s="174"/>
      <c r="F427" s="174"/>
      <c r="G427" s="174"/>
      <c r="H427" s="174"/>
      <c r="I427" s="174"/>
      <c r="J427" s="120">
        <f>Arkusz8!A21</f>
        <v>23</v>
      </c>
      <c r="K427" s="120"/>
      <c r="L427" s="120"/>
      <c r="M427" s="120">
        <f>Arkusz8!A20</f>
        <v>65</v>
      </c>
      <c r="N427" s="120"/>
      <c r="O427" s="120"/>
      <c r="P427" s="120">
        <f>Arkusz8!A19</f>
        <v>70</v>
      </c>
      <c r="Q427" s="120"/>
      <c r="R427" s="120"/>
      <c r="S427" s="57">
        <f>Arkusz8!A18</f>
        <v>40</v>
      </c>
      <c r="T427" s="58"/>
      <c r="U427" s="59"/>
      <c r="V427" s="120">
        <f>Arkusz8!A17</f>
        <v>43</v>
      </c>
      <c r="W427" s="120"/>
      <c r="X427" s="120"/>
    </row>
    <row r="428" spans="1:25" ht="15.75" thickBot="1" x14ac:dyDescent="0.3">
      <c r="B428" s="131" t="s">
        <v>89</v>
      </c>
      <c r="C428" s="132"/>
      <c r="D428" s="132"/>
      <c r="E428" s="132"/>
      <c r="F428" s="132"/>
      <c r="G428" s="132"/>
      <c r="H428" s="132"/>
      <c r="I428" s="132"/>
      <c r="J428" s="159">
        <f>Arkusz8!A26</f>
        <v>2</v>
      </c>
      <c r="K428" s="159"/>
      <c r="L428" s="159"/>
      <c r="M428" s="159">
        <f>Arkusz8!A25</f>
        <v>2</v>
      </c>
      <c r="N428" s="159"/>
      <c r="O428" s="159"/>
      <c r="P428" s="159">
        <f>Arkusz8!A24</f>
        <v>2</v>
      </c>
      <c r="Q428" s="159"/>
      <c r="R428" s="159"/>
      <c r="S428" s="168">
        <f>Arkusz8!A23</f>
        <v>2</v>
      </c>
      <c r="T428" s="169"/>
      <c r="U428" s="170"/>
      <c r="V428" s="159">
        <f>Arkusz8!A22</f>
        <v>2</v>
      </c>
      <c r="W428" s="159"/>
      <c r="X428" s="159"/>
    </row>
    <row r="429" spans="1:25" ht="15.75" thickBot="1" x14ac:dyDescent="0.3">
      <c r="B429" s="144" t="s">
        <v>90</v>
      </c>
      <c r="C429" s="145"/>
      <c r="D429" s="145"/>
      <c r="E429" s="145"/>
      <c r="F429" s="145"/>
      <c r="G429" s="145"/>
      <c r="H429" s="145"/>
      <c r="I429" s="145"/>
      <c r="J429" s="118">
        <f>SUM(J424,J425,J428)</f>
        <v>2927</v>
      </c>
      <c r="K429" s="118"/>
      <c r="L429" s="118"/>
      <c r="M429" s="118">
        <f>SUM(M424,M425,M428)</f>
        <v>2949</v>
      </c>
      <c r="N429" s="118"/>
      <c r="O429" s="118"/>
      <c r="P429" s="118">
        <f>SUM(P424,P425,P428)</f>
        <v>2968</v>
      </c>
      <c r="Q429" s="118"/>
      <c r="R429" s="118"/>
      <c r="S429" s="54">
        <f>SUM(S424,S425,S428)</f>
        <v>2936</v>
      </c>
      <c r="T429" s="55"/>
      <c r="U429" s="56"/>
      <c r="V429" s="118">
        <f>SUM(V424,V425,V428)</f>
        <v>2948</v>
      </c>
      <c r="W429" s="118"/>
      <c r="X429" s="119"/>
    </row>
    <row r="430" spans="1:25" x14ac:dyDescent="0.25">
      <c r="B430" s="23"/>
      <c r="C430" s="23"/>
      <c r="D430" s="23"/>
      <c r="E430" s="23"/>
      <c r="F430" s="23"/>
      <c r="G430" s="23"/>
      <c r="H430" s="23"/>
      <c r="I430" s="23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</row>
    <row r="431" spans="1:25" x14ac:dyDescent="0.25">
      <c r="B431" s="23"/>
      <c r="C431" s="23"/>
      <c r="D431" s="23"/>
      <c r="E431" s="23"/>
      <c r="F431" s="23"/>
      <c r="G431" s="23"/>
      <c r="H431" s="23"/>
      <c r="I431" s="23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</row>
    <row r="432" spans="1:25" x14ac:dyDescent="0.25">
      <c r="B432" s="23"/>
      <c r="C432" s="23"/>
      <c r="D432" s="23"/>
      <c r="E432" s="23"/>
      <c r="F432" s="23"/>
      <c r="G432" s="23"/>
      <c r="H432" s="23"/>
      <c r="I432" s="23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</row>
    <row r="433" spans="2:24" x14ac:dyDescent="0.25">
      <c r="B433" s="23"/>
      <c r="C433" s="23"/>
      <c r="D433" s="23"/>
      <c r="E433" s="23"/>
      <c r="F433" s="23"/>
      <c r="G433" s="23"/>
      <c r="H433" s="23"/>
      <c r="I433" s="23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</row>
    <row r="434" spans="2:24" x14ac:dyDescent="0.25">
      <c r="B434" s="23"/>
      <c r="C434" s="23"/>
      <c r="D434" s="23"/>
      <c r="E434" s="23"/>
      <c r="F434" s="23"/>
      <c r="G434" s="23"/>
      <c r="H434" s="23"/>
      <c r="I434" s="23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</row>
    <row r="435" spans="2:24" x14ac:dyDescent="0.25">
      <c r="B435" s="23"/>
      <c r="C435" s="23"/>
      <c r="D435" s="23"/>
      <c r="E435" s="23"/>
      <c r="F435" s="23"/>
      <c r="G435" s="23"/>
      <c r="H435" s="23"/>
      <c r="I435" s="23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</row>
    <row r="450" spans="1:2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5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</row>
    <row r="454" spans="1:25" ht="15" customHeight="1" x14ac:dyDescent="0.25">
      <c r="A454" s="52" t="s">
        <v>171</v>
      </c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</row>
    <row r="455" spans="1:25" x14ac:dyDescent="0.25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</row>
    <row r="456" spans="1:25" x14ac:dyDescent="0.25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</row>
    <row r="457" spans="1:25" x14ac:dyDescent="0.25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</row>
    <row r="458" spans="1:25" x14ac:dyDescent="0.25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</row>
    <row r="459" spans="1:25" x14ac:dyDescent="0.25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</row>
    <row r="460" spans="1:25" x14ac:dyDescent="0.25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</row>
    <row r="462" spans="1:25" s="49" customFormat="1" x14ac:dyDescent="0.25">
      <c r="Y462" s="7"/>
    </row>
    <row r="464" spans="1:25" x14ac:dyDescent="0.25">
      <c r="A464" s="41" t="s">
        <v>46</v>
      </c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R464" s="42"/>
      <c r="S464" s="42"/>
      <c r="T464" s="42"/>
    </row>
    <row r="465" spans="1:25" x14ac:dyDescent="0.25">
      <c r="P465" s="43"/>
      <c r="Q465" s="43"/>
      <c r="R465" s="42"/>
      <c r="S465" s="42"/>
      <c r="T465" s="42"/>
      <c r="U465" s="43"/>
    </row>
    <row r="466" spans="1:25" x14ac:dyDescent="0.25"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5" ht="15" customHeight="1" x14ac:dyDescent="0.25">
      <c r="A467" s="52" t="s">
        <v>172</v>
      </c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</row>
    <row r="468" spans="1:25" x14ac:dyDescent="0.25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</row>
    <row r="469" spans="1:25" x14ac:dyDescent="0.25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</row>
    <row r="470" spans="1:25" x14ac:dyDescent="0.25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</row>
    <row r="471" spans="1:25" x14ac:dyDescent="0.25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</row>
    <row r="472" spans="1:25" x14ac:dyDescent="0.25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</row>
    <row r="473" spans="1:25" x14ac:dyDescent="0.25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</row>
    <row r="474" spans="1:25" x14ac:dyDescent="0.25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</row>
    <row r="475" spans="1:25" x14ac:dyDescent="0.25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</row>
    <row r="476" spans="1:2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</row>
    <row r="477" spans="1:2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</row>
    <row r="478" spans="1:25" x14ac:dyDescent="0.25">
      <c r="P478" s="45"/>
      <c r="Q478" s="45"/>
      <c r="R478" s="44"/>
      <c r="S478" s="44"/>
      <c r="T478" s="44"/>
      <c r="U478" s="45"/>
    </row>
    <row r="479" spans="1:25" x14ac:dyDescent="0.25">
      <c r="A479" s="46" t="s">
        <v>173</v>
      </c>
      <c r="B479" s="46"/>
      <c r="C479" s="46"/>
      <c r="D479" s="46"/>
      <c r="E479" s="46"/>
      <c r="F479" s="46"/>
      <c r="G479" s="46"/>
      <c r="H479" s="46"/>
      <c r="I479" s="46"/>
      <c r="L479" s="47"/>
      <c r="M479" s="44"/>
      <c r="N479" s="44"/>
      <c r="O479" s="44"/>
      <c r="T479" s="7"/>
      <c r="Y479" s="3"/>
    </row>
    <row r="480" spans="1:25" x14ac:dyDescent="0.2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P480" s="44"/>
      <c r="T480" s="7"/>
      <c r="Y480" s="3"/>
    </row>
    <row r="481" spans="1:21" s="49" customFormat="1" x14ac:dyDescent="0.2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P481" s="44"/>
      <c r="T481" s="7"/>
    </row>
    <row r="482" spans="1:21" s="49" customFormat="1" x14ac:dyDescent="0.2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P482" s="44"/>
      <c r="T482" s="7"/>
    </row>
    <row r="483" spans="1:21" s="49" customFormat="1" x14ac:dyDescent="0.2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P483" s="44"/>
      <c r="T483" s="7"/>
    </row>
    <row r="484" spans="1:21" s="49" customFormat="1" x14ac:dyDescent="0.2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P484" s="44"/>
      <c r="T484" s="7"/>
    </row>
    <row r="485" spans="1:21" s="49" customFormat="1" x14ac:dyDescent="0.2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P485" s="44"/>
      <c r="T485" s="7"/>
    </row>
    <row r="486" spans="1:21" x14ac:dyDescent="0.25">
      <c r="A486" s="320" t="s">
        <v>177</v>
      </c>
      <c r="B486" s="320"/>
      <c r="C486" s="320"/>
      <c r="D486" s="320"/>
      <c r="E486" s="320"/>
      <c r="F486" s="320"/>
      <c r="G486" s="320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U486" s="44"/>
    </row>
  </sheetData>
  <sheetProtection formatCells="0" insertColumns="0" insertRows="0" deleteColumns="0" deleteRows="0"/>
  <mergeCells count="598">
    <mergeCell ref="O85:P85"/>
    <mergeCell ref="G55:J56"/>
    <mergeCell ref="K55:L56"/>
    <mergeCell ref="M55:R55"/>
    <mergeCell ref="M56:N56"/>
    <mergeCell ref="A486:G486"/>
    <mergeCell ref="O56:P56"/>
    <mergeCell ref="Q56:R56"/>
    <mergeCell ref="G45:N46"/>
    <mergeCell ref="O45:P46"/>
    <mergeCell ref="G399:I399"/>
    <mergeCell ref="Q49:R49"/>
    <mergeCell ref="Q50:R50"/>
    <mergeCell ref="Q51:R51"/>
    <mergeCell ref="Q84:R84"/>
    <mergeCell ref="Q85:R85"/>
    <mergeCell ref="Q86:R86"/>
    <mergeCell ref="Q87:R87"/>
    <mergeCell ref="Q81:R82"/>
    <mergeCell ref="Q83:R83"/>
    <mergeCell ref="L131:V131"/>
    <mergeCell ref="O87:P87"/>
    <mergeCell ref="G81:N82"/>
    <mergeCell ref="O81:P82"/>
    <mergeCell ref="G83:N83"/>
    <mergeCell ref="O83:P83"/>
    <mergeCell ref="G84:N84"/>
    <mergeCell ref="O84:P84"/>
    <mergeCell ref="G85:N85"/>
    <mergeCell ref="G50:N50"/>
    <mergeCell ref="G48:N48"/>
    <mergeCell ref="G51:N51"/>
    <mergeCell ref="O47:P47"/>
    <mergeCell ref="O48:P48"/>
    <mergeCell ref="O49:P49"/>
    <mergeCell ref="G47:N47"/>
    <mergeCell ref="Q45:R46"/>
    <mergeCell ref="Q47:R47"/>
    <mergeCell ref="Q48:R48"/>
    <mergeCell ref="S399:U399"/>
    <mergeCell ref="S401:U401"/>
    <mergeCell ref="P403:R403"/>
    <mergeCell ref="M402:O402"/>
    <mergeCell ref="M57:N57"/>
    <mergeCell ref="O57:P57"/>
    <mergeCell ref="Q57:R57"/>
    <mergeCell ref="U266:V266"/>
    <mergeCell ref="S266:T266"/>
    <mergeCell ref="S265:V265"/>
    <mergeCell ref="U269:V269"/>
    <mergeCell ref="S269:T269"/>
    <mergeCell ref="Q269:R269"/>
    <mergeCell ref="O269:P269"/>
    <mergeCell ref="M269:N269"/>
    <mergeCell ref="R360:S360"/>
    <mergeCell ref="M361:O361"/>
    <mergeCell ref="P361:Q361"/>
    <mergeCell ref="U271:V271"/>
    <mergeCell ref="S271:T271"/>
    <mergeCell ref="Q271:R271"/>
    <mergeCell ref="O271:P271"/>
    <mergeCell ref="M271:N271"/>
    <mergeCell ref="P380:R380"/>
    <mergeCell ref="M360:O360"/>
    <mergeCell ref="P360:Q360"/>
    <mergeCell ref="C382:F382"/>
    <mergeCell ref="J384:L384"/>
    <mergeCell ref="G400:I400"/>
    <mergeCell ref="J400:L400"/>
    <mergeCell ref="J399:L399"/>
    <mergeCell ref="M399:O399"/>
    <mergeCell ref="P402:R402"/>
    <mergeCell ref="P399:R399"/>
    <mergeCell ref="S385:U385"/>
    <mergeCell ref="S382:U382"/>
    <mergeCell ref="R363:S363"/>
    <mergeCell ref="P364:Q364"/>
    <mergeCell ref="R364:S364"/>
    <mergeCell ref="A367:Y372"/>
    <mergeCell ref="S384:U384"/>
    <mergeCell ref="A361:C361"/>
    <mergeCell ref="A376:U376"/>
    <mergeCell ref="T364:U364"/>
    <mergeCell ref="D229:F229"/>
    <mergeCell ref="G229:I229"/>
    <mergeCell ref="J229:L229"/>
    <mergeCell ref="M229:O229"/>
    <mergeCell ref="P229:R229"/>
    <mergeCell ref="C268:F268"/>
    <mergeCell ref="C269:F269"/>
    <mergeCell ref="J240:L240"/>
    <mergeCell ref="G235:R235"/>
    <mergeCell ref="D237:F237"/>
    <mergeCell ref="G237:I237"/>
    <mergeCell ref="J237:L237"/>
    <mergeCell ref="M237:O237"/>
    <mergeCell ref="P237:R237"/>
    <mergeCell ref="M236:O236"/>
    <mergeCell ref="D231:F231"/>
    <mergeCell ref="G231:I231"/>
    <mergeCell ref="J231:L231"/>
    <mergeCell ref="M231:O231"/>
    <mergeCell ref="K269:L269"/>
    <mergeCell ref="I269:J269"/>
    <mergeCell ref="G269:H269"/>
    <mergeCell ref="G265:J265"/>
    <mergeCell ref="G264:V264"/>
    <mergeCell ref="M228:O228"/>
    <mergeCell ref="G240:I240"/>
    <mergeCell ref="U270:V270"/>
    <mergeCell ref="S270:T270"/>
    <mergeCell ref="Q270:R270"/>
    <mergeCell ref="O270:P270"/>
    <mergeCell ref="M270:N270"/>
    <mergeCell ref="U268:V268"/>
    <mergeCell ref="S268:T268"/>
    <mergeCell ref="Q268:R268"/>
    <mergeCell ref="O268:P268"/>
    <mergeCell ref="M268:N268"/>
    <mergeCell ref="K268:L268"/>
    <mergeCell ref="I268:J268"/>
    <mergeCell ref="G268:H268"/>
    <mergeCell ref="U267:V267"/>
    <mergeCell ref="S267:T267"/>
    <mergeCell ref="Q267:R267"/>
    <mergeCell ref="O267:P267"/>
    <mergeCell ref="M267:N267"/>
    <mergeCell ref="K267:L267"/>
    <mergeCell ref="I270:J270"/>
    <mergeCell ref="G270:H270"/>
    <mergeCell ref="H193:J193"/>
    <mergeCell ref="H192:J192"/>
    <mergeCell ref="D228:F228"/>
    <mergeCell ref="C264:F266"/>
    <mergeCell ref="C267:F267"/>
    <mergeCell ref="O265:R265"/>
    <mergeCell ref="M266:N266"/>
    <mergeCell ref="O266:P266"/>
    <mergeCell ref="Q266:R266"/>
    <mergeCell ref="P236:R236"/>
    <mergeCell ref="P240:R240"/>
    <mergeCell ref="D238:F238"/>
    <mergeCell ref="G238:I238"/>
    <mergeCell ref="J238:L238"/>
    <mergeCell ref="M240:O240"/>
    <mergeCell ref="M238:O238"/>
    <mergeCell ref="M239:O239"/>
    <mergeCell ref="P238:R238"/>
    <mergeCell ref="P239:R239"/>
    <mergeCell ref="D240:F240"/>
    <mergeCell ref="G267:H267"/>
    <mergeCell ref="P228:R228"/>
    <mergeCell ref="G228:I228"/>
    <mergeCell ref="J228:L228"/>
    <mergeCell ref="L138:M138"/>
    <mergeCell ref="L139:M139"/>
    <mergeCell ref="L148:M148"/>
    <mergeCell ref="C271:F271"/>
    <mergeCell ref="C273:F273"/>
    <mergeCell ref="C270:F270"/>
    <mergeCell ref="C272:F272"/>
    <mergeCell ref="C138:K138"/>
    <mergeCell ref="C139:K139"/>
    <mergeCell ref="C140:K140"/>
    <mergeCell ref="C141:K141"/>
    <mergeCell ref="C142:K142"/>
    <mergeCell ref="C143:K143"/>
    <mergeCell ref="C144:K144"/>
    <mergeCell ref="I273:J273"/>
    <mergeCell ref="G266:H266"/>
    <mergeCell ref="I266:J266"/>
    <mergeCell ref="K266:L266"/>
    <mergeCell ref="D191:G191"/>
    <mergeCell ref="K191:M191"/>
    <mergeCell ref="D192:G192"/>
    <mergeCell ref="K192:M192"/>
    <mergeCell ref="D193:G193"/>
    <mergeCell ref="K193:M193"/>
    <mergeCell ref="P401:R401"/>
    <mergeCell ref="G401:I401"/>
    <mergeCell ref="J401:L401"/>
    <mergeCell ref="M401:O401"/>
    <mergeCell ref="C404:F404"/>
    <mergeCell ref="C400:F400"/>
    <mergeCell ref="S402:U402"/>
    <mergeCell ref="S403:U403"/>
    <mergeCell ref="C401:F401"/>
    <mergeCell ref="P404:R404"/>
    <mergeCell ref="M403:O403"/>
    <mergeCell ref="M404:O404"/>
    <mergeCell ref="B425:I425"/>
    <mergeCell ref="B426:I426"/>
    <mergeCell ref="C402:F402"/>
    <mergeCell ref="G402:I402"/>
    <mergeCell ref="J402:L402"/>
    <mergeCell ref="M424:O424"/>
    <mergeCell ref="P424:R424"/>
    <mergeCell ref="A419:Y420"/>
    <mergeCell ref="J404:L404"/>
    <mergeCell ref="J403:L403"/>
    <mergeCell ref="B424:I424"/>
    <mergeCell ref="B423:I423"/>
    <mergeCell ref="C381:F381"/>
    <mergeCell ref="F362:G362"/>
    <mergeCell ref="A359:C359"/>
    <mergeCell ref="C379:F380"/>
    <mergeCell ref="D357:E358"/>
    <mergeCell ref="K272:L272"/>
    <mergeCell ref="D320:E320"/>
    <mergeCell ref="F357:G358"/>
    <mergeCell ref="A360:C360"/>
    <mergeCell ref="K273:L273"/>
    <mergeCell ref="C299:F299"/>
    <mergeCell ref="C300:F300"/>
    <mergeCell ref="C301:F301"/>
    <mergeCell ref="C302:F302"/>
    <mergeCell ref="C303:F303"/>
    <mergeCell ref="C304:F304"/>
    <mergeCell ref="C305:F305"/>
    <mergeCell ref="A307:Z307"/>
    <mergeCell ref="A374:Z374"/>
    <mergeCell ref="R361:S361"/>
    <mergeCell ref="T361:U361"/>
    <mergeCell ref="T362:U362"/>
    <mergeCell ref="T363:U363"/>
    <mergeCell ref="J380:L380"/>
    <mergeCell ref="C385:F385"/>
    <mergeCell ref="C386:F386"/>
    <mergeCell ref="G386:I386"/>
    <mergeCell ref="G382:I382"/>
    <mergeCell ref="M384:O384"/>
    <mergeCell ref="M382:O382"/>
    <mergeCell ref="J385:L385"/>
    <mergeCell ref="M385:O385"/>
    <mergeCell ref="P398:R398"/>
    <mergeCell ref="P386:R386"/>
    <mergeCell ref="P385:R385"/>
    <mergeCell ref="P384:R384"/>
    <mergeCell ref="G398:I398"/>
    <mergeCell ref="C384:F384"/>
    <mergeCell ref="T360:U360"/>
    <mergeCell ref="S380:U380"/>
    <mergeCell ref="S383:U383"/>
    <mergeCell ref="S387:U387"/>
    <mergeCell ref="J381:L381"/>
    <mergeCell ref="S386:U386"/>
    <mergeCell ref="P383:R383"/>
    <mergeCell ref="P363:Q363"/>
    <mergeCell ref="P365:Q365"/>
    <mergeCell ref="R365:S365"/>
    <mergeCell ref="T365:U365"/>
    <mergeCell ref="G379:U379"/>
    <mergeCell ref="M381:O381"/>
    <mergeCell ref="P381:R381"/>
    <mergeCell ref="S381:U381"/>
    <mergeCell ref="G380:I380"/>
    <mergeCell ref="P362:Q362"/>
    <mergeCell ref="R362:S362"/>
    <mergeCell ref="M380:O380"/>
    <mergeCell ref="P387:R387"/>
    <mergeCell ref="P382:R382"/>
    <mergeCell ref="C383:F383"/>
    <mergeCell ref="G383:I383"/>
    <mergeCell ref="N174:P174"/>
    <mergeCell ref="L175:M175"/>
    <mergeCell ref="N175:P175"/>
    <mergeCell ref="D175:K175"/>
    <mergeCell ref="D174:K174"/>
    <mergeCell ref="C399:F399"/>
    <mergeCell ref="M363:O363"/>
    <mergeCell ref="M362:O362"/>
    <mergeCell ref="A364:C364"/>
    <mergeCell ref="A363:C363"/>
    <mergeCell ref="A362:C362"/>
    <mergeCell ref="A365:C365"/>
    <mergeCell ref="G381:I381"/>
    <mergeCell ref="G385:I385"/>
    <mergeCell ref="J382:L382"/>
    <mergeCell ref="M383:O383"/>
    <mergeCell ref="G387:I387"/>
    <mergeCell ref="J387:L387"/>
    <mergeCell ref="M387:O387"/>
    <mergeCell ref="G384:I384"/>
    <mergeCell ref="M364:O364"/>
    <mergeCell ref="C398:F398"/>
    <mergeCell ref="G396:U396"/>
    <mergeCell ref="G397:I397"/>
    <mergeCell ref="G87:N87"/>
    <mergeCell ref="G86:N86"/>
    <mergeCell ref="O86:P86"/>
    <mergeCell ref="C132:K132"/>
    <mergeCell ref="C133:K133"/>
    <mergeCell ref="C134:K134"/>
    <mergeCell ref="C135:K135"/>
    <mergeCell ref="C136:K136"/>
    <mergeCell ref="C137:K137"/>
    <mergeCell ref="L137:M137"/>
    <mergeCell ref="H362:I362"/>
    <mergeCell ref="H363:I363"/>
    <mergeCell ref="H364:I364"/>
    <mergeCell ref="A356:I356"/>
    <mergeCell ref="D362:E362"/>
    <mergeCell ref="D360:E360"/>
    <mergeCell ref="F360:G360"/>
    <mergeCell ref="D363:E363"/>
    <mergeCell ref="F363:G363"/>
    <mergeCell ref="F361:G361"/>
    <mergeCell ref="D364:E364"/>
    <mergeCell ref="F364:G364"/>
    <mergeCell ref="D361:E361"/>
    <mergeCell ref="S299:T299"/>
    <mergeCell ref="U299:V299"/>
    <mergeCell ref="I302:J302"/>
    <mergeCell ref="G298:H298"/>
    <mergeCell ref="G299:H299"/>
    <mergeCell ref="K303:L303"/>
    <mergeCell ref="S305:T305"/>
    <mergeCell ref="S300:T300"/>
    <mergeCell ref="A332:Y347"/>
    <mergeCell ref="M300:N300"/>
    <mergeCell ref="M301:N301"/>
    <mergeCell ref="M302:N302"/>
    <mergeCell ref="O298:P298"/>
    <mergeCell ref="Q298:R298"/>
    <mergeCell ref="O303:P303"/>
    <mergeCell ref="M303:N303"/>
    <mergeCell ref="U305:V305"/>
    <mergeCell ref="G296:V296"/>
    <mergeCell ref="S297:V297"/>
    <mergeCell ref="S298:T298"/>
    <mergeCell ref="U298:V298"/>
    <mergeCell ref="K265:N265"/>
    <mergeCell ref="M298:N298"/>
    <mergeCell ref="U273:V273"/>
    <mergeCell ref="S273:T273"/>
    <mergeCell ref="D285:E285"/>
    <mergeCell ref="G273:H273"/>
    <mergeCell ref="M273:N273"/>
    <mergeCell ref="U272:V272"/>
    <mergeCell ref="S272:T272"/>
    <mergeCell ref="G272:H272"/>
    <mergeCell ref="C296:F298"/>
    <mergeCell ref="I267:J267"/>
    <mergeCell ref="K270:L270"/>
    <mergeCell ref="G297:J297"/>
    <mergeCell ref="K297:N297"/>
    <mergeCell ref="K298:L298"/>
    <mergeCell ref="I298:J298"/>
    <mergeCell ref="G271:H271"/>
    <mergeCell ref="I271:J271"/>
    <mergeCell ref="K271:L271"/>
    <mergeCell ref="G300:H300"/>
    <mergeCell ref="O301:P301"/>
    <mergeCell ref="Q301:R301"/>
    <mergeCell ref="O302:P302"/>
    <mergeCell ref="Q302:R302"/>
    <mergeCell ref="O304:P304"/>
    <mergeCell ref="Q304:R304"/>
    <mergeCell ref="O300:P300"/>
    <mergeCell ref="O297:R297"/>
    <mergeCell ref="O299:P299"/>
    <mergeCell ref="Q299:R299"/>
    <mergeCell ref="K304:L304"/>
    <mergeCell ref="M304:N304"/>
    <mergeCell ref="G303:H303"/>
    <mergeCell ref="I303:J303"/>
    <mergeCell ref="I299:J299"/>
    <mergeCell ref="I301:J301"/>
    <mergeCell ref="I304:J304"/>
    <mergeCell ref="K299:L299"/>
    <mergeCell ref="K300:L300"/>
    <mergeCell ref="K302:L302"/>
    <mergeCell ref="I300:J300"/>
    <mergeCell ref="B427:I427"/>
    <mergeCell ref="S400:U400"/>
    <mergeCell ref="S424:U424"/>
    <mergeCell ref="U304:V304"/>
    <mergeCell ref="S304:T304"/>
    <mergeCell ref="Q305:R305"/>
    <mergeCell ref="G305:H305"/>
    <mergeCell ref="M356:U356"/>
    <mergeCell ref="T357:U358"/>
    <mergeCell ref="P357:Q358"/>
    <mergeCell ref="R357:S358"/>
    <mergeCell ref="D359:E359"/>
    <mergeCell ref="F359:G359"/>
    <mergeCell ref="H357:I358"/>
    <mergeCell ref="H359:I359"/>
    <mergeCell ref="A352:U352"/>
    <mergeCell ref="M357:O358"/>
    <mergeCell ref="D365:E365"/>
    <mergeCell ref="F365:G365"/>
    <mergeCell ref="H365:I365"/>
    <mergeCell ref="M365:O365"/>
    <mergeCell ref="A357:C358"/>
    <mergeCell ref="H360:I360"/>
    <mergeCell ref="H361:I361"/>
    <mergeCell ref="S428:U428"/>
    <mergeCell ref="J428:L428"/>
    <mergeCell ref="U300:V300"/>
    <mergeCell ref="S301:T301"/>
    <mergeCell ref="U301:V301"/>
    <mergeCell ref="U303:V303"/>
    <mergeCell ref="S303:T303"/>
    <mergeCell ref="U302:V302"/>
    <mergeCell ref="S302:T302"/>
    <mergeCell ref="V427:X427"/>
    <mergeCell ref="J397:L397"/>
    <mergeCell ref="M397:O397"/>
    <mergeCell ref="J383:L383"/>
    <mergeCell ref="P359:Q359"/>
    <mergeCell ref="M359:O359"/>
    <mergeCell ref="T359:U359"/>
    <mergeCell ref="R359:S359"/>
    <mergeCell ref="S397:U397"/>
    <mergeCell ref="M398:O398"/>
    <mergeCell ref="J398:L398"/>
    <mergeCell ref="S398:U398"/>
    <mergeCell ref="P397:R397"/>
    <mergeCell ref="M400:O400"/>
    <mergeCell ref="P400:R400"/>
    <mergeCell ref="S427:U427"/>
    <mergeCell ref="M423:O423"/>
    <mergeCell ref="P425:R425"/>
    <mergeCell ref="M426:O426"/>
    <mergeCell ref="P426:R426"/>
    <mergeCell ref="V426:X426"/>
    <mergeCell ref="V423:X423"/>
    <mergeCell ref="J424:L424"/>
    <mergeCell ref="S423:U423"/>
    <mergeCell ref="V424:X424"/>
    <mergeCell ref="G21:J22"/>
    <mergeCell ref="K60:L60"/>
    <mergeCell ref="O60:P60"/>
    <mergeCell ref="Q60:R60"/>
    <mergeCell ref="M60:N60"/>
    <mergeCell ref="G58:J58"/>
    <mergeCell ref="K58:L58"/>
    <mergeCell ref="M58:N58"/>
    <mergeCell ref="O58:P58"/>
    <mergeCell ref="Q58:R58"/>
    <mergeCell ref="G59:J59"/>
    <mergeCell ref="K59:L59"/>
    <mergeCell ref="M59:N59"/>
    <mergeCell ref="Q59:R59"/>
    <mergeCell ref="O59:P59"/>
    <mergeCell ref="O25:P25"/>
    <mergeCell ref="Q25:R25"/>
    <mergeCell ref="K25:L25"/>
    <mergeCell ref="G57:J57"/>
    <mergeCell ref="K57:L57"/>
    <mergeCell ref="G25:J25"/>
    <mergeCell ref="O50:P50"/>
    <mergeCell ref="O51:P51"/>
    <mergeCell ref="G49:N49"/>
    <mergeCell ref="Q22:R22"/>
    <mergeCell ref="K21:L22"/>
    <mergeCell ref="G26:J26"/>
    <mergeCell ref="K23:L23"/>
    <mergeCell ref="O22:P22"/>
    <mergeCell ref="O273:P273"/>
    <mergeCell ref="Q273:R273"/>
    <mergeCell ref="I272:J272"/>
    <mergeCell ref="M272:N272"/>
    <mergeCell ref="O272:P272"/>
    <mergeCell ref="Q272:R272"/>
    <mergeCell ref="L141:M141"/>
    <mergeCell ref="L142:M142"/>
    <mergeCell ref="L143:M143"/>
    <mergeCell ref="L144:M144"/>
    <mergeCell ref="L145:M145"/>
    <mergeCell ref="L146:M146"/>
    <mergeCell ref="L147:M147"/>
    <mergeCell ref="A188:U188"/>
    <mergeCell ref="M21:R21"/>
    <mergeCell ref="M22:N22"/>
    <mergeCell ref="K24:L24"/>
    <mergeCell ref="G24:J24"/>
    <mergeCell ref="G23:J23"/>
    <mergeCell ref="V429:X429"/>
    <mergeCell ref="P429:R429"/>
    <mergeCell ref="J425:L425"/>
    <mergeCell ref="M425:O425"/>
    <mergeCell ref="J386:L386"/>
    <mergeCell ref="M386:O386"/>
    <mergeCell ref="C403:F403"/>
    <mergeCell ref="G403:I403"/>
    <mergeCell ref="G404:I404"/>
    <mergeCell ref="C387:F387"/>
    <mergeCell ref="C396:F397"/>
    <mergeCell ref="P423:R423"/>
    <mergeCell ref="B428:I428"/>
    <mergeCell ref="J429:L429"/>
    <mergeCell ref="M429:O429"/>
    <mergeCell ref="B429:I429"/>
    <mergeCell ref="M428:O428"/>
    <mergeCell ref="P428:R428"/>
    <mergeCell ref="J423:L423"/>
    <mergeCell ref="V425:X425"/>
    <mergeCell ref="J426:L426"/>
    <mergeCell ref="S426:U426"/>
    <mergeCell ref="V428:X428"/>
    <mergeCell ref="J427:L427"/>
    <mergeCell ref="L174:M174"/>
    <mergeCell ref="Q175:S175"/>
    <mergeCell ref="D239:F239"/>
    <mergeCell ref="G239:I239"/>
    <mergeCell ref="J239:L239"/>
    <mergeCell ref="D230:F230"/>
    <mergeCell ref="G230:I230"/>
    <mergeCell ref="J230:L230"/>
    <mergeCell ref="M230:O230"/>
    <mergeCell ref="P230:R230"/>
    <mergeCell ref="K301:L301"/>
    <mergeCell ref="I305:J305"/>
    <mergeCell ref="K305:L305"/>
    <mergeCell ref="M305:N305"/>
    <mergeCell ref="O305:P305"/>
    <mergeCell ref="Q303:R303"/>
    <mergeCell ref="M299:N299"/>
    <mergeCell ref="G301:H301"/>
    <mergeCell ref="G302:H302"/>
    <mergeCell ref="G304:H304"/>
    <mergeCell ref="Q300:R300"/>
    <mergeCell ref="M427:O427"/>
    <mergeCell ref="P427:R427"/>
    <mergeCell ref="K26:L26"/>
    <mergeCell ref="M26:N26"/>
    <mergeCell ref="O26:P26"/>
    <mergeCell ref="Q26:R26"/>
    <mergeCell ref="V146:W146"/>
    <mergeCell ref="V147:W147"/>
    <mergeCell ref="P231:R231"/>
    <mergeCell ref="D235:F236"/>
    <mergeCell ref="G236:I236"/>
    <mergeCell ref="J236:L236"/>
    <mergeCell ref="H191:J191"/>
    <mergeCell ref="D195:G195"/>
    <mergeCell ref="K195:M195"/>
    <mergeCell ref="H194:J194"/>
    <mergeCell ref="H195:J195"/>
    <mergeCell ref="D226:F227"/>
    <mergeCell ref="G226:R226"/>
    <mergeCell ref="G227:I227"/>
    <mergeCell ref="J227:L227"/>
    <mergeCell ref="M227:O227"/>
    <mergeCell ref="P227:R227"/>
    <mergeCell ref="D194:G194"/>
    <mergeCell ref="K194:M194"/>
    <mergeCell ref="C148:K148"/>
    <mergeCell ref="Q174:S174"/>
    <mergeCell ref="C145:K145"/>
    <mergeCell ref="V148:W148"/>
    <mergeCell ref="V145:W145"/>
    <mergeCell ref="M23:N23"/>
    <mergeCell ref="O23:P23"/>
    <mergeCell ref="Q23:R23"/>
    <mergeCell ref="Q24:R24"/>
    <mergeCell ref="E5:Q8"/>
    <mergeCell ref="E9:Q9"/>
    <mergeCell ref="M25:N25"/>
    <mergeCell ref="M24:N24"/>
    <mergeCell ref="O24:P24"/>
    <mergeCell ref="G60:J60"/>
    <mergeCell ref="V140:W140"/>
    <mergeCell ref="V133:W133"/>
    <mergeCell ref="V134:W134"/>
    <mergeCell ref="V135:W135"/>
    <mergeCell ref="V136:W136"/>
    <mergeCell ref="V137:W137"/>
    <mergeCell ref="V138:W138"/>
    <mergeCell ref="V139:W139"/>
    <mergeCell ref="L140:M140"/>
    <mergeCell ref="L134:M134"/>
    <mergeCell ref="A454:Y460"/>
    <mergeCell ref="A467:Y475"/>
    <mergeCell ref="S429:U429"/>
    <mergeCell ref="S425:U425"/>
    <mergeCell ref="S404:U404"/>
    <mergeCell ref="A261:U261"/>
    <mergeCell ref="A17:U19"/>
    <mergeCell ref="A214:Y218"/>
    <mergeCell ref="A243:Y245"/>
    <mergeCell ref="A407:Y415"/>
    <mergeCell ref="A90:Y124"/>
    <mergeCell ref="A177:Y183"/>
    <mergeCell ref="C147:K147"/>
    <mergeCell ref="L135:M135"/>
    <mergeCell ref="L136:M136"/>
    <mergeCell ref="V132:W132"/>
    <mergeCell ref="L132:M132"/>
    <mergeCell ref="L133:M133"/>
    <mergeCell ref="A129:U130"/>
    <mergeCell ref="V141:W141"/>
    <mergeCell ref="V142:W142"/>
    <mergeCell ref="V143:W143"/>
    <mergeCell ref="V144:W144"/>
    <mergeCell ref="C146:K14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97</v>
      </c>
      <c r="B1" t="s">
        <v>115</v>
      </c>
      <c r="C1" t="s">
        <v>107</v>
      </c>
      <c r="D1" t="s">
        <v>92</v>
      </c>
    </row>
    <row r="2" spans="1:4" x14ac:dyDescent="0.25">
      <c r="A2">
        <v>0</v>
      </c>
      <c r="B2" t="s">
        <v>86</v>
      </c>
      <c r="C2" t="s">
        <v>63</v>
      </c>
      <c r="D2">
        <v>1</v>
      </c>
    </row>
    <row r="3" spans="1:4" x14ac:dyDescent="0.25">
      <c r="A3">
        <v>0</v>
      </c>
      <c r="B3" t="s">
        <v>86</v>
      </c>
      <c r="C3" t="s">
        <v>88</v>
      </c>
      <c r="D3">
        <v>2</v>
      </c>
    </row>
    <row r="4" spans="1:4" x14ac:dyDescent="0.25">
      <c r="A4">
        <v>0</v>
      </c>
      <c r="B4" t="s">
        <v>86</v>
      </c>
      <c r="C4" t="s">
        <v>62</v>
      </c>
      <c r="D4">
        <v>3</v>
      </c>
    </row>
    <row r="5" spans="1:4" x14ac:dyDescent="0.25">
      <c r="A5">
        <v>0</v>
      </c>
      <c r="B5" t="s">
        <v>86</v>
      </c>
      <c r="C5" t="s">
        <v>87</v>
      </c>
      <c r="D5">
        <v>4</v>
      </c>
    </row>
    <row r="6" spans="1:4" x14ac:dyDescent="0.25">
      <c r="A6">
        <v>5159</v>
      </c>
      <c r="B6" t="s">
        <v>49</v>
      </c>
      <c r="C6" t="s">
        <v>63</v>
      </c>
      <c r="D6">
        <v>1</v>
      </c>
    </row>
    <row r="7" spans="1:4" x14ac:dyDescent="0.25">
      <c r="A7">
        <v>54</v>
      </c>
      <c r="B7" t="s">
        <v>49</v>
      </c>
      <c r="C7" t="s">
        <v>88</v>
      </c>
      <c r="D7">
        <v>2</v>
      </c>
    </row>
    <row r="8" spans="1:4" x14ac:dyDescent="0.25">
      <c r="A8">
        <v>54</v>
      </c>
      <c r="B8" t="s">
        <v>49</v>
      </c>
      <c r="C8" t="s">
        <v>62</v>
      </c>
      <c r="D8">
        <v>3</v>
      </c>
    </row>
    <row r="9" spans="1:4" x14ac:dyDescent="0.25">
      <c r="A9">
        <v>4</v>
      </c>
      <c r="B9" t="s">
        <v>49</v>
      </c>
      <c r="C9" t="s">
        <v>87</v>
      </c>
      <c r="D9">
        <v>4</v>
      </c>
    </row>
    <row r="10" spans="1:4" x14ac:dyDescent="0.25">
      <c r="A10">
        <v>2177</v>
      </c>
      <c r="B10" t="s">
        <v>50</v>
      </c>
      <c r="C10" t="s">
        <v>63</v>
      </c>
      <c r="D10">
        <v>1</v>
      </c>
    </row>
    <row r="11" spans="1:4" x14ac:dyDescent="0.25">
      <c r="A11">
        <v>9</v>
      </c>
      <c r="B11" t="s">
        <v>50</v>
      </c>
      <c r="C11" t="s">
        <v>88</v>
      </c>
      <c r="D11">
        <v>2</v>
      </c>
    </row>
    <row r="12" spans="1:4" x14ac:dyDescent="0.25">
      <c r="A12">
        <v>61</v>
      </c>
      <c r="B12" t="s">
        <v>50</v>
      </c>
      <c r="C12" t="s">
        <v>62</v>
      </c>
      <c r="D12">
        <v>3</v>
      </c>
    </row>
    <row r="13" spans="1:4" x14ac:dyDescent="0.25">
      <c r="A13">
        <v>12</v>
      </c>
      <c r="B13" t="s">
        <v>50</v>
      </c>
      <c r="C13" t="s">
        <v>87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92</v>
      </c>
      <c r="B1" t="s">
        <v>102</v>
      </c>
      <c r="C1" t="s">
        <v>58</v>
      </c>
      <c r="D1" t="s">
        <v>59</v>
      </c>
      <c r="E1" t="s">
        <v>60</v>
      </c>
      <c r="F1" t="s">
        <v>69</v>
      </c>
      <c r="G1" t="s">
        <v>61</v>
      </c>
    </row>
    <row r="2" spans="1:7" x14ac:dyDescent="0.25">
      <c r="A2">
        <v>1</v>
      </c>
      <c r="B2" t="s">
        <v>120</v>
      </c>
      <c r="C2">
        <v>0</v>
      </c>
      <c r="D2">
        <v>2</v>
      </c>
      <c r="E2">
        <v>0</v>
      </c>
      <c r="F2">
        <v>98</v>
      </c>
      <c r="G2">
        <v>198</v>
      </c>
    </row>
    <row r="3" spans="1:7" x14ac:dyDescent="0.25">
      <c r="A3">
        <v>2</v>
      </c>
      <c r="B3" t="s">
        <v>119</v>
      </c>
      <c r="C3">
        <v>1</v>
      </c>
      <c r="D3">
        <v>0</v>
      </c>
      <c r="E3">
        <v>0</v>
      </c>
      <c r="F3">
        <v>33</v>
      </c>
      <c r="G3">
        <v>13</v>
      </c>
    </row>
    <row r="4" spans="1:7" x14ac:dyDescent="0.25">
      <c r="A4">
        <v>3</v>
      </c>
      <c r="B4" t="s">
        <v>131</v>
      </c>
      <c r="C4">
        <v>0</v>
      </c>
      <c r="D4">
        <v>1</v>
      </c>
      <c r="E4">
        <v>0</v>
      </c>
      <c r="F4">
        <v>10</v>
      </c>
      <c r="G4">
        <v>9</v>
      </c>
    </row>
    <row r="5" spans="1:7" x14ac:dyDescent="0.25">
      <c r="A5">
        <v>4</v>
      </c>
      <c r="B5" t="s">
        <v>151</v>
      </c>
      <c r="C5">
        <v>0</v>
      </c>
      <c r="D5">
        <v>1</v>
      </c>
      <c r="E5">
        <v>0</v>
      </c>
      <c r="F5">
        <v>0</v>
      </c>
      <c r="G5">
        <v>18</v>
      </c>
    </row>
    <row r="6" spans="1:7" x14ac:dyDescent="0.25">
      <c r="A6">
        <v>5</v>
      </c>
      <c r="B6" t="s">
        <v>156</v>
      </c>
      <c r="C6">
        <v>0</v>
      </c>
      <c r="D6">
        <v>0</v>
      </c>
      <c r="E6">
        <v>0</v>
      </c>
      <c r="F6">
        <v>6</v>
      </c>
      <c r="G6">
        <v>4</v>
      </c>
    </row>
    <row r="7" spans="1:7" x14ac:dyDescent="0.25">
      <c r="A7">
        <v>6</v>
      </c>
      <c r="B7" t="s">
        <v>99</v>
      </c>
      <c r="C7">
        <v>7</v>
      </c>
      <c r="D7">
        <v>1</v>
      </c>
      <c r="E7">
        <v>0</v>
      </c>
      <c r="F7">
        <v>16</v>
      </c>
      <c r="G7">
        <v>19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92</v>
      </c>
      <c r="B1" t="s">
        <v>102</v>
      </c>
      <c r="C1" t="s">
        <v>58</v>
      </c>
      <c r="D1" t="s">
        <v>59</v>
      </c>
      <c r="E1" t="s">
        <v>60</v>
      </c>
      <c r="F1" t="s">
        <v>69</v>
      </c>
      <c r="G1" t="s">
        <v>61</v>
      </c>
    </row>
    <row r="2" spans="1:7" x14ac:dyDescent="0.25">
      <c r="A2">
        <v>1</v>
      </c>
      <c r="B2" t="s">
        <v>120</v>
      </c>
      <c r="C2">
        <v>4</v>
      </c>
      <c r="D2">
        <v>40</v>
      </c>
      <c r="E2">
        <v>1</v>
      </c>
      <c r="F2">
        <v>464</v>
      </c>
      <c r="G2">
        <v>586</v>
      </c>
    </row>
    <row r="3" spans="1:7" x14ac:dyDescent="0.25">
      <c r="A3">
        <v>2</v>
      </c>
      <c r="B3" t="s">
        <v>119</v>
      </c>
      <c r="C3">
        <v>1</v>
      </c>
      <c r="D3">
        <v>5</v>
      </c>
      <c r="E3">
        <v>0</v>
      </c>
      <c r="F3">
        <v>152</v>
      </c>
      <c r="G3">
        <v>42</v>
      </c>
    </row>
    <row r="4" spans="1:7" x14ac:dyDescent="0.25">
      <c r="A4">
        <v>3</v>
      </c>
      <c r="B4" t="s">
        <v>131</v>
      </c>
      <c r="C4">
        <v>6</v>
      </c>
      <c r="D4">
        <v>9</v>
      </c>
      <c r="E4">
        <v>0</v>
      </c>
      <c r="F4">
        <v>38</v>
      </c>
      <c r="G4">
        <v>14</v>
      </c>
    </row>
    <row r="5" spans="1:7" x14ac:dyDescent="0.25">
      <c r="A5">
        <v>4</v>
      </c>
      <c r="B5" t="s">
        <v>157</v>
      </c>
      <c r="C5">
        <v>0</v>
      </c>
      <c r="D5">
        <v>0</v>
      </c>
      <c r="E5">
        <v>0</v>
      </c>
      <c r="F5">
        <v>25</v>
      </c>
      <c r="G5">
        <v>11</v>
      </c>
    </row>
    <row r="6" spans="1:7" x14ac:dyDescent="0.25">
      <c r="A6">
        <v>5</v>
      </c>
      <c r="B6" t="s">
        <v>151</v>
      </c>
      <c r="C6">
        <v>1</v>
      </c>
      <c r="D6">
        <v>1</v>
      </c>
      <c r="E6">
        <v>0</v>
      </c>
      <c r="F6">
        <v>0</v>
      </c>
      <c r="G6">
        <v>28</v>
      </c>
    </row>
    <row r="7" spans="1:7" x14ac:dyDescent="0.25">
      <c r="A7">
        <v>6</v>
      </c>
      <c r="B7" t="s">
        <v>99</v>
      </c>
      <c r="C7">
        <v>40</v>
      </c>
      <c r="D7">
        <v>16</v>
      </c>
      <c r="E7">
        <v>0</v>
      </c>
      <c r="F7">
        <v>136</v>
      </c>
      <c r="G7">
        <v>111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103</v>
      </c>
      <c r="B1" t="s">
        <v>8</v>
      </c>
      <c r="C1" t="s">
        <v>104</v>
      </c>
    </row>
    <row r="2" spans="1:3" x14ac:dyDescent="0.25">
      <c r="A2">
        <v>1297</v>
      </c>
      <c r="B2" t="s">
        <v>105</v>
      </c>
      <c r="C2" t="s">
        <v>158</v>
      </c>
    </row>
    <row r="3" spans="1:3" x14ac:dyDescent="0.25">
      <c r="A3">
        <v>1287</v>
      </c>
      <c r="B3" t="s">
        <v>105</v>
      </c>
      <c r="C3" t="s">
        <v>159</v>
      </c>
    </row>
    <row r="4" spans="1:3" x14ac:dyDescent="0.25">
      <c r="A4">
        <v>1305</v>
      </c>
      <c r="B4" t="s">
        <v>105</v>
      </c>
      <c r="C4" t="s">
        <v>160</v>
      </c>
    </row>
    <row r="5" spans="1:3" x14ac:dyDescent="0.25">
      <c r="A5">
        <v>1304</v>
      </c>
      <c r="B5" t="s">
        <v>105</v>
      </c>
      <c r="C5" t="s">
        <v>161</v>
      </c>
    </row>
    <row r="6" spans="1:3" x14ac:dyDescent="0.25">
      <c r="A6">
        <v>1287</v>
      </c>
      <c r="B6" t="s">
        <v>105</v>
      </c>
      <c r="C6" t="s">
        <v>162</v>
      </c>
    </row>
    <row r="7" spans="1:3" x14ac:dyDescent="0.25">
      <c r="A7">
        <v>1649</v>
      </c>
      <c r="B7" t="s">
        <v>5</v>
      </c>
      <c r="C7" t="s">
        <v>158</v>
      </c>
    </row>
    <row r="8" spans="1:3" x14ac:dyDescent="0.25">
      <c r="A8">
        <v>1647</v>
      </c>
      <c r="B8" t="s">
        <v>5</v>
      </c>
      <c r="C8" t="s">
        <v>159</v>
      </c>
    </row>
    <row r="9" spans="1:3" x14ac:dyDescent="0.25">
      <c r="A9">
        <v>1661</v>
      </c>
      <c r="B9" t="s">
        <v>5</v>
      </c>
      <c r="C9" t="s">
        <v>160</v>
      </c>
    </row>
    <row r="10" spans="1:3" x14ac:dyDescent="0.25">
      <c r="A10">
        <v>1643</v>
      </c>
      <c r="B10" t="s">
        <v>5</v>
      </c>
      <c r="C10" t="s">
        <v>161</v>
      </c>
    </row>
    <row r="11" spans="1:3" x14ac:dyDescent="0.25">
      <c r="A11">
        <v>1638</v>
      </c>
      <c r="B11" t="s">
        <v>5</v>
      </c>
      <c r="C11" t="s">
        <v>162</v>
      </c>
    </row>
    <row r="12" spans="1:3" x14ac:dyDescent="0.25">
      <c r="A12">
        <v>31</v>
      </c>
      <c r="B12" t="s">
        <v>6</v>
      </c>
      <c r="C12" t="s">
        <v>158</v>
      </c>
    </row>
    <row r="13" spans="1:3" x14ac:dyDescent="0.25">
      <c r="A13">
        <v>72</v>
      </c>
      <c r="B13" t="s">
        <v>6</v>
      </c>
      <c r="C13" t="s">
        <v>159</v>
      </c>
    </row>
    <row r="14" spans="1:3" x14ac:dyDescent="0.25">
      <c r="A14">
        <v>48</v>
      </c>
      <c r="B14" t="s">
        <v>6</v>
      </c>
      <c r="C14" t="s">
        <v>160</v>
      </c>
    </row>
    <row r="15" spans="1:3" x14ac:dyDescent="0.25">
      <c r="A15">
        <v>40</v>
      </c>
      <c r="B15" t="s">
        <v>6</v>
      </c>
      <c r="C15" t="s">
        <v>161</v>
      </c>
    </row>
    <row r="16" spans="1:3" x14ac:dyDescent="0.25">
      <c r="A16">
        <v>39</v>
      </c>
      <c r="B16" t="s">
        <v>6</v>
      </c>
      <c r="C16" t="s">
        <v>162</v>
      </c>
    </row>
    <row r="17" spans="1:3" x14ac:dyDescent="0.25">
      <c r="A17">
        <v>43</v>
      </c>
      <c r="B17" t="s">
        <v>7</v>
      </c>
      <c r="C17" t="s">
        <v>158</v>
      </c>
    </row>
    <row r="18" spans="1:3" x14ac:dyDescent="0.25">
      <c r="A18">
        <v>40</v>
      </c>
      <c r="B18" t="s">
        <v>7</v>
      </c>
      <c r="C18" t="s">
        <v>159</v>
      </c>
    </row>
    <row r="19" spans="1:3" x14ac:dyDescent="0.25">
      <c r="A19">
        <v>70</v>
      </c>
      <c r="B19" t="s">
        <v>7</v>
      </c>
      <c r="C19" t="s">
        <v>160</v>
      </c>
    </row>
    <row r="20" spans="1:3" x14ac:dyDescent="0.25">
      <c r="A20">
        <v>65</v>
      </c>
      <c r="B20" t="s">
        <v>7</v>
      </c>
      <c r="C20" t="s">
        <v>161</v>
      </c>
    </row>
    <row r="21" spans="1:3" x14ac:dyDescent="0.25">
      <c r="A21" s="2">
        <v>23</v>
      </c>
      <c r="B21" s="2" t="s">
        <v>7</v>
      </c>
      <c r="C21" s="2" t="s">
        <v>162</v>
      </c>
    </row>
    <row r="22" spans="1:3" x14ac:dyDescent="0.25">
      <c r="A22" s="2">
        <v>2</v>
      </c>
      <c r="B22" s="2" t="s">
        <v>129</v>
      </c>
      <c r="C22" s="2" t="s">
        <v>158</v>
      </c>
    </row>
    <row r="23" spans="1:3" x14ac:dyDescent="0.25">
      <c r="A23" s="2">
        <v>2</v>
      </c>
      <c r="B23" s="2" t="s">
        <v>129</v>
      </c>
      <c r="C23" s="2" t="s">
        <v>159</v>
      </c>
    </row>
    <row r="24" spans="1:3" x14ac:dyDescent="0.25">
      <c r="A24" s="2">
        <v>2</v>
      </c>
      <c r="B24" s="2" t="s">
        <v>129</v>
      </c>
      <c r="C24" s="2" t="s">
        <v>160</v>
      </c>
    </row>
    <row r="25" spans="1:3" x14ac:dyDescent="0.25">
      <c r="A25" s="2">
        <v>2</v>
      </c>
      <c r="B25" s="2" t="s">
        <v>129</v>
      </c>
      <c r="C25" s="2" t="s">
        <v>161</v>
      </c>
    </row>
    <row r="26" spans="1:3" x14ac:dyDescent="0.25">
      <c r="A26" s="2">
        <v>2</v>
      </c>
      <c r="B26" s="2" t="s">
        <v>129</v>
      </c>
      <c r="C26" s="2" t="s">
        <v>162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106</v>
      </c>
      <c r="B1" t="s">
        <v>97</v>
      </c>
      <c r="C1" t="s">
        <v>107</v>
      </c>
    </row>
    <row r="2" spans="1:3" x14ac:dyDescent="0.25">
      <c r="A2" t="s">
        <v>108</v>
      </c>
      <c r="B2">
        <v>3521</v>
      </c>
      <c r="C2" t="s">
        <v>32</v>
      </c>
    </row>
    <row r="3" spans="1:3" x14ac:dyDescent="0.25">
      <c r="A3" t="s">
        <v>109</v>
      </c>
      <c r="B3">
        <v>13537</v>
      </c>
      <c r="C3" t="s">
        <v>32</v>
      </c>
    </row>
    <row r="4" spans="1:3" x14ac:dyDescent="0.25">
      <c r="A4" t="s">
        <v>110</v>
      </c>
      <c r="B4">
        <v>817</v>
      </c>
      <c r="C4" t="s">
        <v>32</v>
      </c>
    </row>
    <row r="5" spans="1:3" x14ac:dyDescent="0.25">
      <c r="A5" t="s">
        <v>28</v>
      </c>
      <c r="B5">
        <v>20536</v>
      </c>
      <c r="C5" t="s">
        <v>32</v>
      </c>
    </row>
    <row r="6" spans="1:3" x14ac:dyDescent="0.25">
      <c r="A6" t="s">
        <v>108</v>
      </c>
      <c r="B6">
        <v>99</v>
      </c>
      <c r="C6" t="s">
        <v>22</v>
      </c>
    </row>
    <row r="7" spans="1:3" x14ac:dyDescent="0.25">
      <c r="A7" t="s">
        <v>109</v>
      </c>
      <c r="B7">
        <v>97</v>
      </c>
      <c r="C7" t="s">
        <v>22</v>
      </c>
    </row>
    <row r="8" spans="1:3" x14ac:dyDescent="0.25">
      <c r="A8" t="s">
        <v>110</v>
      </c>
      <c r="B8">
        <v>38</v>
      </c>
      <c r="C8" t="s">
        <v>22</v>
      </c>
    </row>
    <row r="9" spans="1:3" x14ac:dyDescent="0.25">
      <c r="A9" t="s">
        <v>28</v>
      </c>
      <c r="B9">
        <v>218</v>
      </c>
      <c r="C9" t="s">
        <v>22</v>
      </c>
    </row>
    <row r="10" spans="1:3" x14ac:dyDescent="0.25">
      <c r="A10" t="s">
        <v>108</v>
      </c>
      <c r="B10">
        <v>284</v>
      </c>
      <c r="C10" t="s">
        <v>33</v>
      </c>
    </row>
    <row r="11" spans="1:3" x14ac:dyDescent="0.25">
      <c r="A11" t="s">
        <v>109</v>
      </c>
      <c r="B11">
        <v>1290</v>
      </c>
      <c r="C11" t="s">
        <v>33</v>
      </c>
    </row>
    <row r="12" spans="1:3" x14ac:dyDescent="0.25">
      <c r="A12" t="s">
        <v>110</v>
      </c>
      <c r="B12">
        <v>53</v>
      </c>
      <c r="C12" t="s">
        <v>33</v>
      </c>
    </row>
    <row r="13" spans="1:3" x14ac:dyDescent="0.25">
      <c r="A13" t="s">
        <v>28</v>
      </c>
      <c r="B13">
        <v>1480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97</v>
      </c>
      <c r="B1" t="s">
        <v>107</v>
      </c>
      <c r="C1" t="s">
        <v>95</v>
      </c>
      <c r="D1" t="s">
        <v>92</v>
      </c>
    </row>
    <row r="2" spans="1:4" x14ac:dyDescent="0.25">
      <c r="A2">
        <v>588</v>
      </c>
      <c r="B2" t="s">
        <v>130</v>
      </c>
      <c r="C2" t="s">
        <v>3</v>
      </c>
      <c r="D2">
        <v>1</v>
      </c>
    </row>
    <row r="3" spans="1:4" x14ac:dyDescent="0.25">
      <c r="A3">
        <v>616</v>
      </c>
      <c r="B3" t="s">
        <v>130</v>
      </c>
      <c r="C3" t="s">
        <v>75</v>
      </c>
      <c r="D3">
        <v>1</v>
      </c>
    </row>
    <row r="4" spans="1:4" x14ac:dyDescent="0.25">
      <c r="A4">
        <v>62</v>
      </c>
      <c r="B4" t="s">
        <v>163</v>
      </c>
      <c r="C4" t="s">
        <v>3</v>
      </c>
      <c r="D4">
        <v>2</v>
      </c>
    </row>
    <row r="5" spans="1:4" x14ac:dyDescent="0.25">
      <c r="A5">
        <v>161</v>
      </c>
      <c r="B5" t="s">
        <v>163</v>
      </c>
      <c r="C5" t="s">
        <v>75</v>
      </c>
      <c r="D5">
        <v>2</v>
      </c>
    </row>
    <row r="6" spans="1:4" x14ac:dyDescent="0.25">
      <c r="A6">
        <v>33</v>
      </c>
      <c r="B6" t="s">
        <v>164</v>
      </c>
      <c r="C6" t="s">
        <v>3</v>
      </c>
      <c r="D6">
        <v>3</v>
      </c>
    </row>
    <row r="7" spans="1:4" x14ac:dyDescent="0.25">
      <c r="A7">
        <v>28</v>
      </c>
      <c r="B7" t="s">
        <v>164</v>
      </c>
      <c r="C7" t="s">
        <v>75</v>
      </c>
      <c r="D7">
        <v>3</v>
      </c>
    </row>
    <row r="8" spans="1:4" x14ac:dyDescent="0.25">
      <c r="A8">
        <v>5</v>
      </c>
      <c r="B8" t="s">
        <v>165</v>
      </c>
      <c r="C8" t="s">
        <v>3</v>
      </c>
      <c r="D8">
        <v>4</v>
      </c>
    </row>
    <row r="9" spans="1:4" x14ac:dyDescent="0.25">
      <c r="A9">
        <v>3</v>
      </c>
      <c r="B9" t="s">
        <v>165</v>
      </c>
      <c r="C9" t="s">
        <v>75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106</v>
      </c>
      <c r="B1" t="s">
        <v>97</v>
      </c>
      <c r="C1" t="s">
        <v>107</v>
      </c>
    </row>
    <row r="2" spans="1:3" x14ac:dyDescent="0.25">
      <c r="A2" t="s">
        <v>108</v>
      </c>
      <c r="B2">
        <v>13357</v>
      </c>
      <c r="C2" t="s">
        <v>32</v>
      </c>
    </row>
    <row r="3" spans="1:3" x14ac:dyDescent="0.25">
      <c r="A3" t="s">
        <v>109</v>
      </c>
      <c r="B3">
        <v>57357</v>
      </c>
      <c r="C3" t="s">
        <v>32</v>
      </c>
    </row>
    <row r="4" spans="1:3" x14ac:dyDescent="0.25">
      <c r="A4" t="s">
        <v>110</v>
      </c>
      <c r="B4">
        <v>3766</v>
      </c>
      <c r="C4" t="s">
        <v>32</v>
      </c>
    </row>
    <row r="5" spans="1:3" x14ac:dyDescent="0.25">
      <c r="A5" t="s">
        <v>28</v>
      </c>
      <c r="B5">
        <v>97007</v>
      </c>
      <c r="C5" t="s">
        <v>32</v>
      </c>
    </row>
    <row r="6" spans="1:3" x14ac:dyDescent="0.25">
      <c r="A6" t="s">
        <v>108</v>
      </c>
      <c r="B6">
        <v>390</v>
      </c>
      <c r="C6" t="s">
        <v>22</v>
      </c>
    </row>
    <row r="7" spans="1:3" x14ac:dyDescent="0.25">
      <c r="A7" t="s">
        <v>109</v>
      </c>
      <c r="B7">
        <v>587</v>
      </c>
      <c r="C7" t="s">
        <v>22</v>
      </c>
    </row>
    <row r="8" spans="1:3" x14ac:dyDescent="0.25">
      <c r="A8" t="s">
        <v>110</v>
      </c>
      <c r="B8">
        <v>178</v>
      </c>
      <c r="C8" t="s">
        <v>22</v>
      </c>
    </row>
    <row r="9" spans="1:3" x14ac:dyDescent="0.25">
      <c r="A9" t="s">
        <v>28</v>
      </c>
      <c r="B9">
        <v>987</v>
      </c>
      <c r="C9" t="s">
        <v>22</v>
      </c>
    </row>
    <row r="10" spans="1:3" x14ac:dyDescent="0.25">
      <c r="A10" t="s">
        <v>108</v>
      </c>
      <c r="B10">
        <v>1057</v>
      </c>
      <c r="C10" t="s">
        <v>33</v>
      </c>
    </row>
    <row r="11" spans="1:3" x14ac:dyDescent="0.25">
      <c r="A11" t="s">
        <v>109</v>
      </c>
      <c r="B11">
        <v>6596</v>
      </c>
      <c r="C11" t="s">
        <v>33</v>
      </c>
    </row>
    <row r="12" spans="1:3" x14ac:dyDescent="0.25">
      <c r="A12" t="s">
        <v>110</v>
      </c>
      <c r="B12">
        <v>358</v>
      </c>
      <c r="C12" t="s">
        <v>33</v>
      </c>
    </row>
    <row r="13" spans="1:3" x14ac:dyDescent="0.25">
      <c r="A13" t="s">
        <v>28</v>
      </c>
      <c r="B13">
        <v>7369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97</v>
      </c>
      <c r="B1" t="s">
        <v>107</v>
      </c>
      <c r="C1" t="s">
        <v>95</v>
      </c>
      <c r="D1" t="s">
        <v>92</v>
      </c>
    </row>
    <row r="2" spans="1:4" x14ac:dyDescent="0.25">
      <c r="A2">
        <v>3062</v>
      </c>
      <c r="B2" t="s">
        <v>130</v>
      </c>
      <c r="C2" t="s">
        <v>3</v>
      </c>
      <c r="D2">
        <v>1</v>
      </c>
    </row>
    <row r="3" spans="1:4" x14ac:dyDescent="0.25">
      <c r="A3">
        <v>3293</v>
      </c>
      <c r="B3" t="s">
        <v>130</v>
      </c>
      <c r="C3" t="s">
        <v>75</v>
      </c>
      <c r="D3">
        <v>1</v>
      </c>
    </row>
    <row r="4" spans="1:4" x14ac:dyDescent="0.25">
      <c r="A4">
        <v>362</v>
      </c>
      <c r="B4" t="s">
        <v>163</v>
      </c>
      <c r="C4" t="s">
        <v>3</v>
      </c>
      <c r="D4">
        <v>2</v>
      </c>
    </row>
    <row r="5" spans="1:4" x14ac:dyDescent="0.25">
      <c r="A5">
        <v>690</v>
      </c>
      <c r="B5" t="s">
        <v>163</v>
      </c>
      <c r="C5" t="s">
        <v>75</v>
      </c>
      <c r="D5">
        <v>2</v>
      </c>
    </row>
    <row r="6" spans="1:4" x14ac:dyDescent="0.25">
      <c r="A6">
        <v>133</v>
      </c>
      <c r="B6" t="s">
        <v>164</v>
      </c>
      <c r="C6" t="s">
        <v>3</v>
      </c>
      <c r="D6">
        <v>3</v>
      </c>
    </row>
    <row r="7" spans="1:4" x14ac:dyDescent="0.25">
      <c r="A7">
        <v>150</v>
      </c>
      <c r="B7" t="s">
        <v>164</v>
      </c>
      <c r="C7" t="s">
        <v>75</v>
      </c>
      <c r="D7">
        <v>3</v>
      </c>
    </row>
    <row r="8" spans="1:4" x14ac:dyDescent="0.25">
      <c r="A8">
        <v>13</v>
      </c>
      <c r="B8" t="s">
        <v>165</v>
      </c>
      <c r="C8" t="s">
        <v>3</v>
      </c>
      <c r="D8">
        <v>4</v>
      </c>
    </row>
    <row r="9" spans="1:4" x14ac:dyDescent="0.25">
      <c r="A9">
        <v>13</v>
      </c>
      <c r="B9" t="s">
        <v>165</v>
      </c>
      <c r="C9" t="s">
        <v>75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92</v>
      </c>
      <c r="B1" t="s">
        <v>2</v>
      </c>
      <c r="C1" t="s">
        <v>97</v>
      </c>
      <c r="D1" t="s">
        <v>107</v>
      </c>
      <c r="E1" t="s">
        <v>111</v>
      </c>
    </row>
    <row r="2" spans="1:5" x14ac:dyDescent="0.25">
      <c r="A2">
        <v>1</v>
      </c>
      <c r="B2" t="s">
        <v>32</v>
      </c>
      <c r="C2">
        <v>5867</v>
      </c>
      <c r="D2" t="s">
        <v>112</v>
      </c>
      <c r="E2">
        <v>1</v>
      </c>
    </row>
    <row r="3" spans="1:5" x14ac:dyDescent="0.25">
      <c r="A3">
        <v>2</v>
      </c>
      <c r="B3" t="s">
        <v>33</v>
      </c>
      <c r="C3">
        <v>322</v>
      </c>
      <c r="D3" t="s">
        <v>112</v>
      </c>
      <c r="E3">
        <v>1</v>
      </c>
    </row>
    <row r="4" spans="1:5" x14ac:dyDescent="0.25">
      <c r="A4">
        <v>3</v>
      </c>
      <c r="B4" t="s">
        <v>34</v>
      </c>
      <c r="C4">
        <v>196</v>
      </c>
      <c r="D4" t="s">
        <v>112</v>
      </c>
      <c r="E4">
        <v>1</v>
      </c>
    </row>
    <row r="5" spans="1:5" x14ac:dyDescent="0.25">
      <c r="A5">
        <v>4</v>
      </c>
      <c r="B5" t="s">
        <v>35</v>
      </c>
      <c r="C5">
        <v>3</v>
      </c>
      <c r="D5" t="s">
        <v>112</v>
      </c>
      <c r="E5">
        <v>1</v>
      </c>
    </row>
    <row r="6" spans="1:5" x14ac:dyDescent="0.25">
      <c r="A6">
        <v>5</v>
      </c>
      <c r="B6" t="s">
        <v>36</v>
      </c>
      <c r="C6">
        <v>0</v>
      </c>
      <c r="D6" t="s">
        <v>112</v>
      </c>
      <c r="E6">
        <v>1</v>
      </c>
    </row>
    <row r="7" spans="1:5" x14ac:dyDescent="0.25">
      <c r="A7">
        <v>6</v>
      </c>
      <c r="B7" t="s">
        <v>44</v>
      </c>
      <c r="C7">
        <v>2</v>
      </c>
      <c r="D7" t="s">
        <v>112</v>
      </c>
      <c r="E7">
        <v>1</v>
      </c>
    </row>
    <row r="8" spans="1:5" x14ac:dyDescent="0.25">
      <c r="A8">
        <v>7</v>
      </c>
      <c r="B8" t="s">
        <v>113</v>
      </c>
      <c r="C8">
        <v>0</v>
      </c>
      <c r="D8" t="s">
        <v>112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112</v>
      </c>
      <c r="E9">
        <v>1</v>
      </c>
    </row>
    <row r="10" spans="1:5" x14ac:dyDescent="0.25">
      <c r="A10">
        <v>9</v>
      </c>
      <c r="B10" t="s">
        <v>37</v>
      </c>
      <c r="C10">
        <v>10</v>
      </c>
      <c r="D10" t="s">
        <v>112</v>
      </c>
      <c r="E10">
        <v>1</v>
      </c>
    </row>
    <row r="11" spans="1:5" x14ac:dyDescent="0.25">
      <c r="A11">
        <v>10</v>
      </c>
      <c r="B11" t="s">
        <v>38</v>
      </c>
      <c r="C11">
        <v>1</v>
      </c>
      <c r="D11" t="s">
        <v>112</v>
      </c>
      <c r="E11">
        <v>1</v>
      </c>
    </row>
    <row r="12" spans="1:5" x14ac:dyDescent="0.25">
      <c r="A12">
        <v>11</v>
      </c>
      <c r="B12" t="s">
        <v>39</v>
      </c>
      <c r="C12">
        <v>1007</v>
      </c>
      <c r="D12" t="s">
        <v>112</v>
      </c>
      <c r="E12">
        <v>1</v>
      </c>
    </row>
    <row r="13" spans="1:5" x14ac:dyDescent="0.25">
      <c r="A13">
        <v>12</v>
      </c>
      <c r="B13" t="s">
        <v>40</v>
      </c>
      <c r="C13">
        <v>0</v>
      </c>
      <c r="D13" t="s">
        <v>112</v>
      </c>
      <c r="E13">
        <v>1</v>
      </c>
    </row>
    <row r="14" spans="1:5" x14ac:dyDescent="0.25">
      <c r="A14">
        <v>13</v>
      </c>
      <c r="B14" t="s">
        <v>10</v>
      </c>
      <c r="C14">
        <v>11</v>
      </c>
      <c r="D14" t="s">
        <v>112</v>
      </c>
      <c r="E14">
        <v>1</v>
      </c>
    </row>
    <row r="15" spans="1:5" x14ac:dyDescent="0.25">
      <c r="A15">
        <v>14</v>
      </c>
      <c r="B15" t="s">
        <v>41</v>
      </c>
      <c r="C15">
        <v>3</v>
      </c>
      <c r="D15" t="s">
        <v>112</v>
      </c>
      <c r="E15">
        <v>1</v>
      </c>
    </row>
    <row r="16" spans="1:5" x14ac:dyDescent="0.25">
      <c r="A16">
        <v>15</v>
      </c>
      <c r="B16" t="s">
        <v>42</v>
      </c>
      <c r="C16">
        <v>0</v>
      </c>
      <c r="D16" t="s">
        <v>112</v>
      </c>
      <c r="E16">
        <v>1</v>
      </c>
    </row>
    <row r="17" spans="1:5" x14ac:dyDescent="0.25">
      <c r="A17">
        <v>16</v>
      </c>
      <c r="B17" t="s">
        <v>43</v>
      </c>
      <c r="C17">
        <v>3</v>
      </c>
      <c r="D17" t="s">
        <v>112</v>
      </c>
      <c r="E17">
        <v>1</v>
      </c>
    </row>
    <row r="18" spans="1:5" x14ac:dyDescent="0.25">
      <c r="A18">
        <v>1</v>
      </c>
      <c r="B18" t="s">
        <v>32</v>
      </c>
      <c r="C18">
        <v>453</v>
      </c>
      <c r="D18" t="s">
        <v>11</v>
      </c>
      <c r="E18">
        <v>2</v>
      </c>
    </row>
    <row r="19" spans="1:5" x14ac:dyDescent="0.25">
      <c r="A19">
        <v>2</v>
      </c>
      <c r="B19" t="s">
        <v>33</v>
      </c>
      <c r="C19">
        <v>66</v>
      </c>
      <c r="D19" t="s">
        <v>11</v>
      </c>
      <c r="E19">
        <v>2</v>
      </c>
    </row>
    <row r="20" spans="1:5" x14ac:dyDescent="0.25">
      <c r="A20">
        <v>3</v>
      </c>
      <c r="B20" t="s">
        <v>34</v>
      </c>
      <c r="C20">
        <v>11</v>
      </c>
      <c r="D20" t="s">
        <v>11</v>
      </c>
      <c r="E20">
        <v>2</v>
      </c>
    </row>
    <row r="21" spans="1:5" x14ac:dyDescent="0.25">
      <c r="A21">
        <v>4</v>
      </c>
      <c r="B21" t="s">
        <v>35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36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44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113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37</v>
      </c>
      <c r="C26">
        <v>3</v>
      </c>
      <c r="D26" t="s">
        <v>11</v>
      </c>
      <c r="E26">
        <v>2</v>
      </c>
    </row>
    <row r="27" spans="1:5" x14ac:dyDescent="0.25">
      <c r="A27">
        <v>10</v>
      </c>
      <c r="B27" t="s">
        <v>38</v>
      </c>
      <c r="C27">
        <v>1</v>
      </c>
      <c r="D27" t="s">
        <v>11</v>
      </c>
      <c r="E27">
        <v>2</v>
      </c>
    </row>
    <row r="28" spans="1:5" x14ac:dyDescent="0.25">
      <c r="A28">
        <v>11</v>
      </c>
      <c r="B28" t="s">
        <v>39</v>
      </c>
      <c r="C28">
        <v>278</v>
      </c>
      <c r="D28" t="s">
        <v>11</v>
      </c>
      <c r="E28">
        <v>2</v>
      </c>
    </row>
    <row r="29" spans="1:5" x14ac:dyDescent="0.25">
      <c r="A29">
        <v>12</v>
      </c>
      <c r="B29" t="s">
        <v>40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41</v>
      </c>
      <c r="C31">
        <v>6</v>
      </c>
      <c r="D31" t="s">
        <v>11</v>
      </c>
      <c r="E31">
        <v>2</v>
      </c>
    </row>
    <row r="32" spans="1:5" x14ac:dyDescent="0.25">
      <c r="A32">
        <v>15</v>
      </c>
      <c r="B32" t="s">
        <v>42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43</v>
      </c>
      <c r="C33">
        <v>0</v>
      </c>
      <c r="D33" t="s">
        <v>11</v>
      </c>
      <c r="E33">
        <v>2</v>
      </c>
    </row>
    <row r="34" spans="1:5" x14ac:dyDescent="0.25">
      <c r="A34">
        <v>1</v>
      </c>
      <c r="B34" t="s">
        <v>32</v>
      </c>
      <c r="C34">
        <v>223</v>
      </c>
      <c r="D34" t="s">
        <v>91</v>
      </c>
      <c r="E34">
        <v>3</v>
      </c>
    </row>
    <row r="35" spans="1:5" x14ac:dyDescent="0.25">
      <c r="A35">
        <v>2</v>
      </c>
      <c r="B35" t="s">
        <v>33</v>
      </c>
      <c r="C35">
        <v>21</v>
      </c>
      <c r="D35" t="s">
        <v>91</v>
      </c>
      <c r="E35">
        <v>3</v>
      </c>
    </row>
    <row r="36" spans="1:5" x14ac:dyDescent="0.25">
      <c r="A36">
        <v>3</v>
      </c>
      <c r="B36" t="s">
        <v>34</v>
      </c>
      <c r="C36">
        <v>9</v>
      </c>
      <c r="D36" t="s">
        <v>91</v>
      </c>
      <c r="E36">
        <v>3</v>
      </c>
    </row>
    <row r="37" spans="1:5" x14ac:dyDescent="0.25">
      <c r="A37">
        <v>4</v>
      </c>
      <c r="B37" t="s">
        <v>35</v>
      </c>
      <c r="C37">
        <v>0</v>
      </c>
      <c r="D37" t="s">
        <v>91</v>
      </c>
      <c r="E37">
        <v>3</v>
      </c>
    </row>
    <row r="38" spans="1:5" x14ac:dyDescent="0.25">
      <c r="A38">
        <v>5</v>
      </c>
      <c r="B38" t="s">
        <v>36</v>
      </c>
      <c r="C38">
        <v>0</v>
      </c>
      <c r="D38" t="s">
        <v>91</v>
      </c>
      <c r="E38">
        <v>3</v>
      </c>
    </row>
    <row r="39" spans="1:5" x14ac:dyDescent="0.25">
      <c r="A39">
        <v>6</v>
      </c>
      <c r="B39" t="s">
        <v>44</v>
      </c>
      <c r="C39">
        <v>0</v>
      </c>
      <c r="D39" t="s">
        <v>91</v>
      </c>
      <c r="E39">
        <v>3</v>
      </c>
    </row>
    <row r="40" spans="1:5" x14ac:dyDescent="0.25">
      <c r="A40">
        <v>7</v>
      </c>
      <c r="B40" t="s">
        <v>113</v>
      </c>
      <c r="C40">
        <v>0</v>
      </c>
      <c r="D40" t="s">
        <v>91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91</v>
      </c>
      <c r="E41">
        <v>3</v>
      </c>
    </row>
    <row r="42" spans="1:5" x14ac:dyDescent="0.25">
      <c r="A42">
        <v>9</v>
      </c>
      <c r="B42" t="s">
        <v>37</v>
      </c>
      <c r="C42">
        <v>0</v>
      </c>
      <c r="D42" t="s">
        <v>91</v>
      </c>
      <c r="E42">
        <v>3</v>
      </c>
    </row>
    <row r="43" spans="1:5" x14ac:dyDescent="0.25">
      <c r="A43">
        <v>10</v>
      </c>
      <c r="B43" t="s">
        <v>38</v>
      </c>
      <c r="C43">
        <v>0</v>
      </c>
      <c r="D43" t="s">
        <v>91</v>
      </c>
      <c r="E43">
        <v>3</v>
      </c>
    </row>
    <row r="44" spans="1:5" x14ac:dyDescent="0.25">
      <c r="A44">
        <v>11</v>
      </c>
      <c r="B44" t="s">
        <v>39</v>
      </c>
      <c r="C44">
        <v>9</v>
      </c>
      <c r="D44" t="s">
        <v>91</v>
      </c>
      <c r="E44">
        <v>3</v>
      </c>
    </row>
    <row r="45" spans="1:5" x14ac:dyDescent="0.25">
      <c r="A45">
        <v>12</v>
      </c>
      <c r="B45" t="s">
        <v>40</v>
      </c>
      <c r="C45">
        <v>0</v>
      </c>
      <c r="D45" t="s">
        <v>91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91</v>
      </c>
      <c r="E46">
        <v>3</v>
      </c>
    </row>
    <row r="47" spans="1:5" x14ac:dyDescent="0.25">
      <c r="A47">
        <v>14</v>
      </c>
      <c r="B47" t="s">
        <v>41</v>
      </c>
      <c r="C47">
        <v>0</v>
      </c>
      <c r="D47" t="s">
        <v>91</v>
      </c>
      <c r="E47">
        <v>3</v>
      </c>
    </row>
    <row r="48" spans="1:5" x14ac:dyDescent="0.25">
      <c r="A48">
        <v>15</v>
      </c>
      <c r="B48" t="s">
        <v>42</v>
      </c>
      <c r="C48">
        <v>0</v>
      </c>
      <c r="D48" t="s">
        <v>91</v>
      </c>
      <c r="E48">
        <v>3</v>
      </c>
    </row>
    <row r="49" spans="1:5" x14ac:dyDescent="0.25">
      <c r="A49">
        <v>16</v>
      </c>
      <c r="B49" t="s">
        <v>43</v>
      </c>
      <c r="C49">
        <v>0</v>
      </c>
      <c r="D49" t="s">
        <v>91</v>
      </c>
      <c r="E49">
        <v>3</v>
      </c>
    </row>
    <row r="50" spans="1:5" x14ac:dyDescent="0.25">
      <c r="A50">
        <v>1</v>
      </c>
      <c r="B50" t="s">
        <v>32</v>
      </c>
      <c r="C50">
        <v>277</v>
      </c>
      <c r="D50" t="s">
        <v>82</v>
      </c>
      <c r="E50">
        <v>4</v>
      </c>
    </row>
    <row r="51" spans="1:5" x14ac:dyDescent="0.25">
      <c r="A51">
        <v>2</v>
      </c>
      <c r="B51" t="s">
        <v>33</v>
      </c>
      <c r="C51">
        <v>23</v>
      </c>
      <c r="D51" t="s">
        <v>82</v>
      </c>
      <c r="E51">
        <v>4</v>
      </c>
    </row>
    <row r="52" spans="1:5" x14ac:dyDescent="0.25">
      <c r="A52">
        <v>3</v>
      </c>
      <c r="B52" t="s">
        <v>34</v>
      </c>
      <c r="C52">
        <v>70</v>
      </c>
      <c r="D52" t="s">
        <v>82</v>
      </c>
      <c r="E52">
        <v>4</v>
      </c>
    </row>
    <row r="53" spans="1:5" x14ac:dyDescent="0.25">
      <c r="A53">
        <v>4</v>
      </c>
      <c r="B53" t="s">
        <v>35</v>
      </c>
      <c r="C53">
        <v>0</v>
      </c>
      <c r="D53" t="s">
        <v>82</v>
      </c>
      <c r="E53">
        <v>4</v>
      </c>
    </row>
    <row r="54" spans="1:5" x14ac:dyDescent="0.25">
      <c r="A54">
        <v>5</v>
      </c>
      <c r="B54" t="s">
        <v>36</v>
      </c>
      <c r="C54">
        <v>0</v>
      </c>
      <c r="D54" t="s">
        <v>82</v>
      </c>
      <c r="E54">
        <v>4</v>
      </c>
    </row>
    <row r="55" spans="1:5" x14ac:dyDescent="0.25">
      <c r="A55">
        <v>6</v>
      </c>
      <c r="B55" t="s">
        <v>44</v>
      </c>
      <c r="C55">
        <v>0</v>
      </c>
      <c r="D55" t="s">
        <v>82</v>
      </c>
      <c r="E55">
        <v>4</v>
      </c>
    </row>
    <row r="56" spans="1:5" x14ac:dyDescent="0.25">
      <c r="A56">
        <v>7</v>
      </c>
      <c r="B56" t="s">
        <v>113</v>
      </c>
      <c r="C56">
        <v>0</v>
      </c>
      <c r="D56" t="s">
        <v>82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82</v>
      </c>
      <c r="E57">
        <v>4</v>
      </c>
    </row>
    <row r="58" spans="1:5" x14ac:dyDescent="0.25">
      <c r="A58">
        <v>9</v>
      </c>
      <c r="B58" t="s">
        <v>37</v>
      </c>
      <c r="C58">
        <v>3</v>
      </c>
      <c r="D58" t="s">
        <v>82</v>
      </c>
      <c r="E58">
        <v>4</v>
      </c>
    </row>
    <row r="59" spans="1:5" x14ac:dyDescent="0.25">
      <c r="A59">
        <v>10</v>
      </c>
      <c r="B59" t="s">
        <v>38</v>
      </c>
      <c r="C59">
        <v>0</v>
      </c>
      <c r="D59" t="s">
        <v>82</v>
      </c>
      <c r="E59">
        <v>4</v>
      </c>
    </row>
    <row r="60" spans="1:5" x14ac:dyDescent="0.25">
      <c r="A60">
        <v>11</v>
      </c>
      <c r="B60" t="s">
        <v>39</v>
      </c>
      <c r="C60">
        <v>58</v>
      </c>
      <c r="D60" t="s">
        <v>82</v>
      </c>
      <c r="E60">
        <v>4</v>
      </c>
    </row>
    <row r="61" spans="1:5" x14ac:dyDescent="0.25">
      <c r="A61">
        <v>12</v>
      </c>
      <c r="B61" t="s">
        <v>40</v>
      </c>
      <c r="C61">
        <v>0</v>
      </c>
      <c r="D61" t="s">
        <v>82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82</v>
      </c>
      <c r="E62">
        <v>4</v>
      </c>
    </row>
    <row r="63" spans="1:5" x14ac:dyDescent="0.25">
      <c r="A63">
        <v>14</v>
      </c>
      <c r="B63" t="s">
        <v>41</v>
      </c>
      <c r="C63">
        <v>0</v>
      </c>
      <c r="D63" t="s">
        <v>82</v>
      </c>
      <c r="E63">
        <v>4</v>
      </c>
    </row>
    <row r="64" spans="1:5" x14ac:dyDescent="0.25">
      <c r="A64">
        <v>15</v>
      </c>
      <c r="B64" t="s">
        <v>42</v>
      </c>
      <c r="C64">
        <v>0</v>
      </c>
      <c r="D64" t="s">
        <v>82</v>
      </c>
      <c r="E64">
        <v>4</v>
      </c>
    </row>
    <row r="65" spans="1:5" x14ac:dyDescent="0.25">
      <c r="A65">
        <v>16</v>
      </c>
      <c r="B65" t="s">
        <v>43</v>
      </c>
      <c r="C65">
        <v>0</v>
      </c>
      <c r="D65" t="s">
        <v>82</v>
      </c>
      <c r="E65">
        <v>4</v>
      </c>
    </row>
    <row r="66" spans="1:5" x14ac:dyDescent="0.25">
      <c r="A66">
        <v>1</v>
      </c>
      <c r="B66" t="s">
        <v>32</v>
      </c>
      <c r="C66">
        <v>17</v>
      </c>
      <c r="D66" t="s">
        <v>114</v>
      </c>
      <c r="E66">
        <v>5</v>
      </c>
    </row>
    <row r="67" spans="1:5" x14ac:dyDescent="0.25">
      <c r="A67">
        <v>2</v>
      </c>
      <c r="B67" t="s">
        <v>33</v>
      </c>
      <c r="C67">
        <v>8</v>
      </c>
      <c r="D67" t="s">
        <v>114</v>
      </c>
      <c r="E67">
        <v>5</v>
      </c>
    </row>
    <row r="68" spans="1:5" x14ac:dyDescent="0.25">
      <c r="A68">
        <v>3</v>
      </c>
      <c r="B68" t="s">
        <v>34</v>
      </c>
      <c r="C68">
        <v>0</v>
      </c>
      <c r="D68" t="s">
        <v>114</v>
      </c>
      <c r="E68">
        <v>5</v>
      </c>
    </row>
    <row r="69" spans="1:5" x14ac:dyDescent="0.25">
      <c r="A69">
        <v>4</v>
      </c>
      <c r="B69" t="s">
        <v>35</v>
      </c>
      <c r="C69">
        <v>0</v>
      </c>
      <c r="D69" t="s">
        <v>114</v>
      </c>
      <c r="E69">
        <v>5</v>
      </c>
    </row>
    <row r="70" spans="1:5" x14ac:dyDescent="0.25">
      <c r="A70">
        <v>5</v>
      </c>
      <c r="B70" t="s">
        <v>36</v>
      </c>
      <c r="C70">
        <v>0</v>
      </c>
      <c r="D70" t="s">
        <v>114</v>
      </c>
      <c r="E70">
        <v>5</v>
      </c>
    </row>
    <row r="71" spans="1:5" x14ac:dyDescent="0.25">
      <c r="A71">
        <v>6</v>
      </c>
      <c r="B71" t="s">
        <v>44</v>
      </c>
      <c r="C71">
        <v>0</v>
      </c>
      <c r="D71" t="s">
        <v>114</v>
      </c>
      <c r="E71">
        <v>5</v>
      </c>
    </row>
    <row r="72" spans="1:5" x14ac:dyDescent="0.25">
      <c r="A72">
        <v>7</v>
      </c>
      <c r="B72" t="s">
        <v>113</v>
      </c>
      <c r="C72">
        <v>0</v>
      </c>
      <c r="D72" t="s">
        <v>114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114</v>
      </c>
      <c r="E73">
        <v>5</v>
      </c>
    </row>
    <row r="74" spans="1:5" x14ac:dyDescent="0.25">
      <c r="A74">
        <v>9</v>
      </c>
      <c r="B74" t="s">
        <v>37</v>
      </c>
      <c r="C74">
        <v>0</v>
      </c>
      <c r="D74" t="s">
        <v>114</v>
      </c>
      <c r="E74">
        <v>5</v>
      </c>
    </row>
    <row r="75" spans="1:5" x14ac:dyDescent="0.25">
      <c r="A75">
        <v>10</v>
      </c>
      <c r="B75" t="s">
        <v>38</v>
      </c>
      <c r="C75">
        <v>0</v>
      </c>
      <c r="D75" t="s">
        <v>114</v>
      </c>
      <c r="E75">
        <v>5</v>
      </c>
    </row>
    <row r="76" spans="1:5" x14ac:dyDescent="0.25">
      <c r="A76">
        <v>11</v>
      </c>
      <c r="B76" t="s">
        <v>39</v>
      </c>
      <c r="C76">
        <v>88</v>
      </c>
      <c r="D76" t="s">
        <v>114</v>
      </c>
      <c r="E76">
        <v>5</v>
      </c>
    </row>
    <row r="77" spans="1:5" x14ac:dyDescent="0.25">
      <c r="A77">
        <v>12</v>
      </c>
      <c r="B77" t="s">
        <v>40</v>
      </c>
      <c r="C77">
        <v>0</v>
      </c>
      <c r="D77" t="s">
        <v>114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114</v>
      </c>
      <c r="E78">
        <v>5</v>
      </c>
    </row>
    <row r="79" spans="1:5" x14ac:dyDescent="0.25">
      <c r="A79">
        <v>14</v>
      </c>
      <c r="B79" t="s">
        <v>41</v>
      </c>
      <c r="C79">
        <v>1</v>
      </c>
      <c r="D79" t="s">
        <v>114</v>
      </c>
      <c r="E79">
        <v>5</v>
      </c>
    </row>
    <row r="80" spans="1:5" x14ac:dyDescent="0.25">
      <c r="A80">
        <v>15</v>
      </c>
      <c r="B80" t="s">
        <v>42</v>
      </c>
      <c r="C80">
        <v>0</v>
      </c>
      <c r="D80" t="s">
        <v>114</v>
      </c>
      <c r="E80">
        <v>5</v>
      </c>
    </row>
    <row r="81" spans="1:5" x14ac:dyDescent="0.25">
      <c r="A81">
        <v>16</v>
      </c>
      <c r="B81" t="s">
        <v>43</v>
      </c>
      <c r="C81">
        <v>0</v>
      </c>
      <c r="D81" t="s">
        <v>114</v>
      </c>
      <c r="E81">
        <v>5</v>
      </c>
    </row>
    <row r="82" spans="1:5" x14ac:dyDescent="0.25">
      <c r="A82">
        <v>1</v>
      </c>
      <c r="B82" t="s">
        <v>32</v>
      </c>
      <c r="C82">
        <v>0</v>
      </c>
      <c r="D82" t="s">
        <v>37</v>
      </c>
      <c r="E82">
        <v>6</v>
      </c>
    </row>
    <row r="83" spans="1:5" x14ac:dyDescent="0.25">
      <c r="A83">
        <v>2</v>
      </c>
      <c r="B83" t="s">
        <v>33</v>
      </c>
      <c r="C83">
        <v>0</v>
      </c>
      <c r="D83" t="s">
        <v>37</v>
      </c>
      <c r="E83">
        <v>6</v>
      </c>
    </row>
    <row r="84" spans="1:5" x14ac:dyDescent="0.25">
      <c r="A84">
        <v>3</v>
      </c>
      <c r="B84" t="s">
        <v>34</v>
      </c>
      <c r="C84">
        <v>0</v>
      </c>
      <c r="D84" t="s">
        <v>37</v>
      </c>
      <c r="E84">
        <v>6</v>
      </c>
    </row>
    <row r="85" spans="1:5" x14ac:dyDescent="0.25">
      <c r="A85">
        <v>4</v>
      </c>
      <c r="B85" t="s">
        <v>35</v>
      </c>
      <c r="C85">
        <v>0</v>
      </c>
      <c r="D85" t="s">
        <v>37</v>
      </c>
      <c r="E85">
        <v>6</v>
      </c>
    </row>
    <row r="86" spans="1:5" x14ac:dyDescent="0.25">
      <c r="A86">
        <v>5</v>
      </c>
      <c r="B86" t="s">
        <v>36</v>
      </c>
      <c r="C86">
        <v>0</v>
      </c>
      <c r="D86" t="s">
        <v>37</v>
      </c>
      <c r="E86">
        <v>6</v>
      </c>
    </row>
    <row r="87" spans="1:5" x14ac:dyDescent="0.25">
      <c r="A87">
        <v>6</v>
      </c>
      <c r="B87" t="s">
        <v>44</v>
      </c>
      <c r="C87">
        <v>0</v>
      </c>
      <c r="D87" t="s">
        <v>37</v>
      </c>
      <c r="E87">
        <v>6</v>
      </c>
    </row>
    <row r="88" spans="1:5" x14ac:dyDescent="0.25">
      <c r="A88">
        <v>7</v>
      </c>
      <c r="B88" t="s">
        <v>113</v>
      </c>
      <c r="C88">
        <v>0</v>
      </c>
      <c r="D88" t="s">
        <v>37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37</v>
      </c>
      <c r="E89">
        <v>6</v>
      </c>
    </row>
    <row r="90" spans="1:5" x14ac:dyDescent="0.25">
      <c r="A90">
        <v>9</v>
      </c>
      <c r="B90" t="s">
        <v>37</v>
      </c>
      <c r="C90">
        <v>2</v>
      </c>
      <c r="D90" t="s">
        <v>37</v>
      </c>
      <c r="E90">
        <v>6</v>
      </c>
    </row>
    <row r="91" spans="1:5" x14ac:dyDescent="0.25">
      <c r="A91">
        <v>10</v>
      </c>
      <c r="B91" t="s">
        <v>38</v>
      </c>
      <c r="C91">
        <v>0</v>
      </c>
      <c r="D91" t="s">
        <v>37</v>
      </c>
      <c r="E91">
        <v>6</v>
      </c>
    </row>
    <row r="92" spans="1:5" x14ac:dyDescent="0.25">
      <c r="A92">
        <v>11</v>
      </c>
      <c r="B92" t="s">
        <v>39</v>
      </c>
      <c r="C92">
        <v>20</v>
      </c>
      <c r="D92" t="s">
        <v>37</v>
      </c>
      <c r="E92">
        <v>6</v>
      </c>
    </row>
    <row r="93" spans="1:5" x14ac:dyDescent="0.25">
      <c r="A93">
        <v>12</v>
      </c>
      <c r="B93" t="s">
        <v>40</v>
      </c>
      <c r="C93">
        <v>0</v>
      </c>
      <c r="D93" t="s">
        <v>37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37</v>
      </c>
      <c r="E94">
        <v>6</v>
      </c>
    </row>
    <row r="95" spans="1:5" x14ac:dyDescent="0.25">
      <c r="A95">
        <v>14</v>
      </c>
      <c r="B95" t="s">
        <v>41</v>
      </c>
      <c r="C95">
        <v>0</v>
      </c>
      <c r="D95" t="s">
        <v>37</v>
      </c>
      <c r="E95">
        <v>6</v>
      </c>
    </row>
    <row r="96" spans="1:5" x14ac:dyDescent="0.25">
      <c r="A96">
        <v>15</v>
      </c>
      <c r="B96" t="s">
        <v>42</v>
      </c>
      <c r="C96">
        <v>0</v>
      </c>
      <c r="D96" t="s">
        <v>37</v>
      </c>
      <c r="E96">
        <v>6</v>
      </c>
    </row>
    <row r="97" spans="1:5" x14ac:dyDescent="0.25">
      <c r="A97">
        <v>16</v>
      </c>
      <c r="B97" t="s">
        <v>43</v>
      </c>
      <c r="C97">
        <v>0</v>
      </c>
      <c r="D97" t="s">
        <v>37</v>
      </c>
      <c r="E97">
        <v>6</v>
      </c>
    </row>
    <row r="98" spans="1:5" x14ac:dyDescent="0.25">
      <c r="A98">
        <v>1</v>
      </c>
      <c r="B98" t="s">
        <v>32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33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34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35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36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44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113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37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38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39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40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41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42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43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32</v>
      </c>
      <c r="C114" s="2">
        <v>0</v>
      </c>
      <c r="D114" t="s">
        <v>40</v>
      </c>
      <c r="E114">
        <v>8</v>
      </c>
    </row>
    <row r="115" spans="1:5" x14ac:dyDescent="0.25">
      <c r="A115">
        <v>2</v>
      </c>
      <c r="B115" t="s">
        <v>33</v>
      </c>
      <c r="C115" s="2">
        <v>0</v>
      </c>
      <c r="D115" s="2" t="s">
        <v>40</v>
      </c>
      <c r="E115">
        <v>8</v>
      </c>
    </row>
    <row r="116" spans="1:5" x14ac:dyDescent="0.25">
      <c r="A116">
        <v>3</v>
      </c>
      <c r="B116" t="s">
        <v>34</v>
      </c>
      <c r="C116" s="2">
        <v>0</v>
      </c>
      <c r="D116" s="2" t="s">
        <v>40</v>
      </c>
      <c r="E116">
        <v>8</v>
      </c>
    </row>
    <row r="117" spans="1:5" x14ac:dyDescent="0.25">
      <c r="A117">
        <v>4</v>
      </c>
      <c r="B117" t="s">
        <v>35</v>
      </c>
      <c r="C117" s="2">
        <v>0</v>
      </c>
      <c r="D117" s="2" t="s">
        <v>40</v>
      </c>
      <c r="E117">
        <v>8</v>
      </c>
    </row>
    <row r="118" spans="1:5" x14ac:dyDescent="0.25">
      <c r="A118">
        <v>5</v>
      </c>
      <c r="B118" t="s">
        <v>36</v>
      </c>
      <c r="C118" s="2">
        <v>0</v>
      </c>
      <c r="D118" s="2" t="s">
        <v>40</v>
      </c>
      <c r="E118">
        <v>8</v>
      </c>
    </row>
    <row r="119" spans="1:5" x14ac:dyDescent="0.25">
      <c r="A119">
        <v>6</v>
      </c>
      <c r="B119" t="s">
        <v>44</v>
      </c>
      <c r="C119" s="2">
        <v>0</v>
      </c>
      <c r="D119" s="2" t="s">
        <v>40</v>
      </c>
      <c r="E119">
        <v>8</v>
      </c>
    </row>
    <row r="120" spans="1:5" x14ac:dyDescent="0.25">
      <c r="A120">
        <v>7</v>
      </c>
      <c r="B120" t="s">
        <v>113</v>
      </c>
      <c r="C120" s="2">
        <v>0</v>
      </c>
      <c r="D120" s="2" t="s">
        <v>40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40</v>
      </c>
      <c r="E121" s="2">
        <v>8</v>
      </c>
    </row>
    <row r="122" spans="1:5" x14ac:dyDescent="0.25">
      <c r="A122" s="2">
        <v>9</v>
      </c>
      <c r="B122" s="2" t="s">
        <v>37</v>
      </c>
      <c r="C122" s="2">
        <v>0</v>
      </c>
      <c r="D122" s="2" t="s">
        <v>40</v>
      </c>
      <c r="E122" s="2">
        <v>8</v>
      </c>
    </row>
    <row r="123" spans="1:5" x14ac:dyDescent="0.25">
      <c r="A123" s="2">
        <v>10</v>
      </c>
      <c r="B123" s="2" t="s">
        <v>38</v>
      </c>
      <c r="C123" s="2">
        <v>0</v>
      </c>
      <c r="D123" s="2" t="s">
        <v>40</v>
      </c>
      <c r="E123" s="2">
        <v>8</v>
      </c>
    </row>
    <row r="124" spans="1:5" x14ac:dyDescent="0.25">
      <c r="A124" s="2">
        <v>11</v>
      </c>
      <c r="B124" s="2" t="s">
        <v>39</v>
      </c>
      <c r="C124" s="2">
        <v>59</v>
      </c>
      <c r="D124" s="2" t="s">
        <v>40</v>
      </c>
      <c r="E124" s="2">
        <v>8</v>
      </c>
    </row>
    <row r="125" spans="1:5" x14ac:dyDescent="0.25">
      <c r="A125" s="2">
        <v>12</v>
      </c>
      <c r="B125" s="2" t="s">
        <v>40</v>
      </c>
      <c r="C125" s="2">
        <v>0</v>
      </c>
      <c r="D125" s="2" t="s">
        <v>40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40</v>
      </c>
      <c r="E126" s="2">
        <v>8</v>
      </c>
    </row>
    <row r="127" spans="1:5" x14ac:dyDescent="0.25">
      <c r="A127" s="2">
        <v>14</v>
      </c>
      <c r="B127" s="2" t="s">
        <v>41</v>
      </c>
      <c r="C127" s="2">
        <v>0</v>
      </c>
      <c r="D127" s="2" t="s">
        <v>40</v>
      </c>
      <c r="E127" s="2">
        <v>8</v>
      </c>
    </row>
    <row r="128" spans="1:5" x14ac:dyDescent="0.25">
      <c r="A128" s="2">
        <v>15</v>
      </c>
      <c r="B128" s="2" t="s">
        <v>42</v>
      </c>
      <c r="C128" s="2">
        <v>0</v>
      </c>
      <c r="D128" s="2" t="s">
        <v>40</v>
      </c>
      <c r="E128" s="2">
        <v>8</v>
      </c>
    </row>
    <row r="129" spans="1:5" x14ac:dyDescent="0.25">
      <c r="A129" s="2">
        <v>16</v>
      </c>
      <c r="B129" s="2" t="s">
        <v>43</v>
      </c>
      <c r="C129" s="2">
        <v>0</v>
      </c>
      <c r="D129" s="2" t="s">
        <v>40</v>
      </c>
      <c r="E129" s="2">
        <v>8</v>
      </c>
    </row>
    <row r="130" spans="1:5" x14ac:dyDescent="0.25">
      <c r="A130" s="2">
        <v>1</v>
      </c>
      <c r="B130" s="2" t="s">
        <v>32</v>
      </c>
      <c r="C130" s="2">
        <v>2040</v>
      </c>
      <c r="D130" s="2" t="s">
        <v>81</v>
      </c>
      <c r="E130" s="2">
        <v>9</v>
      </c>
    </row>
    <row r="131" spans="1:5" x14ac:dyDescent="0.25">
      <c r="A131" s="2">
        <v>2</v>
      </c>
      <c r="B131" s="2" t="s">
        <v>33</v>
      </c>
      <c r="C131" s="2">
        <v>155</v>
      </c>
      <c r="D131" s="2" t="s">
        <v>81</v>
      </c>
      <c r="E131" s="2">
        <v>9</v>
      </c>
    </row>
    <row r="132" spans="1:5" x14ac:dyDescent="0.25">
      <c r="A132" s="2">
        <v>3</v>
      </c>
      <c r="B132" s="2" t="s">
        <v>34</v>
      </c>
      <c r="C132" s="2">
        <v>125</v>
      </c>
      <c r="D132" s="2" t="s">
        <v>81</v>
      </c>
      <c r="E132" s="2">
        <v>9</v>
      </c>
    </row>
    <row r="133" spans="1:5" x14ac:dyDescent="0.25">
      <c r="A133" s="2">
        <v>4</v>
      </c>
      <c r="B133" s="2" t="s">
        <v>35</v>
      </c>
      <c r="C133" s="2">
        <v>0</v>
      </c>
      <c r="D133" s="2" t="s">
        <v>81</v>
      </c>
      <c r="E133" s="2">
        <v>9</v>
      </c>
    </row>
    <row r="134" spans="1:5" x14ac:dyDescent="0.25">
      <c r="A134" s="2">
        <v>5</v>
      </c>
      <c r="B134" s="2" t="s">
        <v>36</v>
      </c>
      <c r="C134" s="2">
        <v>0</v>
      </c>
      <c r="D134" s="2" t="s">
        <v>81</v>
      </c>
      <c r="E134" s="2">
        <v>9</v>
      </c>
    </row>
    <row r="135" spans="1:5" x14ac:dyDescent="0.25">
      <c r="A135" s="2">
        <v>6</v>
      </c>
      <c r="B135" s="2" t="s">
        <v>44</v>
      </c>
      <c r="C135" s="2">
        <v>0</v>
      </c>
      <c r="D135" s="2" t="s">
        <v>81</v>
      </c>
      <c r="E135" s="2">
        <v>9</v>
      </c>
    </row>
    <row r="136" spans="1:5" x14ac:dyDescent="0.25">
      <c r="A136" s="2">
        <v>7</v>
      </c>
      <c r="B136" s="2" t="s">
        <v>113</v>
      </c>
      <c r="C136" s="2">
        <v>0</v>
      </c>
      <c r="D136" s="2" t="s">
        <v>81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81</v>
      </c>
      <c r="E137" s="2">
        <v>9</v>
      </c>
    </row>
    <row r="138" spans="1:5" x14ac:dyDescent="0.25">
      <c r="A138" s="2">
        <v>9</v>
      </c>
      <c r="B138" s="2" t="s">
        <v>37</v>
      </c>
      <c r="C138" s="2">
        <v>8</v>
      </c>
      <c r="D138" s="2" t="s">
        <v>81</v>
      </c>
      <c r="E138" s="2">
        <v>9</v>
      </c>
    </row>
    <row r="139" spans="1:5" x14ac:dyDescent="0.25">
      <c r="A139" s="2">
        <v>10</v>
      </c>
      <c r="B139" s="2" t="s">
        <v>38</v>
      </c>
      <c r="C139" s="2">
        <v>1</v>
      </c>
      <c r="D139" s="2" t="s">
        <v>81</v>
      </c>
      <c r="E139" s="2">
        <v>9</v>
      </c>
    </row>
    <row r="140" spans="1:5" x14ac:dyDescent="0.25">
      <c r="A140" s="2">
        <v>11</v>
      </c>
      <c r="B140" s="2" t="s">
        <v>39</v>
      </c>
      <c r="C140" s="2">
        <v>604</v>
      </c>
      <c r="D140" s="2" t="s">
        <v>81</v>
      </c>
      <c r="E140" s="2">
        <v>9</v>
      </c>
    </row>
    <row r="141" spans="1:5" x14ac:dyDescent="0.25">
      <c r="A141" s="2">
        <v>12</v>
      </c>
      <c r="B141" s="2" t="s">
        <v>40</v>
      </c>
      <c r="C141" s="2">
        <v>0</v>
      </c>
      <c r="D141" s="2" t="s">
        <v>81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9</v>
      </c>
      <c r="D142" s="2" t="s">
        <v>81</v>
      </c>
      <c r="E142" s="2">
        <v>9</v>
      </c>
    </row>
    <row r="143" spans="1:5" x14ac:dyDescent="0.25">
      <c r="A143" s="2">
        <v>14</v>
      </c>
      <c r="B143" s="2" t="s">
        <v>41</v>
      </c>
      <c r="C143" s="2">
        <v>8</v>
      </c>
      <c r="D143" s="2" t="s">
        <v>81</v>
      </c>
      <c r="E143" s="2">
        <v>9</v>
      </c>
    </row>
    <row r="144" spans="1:5" x14ac:dyDescent="0.25">
      <c r="A144" s="2">
        <v>15</v>
      </c>
      <c r="B144" s="2" t="s">
        <v>42</v>
      </c>
      <c r="C144" s="2">
        <v>0</v>
      </c>
      <c r="D144" s="2" t="s">
        <v>81</v>
      </c>
      <c r="E144" s="2">
        <v>9</v>
      </c>
    </row>
    <row r="145" spans="1:5" x14ac:dyDescent="0.25">
      <c r="A145" s="2">
        <v>16</v>
      </c>
      <c r="B145" s="2" t="s">
        <v>43</v>
      </c>
      <c r="C145" s="2">
        <v>1</v>
      </c>
      <c r="D145" s="2" t="s">
        <v>81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92</v>
      </c>
      <c r="B1" t="s">
        <v>97</v>
      </c>
      <c r="C1" t="s">
        <v>2</v>
      </c>
      <c r="D1" t="s">
        <v>107</v>
      </c>
    </row>
    <row r="2" spans="1:4" x14ac:dyDescent="0.25">
      <c r="A2">
        <v>1</v>
      </c>
      <c r="B2">
        <v>6</v>
      </c>
      <c r="C2" t="s">
        <v>83</v>
      </c>
      <c r="D2" t="s">
        <v>3</v>
      </c>
    </row>
    <row r="3" spans="1:4" x14ac:dyDescent="0.25">
      <c r="A3">
        <v>2</v>
      </c>
      <c r="B3">
        <v>4</v>
      </c>
      <c r="C3" t="s">
        <v>83</v>
      </c>
      <c r="D3" t="s">
        <v>84</v>
      </c>
    </row>
    <row r="4" spans="1:4" x14ac:dyDescent="0.25">
      <c r="A4">
        <v>3</v>
      </c>
      <c r="B4">
        <v>0</v>
      </c>
      <c r="C4" t="s">
        <v>83</v>
      </c>
      <c r="D4" t="s">
        <v>85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92</v>
      </c>
      <c r="B1" t="s">
        <v>127</v>
      </c>
      <c r="C1" t="s">
        <v>97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78</v>
      </c>
      <c r="C5">
        <v>97</v>
      </c>
    </row>
    <row r="6" spans="1:3" x14ac:dyDescent="0.25">
      <c r="A6">
        <v>5</v>
      </c>
      <c r="B6" t="s">
        <v>79</v>
      </c>
      <c r="C6">
        <v>0</v>
      </c>
    </row>
    <row r="7" spans="1:3" x14ac:dyDescent="0.25">
      <c r="A7">
        <v>6</v>
      </c>
      <c r="B7" t="s">
        <v>128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80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92</v>
      </c>
      <c r="B1" t="s">
        <v>123</v>
      </c>
      <c r="C1" t="s">
        <v>28</v>
      </c>
      <c r="D1" t="s">
        <v>124</v>
      </c>
    </row>
    <row r="2" spans="1:4" x14ac:dyDescent="0.25">
      <c r="A2">
        <v>1</v>
      </c>
      <c r="B2" t="s">
        <v>125</v>
      </c>
      <c r="C2">
        <v>0</v>
      </c>
      <c r="D2">
        <v>0</v>
      </c>
    </row>
    <row r="3" spans="1:4" x14ac:dyDescent="0.25">
      <c r="A3">
        <v>2</v>
      </c>
      <c r="B3" t="s">
        <v>126</v>
      </c>
      <c r="C3">
        <v>0</v>
      </c>
      <c r="D3">
        <v>0</v>
      </c>
    </row>
    <row r="4" spans="1:4" x14ac:dyDescent="0.25">
      <c r="A4">
        <v>3</v>
      </c>
      <c r="B4" t="s">
        <v>20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92</v>
      </c>
      <c r="B1" t="s">
        <v>93</v>
      </c>
      <c r="C1" t="s">
        <v>94</v>
      </c>
      <c r="D1" t="s">
        <v>95</v>
      </c>
      <c r="E1" t="s">
        <v>96</v>
      </c>
      <c r="F1" t="s">
        <v>97</v>
      </c>
      <c r="G1" t="s">
        <v>98</v>
      </c>
    </row>
    <row r="2" spans="1:7" x14ac:dyDescent="0.25">
      <c r="A2">
        <v>1</v>
      </c>
      <c r="B2" t="s">
        <v>120</v>
      </c>
      <c r="C2" t="s">
        <v>29</v>
      </c>
      <c r="D2" t="s">
        <v>28</v>
      </c>
      <c r="E2">
        <v>1</v>
      </c>
      <c r="F2">
        <v>51</v>
      </c>
      <c r="G2">
        <v>1</v>
      </c>
    </row>
    <row r="3" spans="1:7" x14ac:dyDescent="0.25">
      <c r="A3">
        <v>2</v>
      </c>
      <c r="B3" t="s">
        <v>119</v>
      </c>
      <c r="C3" t="s">
        <v>29</v>
      </c>
      <c r="D3" t="s">
        <v>28</v>
      </c>
      <c r="E3">
        <v>1</v>
      </c>
      <c r="F3">
        <v>11</v>
      </c>
      <c r="G3">
        <v>1</v>
      </c>
    </row>
    <row r="4" spans="1:7" x14ac:dyDescent="0.25">
      <c r="A4">
        <v>3</v>
      </c>
      <c r="B4" t="s">
        <v>148</v>
      </c>
      <c r="C4" t="s">
        <v>29</v>
      </c>
      <c r="D4" t="s">
        <v>28</v>
      </c>
      <c r="E4">
        <v>1</v>
      </c>
      <c r="F4">
        <v>3</v>
      </c>
      <c r="G4">
        <v>1</v>
      </c>
    </row>
    <row r="5" spans="1:7" x14ac:dyDescent="0.25">
      <c r="A5">
        <v>4</v>
      </c>
      <c r="B5" t="s">
        <v>149</v>
      </c>
      <c r="C5" t="s">
        <v>29</v>
      </c>
      <c r="D5" t="s">
        <v>28</v>
      </c>
      <c r="E5">
        <v>1</v>
      </c>
      <c r="F5">
        <v>5</v>
      </c>
      <c r="G5">
        <v>1</v>
      </c>
    </row>
    <row r="6" spans="1:7" x14ac:dyDescent="0.25">
      <c r="A6">
        <v>5</v>
      </c>
      <c r="B6" t="s">
        <v>150</v>
      </c>
      <c r="C6" t="s">
        <v>29</v>
      </c>
      <c r="D6" t="s">
        <v>28</v>
      </c>
      <c r="E6">
        <v>1</v>
      </c>
      <c r="F6">
        <v>3</v>
      </c>
      <c r="G6">
        <v>1</v>
      </c>
    </row>
    <row r="7" spans="1:7" x14ac:dyDescent="0.25">
      <c r="A7">
        <v>6</v>
      </c>
      <c r="B7" t="s">
        <v>99</v>
      </c>
      <c r="C7" t="s">
        <v>29</v>
      </c>
      <c r="D7" t="s">
        <v>28</v>
      </c>
      <c r="E7">
        <v>1</v>
      </c>
      <c r="F7">
        <v>24</v>
      </c>
      <c r="G7">
        <v>1</v>
      </c>
    </row>
    <row r="8" spans="1:7" x14ac:dyDescent="0.25">
      <c r="A8">
        <v>1</v>
      </c>
      <c r="B8" t="s">
        <v>120</v>
      </c>
      <c r="C8" t="s">
        <v>29</v>
      </c>
      <c r="D8" t="s">
        <v>9</v>
      </c>
      <c r="E8">
        <v>2</v>
      </c>
      <c r="F8">
        <v>145</v>
      </c>
      <c r="G8">
        <v>1</v>
      </c>
    </row>
    <row r="9" spans="1:7" x14ac:dyDescent="0.25">
      <c r="A9">
        <v>2</v>
      </c>
      <c r="B9" t="s">
        <v>119</v>
      </c>
      <c r="C9" t="s">
        <v>29</v>
      </c>
      <c r="D9" t="s">
        <v>9</v>
      </c>
      <c r="E9">
        <v>2</v>
      </c>
      <c r="F9">
        <v>14</v>
      </c>
      <c r="G9">
        <v>1</v>
      </c>
    </row>
    <row r="10" spans="1:7" x14ac:dyDescent="0.25">
      <c r="A10">
        <v>3</v>
      </c>
      <c r="B10" t="s">
        <v>148</v>
      </c>
      <c r="C10" t="s">
        <v>29</v>
      </c>
      <c r="D10" t="s">
        <v>9</v>
      </c>
      <c r="E10">
        <v>2</v>
      </c>
      <c r="F10">
        <v>3</v>
      </c>
      <c r="G10">
        <v>1</v>
      </c>
    </row>
    <row r="11" spans="1:7" x14ac:dyDescent="0.25">
      <c r="A11">
        <v>4</v>
      </c>
      <c r="B11" t="s">
        <v>149</v>
      </c>
      <c r="C11" t="s">
        <v>29</v>
      </c>
      <c r="D11" t="s">
        <v>9</v>
      </c>
      <c r="E11">
        <v>2</v>
      </c>
      <c r="F11">
        <v>5</v>
      </c>
      <c r="G11">
        <v>1</v>
      </c>
    </row>
    <row r="12" spans="1:7" x14ac:dyDescent="0.25">
      <c r="A12">
        <v>5</v>
      </c>
      <c r="B12" t="s">
        <v>150</v>
      </c>
      <c r="C12" t="s">
        <v>29</v>
      </c>
      <c r="D12" t="s">
        <v>9</v>
      </c>
      <c r="E12">
        <v>2</v>
      </c>
      <c r="F12">
        <v>3</v>
      </c>
      <c r="G12">
        <v>1</v>
      </c>
    </row>
    <row r="13" spans="1:7" x14ac:dyDescent="0.25">
      <c r="A13">
        <v>6</v>
      </c>
      <c r="B13" t="s">
        <v>99</v>
      </c>
      <c r="C13" t="s">
        <v>29</v>
      </c>
      <c r="D13" t="s">
        <v>9</v>
      </c>
      <c r="E13">
        <v>2</v>
      </c>
      <c r="F13">
        <v>25</v>
      </c>
      <c r="G13">
        <v>1</v>
      </c>
    </row>
    <row r="14" spans="1:7" x14ac:dyDescent="0.25">
      <c r="A14">
        <v>1</v>
      </c>
      <c r="B14" t="s">
        <v>120</v>
      </c>
      <c r="C14" t="s">
        <v>53</v>
      </c>
      <c r="D14" t="s">
        <v>28</v>
      </c>
      <c r="E14">
        <v>1</v>
      </c>
      <c r="F14">
        <v>73</v>
      </c>
      <c r="G14">
        <v>2</v>
      </c>
    </row>
    <row r="15" spans="1:7" x14ac:dyDescent="0.25">
      <c r="A15">
        <v>2</v>
      </c>
      <c r="B15" t="s">
        <v>119</v>
      </c>
      <c r="C15" s="2" t="s">
        <v>53</v>
      </c>
      <c r="D15" t="s">
        <v>28</v>
      </c>
      <c r="E15">
        <v>1</v>
      </c>
      <c r="F15" s="2">
        <v>24</v>
      </c>
      <c r="G15">
        <v>2</v>
      </c>
    </row>
    <row r="16" spans="1:7" x14ac:dyDescent="0.25">
      <c r="A16">
        <v>3</v>
      </c>
      <c r="B16" t="s">
        <v>148</v>
      </c>
      <c r="C16" s="2" t="s">
        <v>53</v>
      </c>
      <c r="D16" t="s">
        <v>28</v>
      </c>
      <c r="E16">
        <v>1</v>
      </c>
      <c r="F16" s="2">
        <v>5</v>
      </c>
      <c r="G16">
        <v>2</v>
      </c>
    </row>
    <row r="17" spans="1:7" x14ac:dyDescent="0.25">
      <c r="A17">
        <v>4</v>
      </c>
      <c r="B17" t="s">
        <v>149</v>
      </c>
      <c r="C17" s="2" t="s">
        <v>53</v>
      </c>
      <c r="D17" t="s">
        <v>28</v>
      </c>
      <c r="E17">
        <v>1</v>
      </c>
      <c r="F17" s="2">
        <v>5</v>
      </c>
      <c r="G17">
        <v>2</v>
      </c>
    </row>
    <row r="18" spans="1:7" x14ac:dyDescent="0.25">
      <c r="A18">
        <v>5</v>
      </c>
      <c r="B18" t="s">
        <v>150</v>
      </c>
      <c r="C18" s="2" t="s">
        <v>53</v>
      </c>
      <c r="D18" t="s">
        <v>28</v>
      </c>
      <c r="E18">
        <v>1</v>
      </c>
      <c r="F18" s="2">
        <v>4</v>
      </c>
      <c r="G18">
        <v>2</v>
      </c>
    </row>
    <row r="19" spans="1:7" x14ac:dyDescent="0.25">
      <c r="A19">
        <v>6</v>
      </c>
      <c r="B19" t="s">
        <v>99</v>
      </c>
      <c r="C19" s="2" t="s">
        <v>53</v>
      </c>
      <c r="D19" t="s">
        <v>28</v>
      </c>
      <c r="E19">
        <v>1</v>
      </c>
      <c r="F19" s="2">
        <v>27</v>
      </c>
      <c r="G19">
        <v>2</v>
      </c>
    </row>
    <row r="20" spans="1:7" x14ac:dyDescent="0.25">
      <c r="A20">
        <v>1</v>
      </c>
      <c r="B20" t="s">
        <v>120</v>
      </c>
      <c r="C20" s="2" t="s">
        <v>53</v>
      </c>
      <c r="D20" t="s">
        <v>9</v>
      </c>
      <c r="E20">
        <v>2</v>
      </c>
      <c r="F20" s="2">
        <v>201</v>
      </c>
      <c r="G20">
        <v>2</v>
      </c>
    </row>
    <row r="21" spans="1:7" x14ac:dyDescent="0.25">
      <c r="A21">
        <v>2</v>
      </c>
      <c r="B21" t="s">
        <v>119</v>
      </c>
      <c r="C21" s="2" t="s">
        <v>53</v>
      </c>
      <c r="D21" t="s">
        <v>9</v>
      </c>
      <c r="E21">
        <v>2</v>
      </c>
      <c r="F21" s="2">
        <v>33</v>
      </c>
      <c r="G21">
        <v>2</v>
      </c>
    </row>
    <row r="22" spans="1:7" x14ac:dyDescent="0.25">
      <c r="A22">
        <v>3</v>
      </c>
      <c r="B22" t="s">
        <v>148</v>
      </c>
      <c r="C22" s="2" t="s">
        <v>53</v>
      </c>
      <c r="D22" t="s">
        <v>9</v>
      </c>
      <c r="E22">
        <v>2</v>
      </c>
      <c r="F22" s="2">
        <v>5</v>
      </c>
      <c r="G22">
        <v>2</v>
      </c>
    </row>
    <row r="23" spans="1:7" x14ac:dyDescent="0.25">
      <c r="A23">
        <v>4</v>
      </c>
      <c r="B23" t="s">
        <v>149</v>
      </c>
      <c r="C23" s="2" t="s">
        <v>53</v>
      </c>
      <c r="D23" t="s">
        <v>9</v>
      </c>
      <c r="E23">
        <v>2</v>
      </c>
      <c r="F23" s="2">
        <v>5</v>
      </c>
      <c r="G23">
        <v>2</v>
      </c>
    </row>
    <row r="24" spans="1:7" x14ac:dyDescent="0.25">
      <c r="A24">
        <v>5</v>
      </c>
      <c r="B24" t="s">
        <v>150</v>
      </c>
      <c r="C24" s="2" t="s">
        <v>53</v>
      </c>
      <c r="D24" t="s">
        <v>9</v>
      </c>
      <c r="E24">
        <v>2</v>
      </c>
      <c r="F24" s="2">
        <v>4</v>
      </c>
      <c r="G24">
        <v>2</v>
      </c>
    </row>
    <row r="25" spans="1:7" x14ac:dyDescent="0.25">
      <c r="A25">
        <v>6</v>
      </c>
      <c r="B25" t="s">
        <v>99</v>
      </c>
      <c r="C25" s="2" t="s">
        <v>53</v>
      </c>
      <c r="D25" t="s">
        <v>9</v>
      </c>
      <c r="E25">
        <v>2</v>
      </c>
      <c r="F25" s="2">
        <v>27</v>
      </c>
      <c r="G25">
        <v>2</v>
      </c>
    </row>
    <row r="26" spans="1:7" x14ac:dyDescent="0.25">
      <c r="A26">
        <v>1</v>
      </c>
      <c r="B26" t="s">
        <v>120</v>
      </c>
      <c r="C26" t="s">
        <v>100</v>
      </c>
      <c r="D26" t="s">
        <v>28</v>
      </c>
      <c r="E26">
        <v>1</v>
      </c>
      <c r="F26">
        <v>7</v>
      </c>
      <c r="G26">
        <v>3</v>
      </c>
    </row>
    <row r="27" spans="1:7" x14ac:dyDescent="0.25">
      <c r="A27">
        <v>2</v>
      </c>
      <c r="B27" t="s">
        <v>119</v>
      </c>
      <c r="C27" t="s">
        <v>100</v>
      </c>
      <c r="D27" t="s">
        <v>28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148</v>
      </c>
      <c r="C28" t="s">
        <v>100</v>
      </c>
      <c r="D28" t="s">
        <v>28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149</v>
      </c>
      <c r="C29" t="s">
        <v>100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150</v>
      </c>
      <c r="C30" t="s">
        <v>100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99</v>
      </c>
      <c r="C31" t="s">
        <v>100</v>
      </c>
      <c r="D31" t="s">
        <v>28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120</v>
      </c>
      <c r="C32" t="s">
        <v>100</v>
      </c>
      <c r="D32" t="s">
        <v>9</v>
      </c>
      <c r="E32">
        <v>2</v>
      </c>
      <c r="F32">
        <v>31</v>
      </c>
      <c r="G32">
        <v>3</v>
      </c>
    </row>
    <row r="33" spans="1:7" x14ac:dyDescent="0.25">
      <c r="A33">
        <v>2</v>
      </c>
      <c r="B33" t="s">
        <v>119</v>
      </c>
      <c r="C33" t="s">
        <v>100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148</v>
      </c>
      <c r="C34" t="s">
        <v>100</v>
      </c>
      <c r="D34" t="s">
        <v>9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149</v>
      </c>
      <c r="C35" t="s">
        <v>100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150</v>
      </c>
      <c r="C36" t="s">
        <v>100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99</v>
      </c>
      <c r="C37" t="s">
        <v>100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92</v>
      </c>
      <c r="B1" t="s">
        <v>93</v>
      </c>
      <c r="C1" t="s">
        <v>94</v>
      </c>
      <c r="D1" t="s">
        <v>95</v>
      </c>
      <c r="E1" t="s">
        <v>96</v>
      </c>
      <c r="F1" t="s">
        <v>97</v>
      </c>
      <c r="G1" t="s">
        <v>98</v>
      </c>
    </row>
    <row r="2" spans="1:7" x14ac:dyDescent="0.25">
      <c r="A2">
        <v>1</v>
      </c>
      <c r="B2" t="s">
        <v>120</v>
      </c>
      <c r="C2" t="s">
        <v>29</v>
      </c>
      <c r="D2" t="s">
        <v>28</v>
      </c>
      <c r="E2">
        <v>1</v>
      </c>
      <c r="F2">
        <v>192</v>
      </c>
      <c r="G2">
        <v>1</v>
      </c>
    </row>
    <row r="3" spans="1:7" x14ac:dyDescent="0.25">
      <c r="A3">
        <v>2</v>
      </c>
      <c r="B3" t="s">
        <v>119</v>
      </c>
      <c r="C3" t="s">
        <v>29</v>
      </c>
      <c r="D3" t="s">
        <v>28</v>
      </c>
      <c r="E3">
        <v>1</v>
      </c>
      <c r="F3">
        <v>81</v>
      </c>
      <c r="G3">
        <v>1</v>
      </c>
    </row>
    <row r="4" spans="1:7" x14ac:dyDescent="0.25">
      <c r="A4">
        <v>3</v>
      </c>
      <c r="B4" t="s">
        <v>131</v>
      </c>
      <c r="C4" t="s">
        <v>29</v>
      </c>
      <c r="D4" t="s">
        <v>28</v>
      </c>
      <c r="E4">
        <v>1</v>
      </c>
      <c r="F4">
        <v>14</v>
      </c>
      <c r="G4">
        <v>1</v>
      </c>
    </row>
    <row r="5" spans="1:7" x14ac:dyDescent="0.25">
      <c r="A5">
        <v>4</v>
      </c>
      <c r="B5" t="s">
        <v>151</v>
      </c>
      <c r="C5" t="s">
        <v>29</v>
      </c>
      <c r="D5" t="s">
        <v>28</v>
      </c>
      <c r="E5">
        <v>1</v>
      </c>
      <c r="F5">
        <v>37</v>
      </c>
      <c r="G5">
        <v>1</v>
      </c>
    </row>
    <row r="6" spans="1:7" x14ac:dyDescent="0.25">
      <c r="A6">
        <v>5</v>
      </c>
      <c r="B6" t="s">
        <v>152</v>
      </c>
      <c r="C6" t="s">
        <v>29</v>
      </c>
      <c r="D6" t="s">
        <v>28</v>
      </c>
      <c r="E6">
        <v>1</v>
      </c>
      <c r="F6">
        <v>18</v>
      </c>
      <c r="G6">
        <v>1</v>
      </c>
    </row>
    <row r="7" spans="1:7" x14ac:dyDescent="0.25">
      <c r="A7">
        <v>6</v>
      </c>
      <c r="B7" t="s">
        <v>99</v>
      </c>
      <c r="C7" t="s">
        <v>29</v>
      </c>
      <c r="D7" t="s">
        <v>28</v>
      </c>
      <c r="E7">
        <v>1</v>
      </c>
      <c r="F7">
        <v>172</v>
      </c>
      <c r="G7">
        <v>1</v>
      </c>
    </row>
    <row r="8" spans="1:7" x14ac:dyDescent="0.25">
      <c r="A8">
        <v>1</v>
      </c>
      <c r="B8" t="s">
        <v>120</v>
      </c>
      <c r="C8" t="s">
        <v>29</v>
      </c>
      <c r="D8" t="s">
        <v>9</v>
      </c>
      <c r="E8">
        <v>2</v>
      </c>
      <c r="F8">
        <v>577</v>
      </c>
      <c r="G8">
        <v>1</v>
      </c>
    </row>
    <row r="9" spans="1:7" x14ac:dyDescent="0.25">
      <c r="A9">
        <v>2</v>
      </c>
      <c r="B9" t="s">
        <v>119</v>
      </c>
      <c r="C9" t="s">
        <v>29</v>
      </c>
      <c r="D9" t="s">
        <v>9</v>
      </c>
      <c r="E9">
        <v>2</v>
      </c>
      <c r="F9">
        <v>95</v>
      </c>
      <c r="G9">
        <v>1</v>
      </c>
    </row>
    <row r="10" spans="1:7" x14ac:dyDescent="0.25">
      <c r="A10">
        <v>3</v>
      </c>
      <c r="B10" t="s">
        <v>131</v>
      </c>
      <c r="C10" t="s">
        <v>29</v>
      </c>
      <c r="D10" t="s">
        <v>9</v>
      </c>
      <c r="E10">
        <v>2</v>
      </c>
      <c r="F10">
        <v>32</v>
      </c>
      <c r="G10">
        <v>1</v>
      </c>
    </row>
    <row r="11" spans="1:7" x14ac:dyDescent="0.25">
      <c r="A11">
        <v>4</v>
      </c>
      <c r="B11" t="s">
        <v>151</v>
      </c>
      <c r="C11" t="s">
        <v>29</v>
      </c>
      <c r="D11" t="s">
        <v>9</v>
      </c>
      <c r="E11">
        <v>2</v>
      </c>
      <c r="F11">
        <v>37</v>
      </c>
      <c r="G11">
        <v>1</v>
      </c>
    </row>
    <row r="12" spans="1:7" x14ac:dyDescent="0.25">
      <c r="A12">
        <v>5</v>
      </c>
      <c r="B12" t="s">
        <v>152</v>
      </c>
      <c r="C12" t="s">
        <v>29</v>
      </c>
      <c r="D12" t="s">
        <v>9</v>
      </c>
      <c r="E12">
        <v>2</v>
      </c>
      <c r="F12">
        <v>36</v>
      </c>
      <c r="G12">
        <v>1</v>
      </c>
    </row>
    <row r="13" spans="1:7" x14ac:dyDescent="0.25">
      <c r="A13">
        <v>6</v>
      </c>
      <c r="B13" t="s">
        <v>99</v>
      </c>
      <c r="C13" t="s">
        <v>29</v>
      </c>
      <c r="D13" t="s">
        <v>9</v>
      </c>
      <c r="E13">
        <v>2</v>
      </c>
      <c r="F13">
        <v>198</v>
      </c>
      <c r="G13">
        <v>1</v>
      </c>
    </row>
    <row r="14" spans="1:7" x14ac:dyDescent="0.25">
      <c r="A14">
        <v>1</v>
      </c>
      <c r="B14" t="s">
        <v>120</v>
      </c>
      <c r="C14" t="s">
        <v>53</v>
      </c>
      <c r="D14" t="s">
        <v>28</v>
      </c>
      <c r="E14">
        <v>1</v>
      </c>
      <c r="F14">
        <v>291</v>
      </c>
      <c r="G14">
        <v>2</v>
      </c>
    </row>
    <row r="15" spans="1:7" x14ac:dyDescent="0.25">
      <c r="A15">
        <v>2</v>
      </c>
      <c r="B15" t="s">
        <v>119</v>
      </c>
      <c r="C15" s="2" t="s">
        <v>53</v>
      </c>
      <c r="D15" t="s">
        <v>28</v>
      </c>
      <c r="E15">
        <v>1</v>
      </c>
      <c r="F15" s="2">
        <v>137</v>
      </c>
      <c r="G15">
        <v>2</v>
      </c>
    </row>
    <row r="16" spans="1:7" x14ac:dyDescent="0.25">
      <c r="A16">
        <v>3</v>
      </c>
      <c r="B16" t="s">
        <v>131</v>
      </c>
      <c r="C16" s="2" t="s">
        <v>53</v>
      </c>
      <c r="D16" t="s">
        <v>28</v>
      </c>
      <c r="E16">
        <v>1</v>
      </c>
      <c r="F16" s="2">
        <v>20</v>
      </c>
      <c r="G16">
        <v>2</v>
      </c>
    </row>
    <row r="17" spans="1:7" x14ac:dyDescent="0.25">
      <c r="A17">
        <v>4</v>
      </c>
      <c r="B17" t="s">
        <v>151</v>
      </c>
      <c r="C17" s="2" t="s">
        <v>53</v>
      </c>
      <c r="D17" t="s">
        <v>28</v>
      </c>
      <c r="E17">
        <v>1</v>
      </c>
      <c r="F17" s="2">
        <v>39</v>
      </c>
      <c r="G17">
        <v>2</v>
      </c>
    </row>
    <row r="18" spans="1:7" x14ac:dyDescent="0.25">
      <c r="A18">
        <v>5</v>
      </c>
      <c r="B18" t="s">
        <v>152</v>
      </c>
      <c r="C18" s="2" t="s">
        <v>53</v>
      </c>
      <c r="D18" t="s">
        <v>28</v>
      </c>
      <c r="E18">
        <v>1</v>
      </c>
      <c r="F18" s="2">
        <v>19</v>
      </c>
      <c r="G18">
        <v>2</v>
      </c>
    </row>
    <row r="19" spans="1:7" x14ac:dyDescent="0.25">
      <c r="A19">
        <v>6</v>
      </c>
      <c r="B19" t="s">
        <v>99</v>
      </c>
      <c r="C19" s="2" t="s">
        <v>53</v>
      </c>
      <c r="D19" t="s">
        <v>28</v>
      </c>
      <c r="E19">
        <v>1</v>
      </c>
      <c r="F19" s="2">
        <v>218</v>
      </c>
      <c r="G19">
        <v>2</v>
      </c>
    </row>
    <row r="20" spans="1:7" x14ac:dyDescent="0.25">
      <c r="A20">
        <v>1</v>
      </c>
      <c r="B20" t="s">
        <v>120</v>
      </c>
      <c r="C20" s="2" t="s">
        <v>53</v>
      </c>
      <c r="D20" t="s">
        <v>9</v>
      </c>
      <c r="E20">
        <v>2</v>
      </c>
      <c r="F20" s="2">
        <v>848</v>
      </c>
      <c r="G20">
        <v>2</v>
      </c>
    </row>
    <row r="21" spans="1:7" x14ac:dyDescent="0.25">
      <c r="A21">
        <v>2</v>
      </c>
      <c r="B21" t="s">
        <v>119</v>
      </c>
      <c r="C21" s="2" t="s">
        <v>53</v>
      </c>
      <c r="D21" t="s">
        <v>9</v>
      </c>
      <c r="E21">
        <v>2</v>
      </c>
      <c r="F21" s="2">
        <v>187</v>
      </c>
      <c r="G21">
        <v>2</v>
      </c>
    </row>
    <row r="22" spans="1:7" x14ac:dyDescent="0.25">
      <c r="A22">
        <v>3</v>
      </c>
      <c r="B22" t="s">
        <v>131</v>
      </c>
      <c r="C22" s="2" t="s">
        <v>53</v>
      </c>
      <c r="D22" t="s">
        <v>9</v>
      </c>
      <c r="E22">
        <v>2</v>
      </c>
      <c r="F22" s="2">
        <v>47</v>
      </c>
      <c r="G22">
        <v>2</v>
      </c>
    </row>
    <row r="23" spans="1:7" x14ac:dyDescent="0.25">
      <c r="A23">
        <v>4</v>
      </c>
      <c r="B23" t="s">
        <v>151</v>
      </c>
      <c r="C23" s="2" t="s">
        <v>53</v>
      </c>
      <c r="D23" t="s">
        <v>9</v>
      </c>
      <c r="E23">
        <v>2</v>
      </c>
      <c r="F23" s="2">
        <v>39</v>
      </c>
      <c r="G23">
        <v>2</v>
      </c>
    </row>
    <row r="24" spans="1:7" x14ac:dyDescent="0.25">
      <c r="A24">
        <v>5</v>
      </c>
      <c r="B24" t="s">
        <v>152</v>
      </c>
      <c r="C24" s="2" t="s">
        <v>53</v>
      </c>
      <c r="D24" t="s">
        <v>9</v>
      </c>
      <c r="E24">
        <v>2</v>
      </c>
      <c r="F24" s="2">
        <v>37</v>
      </c>
      <c r="G24">
        <v>2</v>
      </c>
    </row>
    <row r="25" spans="1:7" x14ac:dyDescent="0.25">
      <c r="A25">
        <v>6</v>
      </c>
      <c r="B25" t="s">
        <v>99</v>
      </c>
      <c r="C25" s="2" t="s">
        <v>53</v>
      </c>
      <c r="D25" t="s">
        <v>9</v>
      </c>
      <c r="E25">
        <v>2</v>
      </c>
      <c r="F25" s="2">
        <v>253</v>
      </c>
      <c r="G25">
        <v>2</v>
      </c>
    </row>
    <row r="26" spans="1:7" x14ac:dyDescent="0.25">
      <c r="A26">
        <v>1</v>
      </c>
      <c r="B26" t="s">
        <v>120</v>
      </c>
      <c r="C26" t="s">
        <v>100</v>
      </c>
      <c r="D26" t="s">
        <v>28</v>
      </c>
      <c r="E26">
        <v>1</v>
      </c>
      <c r="F26">
        <v>39</v>
      </c>
      <c r="G26">
        <v>3</v>
      </c>
    </row>
    <row r="27" spans="1:7" x14ac:dyDescent="0.25">
      <c r="A27">
        <v>2</v>
      </c>
      <c r="B27" t="s">
        <v>119</v>
      </c>
      <c r="C27" t="s">
        <v>100</v>
      </c>
      <c r="D27" t="s">
        <v>28</v>
      </c>
      <c r="E27">
        <v>1</v>
      </c>
      <c r="F27">
        <v>4</v>
      </c>
      <c r="G27">
        <v>3</v>
      </c>
    </row>
    <row r="28" spans="1:7" x14ac:dyDescent="0.25">
      <c r="A28">
        <v>3</v>
      </c>
      <c r="B28" t="s">
        <v>131</v>
      </c>
      <c r="C28" t="s">
        <v>100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151</v>
      </c>
      <c r="C29" t="s">
        <v>100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152</v>
      </c>
      <c r="C30" t="s">
        <v>100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99</v>
      </c>
      <c r="C31" t="s">
        <v>100</v>
      </c>
      <c r="D31" t="s">
        <v>28</v>
      </c>
      <c r="E31">
        <v>1</v>
      </c>
      <c r="F31">
        <v>8</v>
      </c>
      <c r="G31">
        <v>3</v>
      </c>
    </row>
    <row r="32" spans="1:7" x14ac:dyDescent="0.25">
      <c r="A32">
        <v>1</v>
      </c>
      <c r="B32" t="s">
        <v>120</v>
      </c>
      <c r="C32" t="s">
        <v>100</v>
      </c>
      <c r="D32" t="s">
        <v>9</v>
      </c>
      <c r="E32">
        <v>2</v>
      </c>
      <c r="F32">
        <v>139</v>
      </c>
      <c r="G32">
        <v>3</v>
      </c>
    </row>
    <row r="33" spans="1:7" x14ac:dyDescent="0.25">
      <c r="A33">
        <v>2</v>
      </c>
      <c r="B33" t="s">
        <v>119</v>
      </c>
      <c r="C33" t="s">
        <v>100</v>
      </c>
      <c r="D33" t="s">
        <v>9</v>
      </c>
      <c r="E33">
        <v>2</v>
      </c>
      <c r="F33">
        <v>4</v>
      </c>
      <c r="G33">
        <v>3</v>
      </c>
    </row>
    <row r="34" spans="1:7" x14ac:dyDescent="0.25">
      <c r="A34">
        <v>3</v>
      </c>
      <c r="B34" t="s">
        <v>131</v>
      </c>
      <c r="C34" t="s">
        <v>100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151</v>
      </c>
      <c r="C35" t="s">
        <v>100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152</v>
      </c>
      <c r="C36" t="s">
        <v>100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99</v>
      </c>
      <c r="C37" t="s">
        <v>100</v>
      </c>
      <c r="D37" t="s">
        <v>9</v>
      </c>
      <c r="E37">
        <v>2</v>
      </c>
      <c r="F37">
        <v>13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92</v>
      </c>
      <c r="B1" t="s">
        <v>0</v>
      </c>
      <c r="C1" t="s">
        <v>55</v>
      </c>
      <c r="D1" t="s">
        <v>101</v>
      </c>
      <c r="E1" t="s">
        <v>52</v>
      </c>
    </row>
    <row r="2" spans="1:5" x14ac:dyDescent="0.25">
      <c r="A2">
        <v>1</v>
      </c>
      <c r="B2" t="s">
        <v>121</v>
      </c>
      <c r="C2">
        <v>758</v>
      </c>
      <c r="D2">
        <v>657</v>
      </c>
      <c r="E2">
        <v>242</v>
      </c>
    </row>
    <row r="3" spans="1:5" x14ac:dyDescent="0.25">
      <c r="A3">
        <v>2</v>
      </c>
      <c r="B3" t="s">
        <v>122</v>
      </c>
      <c r="C3">
        <v>477</v>
      </c>
      <c r="D3">
        <v>296</v>
      </c>
      <c r="E3">
        <v>34</v>
      </c>
    </row>
    <row r="4" spans="1:5" x14ac:dyDescent="0.25">
      <c r="A4">
        <v>3</v>
      </c>
      <c r="B4" t="s">
        <v>133</v>
      </c>
      <c r="C4">
        <v>100</v>
      </c>
      <c r="D4">
        <v>69</v>
      </c>
      <c r="E4">
        <v>1</v>
      </c>
    </row>
    <row r="5" spans="1:5" x14ac:dyDescent="0.25">
      <c r="A5" s="2">
        <v>4</v>
      </c>
      <c r="B5" s="2" t="s">
        <v>134</v>
      </c>
      <c r="C5" s="2">
        <v>78</v>
      </c>
      <c r="D5" s="2">
        <v>63</v>
      </c>
      <c r="E5" s="2">
        <v>15</v>
      </c>
    </row>
    <row r="6" spans="1:5" x14ac:dyDescent="0.25">
      <c r="A6" s="2">
        <v>5</v>
      </c>
      <c r="B6" s="2" t="s">
        <v>153</v>
      </c>
      <c r="C6" s="2">
        <v>57</v>
      </c>
      <c r="D6" s="2">
        <v>52</v>
      </c>
      <c r="E6" s="2">
        <v>8</v>
      </c>
    </row>
    <row r="7" spans="1:5" x14ac:dyDescent="0.25">
      <c r="A7" s="2">
        <v>6</v>
      </c>
      <c r="B7" s="2" t="s">
        <v>99</v>
      </c>
      <c r="C7" s="2">
        <v>131</v>
      </c>
      <c r="D7" s="2">
        <v>95</v>
      </c>
      <c r="E7" s="2">
        <v>36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92</v>
      </c>
      <c r="B1" t="s">
        <v>0</v>
      </c>
      <c r="C1" t="s">
        <v>57</v>
      </c>
      <c r="D1" t="s">
        <v>101</v>
      </c>
      <c r="E1" t="s">
        <v>52</v>
      </c>
    </row>
    <row r="2" spans="1:5" x14ac:dyDescent="0.25">
      <c r="A2" s="2">
        <v>1</v>
      </c>
      <c r="B2" s="2" t="s">
        <v>121</v>
      </c>
      <c r="C2" s="2">
        <v>22</v>
      </c>
      <c r="D2" s="2">
        <v>22</v>
      </c>
      <c r="E2" s="2">
        <v>13</v>
      </c>
    </row>
    <row r="3" spans="1:5" x14ac:dyDescent="0.25">
      <c r="A3" s="2">
        <v>2</v>
      </c>
      <c r="B3" s="2" t="s">
        <v>154</v>
      </c>
      <c r="C3" s="2">
        <v>15</v>
      </c>
      <c r="D3" s="2">
        <v>12</v>
      </c>
      <c r="E3" s="2">
        <v>0</v>
      </c>
    </row>
    <row r="4" spans="1:5" x14ac:dyDescent="0.25">
      <c r="A4" s="2">
        <v>3</v>
      </c>
      <c r="B4" s="2" t="s">
        <v>155</v>
      </c>
      <c r="C4" s="2">
        <v>15</v>
      </c>
      <c r="D4" s="2">
        <v>2</v>
      </c>
      <c r="E4" s="2">
        <v>1</v>
      </c>
    </row>
    <row r="5" spans="1:5" x14ac:dyDescent="0.25">
      <c r="A5" s="2">
        <v>4</v>
      </c>
      <c r="B5" s="2" t="s">
        <v>122</v>
      </c>
      <c r="C5" s="2">
        <v>14</v>
      </c>
      <c r="D5" s="2">
        <v>10</v>
      </c>
      <c r="E5" s="2">
        <v>3</v>
      </c>
    </row>
    <row r="6" spans="1:5" x14ac:dyDescent="0.25">
      <c r="A6" s="2">
        <v>5</v>
      </c>
      <c r="B6" s="2" t="s">
        <v>135</v>
      </c>
      <c r="C6" s="2">
        <v>4</v>
      </c>
      <c r="D6" s="2">
        <v>4</v>
      </c>
      <c r="E6" s="2">
        <v>1</v>
      </c>
    </row>
    <row r="7" spans="1:5" x14ac:dyDescent="0.25">
      <c r="A7" s="2">
        <v>6</v>
      </c>
      <c r="B7" s="2" t="s">
        <v>99</v>
      </c>
      <c r="C7" s="2">
        <v>25</v>
      </c>
      <c r="D7" s="2">
        <v>18</v>
      </c>
      <c r="E7" s="2">
        <v>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s="1" t="s">
        <v>145</v>
      </c>
      <c r="B2" s="1" t="s">
        <v>146</v>
      </c>
      <c r="C2" s="1" t="s">
        <v>147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97</v>
      </c>
      <c r="B1" t="s">
        <v>115</v>
      </c>
      <c r="C1" t="s">
        <v>107</v>
      </c>
      <c r="D1" t="s">
        <v>92</v>
      </c>
    </row>
    <row r="2" spans="1:4" x14ac:dyDescent="0.25">
      <c r="A2">
        <v>0</v>
      </c>
      <c r="B2" t="s">
        <v>86</v>
      </c>
      <c r="C2" t="s">
        <v>63</v>
      </c>
      <c r="D2">
        <v>1</v>
      </c>
    </row>
    <row r="3" spans="1:4" x14ac:dyDescent="0.25">
      <c r="A3">
        <v>0</v>
      </c>
      <c r="B3" t="s">
        <v>86</v>
      </c>
      <c r="C3" t="s">
        <v>88</v>
      </c>
      <c r="D3">
        <v>2</v>
      </c>
    </row>
    <row r="4" spans="1:4" x14ac:dyDescent="0.25">
      <c r="A4">
        <v>0</v>
      </c>
      <c r="B4" t="s">
        <v>86</v>
      </c>
      <c r="C4" t="s">
        <v>62</v>
      </c>
      <c r="D4">
        <v>3</v>
      </c>
    </row>
    <row r="5" spans="1:4" x14ac:dyDescent="0.25">
      <c r="A5">
        <v>0</v>
      </c>
      <c r="B5" t="s">
        <v>86</v>
      </c>
      <c r="C5" t="s">
        <v>87</v>
      </c>
      <c r="D5">
        <v>4</v>
      </c>
    </row>
    <row r="6" spans="1:4" x14ac:dyDescent="0.25">
      <c r="A6">
        <v>697</v>
      </c>
      <c r="B6" t="s">
        <v>49</v>
      </c>
      <c r="C6" t="s">
        <v>63</v>
      </c>
      <c r="D6">
        <v>1</v>
      </c>
    </row>
    <row r="7" spans="1:4" x14ac:dyDescent="0.25">
      <c r="A7">
        <v>6</v>
      </c>
      <c r="B7" t="s">
        <v>49</v>
      </c>
      <c r="C7" t="s">
        <v>88</v>
      </c>
      <c r="D7">
        <v>2</v>
      </c>
    </row>
    <row r="8" spans="1:4" x14ac:dyDescent="0.25">
      <c r="A8">
        <v>6</v>
      </c>
      <c r="B8" t="s">
        <v>49</v>
      </c>
      <c r="C8" t="s">
        <v>62</v>
      </c>
      <c r="D8">
        <v>3</v>
      </c>
    </row>
    <row r="9" spans="1:4" x14ac:dyDescent="0.25">
      <c r="A9">
        <v>0</v>
      </c>
      <c r="B9" t="s">
        <v>49</v>
      </c>
      <c r="C9" t="s">
        <v>87</v>
      </c>
      <c r="D9">
        <v>4</v>
      </c>
    </row>
    <row r="10" spans="1:4" x14ac:dyDescent="0.25">
      <c r="A10">
        <v>336</v>
      </c>
      <c r="B10" t="s">
        <v>50</v>
      </c>
      <c r="C10" t="s">
        <v>63</v>
      </c>
      <c r="D10">
        <v>1</v>
      </c>
    </row>
    <row r="11" spans="1:4" x14ac:dyDescent="0.25">
      <c r="A11">
        <v>4</v>
      </c>
      <c r="B11" t="s">
        <v>50</v>
      </c>
      <c r="C11" t="s">
        <v>88</v>
      </c>
      <c r="D11">
        <v>2</v>
      </c>
    </row>
    <row r="12" spans="1:4" x14ac:dyDescent="0.25">
      <c r="A12">
        <v>7</v>
      </c>
      <c r="B12" t="s">
        <v>50</v>
      </c>
      <c r="C12" t="s">
        <v>62</v>
      </c>
      <c r="D12">
        <v>3</v>
      </c>
    </row>
    <row r="13" spans="1:4" x14ac:dyDescent="0.25">
      <c r="A13">
        <v>0</v>
      </c>
      <c r="B13" t="s">
        <v>50</v>
      </c>
      <c r="C13" t="s">
        <v>87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2019-06-13T11:53:34Z</cp:lastPrinted>
  <dcterms:created xsi:type="dcterms:W3CDTF">2014-07-29T18:33:30Z</dcterms:created>
  <dcterms:modified xsi:type="dcterms:W3CDTF">2019-06-13T11:53:41Z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