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mc:AlternateContent xmlns:mc="http://schemas.openxmlformats.org/markup-compatibility/2006">
    <mc:Choice Requires="x15">
      <x15ac:absPath xmlns:x15ac="http://schemas.microsoft.com/office/spreadsheetml/2010/11/ac" url="C:\Users\magdalena.kozlowska\Desktop\Biblioteki\Documents\Moje dokumenty\"/>
    </mc:Choice>
  </mc:AlternateContent>
  <bookViews>
    <workbookView xWindow="0" yWindow="0" windowWidth="28800" windowHeight="11835"/>
  </bookViews>
  <sheets>
    <sheet name="Meldunek tygodniowy" sheetId="1" r:id="rId1"/>
    <sheet name="Arkusz19" sheetId="21" r:id="rId2"/>
    <sheet name="Arkusz15" sheetId="20" state="hidden" r:id="rId3"/>
    <sheet name="Arkusz1" sheetId="19" state="hidden" r:id="rId4"/>
    <sheet name="Arkusz2" sheetId="2" state="hidden" r:id="rId5"/>
    <sheet name="Arkusz3" sheetId="3" state="hidden" r:id="rId6"/>
    <sheet name="Arkusz4" sheetId="4" state="hidden" r:id="rId7"/>
    <sheet name="Arkusz5" sheetId="5" state="hidden" r:id="rId8"/>
    <sheet name="Arkusz18" sheetId="18" state="hidden" r:id="rId9"/>
    <sheet name="Arkusz16" sheetId="16" state="hidden" r:id="rId10"/>
    <sheet name="Arkusz17" sheetId="17" state="hidden" r:id="rId11"/>
    <sheet name="Arkusz6" sheetId="6" state="hidden" r:id="rId12"/>
    <sheet name="Arkusz7" sheetId="7" state="hidden" r:id="rId13"/>
    <sheet name="Arkusz8" sheetId="8" state="hidden" r:id="rId14"/>
    <sheet name="Arkusz9" sheetId="9" state="hidden" r:id="rId15"/>
    <sheet name="Arkusz10" sheetId="10" state="hidden" r:id="rId16"/>
    <sheet name="Arkusz11" sheetId="11" state="hidden" r:id="rId17"/>
    <sheet name="Arkusz12" sheetId="12" state="hidden" r:id="rId18"/>
    <sheet name="Arkusz13" sheetId="13" state="hidden" r:id="rId19"/>
    <sheet name="Arkusz14" sheetId="14" state="hidden" r:id="rId20"/>
  </sheets>
  <definedNames>
    <definedName name="AHDPROD_SP_Meldunek_parametry" localSheetId="8" hidden="1">Arkusz18!$A$1:$C$2</definedName>
    <definedName name="AHDPROD_SP_Meldunek_sekcja_I_tab_1" localSheetId="4" hidden="1">Arkusz2!$A$1:$G$37</definedName>
    <definedName name="AHDPROD_SP_Meldunek_sekcja_I_tab_2" localSheetId="5" hidden="1">Arkusz3!$A$1:$G$37</definedName>
    <definedName name="AHDPROD_SP_Meldunek_sekcja_II_tab_1" localSheetId="6" hidden="1">Arkusz4!$A$1:$E$7</definedName>
    <definedName name="AHDPROD_SP_Meldunek_sekcja_II_tab_2" localSheetId="7" hidden="1">Arkusz5!$A$1:$E$7</definedName>
    <definedName name="AHDPROD_SP_Meldunek_sekcja_III_tab_1" localSheetId="11" hidden="1">Arkusz6!$A$1:$G$7</definedName>
    <definedName name="AHDPROD_SP_Meldunek_sekcja_III_tab_2" localSheetId="12" hidden="1">Arkusz7!$A$1:$G$7</definedName>
    <definedName name="AHDPROD_SP_Meldunek_sekcja_IV" localSheetId="13" hidden="1">Arkusz8!$A$1:$C$26</definedName>
    <definedName name="AHDPROD_SP_Meldunek_sekcja_IX_tab_1" localSheetId="9" hidden="1">Arkusz16!$A$1:$D$13</definedName>
    <definedName name="AHDPROD_SP_Meldunek_sekcja_IX_tab_2" localSheetId="10" hidden="1">Arkusz17!$A$1:$D$13</definedName>
    <definedName name="AHDPROD_SP_Meldunek_sekcja_V_tab_1" localSheetId="14" hidden="1">Arkusz9!$A$1:$C$13</definedName>
    <definedName name="AHDPROD_SP_Meldunek_sekcja_V_tab_2" localSheetId="15" hidden="1">Arkusz10!$A$1:$D$9</definedName>
    <definedName name="AHDPROD_SP_Meldunek_sekcja_V_tab_3" localSheetId="16" hidden="1">Arkusz11!$A$1:$C$13</definedName>
    <definedName name="AHDPROD_SP_Meldunek_sekcja_V_tab_4" localSheetId="17" hidden="1">Arkusz12!$A$1:$D$9</definedName>
    <definedName name="AHDPROD_SP_Meldunek_sekcja_VI_tab_1" localSheetId="18" hidden="1">Arkusz13!$A$1:$E$145</definedName>
    <definedName name="AHDPROD_SP_Meldunek_sekcja_VI_tab_2" localSheetId="19" hidden="1">Arkusz14!$A$1:$D$4</definedName>
    <definedName name="AHDPROD_SP_Meldunek_sekcja_VII" localSheetId="2" hidden="1">Arkusz15!$A$1:$C$12</definedName>
    <definedName name="AHDPROD_SP_Meldunek_sekcja_VIII" localSheetId="3" hidden="1">Arkusz1!$A$1:$D$4</definedName>
  </definedNames>
  <calcPr calcId="152511"/>
</workbook>
</file>

<file path=xl/calcChain.xml><?xml version="1.0" encoding="utf-8"?>
<calcChain xmlns="http://schemas.openxmlformats.org/spreadsheetml/2006/main">
  <c r="K194" i="1" l="1"/>
  <c r="H194" i="1"/>
  <c r="K181" i="1"/>
  <c r="K30" i="21" l="1"/>
  <c r="N2" i="21"/>
  <c r="L111" i="1" l="1"/>
  <c r="L112" i="1"/>
  <c r="T125" i="1" l="1"/>
  <c r="T124" i="1"/>
  <c r="T123" i="1"/>
  <c r="T122" i="1"/>
  <c r="T121" i="1"/>
  <c r="T120" i="1"/>
  <c r="T119" i="1"/>
  <c r="T118" i="1"/>
  <c r="T117" i="1"/>
  <c r="T116" i="1"/>
  <c r="T115" i="1"/>
  <c r="T114" i="1"/>
  <c r="T113" i="1"/>
  <c r="T112" i="1"/>
  <c r="T111" i="1"/>
  <c r="S125" i="1"/>
  <c r="T126" i="1" l="1"/>
  <c r="S112" i="1"/>
  <c r="S113" i="1"/>
  <c r="S114" i="1"/>
  <c r="S115" i="1"/>
  <c r="S116" i="1"/>
  <c r="S117" i="1"/>
  <c r="S118" i="1"/>
  <c r="S119" i="1"/>
  <c r="S120" i="1"/>
  <c r="S121" i="1"/>
  <c r="S122" i="1"/>
  <c r="S123" i="1"/>
  <c r="S124" i="1"/>
  <c r="S111" i="1"/>
  <c r="R112" i="1"/>
  <c r="R113" i="1"/>
  <c r="R114" i="1"/>
  <c r="R115" i="1"/>
  <c r="R116" i="1"/>
  <c r="R117" i="1"/>
  <c r="R118" i="1"/>
  <c r="R119" i="1"/>
  <c r="R120" i="1"/>
  <c r="R121" i="1"/>
  <c r="R122" i="1"/>
  <c r="R123" i="1"/>
  <c r="R124" i="1"/>
  <c r="R125" i="1"/>
  <c r="R111" i="1"/>
  <c r="Q112" i="1"/>
  <c r="Q113" i="1"/>
  <c r="Q114" i="1"/>
  <c r="Q115" i="1"/>
  <c r="Q116" i="1"/>
  <c r="Q117" i="1"/>
  <c r="Q118" i="1"/>
  <c r="Q119" i="1"/>
  <c r="Q120" i="1"/>
  <c r="Q121" i="1"/>
  <c r="Q122" i="1"/>
  <c r="Q123" i="1"/>
  <c r="Q124" i="1"/>
  <c r="Q125" i="1"/>
  <c r="Q111" i="1"/>
  <c r="P112" i="1"/>
  <c r="P113" i="1"/>
  <c r="P114" i="1"/>
  <c r="P115" i="1"/>
  <c r="P116" i="1"/>
  <c r="P117" i="1"/>
  <c r="P118" i="1"/>
  <c r="P119" i="1"/>
  <c r="P120" i="1"/>
  <c r="P121" i="1"/>
  <c r="P122" i="1"/>
  <c r="P123" i="1"/>
  <c r="P124" i="1"/>
  <c r="P125" i="1"/>
  <c r="P111" i="1"/>
  <c r="O112" i="1"/>
  <c r="O113" i="1"/>
  <c r="O114" i="1"/>
  <c r="O115" i="1"/>
  <c r="O116" i="1"/>
  <c r="O117" i="1"/>
  <c r="O118" i="1"/>
  <c r="O119" i="1"/>
  <c r="O120" i="1"/>
  <c r="O121" i="1"/>
  <c r="O122" i="1"/>
  <c r="O123" i="1"/>
  <c r="O124" i="1"/>
  <c r="O125" i="1"/>
  <c r="O111" i="1"/>
  <c r="N112" i="1"/>
  <c r="N113" i="1"/>
  <c r="N114" i="1"/>
  <c r="N115" i="1"/>
  <c r="N116" i="1"/>
  <c r="N117" i="1"/>
  <c r="N118" i="1"/>
  <c r="N119" i="1"/>
  <c r="N120" i="1"/>
  <c r="N121" i="1"/>
  <c r="N122" i="1"/>
  <c r="N123" i="1"/>
  <c r="N124" i="1"/>
  <c r="N125" i="1"/>
  <c r="N111" i="1"/>
  <c r="L113" i="1"/>
  <c r="L114" i="1"/>
  <c r="L115" i="1"/>
  <c r="L116" i="1"/>
  <c r="L117" i="1"/>
  <c r="L118" i="1"/>
  <c r="L119" i="1"/>
  <c r="L120" i="1"/>
  <c r="L122" i="1"/>
  <c r="L123" i="1"/>
  <c r="L124" i="1"/>
  <c r="L125" i="1"/>
  <c r="U125" i="1" l="1"/>
  <c r="V125" i="1" s="1"/>
  <c r="U117" i="1"/>
  <c r="V117" i="1" s="1"/>
  <c r="U113" i="1"/>
  <c r="V113" i="1" s="1"/>
  <c r="U121" i="1"/>
  <c r="V121" i="1" s="1"/>
  <c r="U124" i="1"/>
  <c r="V124" i="1" s="1"/>
  <c r="U120" i="1"/>
  <c r="V120" i="1" s="1"/>
  <c r="U116" i="1"/>
  <c r="V116" i="1" s="1"/>
  <c r="U112" i="1"/>
  <c r="V112" i="1" s="1"/>
  <c r="U115" i="1"/>
  <c r="V115" i="1" s="1"/>
  <c r="U123" i="1"/>
  <c r="V123" i="1" s="1"/>
  <c r="U119" i="1"/>
  <c r="V119" i="1" s="1"/>
  <c r="U111" i="1"/>
  <c r="U122" i="1"/>
  <c r="V122" i="1" s="1"/>
  <c r="U118" i="1"/>
  <c r="V118" i="1" s="1"/>
  <c r="U114" i="1"/>
  <c r="V114" i="1" s="1"/>
  <c r="J406" i="1"/>
  <c r="V407" i="1" l="1"/>
  <c r="S407" i="1"/>
  <c r="P407" i="1"/>
  <c r="M407" i="1"/>
  <c r="J407" i="1"/>
  <c r="O256" i="1" l="1"/>
  <c r="S256" i="1" s="1"/>
  <c r="I254" i="1" l="1"/>
  <c r="M254" i="1" s="1"/>
  <c r="O253" i="1"/>
  <c r="S253" i="1" s="1"/>
  <c r="T341" i="1" l="1"/>
  <c r="T342" i="1"/>
  <c r="T343" i="1"/>
  <c r="T344" i="1"/>
  <c r="T345" i="1"/>
  <c r="T340" i="1"/>
  <c r="R341" i="1"/>
  <c r="R342" i="1"/>
  <c r="R343" i="1"/>
  <c r="R344" i="1"/>
  <c r="R345" i="1"/>
  <c r="R340" i="1"/>
  <c r="P341" i="1"/>
  <c r="P342" i="1"/>
  <c r="P343" i="1"/>
  <c r="P344" i="1"/>
  <c r="P345" i="1"/>
  <c r="P340" i="1"/>
  <c r="M341" i="1"/>
  <c r="M342" i="1"/>
  <c r="M343" i="1"/>
  <c r="M344" i="1"/>
  <c r="M345" i="1"/>
  <c r="M340" i="1"/>
  <c r="H341" i="1"/>
  <c r="H342" i="1"/>
  <c r="H343" i="1"/>
  <c r="H344" i="1"/>
  <c r="H345" i="1"/>
  <c r="F341" i="1"/>
  <c r="F342" i="1"/>
  <c r="F343" i="1"/>
  <c r="F344" i="1"/>
  <c r="F345" i="1"/>
  <c r="D341" i="1"/>
  <c r="D342" i="1"/>
  <c r="D343" i="1"/>
  <c r="D344" i="1"/>
  <c r="D345" i="1"/>
  <c r="A341" i="1"/>
  <c r="A342" i="1"/>
  <c r="A343" i="1"/>
  <c r="A344" i="1"/>
  <c r="A345" i="1"/>
  <c r="R346" i="1" l="1"/>
  <c r="T346" i="1"/>
  <c r="P346" i="1"/>
  <c r="G232" i="1"/>
  <c r="G223" i="1"/>
  <c r="M56" i="1"/>
  <c r="L109" i="1"/>
  <c r="M22" i="1"/>
  <c r="G360" i="1"/>
  <c r="G250" i="1"/>
  <c r="G372" i="1"/>
  <c r="M337" i="1"/>
  <c r="A337" i="1"/>
  <c r="G282" i="1"/>
  <c r="E9" i="1"/>
  <c r="P236" i="1"/>
  <c r="M236" i="1"/>
  <c r="J236" i="1"/>
  <c r="G236" i="1"/>
  <c r="P235" i="1"/>
  <c r="M235" i="1"/>
  <c r="J235" i="1"/>
  <c r="G235" i="1"/>
  <c r="P234" i="1"/>
  <c r="M234" i="1"/>
  <c r="J234" i="1"/>
  <c r="G234" i="1"/>
  <c r="P227" i="1"/>
  <c r="M227" i="1"/>
  <c r="J227" i="1"/>
  <c r="G227" i="1"/>
  <c r="J226" i="1"/>
  <c r="M226" i="1"/>
  <c r="P226" i="1"/>
  <c r="G226" i="1"/>
  <c r="P225" i="1"/>
  <c r="M225" i="1"/>
  <c r="J225" i="1"/>
  <c r="G225" i="1"/>
  <c r="Q153" i="1"/>
  <c r="N153" i="1"/>
  <c r="L153" i="1"/>
  <c r="Q87" i="1"/>
  <c r="O87" i="1"/>
  <c r="Q86" i="1"/>
  <c r="O86" i="1"/>
  <c r="Q85" i="1"/>
  <c r="O85" i="1"/>
  <c r="Q84" i="1"/>
  <c r="O84" i="1"/>
  <c r="Q60" i="1"/>
  <c r="O60" i="1"/>
  <c r="M60" i="1"/>
  <c r="K60" i="1"/>
  <c r="Q59" i="1"/>
  <c r="O59" i="1"/>
  <c r="M59" i="1"/>
  <c r="K59" i="1"/>
  <c r="Q58" i="1"/>
  <c r="O58" i="1"/>
  <c r="M58" i="1"/>
  <c r="K58" i="1"/>
  <c r="Q26" i="1"/>
  <c r="O26" i="1"/>
  <c r="M26" i="1"/>
  <c r="K26" i="1"/>
  <c r="Q25" i="1"/>
  <c r="O25" i="1"/>
  <c r="M25" i="1"/>
  <c r="K25" i="1"/>
  <c r="Q24" i="1"/>
  <c r="O24" i="1"/>
  <c r="M24" i="1"/>
  <c r="K24" i="1"/>
  <c r="Q51" i="1"/>
  <c r="O51" i="1"/>
  <c r="Q50" i="1"/>
  <c r="O50" i="1"/>
  <c r="Q49" i="1"/>
  <c r="O49" i="1"/>
  <c r="Q48" i="1"/>
  <c r="O48" i="1"/>
  <c r="V406" i="1"/>
  <c r="S406" i="1"/>
  <c r="P406" i="1"/>
  <c r="M406" i="1"/>
  <c r="V405" i="1"/>
  <c r="S405" i="1"/>
  <c r="P405" i="1"/>
  <c r="M405" i="1"/>
  <c r="J405" i="1"/>
  <c r="V404" i="1"/>
  <c r="S404" i="1"/>
  <c r="P404" i="1"/>
  <c r="M404" i="1"/>
  <c r="J404" i="1"/>
  <c r="V403" i="1"/>
  <c r="S403" i="1"/>
  <c r="P403" i="1"/>
  <c r="M403" i="1"/>
  <c r="J403" i="1"/>
  <c r="V402" i="1"/>
  <c r="S402" i="1"/>
  <c r="P402" i="1"/>
  <c r="M402" i="1"/>
  <c r="J402" i="1"/>
  <c r="S375" i="1"/>
  <c r="S376" i="1"/>
  <c r="S377" i="1"/>
  <c r="S378" i="1"/>
  <c r="S379" i="1"/>
  <c r="S374" i="1"/>
  <c r="P376" i="1"/>
  <c r="P377" i="1"/>
  <c r="P378" i="1"/>
  <c r="P379" i="1"/>
  <c r="P374" i="1"/>
  <c r="M375" i="1"/>
  <c r="M376" i="1"/>
  <c r="M377" i="1"/>
  <c r="M378" i="1"/>
  <c r="M379" i="1"/>
  <c r="M374" i="1"/>
  <c r="J375" i="1"/>
  <c r="J376" i="1"/>
  <c r="J377" i="1"/>
  <c r="J378" i="1"/>
  <c r="J379" i="1"/>
  <c r="J374" i="1"/>
  <c r="G375" i="1"/>
  <c r="G376" i="1"/>
  <c r="G377" i="1"/>
  <c r="G378" i="1"/>
  <c r="G379" i="1"/>
  <c r="G374" i="1"/>
  <c r="C375" i="1"/>
  <c r="C376" i="1"/>
  <c r="C377" i="1"/>
  <c r="C378" i="1"/>
  <c r="C379" i="1"/>
  <c r="C374" i="1"/>
  <c r="S363" i="1"/>
  <c r="S364" i="1"/>
  <c r="S365" i="1"/>
  <c r="S366" i="1"/>
  <c r="S367" i="1"/>
  <c r="S362" i="1"/>
  <c r="P363" i="1"/>
  <c r="P364" i="1"/>
  <c r="P365" i="1"/>
  <c r="P366" i="1"/>
  <c r="P367" i="1"/>
  <c r="P362" i="1"/>
  <c r="M363" i="1"/>
  <c r="M364" i="1"/>
  <c r="M365" i="1"/>
  <c r="M366" i="1"/>
  <c r="M367" i="1"/>
  <c r="M362" i="1"/>
  <c r="J363" i="1"/>
  <c r="J364" i="1"/>
  <c r="J365" i="1"/>
  <c r="J366" i="1"/>
  <c r="J367" i="1"/>
  <c r="J362" i="1"/>
  <c r="G363" i="1"/>
  <c r="G364" i="1"/>
  <c r="G365" i="1"/>
  <c r="G366" i="1"/>
  <c r="G367" i="1"/>
  <c r="G362" i="1"/>
  <c r="C363" i="1"/>
  <c r="C364" i="1"/>
  <c r="C365" i="1"/>
  <c r="C366" i="1"/>
  <c r="C367" i="1"/>
  <c r="C362" i="1"/>
  <c r="H340" i="1"/>
  <c r="F340" i="1"/>
  <c r="D340" i="1"/>
  <c r="A340" i="1"/>
  <c r="Q286" i="1"/>
  <c r="U286" i="1" s="1"/>
  <c r="Q287" i="1"/>
  <c r="U287" i="1" s="1"/>
  <c r="Q288" i="1"/>
  <c r="U288" i="1" s="1"/>
  <c r="Q289" i="1"/>
  <c r="U289" i="1" s="1"/>
  <c r="Q290" i="1"/>
  <c r="U290" i="1" s="1"/>
  <c r="Q285" i="1"/>
  <c r="U285" i="1" s="1"/>
  <c r="O286" i="1"/>
  <c r="S286" i="1" s="1"/>
  <c r="O287" i="1"/>
  <c r="S287" i="1" s="1"/>
  <c r="O288" i="1"/>
  <c r="S288" i="1" s="1"/>
  <c r="O289" i="1"/>
  <c r="S289" i="1" s="1"/>
  <c r="O290" i="1"/>
  <c r="S290" i="1" s="1"/>
  <c r="O285" i="1"/>
  <c r="S285" i="1" s="1"/>
  <c r="I286" i="1"/>
  <c r="M286" i="1" s="1"/>
  <c r="I287" i="1"/>
  <c r="M287" i="1" s="1"/>
  <c r="I288" i="1"/>
  <c r="M288" i="1" s="1"/>
  <c r="I289" i="1"/>
  <c r="M289" i="1" s="1"/>
  <c r="I290" i="1"/>
  <c r="M290" i="1" s="1"/>
  <c r="I285" i="1"/>
  <c r="M285" i="1" s="1"/>
  <c r="G285" i="1"/>
  <c r="K285" i="1" s="1"/>
  <c r="G286" i="1"/>
  <c r="K286" i="1" s="1"/>
  <c r="G287" i="1"/>
  <c r="K287" i="1" s="1"/>
  <c r="G288" i="1"/>
  <c r="K288" i="1" s="1"/>
  <c r="G289" i="1"/>
  <c r="K289" i="1" s="1"/>
  <c r="G290" i="1"/>
  <c r="K290" i="1" s="1"/>
  <c r="C286" i="1"/>
  <c r="C287" i="1"/>
  <c r="C288" i="1"/>
  <c r="C289" i="1"/>
  <c r="C290" i="1"/>
  <c r="C285" i="1"/>
  <c r="Q254" i="1"/>
  <c r="U254" i="1" s="1"/>
  <c r="Q255" i="1"/>
  <c r="U255" i="1" s="1"/>
  <c r="Q256" i="1"/>
  <c r="U256" i="1" s="1"/>
  <c r="Q257" i="1"/>
  <c r="U257" i="1" s="1"/>
  <c r="Q258" i="1"/>
  <c r="U258" i="1" s="1"/>
  <c r="Q253" i="1"/>
  <c r="U253" i="1" s="1"/>
  <c r="O254" i="1"/>
  <c r="S254" i="1" s="1"/>
  <c r="O255" i="1"/>
  <c r="S255" i="1" s="1"/>
  <c r="O257" i="1"/>
  <c r="S257" i="1" s="1"/>
  <c r="O258" i="1"/>
  <c r="S258" i="1" s="1"/>
  <c r="C254" i="1"/>
  <c r="C255" i="1"/>
  <c r="C256" i="1"/>
  <c r="C257" i="1"/>
  <c r="C258" i="1"/>
  <c r="I255" i="1"/>
  <c r="M255" i="1" s="1"/>
  <c r="I256" i="1"/>
  <c r="M256" i="1" s="1"/>
  <c r="I257" i="1"/>
  <c r="M257" i="1" s="1"/>
  <c r="I258" i="1"/>
  <c r="M258" i="1" s="1"/>
  <c r="I253" i="1"/>
  <c r="M253" i="1" s="1"/>
  <c r="G254" i="1"/>
  <c r="K254" i="1" s="1"/>
  <c r="G255" i="1"/>
  <c r="K255" i="1" s="1"/>
  <c r="G256" i="1"/>
  <c r="K256" i="1" s="1"/>
  <c r="G257" i="1"/>
  <c r="K257" i="1" s="1"/>
  <c r="G258" i="1"/>
  <c r="K258" i="1" s="1"/>
  <c r="G253" i="1"/>
  <c r="K253" i="1" s="1"/>
  <c r="C253" i="1"/>
  <c r="M61" i="1" l="1"/>
  <c r="M228" i="1"/>
  <c r="Q61" i="1"/>
  <c r="G237" i="1"/>
  <c r="J237" i="1"/>
  <c r="M237" i="1"/>
  <c r="P237" i="1"/>
  <c r="M259" i="1"/>
  <c r="K61" i="1"/>
  <c r="J408" i="1"/>
  <c r="V408" i="1"/>
  <c r="S408" i="1"/>
  <c r="V111" i="1"/>
  <c r="P408" i="1"/>
  <c r="M408" i="1"/>
  <c r="O61" i="1"/>
  <c r="G228" i="1"/>
  <c r="J228" i="1"/>
  <c r="Q88" i="1"/>
  <c r="S380" i="1"/>
  <c r="P228" i="1"/>
  <c r="G368" i="1"/>
  <c r="M368" i="1"/>
  <c r="S368" i="1"/>
  <c r="F346" i="1"/>
  <c r="O88" i="1"/>
  <c r="J380" i="1"/>
  <c r="P380" i="1"/>
  <c r="G380" i="1"/>
  <c r="M380" i="1"/>
  <c r="P368" i="1"/>
  <c r="J368" i="1"/>
  <c r="D346" i="1"/>
  <c r="H346" i="1"/>
  <c r="S126" i="1"/>
  <c r="R126" i="1"/>
  <c r="Q126" i="1"/>
  <c r="P126" i="1"/>
  <c r="O126" i="1"/>
  <c r="N126" i="1"/>
  <c r="L126" i="1"/>
  <c r="Q52" i="1"/>
  <c r="O52" i="1"/>
  <c r="Q27" i="1"/>
  <c r="O27" i="1"/>
  <c r="M27" i="1"/>
  <c r="K27" i="1"/>
  <c r="Q291" i="1"/>
  <c r="O291" i="1"/>
  <c r="M291" i="1"/>
  <c r="K291" i="1"/>
  <c r="I291" i="1"/>
  <c r="G291" i="1"/>
  <c r="Q259" i="1"/>
  <c r="O259" i="1"/>
  <c r="I259" i="1"/>
  <c r="G259" i="1"/>
  <c r="U126" i="1" l="1"/>
  <c r="V126" i="1"/>
  <c r="S259" i="1"/>
  <c r="U259" i="1"/>
  <c r="S291" i="1"/>
  <c r="U291" i="1"/>
  <c r="K259" i="1"/>
</calcChain>
</file>

<file path=xl/connections.xml><?xml version="1.0" encoding="utf-8"?>
<connections xmlns="http://schemas.openxmlformats.org/spreadsheetml/2006/main">
  <connection id="1" keepAlive="1" name="SP_Meldunek_parametry" type="5" refreshedVersion="5" savePassword="1" deleted="1" background="1" saveData="1" credentials="none">
    <dbPr connection="" command=""/>
  </connection>
  <connection id="2" keepAlive="1" name="SP_Meldunek_sekcja_I_tab_1" type="5" refreshedVersion="5" savePassword="1" deleted="1" background="1" saveData="1" credentials="none">
    <dbPr connection="" command=""/>
  </connection>
  <connection id="3" keepAlive="1" name="SP_Meldunek_sekcja_I_tab_2" type="5" refreshedVersion="5" savePassword="1" deleted="1" background="1" saveData="1" credentials="none">
    <dbPr connection="" command=""/>
  </connection>
  <connection id="4" keepAlive="1" name="SP_Meldunek_sekcja_II_tab_1" type="5" refreshedVersion="5" savePassword="1" deleted="1" background="1" saveData="1" credentials="none">
    <dbPr connection="" command=""/>
  </connection>
  <connection id="5" keepAlive="1" name="SP_Meldunek_sekcja_II_tab_2" type="5" refreshedVersion="5" savePassword="1" deleted="1" background="1" saveData="1" credentials="none">
    <dbPr connection="" command=""/>
  </connection>
  <connection id="6" keepAlive="1" name="SP_Meldunek_sekcja_III_tab_1" type="5" refreshedVersion="5" savePassword="1" deleted="1" background="1" saveData="1" credentials="none">
    <dbPr connection="" command=""/>
  </connection>
  <connection id="7" keepAlive="1" name="SP_Meldunek_sekcja_III_tab_2" type="5" refreshedVersion="5" savePassword="1" deleted="1" background="1" saveData="1" credentials="none">
    <dbPr connection="" command=""/>
  </connection>
  <connection id="8" keepAlive="1" name="SP_Meldunek_sekcja_IV" type="5" refreshedVersion="5" savePassword="1" deleted="1" background="1" saveData="1" credentials="none">
    <dbPr connection="" command=""/>
  </connection>
  <connection id="9" keepAlive="1" name="SP_Meldunek_sekcja_IX_tab_1" type="5" refreshedVersion="5" savePassword="1" deleted="1" background="1" saveData="1" credentials="none">
    <dbPr connection="" command=""/>
  </connection>
  <connection id="10" keepAlive="1" name="SP_Meldunek_sekcja_IX_tab_2" type="5" refreshedVersion="5" savePassword="1" deleted="1" background="1" saveData="1" credentials="none">
    <dbPr connection="" command=""/>
  </connection>
  <connection id="11" keepAlive="1" name="SP_Meldunek_sekcja_V_tab_1" type="5" refreshedVersion="5" savePassword="1" deleted="1" background="1" saveData="1" credentials="none">
    <dbPr connection="" command=""/>
  </connection>
  <connection id="12" keepAlive="1" name="SP_Meldunek_sekcja_V_tab_2" type="5" refreshedVersion="5" savePassword="1" deleted="1" background="1" saveData="1" credentials="none">
    <dbPr connection="" command=""/>
  </connection>
  <connection id="13" keepAlive="1" name="SP_Meldunek_sekcja_V_tab_3" type="5" refreshedVersion="5" savePassword="1" deleted="1" background="1" saveData="1" credentials="none">
    <dbPr connection="" command=""/>
  </connection>
  <connection id="14" keepAlive="1" name="SP_Meldunek_sekcja_V_tab_4" type="5" refreshedVersion="5" savePassword="1" deleted="1" background="1" saveData="1" credentials="none">
    <dbPr connection="" command=""/>
  </connection>
  <connection id="15" keepAlive="1" name="SP_Meldunek_sekcja_VI_tab_1" type="5" refreshedVersion="5" savePassword="1" deleted="1" background="1" saveData="1" credentials="none">
    <dbPr connection="" command=""/>
  </connection>
  <connection id="16" keepAlive="1" name="SP_Meldunek_sekcja_VI_tab_2" type="5" refreshedVersion="5" savePassword="1" deleted="1" background="1" saveData="1" credentials="none">
    <dbPr connection="" command=""/>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5" savePassword="1" deleted="1" background="1" saveData="1" credentials="none">
    <dbPr connection="" command=""/>
  </connection>
</connections>
</file>

<file path=xl/sharedStrings.xml><?xml version="1.0" encoding="utf-8"?>
<sst xmlns="http://schemas.openxmlformats.org/spreadsheetml/2006/main" count="1006" uniqueCount="180">
  <si>
    <t>Obywatelstwo</t>
  </si>
  <si>
    <t>Razem</t>
  </si>
  <si>
    <t>Sprawa</t>
  </si>
  <si>
    <t>wnioski</t>
  </si>
  <si>
    <t>pobyt tolerowany</t>
  </si>
  <si>
    <t>świadczenia poza ośrodkiem</t>
  </si>
  <si>
    <t>opuścili ośrodek</t>
  </si>
  <si>
    <t>nowo przyjęci</t>
  </si>
  <si>
    <t>osoby</t>
  </si>
  <si>
    <t>Cudzoziemcy</t>
  </si>
  <si>
    <t>Osoby</t>
  </si>
  <si>
    <t>zaproszenie</t>
  </si>
  <si>
    <t>utrzymanie</t>
  </si>
  <si>
    <t>wpis</t>
  </si>
  <si>
    <t>wpis SIS</t>
  </si>
  <si>
    <t>wykreślenie</t>
  </si>
  <si>
    <t>wykreślenie SIS</t>
  </si>
  <si>
    <t>wnioski cudz.</t>
  </si>
  <si>
    <t>konsultacje</t>
  </si>
  <si>
    <t>telegramy</t>
  </si>
  <si>
    <t>inne państwo</t>
  </si>
  <si>
    <t>fakultatywne</t>
  </si>
  <si>
    <t>decyzje</t>
  </si>
  <si>
    <t>Czynności</t>
  </si>
  <si>
    <t>pobyt rezyd. UE</t>
  </si>
  <si>
    <t>pozytywne</t>
  </si>
  <si>
    <t>negatywne</t>
  </si>
  <si>
    <t>umorzenia</t>
  </si>
  <si>
    <t>Wnioskujący</t>
  </si>
  <si>
    <t>przebywający 
w ośrodku</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</si>
  <si>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</si>
  <si>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</si>
  <si>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</si>
  <si>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</si>
  <si>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</si>
  <si>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</si>
  <si>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</si>
  <si>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</si>
  <si>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</si>
  <si>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</si>
  <si>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</si>
  <si>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</si>
  <si>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</si>
  <si>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</si>
  <si>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</si>
  <si>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</si>
  <si>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</si>
  <si>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</si>
  <si>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X. Ogólne trendy</t>
  </si>
  <si>
    <t>Placówka</t>
  </si>
  <si>
    <t>RAZEM</t>
  </si>
  <si>
    <t>Lwów</t>
  </si>
  <si>
    <t>Łuck</t>
  </si>
  <si>
    <t>uchylenie 
i umorzenie</t>
  </si>
  <si>
    <t>Transfer</t>
  </si>
  <si>
    <t>SUMA</t>
  </si>
  <si>
    <t>Państwo</t>
  </si>
  <si>
    <t>Wniosek IN</t>
  </si>
  <si>
    <t>Decyzja pozytywna</t>
  </si>
  <si>
    <t>Wniosek OUT</t>
  </si>
  <si>
    <t>Status uchodźcy</t>
  </si>
  <si>
    <t>Ochrona uzupełniająca</t>
  </si>
  <si>
    <t>Pobyt tolerowany</t>
  </si>
  <si>
    <t>Umorzenie</t>
  </si>
  <si>
    <t>Zezwolenia cofnięte</t>
  </si>
  <si>
    <t>Zezwolenia wydane</t>
  </si>
  <si>
    <t xml:space="preserve">Informacja o działalności 
Urzędu do Spraw Cudzoziemców 
</t>
  </si>
  <si>
    <t>Ochrona międzynarodowa</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</si>
  <si>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</si>
  <si>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</si>
  <si>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</si>
  <si>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</si>
  <si>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</si>
  <si>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</si>
  <si>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</si>
  <si>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</si>
  <si>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</si>
  <si>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</si>
  <si>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</si>
  <si>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</si>
  <si>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</si>
  <si>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</si>
  <si>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</si>
  <si>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</si>
  <si>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</si>
  <si>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</si>
  <si>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</si>
  <si>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</si>
  <si>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</si>
  <si>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</si>
  <si>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</si>
  <si>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zawiesz. wpisów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</si>
  <si>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</si>
  <si>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</si>
  <si>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</si>
  <si>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</si>
  <si>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</si>
  <si>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</si>
  <si>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</si>
  <si>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</si>
  <si>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</si>
  <si>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</si>
  <si>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</si>
  <si>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</si>
  <si>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</si>
  <si>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</si>
  <si>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</si>
  <si>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</si>
  <si>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</si>
  <si>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</si>
  <si>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</si>
  <si>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</si>
  <si>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</si>
  <si>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</si>
  <si>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</si>
  <si>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</si>
  <si>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</si>
  <si>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</si>
  <si>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</si>
  <si>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</si>
  <si>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</si>
  <si>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</si>
  <si>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</si>
  <si>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</si>
  <si>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</si>
  <si>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</si>
  <si>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Wnioskujacy</t>
  </si>
  <si>
    <t>Decyzje</t>
  </si>
  <si>
    <t>Inne_panstwo</t>
  </si>
  <si>
    <t>Konsul_RP</t>
  </si>
  <si>
    <t>Czynnosc</t>
  </si>
  <si>
    <t>zawieszenie wpisów</t>
  </si>
  <si>
    <t>małoletni</t>
  </si>
  <si>
    <t>WNIOSEK O ZAREJESTROWANIE POBYTU OBYWATELA UE</t>
  </si>
  <si>
    <t>TADŻYKISTAN</t>
  </si>
  <si>
    <t>WZNOWIENIA</t>
  </si>
  <si>
    <t>BELGIA</t>
  </si>
  <si>
    <t>WŁOCHY</t>
  </si>
  <si>
    <r>
      <t>*</t>
    </r>
    <r>
      <rPr>
        <i/>
        <sz val="6"/>
        <color theme="1"/>
        <rFont val="Roboto"/>
        <charset val="238"/>
      </rPr>
      <t xml:space="preserve"> zgodnie z nowym aquis azylowym od 1.01.2014 r. wznowienie postępowania po tzw. transferze dublińskim liczy się jako kolejny wniosek o nadanie statusu uchodźcy</t>
    </r>
  </si>
  <si>
    <t>obligatoryjne</t>
  </si>
  <si>
    <t xml:space="preserve">I. Wnioski, które wpłynęły do wojewodów w sprawie zezwolenia na pobyt czasowy, pobyt stały i pobyt rezydenta długoterminowego UE oraz wydane w tych sprawach decyzje:
</t>
  </si>
  <si>
    <t>II. Odwołania od decyzji wydanych w I instancji w sprawie legalizacji pobytu cudzoziemców na terytorium RP, odpowiedzi na skargi oraz wnioski o udzielenie zezwolenia na pobyt stały dla członków rodzin repatriantów:</t>
  </si>
  <si>
    <t>III. Wykaz cudzoziemców, których pobyt na terytorium RP jest niepożądany</t>
  </si>
  <si>
    <t>V.  Informacja o Małym Ruchu Granicznym</t>
  </si>
  <si>
    <t>VI. Przyjęte wnioski o udzielenie ochrony międzynarodowej w RP:</t>
  </si>
  <si>
    <t>VII. Stosowanie Rozporządzenia  Dublińskiego*:</t>
  </si>
  <si>
    <t>VIII. Wydane decyzje w sprawie o udzielenie ochrony międzynarodowej:</t>
  </si>
  <si>
    <t>IX. Cudzoziemcy, w sprawie których wszczęto postępowanie o udzielenie ochrony międzynarodowej i którym zapewniono zakwaterowanie w ośrodkach dla cudzoziemców:</t>
  </si>
  <si>
    <t>01.12.2023</t>
  </si>
  <si>
    <t>31.12.2023</t>
  </si>
  <si>
    <t>01.01.2023</t>
  </si>
  <si>
    <t>BIAŁORUŚ</t>
  </si>
  <si>
    <t>IRAN</t>
  </si>
  <si>
    <t>TURCJA</t>
  </si>
  <si>
    <t>EGIPT</t>
  </si>
  <si>
    <t>NORWEGIA</t>
  </si>
  <si>
    <t>NIDERLANDY</t>
  </si>
  <si>
    <t>ŁOTWA</t>
  </si>
  <si>
    <t>RUMUNIA</t>
  </si>
  <si>
    <t>AFGANISTAN</t>
  </si>
  <si>
    <t>25.12.2023 - 31.12.2023</t>
  </si>
  <si>
    <t>18.12.2023 - 24.12.2023</t>
  </si>
  <si>
    <t>11.12.2023 - 17.12.2023</t>
  </si>
  <si>
    <t>04.12.2023 - 10.12.2023</t>
  </si>
  <si>
    <t>27.11.2023 - 03.12.2023</t>
  </si>
  <si>
    <t>WNIOSEK O WYDANIE DOKUMENTU POTWIERDZAJĄCEGO PRAWO STAŁEGO POBYTU</t>
  </si>
  <si>
    <t>WNIOSEK O WYDANIE KARTY POBYTU CZŁONKA RODZINY OBYWATELA UE</t>
  </si>
  <si>
    <t>WNIOSEK O WYDANIE KARTY STAŁEGO POBYTU (CZŁONKA RODZINY OBYWATELA UE)</t>
  </si>
  <si>
    <t xml:space="preserve">Według stanu na 31  grudnia  br. pod opieką Szefa UdSC znajdowało się 4 378 osób, z czego 669 zamieszkiwało w jednym z dziewięciu ośrodków dla cudzoziemców, a pozostałe 3 708 osób pobierało świadczenie pieniężne na samodzielne funkcjonowanie poza ośrodkiem. </t>
  </si>
  <si>
    <t>W grudniu 2023 r. wydano 154 zezwolenia dotyczące Małego Ruchu Granicznego. Natomiast  w całym 2023 r. wydano łącznie 5 264 zezwolenia - wszystkie wydane przez placówkę we Lwowie.</t>
  </si>
  <si>
    <t xml:space="preserve">W sumie od początku roku cudzoziemcy złożyli  614 tys. wniosków w sprawach o udzielenie zezwoleń na pobyt. 
Najwięcej osób (90%) zainteresowanych było zezwoleniem na pobyt czasowy (blisko 556 tys.), natomiast 6% zezwoleniem na pobyt stały (ponad 33 tys.),  a 4% zezwoleniem na pobyt rezydenta długoterminowego UE (ponad  23 tys.). Dominującym państwem pochodzenia była Ukraina (328,9 tys.). Bardzo licznie wnioski również składali: Białorusini (85,8 tys.), Gruzini (33,7 tys.), Hindusi (18,8 tys.), Turcy (13,9 tys.)     i Mołdawianie (11,2 tys.).
Blisko połowa wnioskodawców to osoby w wieku 18-34 (279,1 tys.), a kolejne 42% (257,5 tys.) to 35-64 latkowie. Wśród osób małoletnich bardzo liczną grupę stanowią dzieci z przedziału wiekowego 0-13 (58,7 tys.). Pod względem płci dominują mężczyźni (62%).
Zwyczajowo wnioskodawcy koncentrowali się w województwach z dużymi ośrodkami miejskimi. Najwięcej cudzoziemców złożyło swoje wnioski w Mazowieckim Urzędzie Wojewódzkim (143,6 tys.), Wielkopolskim UW (67,3 tys.), Dolnośląskim UW (59,8 tys.), Zachodniopomorskim UW (55,6 tys.), Śląskim UW (50,8 tys.). W tym samym czasie urzędy wojewódzkie wydały ponad 412 tys. decyzji, z czego 89% stanowiły zgody na pobyt, dalsze 7% odmowy, a 4% - umorzenia postępowania. </t>
  </si>
  <si>
    <t>IV. Konsultacje wizowe</t>
  </si>
  <si>
    <t>W grudniu br. wpłynęło do urzędu blisko 54 tys. wniosków w ramach konsultacji wizowych - blisko 46 tys. pochodziło z innych państw członkowskich, a 8 tys. od konsulów. Liczba wydanych decyzji utrzymuje się na zbliżonych poziomie do liczby wniosków. Ogółem wydano ponad 60 tys. decyzji, przy czym ponad 51 tys. dotyczyło wniosków przesłanych z innych państw, a blisko 9 tys. w sprawach dotyczących wniosków od konsulów.</t>
  </si>
  <si>
    <t>W grudniu br. Szef UdSC zrealizował 2 895 spraw dotyczących wykazu, spośród których do najliczniejszych zaliczały się wpisy SIS (33%), wpisy do Wykazu (23%) oraz alerty pobytowe (30%).</t>
  </si>
  <si>
    <t xml:space="preserve">W ramach procedur dublińskich wnioskami IN objętych było 3 932 cudzoziemców (-58% w porównaniu z rokiem  2022 r.). Z kolei Polska wystąpiła z takim wnioskiem do innych krajów europejskich (OUT) w przypadku 250 os. (275 w 2022), z czego 90% wniosków IN oraz 72% wniosków OUT zostało rozpatrzonych pozytywnie. 51% wniosków IN dotyczyło współpracy z Niemcami, a 17% - z Francją. Procedury OUT kierowane były głównie do Niemiec (34%) i Francji (11%). 
W podziale na obywatelstwo cudzoziemców, wnioski IN dotyczyły najczęściej ob. Rosji (27%), a także Ukrainy (9%) i Białorusi (8%). </t>
  </si>
  <si>
    <t>Warszawa, 25 stycznia 2024 r.</t>
  </si>
  <si>
    <r>
      <rPr>
        <sz val="11"/>
        <rFont val="Roboto"/>
        <charset val="238"/>
      </rPr>
      <t xml:space="preserve">Najwięcej odwołań od decyzji wydanych w I instancji (91%) odnosiło się do decyzji dotyczących pobytu czasowego (19 808 ), pobytu stałego (5%  - 1 088) i rezydenta długoterminowego (2% - 516).  Należy przy tym pamiętać, że w sprawie o zobowiązanie do powrotu do Urzędu wpływały tylko te odwołania, które zostały przyjęte przez organ pierwszej instancji do 6 kwietnia 2023 r. Odwołania złożone po tej dacie są rozpatrywane przez Komendanta Głównego Straży Granicznej. W sumie złożono 21,9 tys. odwołań, po około 1,8 tys. miesięcznie.  
Najczęściej dotyczyły one obywateli: Ukrainy (37%), Białorusi (18%), Gruzji (10%), Turcji i Indii (po 5% każde). Zdecydowana większość odwołań dotyczy spraw prowadzonych przez Wojewodę Mazowieckiego (85%).
</t>
    </r>
    <r>
      <rPr>
        <sz val="11"/>
        <color theme="1"/>
        <rFont val="Roboto"/>
        <charset val="238"/>
      </rPr>
      <t xml:space="preserve">7 557 (28%) spraw zakończyło się utrzymaniem decyzji, 11 876 (45%) pozytywną decyzją, 1 398 (6%) uchyleniem decyzji i umorzeniem postępowania, a 3 526 (13%) uchyleniem decyzji i przekazaniem sprawy do ponownego rozpoznania.
W przypadku odwołań dotyczących postępowań o udzielenie zezwolenia na pobyt czasowy w 11 478 przypadkach zapadła decyzja pozytywna, w 6 213 utrzymano decyzje, a w 3 162 sprawach zdecydowano o uchyleniu decyzji i przekazaniu sprawy do ponownego rozpoznania. 
</t>
    </r>
    <r>
      <rPr>
        <sz val="11"/>
        <rFont val="Roboto"/>
        <charset val="238"/>
      </rPr>
      <t xml:space="preserve">Liczba spraw w toku wynosi ponad 19 tys., a średni czas trwania postępowania - 169 dni. </t>
    </r>
  </si>
  <si>
    <t xml:space="preserve">Do końca grudnia  br. cudzoziemcy złożyli 6 649 wniosków o udzielenie ochrony międzynarodowej na terytorium RP, które objęły 9 513 osób. Są to wartości mniejsze w porównaniu z tym samym okresem sprawozdawczym w 2022 r. (9,9 tys. osób objętych wnioskami). Nadal najliczniej o ochronę ubiegali się: Białorusini (3 713  osób), Ukraińcy (1 770), Rosjanie (1 766), Turcy (248) i Egipcjanie (194). Obywatele tych pięciu najliczniejszych państw pochodzenia złożyli w sumie 81% wniosków o ochronę. 
W  2023 roku dominowały wnioski pierwsze (5 766), które dotyczyły 7 871 osób. Wnioski kolejne (883) dotyczyły 1 642 osób. 
Najwięcej wniosków złożyli mężczyźni (5 859), głównie w przedziale wiekowym 18-34 lata. Natomiast kobiety stanowią mniej liczbą grupę (3 353   - 37%), ale również tutaj dominował ten sam przedział wiekowy. Liczba dzieci (25% wszystkich osób objętych wnioskami) obydwu płci w wieku do lat 13 wynosiła - 1 926 a w wieku 14-17 - 451.
W porównaniu z 2022 r. w zakresie najliczniejszych obywatelstw nastąpiły następujące zmiany: Białoruś – wzrost o 19%, Ukraina – bez zmian, Rosja – spadek o 21%, Turcja – ponad dwukrotny wzrost, Egipt – wzrost o 10%, Irak – pięciokrotny spadek, Afganistan – dwukrotny spadek.  Jednak największy wzrost (trzykrotny z 46 na 152 osoby)) dotyczył obywateli Indii. </t>
  </si>
  <si>
    <t xml:space="preserve">W  2023 r. Szef UdSC wydał 8 814 decyzji w sprawach o udzielenie ochrony międzynarodowej, z czego 4 631 przyznawało jedną z form ochrony: status uchodźcy nadano 602 osobom, a ochronę uzupełniającą udzielono 4 029 cudzoziemcom. Status uchodźcy nadano głownie obywatelom Białorusi (228 os.), Rosji (113), Afganistanu (106 os.) Turcji (38), oraz Syria (16). 
Ochronę uzupełniającą udzielano najczęściej obywatelom Białorusi (2 651 os.), Ukrainy (1 126 os.), Rosji (79 os.) ale także  Afganistanu (53 os.)  i Somalia (22). Decyzję negatywną otrzymało 1 880  cudzoziemców - głównie z Rosji (877 os.), Egiptu (133 os.), Tadżykistanu  (115 os.),  Ukrainy (88) i Indii (63)  Postępowania 2 297 osób (w tym 870 ob. Rosji, 169 ob. Turcji, 155 ob. Ukrainy, 148 ob. Egiptu, 143 ob. Afganistanu) zostały umorzone.
Miesięcznie Szef UdSC wydawał około 600-800 decyzji w sprawach o udzielenie ochrony międzynarodowej. Wskaźnik uznawalności            w 2023 r. wyniósł 71%, przy czym dla Białorusi – 98%, dla Ukrainy – 93%, dla Rosji -18%, dla Afganistanu – 98%, dla Turcji – 61%,                  a w przypadku Egiptu - 2%. 
Średni czas trwania postępowania to 120 dni. Liczba spraw w toku wg stanu na 21 grudnia 2023 r. wynosi blisko 3,7 tys. </t>
  </si>
  <si>
    <t>Sytuacja migracyjna w Polsce w dalszym ciągu jest zdominowana przez napływ obywateli Ukrainy do Polski oraz konsekwencje wojny    w tym kraju. Najbardziej dotknięte ruchem osobowym jest wciąż granica z Polską (od 24 lutego 2022 r. 18,1 mln wjazdów), przy czym      w ostatnich miesiącach liczba powrotów na Ukrainę jest nieznacznie większa niż wjazdów do Polski (w sumie 16,3 mln wyjazdów). 
Od 24 lutego 2022 r. liczba zarejestrowanych wniosków o ochronę czasową wyniosła ponad 1 776 tys. Główne obywatelstwa korzystające z tej formy ochrony to: Ukraińcy (1 772 tys.), Rosjanie (1,1 tys.), Białorusini (485), Gruzini (317), Mołdawianie (309)                   i Azerowie (237). Dane te uwzględniają również zaświadczenia o udzielonej ochronie czasowej wydane przez Szefa UdSC, obywatelom państw trzecich, którzy posiadali pobyt stały lub ochronę na Ukrainie. Są to go głównie Rosjanie, Białorusini, Wietnamczycy, Ukraińcy        i Gruzini. Zgodnie ze stanem na 31 grudnia 2023 r. ważną ochronę czasową posiadało ponad 954  tys. osób.                                                                                                                                                                                                                                                                                                                                                                                   Posiadaczami ważnych dokumentów uprawniających do pobytu na terytorium RP było 1 876 878 cudzoziemców. Dominują obywatele Ukrainy (1 485 tys.), na drugim miejscu są Białorusini (117 tys.), następnie: Gruzini (27 tys.), Rosjanie (21 tys.), Hindusi (20,1 tys.), Niemcy (16,6 tys.),  Wietnamczycy (13,2 tys.), Turcy (10,9 tys.), Mołdawianie (8,9 tys.) i Uzbecy (8,8 tys.). Liczba cudzoziemców uprawnionych do pobytu - w porównaniu z sytuacją sprzed roku wzrosła o 174 tys. osób, przy czym największy wzrost dotyczy obywateli Ukrainy (+ 88 tys.) i Białorusi (+46 tys.). Zauważalny jest również wzrost zainteresowania pobytem w Polsce ze strony Gruzinów (+7 tys.), Hindusów (+6 tys.) i Turków (+4 tys.). Natomiast spadek liczby ważnych dokumentów dotyczy przede wszystkim obywatelu UE - głównie Niemców (-1 tys.), Hiszpanów (-0,5 tys.), ale również: Francuzów (-0,3 tys.) oraz Bułgarów, Węgrów i Włochów (po -0,2 tys. każde).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</si>
</sst>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zł&quot;* #,##0_);_(&quot;zł&quot;* \(#,##0\);_(&quot;zł&quot;* &quot;-&quot;_);_(@_)"/>
    <numFmt numFmtId="165" formatCode="yyyy/mm/dd;@"/>
  </numFmts>
  <fonts count="42"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sz val="8"/>
      <name val="Tahoma"/>
      <family val="2"/>
      <charset val="238"/>
    </font>
    <font>
      <sz val="11"/>
      <color theme="1"/>
      <name val="Roboto"/>
      <charset val="238"/>
    </font>
    <font>
      <b/>
      <sz val="11"/>
      <color theme="1"/>
      <name val="Roboto"/>
      <charset val="238"/>
    </font>
    <font>
      <b/>
      <sz val="18"/>
      <name val="Roboto"/>
      <charset val="238"/>
    </font>
    <font>
      <b/>
      <sz val="15"/>
      <name val="Roboto"/>
      <charset val="238"/>
    </font>
    <font>
      <b/>
      <i/>
      <sz val="14"/>
      <color theme="1"/>
      <name val="Roboto"/>
      <charset val="238"/>
    </font>
    <font>
      <sz val="11"/>
      <name val="Roboto"/>
      <charset val="238"/>
    </font>
    <font>
      <b/>
      <sz val="10"/>
      <color theme="1"/>
      <name val="Roboto"/>
      <charset val="238"/>
    </font>
    <font>
      <b/>
      <sz val="9"/>
      <name val="Roboto"/>
      <charset val="238"/>
    </font>
    <font>
      <sz val="9"/>
      <name val="Roboto"/>
      <charset val="238"/>
    </font>
    <font>
      <sz val="10"/>
      <name val="Roboto"/>
      <charset val="238"/>
    </font>
    <font>
      <sz val="6"/>
      <color theme="1"/>
      <name val="Roboto"/>
      <charset val="238"/>
    </font>
    <font>
      <i/>
      <sz val="6"/>
      <color theme="1"/>
      <name val="Roboto"/>
      <charset val="238"/>
    </font>
    <font>
      <i/>
      <sz val="9"/>
      <color theme="1"/>
      <name val="Roboto"/>
      <charset val="238"/>
    </font>
    <font>
      <b/>
      <sz val="8"/>
      <name val="Roboto"/>
      <charset val="238"/>
    </font>
    <font>
      <i/>
      <sz val="8"/>
      <color theme="1"/>
      <name val="Roboto"/>
      <charset val="238"/>
    </font>
    <font>
      <b/>
      <sz val="7"/>
      <name val="Roboto"/>
      <charset val="238"/>
    </font>
    <font>
      <sz val="10"/>
      <color theme="1"/>
      <name val="Roboto"/>
      <charset val="238"/>
    </font>
    <font>
      <sz val="9"/>
      <color theme="1"/>
      <name val="Roboto"/>
      <charset val="238"/>
    </font>
    <font>
      <sz val="8"/>
      <name val="Roboto"/>
      <charset val="238"/>
    </font>
    <font>
      <sz val="8"/>
      <color theme="1"/>
      <name val="Roboto"/>
      <charset val="238"/>
    </font>
    <font>
      <b/>
      <sz val="10"/>
      <name val="Roboto"/>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E8E8E8"/>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cellStyleXfs>
  <cellXfs count="311">
    <xf numFmtId="0" fontId="0" fillId="0" borderId="0" xfId="0"/>
    <xf numFmtId="0" fontId="0" fillId="0" borderId="0" xfId="0"/>
    <xf numFmtId="0" fontId="0" fillId="0" borderId="0" xfId="0"/>
    <xf numFmtId="0" fontId="21" fillId="0" borderId="0" xfId="0" applyFont="1" applyProtection="1">
      <protection locked="0"/>
    </xf>
    <xf numFmtId="0" fontId="21" fillId="0" borderId="0" xfId="0" applyFont="1" applyBorder="1" applyProtection="1">
      <protection locked="0"/>
    </xf>
    <xf numFmtId="14" fontId="21" fillId="0" borderId="0" xfId="0" applyNumberFormat="1" applyFont="1" applyProtection="1">
      <protection locked="0"/>
    </xf>
    <xf numFmtId="165" fontId="21" fillId="0" borderId="0" xfId="0" applyNumberFormat="1" applyFont="1" applyProtection="1">
      <protection locked="0"/>
    </xf>
    <xf numFmtId="0" fontId="21" fillId="0" borderId="0" xfId="0" applyFont="1" applyAlignment="1" applyProtection="1">
      <protection locked="0"/>
    </xf>
    <xf numFmtId="0" fontId="25" fillId="0" borderId="0" xfId="0" applyFont="1" applyAlignment="1" applyProtection="1">
      <alignment vertical="center"/>
      <protection locked="0"/>
    </xf>
    <xf numFmtId="0" fontId="26" fillId="0" borderId="0" xfId="0" applyFont="1" applyProtection="1">
      <protection locked="0"/>
    </xf>
    <xf numFmtId="0" fontId="27" fillId="0" borderId="0" xfId="0" applyFont="1" applyAlignment="1" applyProtection="1">
      <alignment horizontal="left" vertical="center"/>
      <protection locked="0"/>
    </xf>
    <xf numFmtId="0" fontId="30" fillId="0" borderId="0" xfId="43" applyFont="1" applyProtection="1">
      <protection locked="0"/>
    </xf>
    <xf numFmtId="0" fontId="21" fillId="0" borderId="0" xfId="0" applyFont="1" applyFill="1" applyBorder="1" applyProtection="1">
      <protection locked="0"/>
    </xf>
    <xf numFmtId="0" fontId="28" fillId="0" borderId="0" xfId="10" applyFont="1" applyFill="1" applyBorder="1" applyAlignment="1" applyProtection="1">
      <alignment horizontal="left" vertical="center"/>
      <protection locked="0"/>
    </xf>
    <xf numFmtId="0" fontId="28" fillId="0" borderId="0" xfId="10" applyFont="1" applyFill="1" applyBorder="1" applyAlignment="1" applyProtection="1">
      <alignment horizontal="center" vertical="center"/>
      <protection locked="0"/>
    </xf>
    <xf numFmtId="0" fontId="31" fillId="0" borderId="0" xfId="0" applyFont="1" applyAlignment="1" applyProtection="1">
      <alignment horizontal="center" vertical="center" wrapText="1"/>
      <protection locked="0"/>
    </xf>
    <xf numFmtId="165" fontId="31" fillId="0" borderId="0" xfId="0" applyNumberFormat="1" applyFont="1" applyAlignment="1" applyProtection="1">
      <alignment horizontal="center" vertical="center" wrapText="1"/>
      <protection locked="0"/>
    </xf>
    <xf numFmtId="0" fontId="21" fillId="0" borderId="0" xfId="0" applyFont="1" applyAlignment="1" applyProtection="1">
      <alignment wrapText="1"/>
      <protection locked="0"/>
    </xf>
    <xf numFmtId="165" fontId="21" fillId="0" borderId="0" xfId="0" applyNumberFormat="1" applyFont="1" applyAlignment="1" applyProtection="1">
      <alignment wrapText="1"/>
      <protection locked="0"/>
    </xf>
    <xf numFmtId="0" fontId="33" fillId="0" borderId="0" xfId="0" applyFont="1" applyAlignment="1" applyProtection="1">
      <alignment vertical="top" wrapText="1"/>
      <protection locked="0"/>
    </xf>
    <xf numFmtId="0" fontId="27" fillId="0" borderId="0" xfId="0" applyFont="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28" fillId="0" borderId="0" xfId="24" applyFont="1" applyFill="1" applyBorder="1" applyAlignment="1" applyProtection="1">
      <alignment horizontal="center" vertical="center" wrapText="1"/>
      <protection locked="0"/>
    </xf>
    <xf numFmtId="3" fontId="28" fillId="0" borderId="0" xfId="0" applyNumberFormat="1" applyFont="1" applyFill="1" applyBorder="1" applyAlignment="1" applyProtection="1">
      <alignment horizontal="center" vertical="center"/>
    </xf>
    <xf numFmtId="0" fontId="35" fillId="0" borderId="0" xfId="0" applyFont="1" applyAlignment="1" applyProtection="1">
      <alignment vertical="top"/>
      <protection locked="0"/>
    </xf>
    <xf numFmtId="0" fontId="21" fillId="0" borderId="50" xfId="0" applyFont="1" applyBorder="1" applyProtection="1">
      <protection locked="0"/>
    </xf>
    <xf numFmtId="165" fontId="35" fillId="0" borderId="0" xfId="0" applyNumberFormat="1" applyFont="1" applyAlignment="1" applyProtection="1">
      <alignment vertical="top"/>
      <protection locked="0"/>
    </xf>
    <xf numFmtId="0" fontId="28" fillId="35" borderId="0" xfId="0" applyFont="1" applyFill="1" applyBorder="1" applyAlignment="1" applyProtection="1">
      <alignment horizontal="center" vertical="center"/>
      <protection locked="0"/>
    </xf>
    <xf numFmtId="3" fontId="28" fillId="35" borderId="0" xfId="0" applyNumberFormat="1" applyFont="1" applyFill="1" applyBorder="1" applyAlignment="1" applyProtection="1">
      <alignment horizontal="center" vertical="center"/>
      <protection locked="0"/>
    </xf>
    <xf numFmtId="3" fontId="28" fillId="35" borderId="0" xfId="24" applyNumberFormat="1" applyFont="1" applyFill="1" applyBorder="1" applyAlignment="1" applyProtection="1">
      <alignment horizontal="center" vertical="center" wrapText="1"/>
      <protection locked="0"/>
    </xf>
    <xf numFmtId="165" fontId="28" fillId="35" borderId="0" xfId="24" applyNumberFormat="1" applyFont="1" applyFill="1" applyBorder="1" applyAlignment="1" applyProtection="1">
      <alignment horizontal="center" vertical="center" wrapText="1"/>
      <protection locked="0"/>
    </xf>
    <xf numFmtId="0" fontId="28" fillId="36" borderId="21" xfId="0" applyFont="1" applyFill="1" applyBorder="1" applyAlignment="1" applyProtection="1">
      <alignment horizontal="center" vertical="center" textRotation="90" wrapText="1"/>
      <protection locked="0"/>
    </xf>
    <xf numFmtId="3" fontId="29" fillId="0" borderId="10" xfId="0" applyNumberFormat="1" applyFont="1" applyBorder="1" applyAlignment="1" applyProtection="1">
      <alignment horizontal="right" vertical="center"/>
    </xf>
    <xf numFmtId="3" fontId="28" fillId="35" borderId="45" xfId="10" applyNumberFormat="1" applyFont="1" applyFill="1" applyBorder="1" applyAlignment="1" applyProtection="1">
      <alignment horizontal="center" vertical="center"/>
    </xf>
    <xf numFmtId="0" fontId="36" fillId="35" borderId="0" xfId="10" applyFont="1" applyFill="1" applyBorder="1" applyAlignment="1" applyProtection="1">
      <alignment horizontal="center" vertical="center" wrapText="1"/>
      <protection locked="0"/>
    </xf>
    <xf numFmtId="0" fontId="36" fillId="35" borderId="0" xfId="10" applyFont="1" applyFill="1" applyBorder="1" applyAlignment="1" applyProtection="1">
      <alignment horizontal="center" vertical="center"/>
      <protection locked="0"/>
    </xf>
    <xf numFmtId="0" fontId="28" fillId="36" borderId="0" xfId="10" applyFont="1" applyFill="1" applyBorder="1" applyAlignment="1" applyProtection="1">
      <alignment horizontal="center" vertical="center"/>
      <protection locked="0"/>
    </xf>
    <xf numFmtId="3" fontId="28" fillId="36" borderId="0" xfId="10" applyNumberFormat="1" applyFont="1" applyFill="1" applyBorder="1" applyAlignment="1" applyProtection="1">
      <alignment horizontal="center" vertical="center"/>
    </xf>
    <xf numFmtId="0" fontId="28" fillId="35" borderId="0" xfId="10" applyFont="1" applyFill="1" applyBorder="1" applyAlignment="1" applyProtection="1">
      <alignment horizontal="center" vertical="center"/>
      <protection locked="0"/>
    </xf>
    <xf numFmtId="0" fontId="36" fillId="35" borderId="0" xfId="10" applyFont="1" applyFill="1" applyBorder="1" applyAlignment="1" applyProtection="1">
      <alignment horizontal="left" vertical="center" indent="1"/>
      <protection locked="0"/>
    </xf>
    <xf numFmtId="0" fontId="27" fillId="0" borderId="0" xfId="0" applyFont="1" applyAlignment="1" applyProtection="1">
      <alignment horizontal="left"/>
      <protection locked="0"/>
    </xf>
    <xf numFmtId="0" fontId="37" fillId="0" borderId="0" xfId="0" applyFont="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9" fillId="0" borderId="0" xfId="0" applyFont="1" applyAlignment="1" applyProtection="1">
      <alignment horizontal="left" vertical="top" wrapText="1"/>
      <protection locked="0"/>
    </xf>
    <xf numFmtId="0" fontId="40" fillId="0" borderId="0" xfId="0" applyFont="1" applyAlignment="1" applyProtection="1">
      <alignment horizontal="center" vertical="center"/>
      <protection locked="0"/>
    </xf>
    <xf numFmtId="0" fontId="40" fillId="0" borderId="0" xfId="0" applyFont="1" applyAlignment="1" applyProtection="1">
      <alignment horizontal="left" vertical="center" indent="1"/>
      <protection locked="0"/>
    </xf>
    <xf numFmtId="0" fontId="40" fillId="0" borderId="0" xfId="0" applyFont="1" applyAlignment="1" applyProtection="1">
      <alignment horizontal="center"/>
      <protection locked="0"/>
    </xf>
    <xf numFmtId="0" fontId="40" fillId="0" borderId="0" xfId="0" applyFont="1" applyProtection="1">
      <protection locked="0"/>
    </xf>
    <xf numFmtId="0" fontId="40" fillId="0" borderId="0" xfId="0" applyFont="1" applyAlignment="1" applyProtection="1">
      <alignment horizontal="left" vertical="center"/>
      <protection locked="0"/>
    </xf>
    <xf numFmtId="0" fontId="40" fillId="0" borderId="0" xfId="0" applyFont="1" applyAlignment="1" applyProtection="1">
      <protection locked="0"/>
    </xf>
    <xf numFmtId="0" fontId="37" fillId="0" borderId="0" xfId="0" applyFont="1" applyProtection="1">
      <protection locked="0"/>
    </xf>
    <xf numFmtId="0" fontId="21" fillId="0" borderId="0" xfId="0" applyFont="1" applyBorder="1" applyAlignment="1" applyProtection="1">
      <protection locked="0"/>
    </xf>
    <xf numFmtId="0" fontId="0" fillId="0" borderId="0" xfId="0" applyBorder="1" applyAlignment="1"/>
    <xf numFmtId="0" fontId="21" fillId="0" borderId="0" xfId="0" applyFont="1" applyProtection="1">
      <protection locked="0"/>
    </xf>
    <xf numFmtId="0" fontId="41" fillId="0" borderId="0" xfId="0" applyFont="1" applyAlignment="1" applyProtection="1">
      <alignment horizontal="left" vertical="center"/>
      <protection locked="0"/>
    </xf>
    <xf numFmtId="0" fontId="26" fillId="33" borderId="0" xfId="0" applyFont="1" applyFill="1" applyAlignment="1" applyProtection="1">
      <alignment horizontal="left" vertical="top" wrapText="1"/>
      <protection locked="0"/>
    </xf>
    <xf numFmtId="0" fontId="21" fillId="33" borderId="0" xfId="0" applyFont="1" applyFill="1" applyAlignment="1" applyProtection="1">
      <alignment horizontal="left" vertical="top"/>
      <protection locked="0"/>
    </xf>
    <xf numFmtId="0" fontId="21" fillId="33" borderId="0" xfId="0" applyFont="1" applyFill="1" applyAlignment="1" applyProtection="1">
      <alignment horizontal="left" vertical="top" wrapText="1"/>
      <protection locked="0"/>
    </xf>
    <xf numFmtId="0" fontId="29" fillId="34" borderId="41" xfId="0" applyFont="1" applyFill="1" applyBorder="1" applyAlignment="1" applyProtection="1">
      <alignment horizontal="left" vertical="center" wrapText="1"/>
      <protection locked="0"/>
    </xf>
    <xf numFmtId="0" fontId="29" fillId="34" borderId="42" xfId="0" applyFont="1" applyFill="1" applyBorder="1" applyAlignment="1" applyProtection="1">
      <alignment horizontal="left" vertical="center" wrapText="1"/>
      <protection locked="0"/>
    </xf>
    <xf numFmtId="3" fontId="29" fillId="0" borderId="10" xfId="0" applyNumberFormat="1" applyFont="1" applyBorder="1" applyAlignment="1" applyProtection="1">
      <alignment horizontal="right" vertical="center" wrapText="1"/>
    </xf>
    <xf numFmtId="0" fontId="28" fillId="36" borderId="21" xfId="0" applyFont="1" applyFill="1" applyBorder="1" applyAlignment="1" applyProtection="1">
      <alignment horizontal="center" vertical="center" textRotation="90" wrapText="1"/>
      <protection locked="0"/>
    </xf>
    <xf numFmtId="0" fontId="28" fillId="36" borderId="31" xfId="0" applyFont="1" applyFill="1" applyBorder="1" applyAlignment="1" applyProtection="1">
      <alignment horizontal="center" vertical="center" textRotation="90" wrapText="1"/>
      <protection locked="0"/>
    </xf>
    <xf numFmtId="0" fontId="27" fillId="0" borderId="0" xfId="0" applyFont="1" applyAlignment="1" applyProtection="1">
      <alignment horizontal="left" vertical="center" wrapText="1"/>
      <protection locked="0"/>
    </xf>
    <xf numFmtId="3" fontId="29" fillId="0" borderId="10" xfId="0" applyNumberFormat="1" applyFont="1" applyBorder="1" applyAlignment="1" applyProtection="1">
      <alignment horizontal="right" vertical="center"/>
    </xf>
    <xf numFmtId="3" fontId="29" fillId="0" borderId="32" xfId="0" applyNumberFormat="1" applyFont="1" applyBorder="1" applyAlignment="1" applyProtection="1">
      <alignment horizontal="right" vertical="center"/>
    </xf>
    <xf numFmtId="0" fontId="29" fillId="0" borderId="25" xfId="0" applyFont="1" applyFill="1" applyBorder="1" applyAlignment="1" applyProtection="1">
      <alignment horizontal="left" vertical="center" wrapText="1"/>
      <protection locked="0"/>
    </xf>
    <xf numFmtId="0" fontId="29" fillId="0" borderId="10" xfId="0" applyFont="1" applyFill="1" applyBorder="1" applyAlignment="1" applyProtection="1">
      <alignment horizontal="left" vertical="center" wrapText="1"/>
      <protection locked="0"/>
    </xf>
    <xf numFmtId="0" fontId="28" fillId="35" borderId="22" xfId="0" applyFont="1" applyFill="1" applyBorder="1" applyAlignment="1" applyProtection="1">
      <alignment horizontal="center" vertical="center" wrapText="1"/>
      <protection locked="0"/>
    </xf>
    <xf numFmtId="0" fontId="28" fillId="35" borderId="23" xfId="0" applyFont="1" applyFill="1" applyBorder="1" applyAlignment="1" applyProtection="1">
      <alignment horizontal="center" vertical="center" wrapText="1"/>
      <protection locked="0"/>
    </xf>
    <xf numFmtId="0" fontId="28" fillId="35" borderId="24" xfId="0" applyFont="1" applyFill="1" applyBorder="1" applyAlignment="1" applyProtection="1">
      <alignment horizontal="center" vertical="center" wrapText="1"/>
      <protection locked="0"/>
    </xf>
    <xf numFmtId="0" fontId="29" fillId="34" borderId="25" xfId="0" applyFont="1" applyFill="1" applyBorder="1" applyAlignment="1" applyProtection="1">
      <alignment horizontal="left" vertical="center" wrapText="1"/>
      <protection locked="0"/>
    </xf>
    <xf numFmtId="0" fontId="29" fillId="34" borderId="10" xfId="0" applyFont="1" applyFill="1" applyBorder="1" applyAlignment="1" applyProtection="1">
      <alignment horizontal="left" vertical="center" wrapText="1"/>
      <protection locked="0"/>
    </xf>
    <xf numFmtId="3" fontId="28" fillId="35" borderId="45" xfId="10" applyNumberFormat="1" applyFont="1" applyFill="1" applyBorder="1" applyAlignment="1" applyProtection="1">
      <alignment horizontal="center" vertical="center"/>
    </xf>
    <xf numFmtId="3" fontId="28" fillId="35" borderId="46" xfId="10" applyNumberFormat="1" applyFont="1" applyFill="1" applyBorder="1" applyAlignment="1" applyProtection="1">
      <alignment horizontal="center" vertical="center"/>
    </xf>
    <xf numFmtId="0" fontId="28" fillId="36" borderId="44" xfId="10" applyFont="1" applyFill="1" applyBorder="1" applyAlignment="1" applyProtection="1">
      <alignment horizontal="left" vertical="center"/>
      <protection locked="0"/>
    </xf>
    <xf numFmtId="0" fontId="28" fillId="36" borderId="45" xfId="10" applyFont="1" applyFill="1" applyBorder="1" applyAlignment="1" applyProtection="1">
      <alignment horizontal="left" vertical="center"/>
      <protection locked="0"/>
    </xf>
    <xf numFmtId="3" fontId="29" fillId="0" borderId="32" xfId="0" applyNumberFormat="1" applyFont="1" applyBorder="1" applyAlignment="1" applyProtection="1">
      <alignment horizontal="right" vertical="center" wrapText="1"/>
    </xf>
    <xf numFmtId="3" fontId="29" fillId="36" borderId="10" xfId="24" applyNumberFormat="1" applyFont="1" applyFill="1" applyBorder="1" applyAlignment="1" applyProtection="1">
      <alignment horizontal="right" vertical="center" wrapText="1"/>
    </xf>
    <xf numFmtId="3" fontId="29" fillId="36" borderId="32" xfId="24" applyNumberFormat="1" applyFont="1" applyFill="1" applyBorder="1" applyAlignment="1" applyProtection="1">
      <alignment horizontal="right" vertical="center" wrapText="1"/>
    </xf>
    <xf numFmtId="0" fontId="23" fillId="35" borderId="0" xfId="1" applyFont="1" applyFill="1" applyBorder="1" applyAlignment="1" applyProtection="1">
      <alignment horizontal="center" vertical="center" wrapText="1"/>
      <protection locked="0"/>
    </xf>
    <xf numFmtId="164" fontId="24" fillId="0" borderId="0" xfId="2" applyNumberFormat="1" applyFont="1" applyBorder="1" applyAlignment="1" applyProtection="1">
      <alignment horizontal="center"/>
    </xf>
    <xf numFmtId="0" fontId="28" fillId="36" borderId="10" xfId="0" applyFont="1" applyFill="1" applyBorder="1" applyAlignment="1" applyProtection="1">
      <alignment horizontal="center" vertical="center" textRotation="90"/>
      <protection locked="0"/>
    </xf>
    <xf numFmtId="0" fontId="28" fillId="36" borderId="32" xfId="0" applyFont="1" applyFill="1" applyBorder="1" applyAlignment="1" applyProtection="1">
      <alignment horizontal="center" vertical="center" textRotation="90"/>
      <protection locked="0"/>
    </xf>
    <xf numFmtId="0" fontId="28" fillId="36" borderId="21" xfId="0" applyFont="1" applyFill="1" applyBorder="1" applyAlignment="1" applyProtection="1">
      <alignment horizontal="center" vertical="center"/>
      <protection locked="0"/>
    </xf>
    <xf numFmtId="0" fontId="28" fillId="36" borderId="10" xfId="0" applyFont="1" applyFill="1" applyBorder="1" applyAlignment="1" applyProtection="1">
      <alignment horizontal="center" vertical="center"/>
      <protection locked="0"/>
    </xf>
    <xf numFmtId="3" fontId="29" fillId="0" borderId="42" xfId="0" applyNumberFormat="1" applyFont="1" applyBorder="1" applyAlignment="1" applyProtection="1">
      <alignment horizontal="right" vertical="center" wrapText="1"/>
    </xf>
    <xf numFmtId="0" fontId="28" fillId="36" borderId="44" xfId="0" applyFont="1" applyFill="1" applyBorder="1" applyAlignment="1" applyProtection="1">
      <alignment horizontal="center" vertical="center"/>
    </xf>
    <xf numFmtId="0" fontId="28" fillId="36" borderId="45" xfId="0" applyFont="1" applyFill="1" applyBorder="1" applyAlignment="1" applyProtection="1">
      <alignment horizontal="center" vertical="center"/>
    </xf>
    <xf numFmtId="3" fontId="28" fillId="36" borderId="45" xfId="0" applyNumberFormat="1" applyFont="1" applyFill="1" applyBorder="1" applyAlignment="1" applyProtection="1">
      <alignment horizontal="center" vertical="center"/>
    </xf>
    <xf numFmtId="3" fontId="28" fillId="36" borderId="46" xfId="0" applyNumberFormat="1" applyFont="1" applyFill="1" applyBorder="1" applyAlignment="1" applyProtection="1">
      <alignment horizontal="center" vertical="center"/>
    </xf>
    <xf numFmtId="3" fontId="28" fillId="36" borderId="45" xfId="10" applyNumberFormat="1" applyFont="1" applyFill="1" applyBorder="1" applyAlignment="1" applyProtection="1">
      <alignment horizontal="center" vertical="center"/>
    </xf>
    <xf numFmtId="3" fontId="28" fillId="36" borderId="46" xfId="10" applyNumberFormat="1" applyFont="1" applyFill="1" applyBorder="1" applyAlignment="1" applyProtection="1">
      <alignment horizontal="center" vertical="center"/>
    </xf>
    <xf numFmtId="0" fontId="29" fillId="33" borderId="25" xfId="24" applyFont="1" applyFill="1" applyBorder="1" applyAlignment="1" applyProtection="1">
      <alignment vertical="center" wrapText="1"/>
      <protection locked="0"/>
    </xf>
    <xf numFmtId="0" fontId="29" fillId="33" borderId="10" xfId="24" applyFont="1" applyFill="1" applyBorder="1" applyAlignment="1" applyProtection="1">
      <alignment vertical="center" wrapText="1"/>
      <protection locked="0"/>
    </xf>
    <xf numFmtId="3" fontId="28" fillId="33" borderId="45" xfId="10" applyNumberFormat="1" applyFont="1" applyFill="1" applyBorder="1" applyAlignment="1" applyProtection="1">
      <alignment horizontal="center" vertical="center"/>
    </xf>
    <xf numFmtId="3" fontId="28" fillId="33" borderId="46" xfId="10" applyNumberFormat="1" applyFont="1" applyFill="1" applyBorder="1" applyAlignment="1" applyProtection="1">
      <alignment horizontal="center" vertical="center"/>
    </xf>
    <xf numFmtId="0" fontId="28" fillId="33" borderId="20" xfId="0" applyFont="1" applyFill="1" applyBorder="1" applyAlignment="1" applyProtection="1">
      <alignment horizontal="center" vertical="center"/>
      <protection locked="0"/>
    </xf>
    <xf numFmtId="0" fontId="28" fillId="33" borderId="21" xfId="0" applyFont="1" applyFill="1" applyBorder="1" applyAlignment="1" applyProtection="1">
      <alignment horizontal="center" vertical="center"/>
      <protection locked="0"/>
    </xf>
    <xf numFmtId="0" fontId="28" fillId="33" borderId="25" xfId="0" applyFont="1" applyFill="1" applyBorder="1" applyAlignment="1" applyProtection="1">
      <alignment horizontal="center" vertical="center"/>
      <protection locked="0"/>
    </xf>
    <xf numFmtId="0" fontId="28" fillId="33" borderId="10" xfId="0" applyFont="1" applyFill="1" applyBorder="1" applyAlignment="1" applyProtection="1">
      <alignment horizontal="center" vertical="center"/>
      <protection locked="0"/>
    </xf>
    <xf numFmtId="0" fontId="28" fillId="33" borderId="10" xfId="0" applyFont="1" applyFill="1" applyBorder="1" applyAlignment="1" applyProtection="1">
      <alignment horizontal="center" vertical="center" wrapText="1"/>
      <protection locked="0"/>
    </xf>
    <xf numFmtId="0" fontId="29" fillId="33" borderId="41" xfId="24" applyFont="1" applyFill="1" applyBorder="1" applyAlignment="1" applyProtection="1">
      <alignment vertical="center" wrapText="1"/>
      <protection locked="0"/>
    </xf>
    <xf numFmtId="0" fontId="29" fillId="33" borderId="42" xfId="24" applyFont="1" applyFill="1" applyBorder="1" applyAlignment="1" applyProtection="1">
      <alignment vertical="center" wrapText="1"/>
      <protection locked="0"/>
    </xf>
    <xf numFmtId="0" fontId="28" fillId="36" borderId="44" xfId="10" applyFont="1" applyFill="1" applyBorder="1" applyAlignment="1" applyProtection="1">
      <alignment horizontal="center" vertical="center"/>
      <protection locked="0"/>
    </xf>
    <xf numFmtId="0" fontId="28" fillId="36" borderId="45" xfId="10" applyFont="1" applyFill="1" applyBorder="1" applyAlignment="1" applyProtection="1">
      <alignment horizontal="center" vertical="center"/>
      <protection locked="0"/>
    </xf>
    <xf numFmtId="0" fontId="28" fillId="33" borderId="21" xfId="0" applyFont="1" applyFill="1" applyBorder="1" applyAlignment="1" applyProtection="1">
      <alignment horizontal="center" vertical="center"/>
    </xf>
    <xf numFmtId="0" fontId="28" fillId="33" borderId="31" xfId="0" applyFont="1" applyFill="1" applyBorder="1" applyAlignment="1" applyProtection="1">
      <alignment horizontal="center" vertical="center"/>
    </xf>
    <xf numFmtId="0" fontId="28" fillId="33" borderId="32" xfId="0" applyFont="1" applyFill="1" applyBorder="1" applyAlignment="1" applyProtection="1">
      <alignment horizontal="center" vertical="center" wrapText="1"/>
      <protection locked="0"/>
    </xf>
    <xf numFmtId="0" fontId="29" fillId="0" borderId="41" xfId="0" applyFont="1" applyFill="1" applyBorder="1" applyAlignment="1" applyProtection="1">
      <alignment horizontal="left" vertical="center" indent="1"/>
      <protection locked="0"/>
    </xf>
    <xf numFmtId="0" fontId="29" fillId="0" borderId="42" xfId="0" applyFont="1" applyFill="1" applyBorder="1" applyAlignment="1" applyProtection="1">
      <alignment horizontal="left" vertical="center" indent="1"/>
      <protection locked="0"/>
    </xf>
    <xf numFmtId="0" fontId="29" fillId="0" borderId="25" xfId="0" applyFont="1" applyFill="1" applyBorder="1" applyAlignment="1" applyProtection="1">
      <alignment vertical="center" wrapText="1"/>
      <protection locked="0"/>
    </xf>
    <xf numFmtId="0" fontId="29" fillId="0" borderId="10" xfId="0" applyFont="1" applyFill="1" applyBorder="1" applyAlignment="1" applyProtection="1">
      <alignment vertical="center" wrapText="1"/>
      <protection locked="0"/>
    </xf>
    <xf numFmtId="0" fontId="28" fillId="36" borderId="31" xfId="0" applyFont="1" applyFill="1" applyBorder="1" applyAlignment="1" applyProtection="1">
      <alignment horizontal="center" vertical="center"/>
      <protection locked="0"/>
    </xf>
    <xf numFmtId="0" fontId="28" fillId="35" borderId="44" xfId="10" applyFont="1" applyFill="1" applyBorder="1" applyAlignment="1" applyProtection="1">
      <alignment horizontal="center" vertical="center" wrapText="1"/>
      <protection locked="0"/>
    </xf>
    <xf numFmtId="0" fontId="28" fillId="35" borderId="45" xfId="10" applyFont="1" applyFill="1" applyBorder="1" applyAlignment="1" applyProtection="1">
      <alignment horizontal="center" vertical="center" wrapText="1"/>
      <protection locked="0"/>
    </xf>
    <xf numFmtId="0" fontId="28" fillId="35" borderId="21" xfId="0" applyFont="1" applyFill="1" applyBorder="1" applyAlignment="1" applyProtection="1">
      <alignment horizontal="center" vertical="center"/>
      <protection locked="0"/>
    </xf>
    <xf numFmtId="3" fontId="29" fillId="35" borderId="29" xfId="0" applyNumberFormat="1" applyFont="1" applyFill="1" applyBorder="1" applyAlignment="1" applyProtection="1">
      <alignment horizontal="right" vertical="center" wrapText="1"/>
    </xf>
    <xf numFmtId="3" fontId="29" fillId="35" borderId="37" xfId="0" applyNumberFormat="1" applyFont="1" applyFill="1" applyBorder="1" applyAlignment="1" applyProtection="1">
      <alignment horizontal="right" vertical="center" wrapText="1"/>
    </xf>
    <xf numFmtId="3" fontId="29" fillId="35" borderId="30" xfId="0" applyNumberFormat="1" applyFont="1" applyFill="1" applyBorder="1" applyAlignment="1" applyProtection="1">
      <alignment horizontal="right" vertical="center" wrapText="1"/>
    </xf>
    <xf numFmtId="0" fontId="29" fillId="36" borderId="25" xfId="0" applyFont="1" applyFill="1" applyBorder="1" applyAlignment="1" applyProtection="1">
      <alignment vertical="center" wrapText="1"/>
      <protection locked="0"/>
    </xf>
    <xf numFmtId="0" fontId="29" fillId="36" borderId="10" xfId="0" applyFont="1" applyFill="1" applyBorder="1" applyAlignment="1" applyProtection="1">
      <alignment vertical="center" wrapText="1"/>
      <protection locked="0"/>
    </xf>
    <xf numFmtId="0" fontId="29" fillId="36" borderId="25" xfId="24" applyFont="1" applyFill="1" applyBorder="1" applyAlignment="1" applyProtection="1">
      <alignment vertical="center" wrapText="1"/>
      <protection locked="0"/>
    </xf>
    <xf numFmtId="0" fontId="29" fillId="36" borderId="10" xfId="24" applyFont="1" applyFill="1" applyBorder="1" applyAlignment="1" applyProtection="1">
      <alignment vertical="center" wrapText="1"/>
      <protection locked="0"/>
    </xf>
    <xf numFmtId="0" fontId="40" fillId="0" borderId="0" xfId="0" applyFont="1" applyAlignment="1" applyProtection="1">
      <alignment horizontal="left" vertical="center"/>
      <protection locked="0"/>
    </xf>
    <xf numFmtId="0" fontId="29" fillId="0" borderId="41" xfId="24" applyFont="1" applyFill="1" applyBorder="1" applyAlignment="1" applyProtection="1">
      <alignment horizontal="left" vertical="center" indent="1"/>
      <protection locked="0"/>
    </xf>
    <xf numFmtId="0" fontId="29" fillId="0" borderId="42" xfId="24" applyFont="1" applyFill="1" applyBorder="1" applyAlignment="1" applyProtection="1">
      <alignment horizontal="left" vertical="center" indent="1"/>
      <protection locked="0"/>
    </xf>
    <xf numFmtId="3" fontId="29" fillId="0" borderId="42" xfId="24" applyNumberFormat="1" applyFont="1" applyFill="1" applyBorder="1" applyAlignment="1" applyProtection="1">
      <alignment horizontal="right" vertical="center"/>
    </xf>
    <xf numFmtId="0" fontId="26" fillId="33" borderId="0" xfId="0" applyFont="1" applyFill="1" applyAlignment="1" applyProtection="1">
      <alignment horizontal="left" vertical="top"/>
      <protection locked="0"/>
    </xf>
    <xf numFmtId="3" fontId="28" fillId="34" borderId="45" xfId="0" applyNumberFormat="1" applyFont="1" applyFill="1" applyBorder="1" applyAlignment="1" applyProtection="1">
      <alignment horizontal="center" vertical="center"/>
    </xf>
    <xf numFmtId="3" fontId="28" fillId="34" borderId="46" xfId="0" applyNumberFormat="1" applyFont="1" applyFill="1" applyBorder="1" applyAlignment="1" applyProtection="1">
      <alignment horizontal="center" vertical="center"/>
    </xf>
    <xf numFmtId="3" fontId="29" fillId="34" borderId="10" xfId="0" applyNumberFormat="1" applyFont="1" applyFill="1" applyBorder="1" applyAlignment="1" applyProtection="1">
      <alignment horizontal="right" vertical="center"/>
    </xf>
    <xf numFmtId="3" fontId="29" fillId="35" borderId="42" xfId="0" applyNumberFormat="1" applyFont="1" applyFill="1" applyBorder="1" applyAlignment="1" applyProtection="1">
      <alignment horizontal="right" vertical="center"/>
    </xf>
    <xf numFmtId="0" fontId="29" fillId="35" borderId="41" xfId="0" applyFont="1" applyFill="1" applyBorder="1" applyAlignment="1" applyProtection="1">
      <alignment horizontal="left" vertical="center" wrapText="1"/>
    </xf>
    <xf numFmtId="0" fontId="29" fillId="35" borderId="42" xfId="0" applyFont="1" applyFill="1" applyBorder="1" applyAlignment="1" applyProtection="1">
      <alignment horizontal="left" vertical="center" wrapText="1"/>
    </xf>
    <xf numFmtId="0" fontId="28" fillId="36" borderId="44" xfId="10" applyFont="1" applyFill="1" applyBorder="1" applyAlignment="1" applyProtection="1">
      <alignment vertical="center" wrapText="1"/>
    </xf>
    <xf numFmtId="0" fontId="28" fillId="36" borderId="45" xfId="10" applyFont="1" applyFill="1" applyBorder="1" applyAlignment="1" applyProtection="1">
      <alignment vertical="center" wrapText="1"/>
    </xf>
    <xf numFmtId="0" fontId="28" fillId="35" borderId="20" xfId="0" applyFont="1" applyFill="1" applyBorder="1" applyAlignment="1" applyProtection="1">
      <alignment horizontal="center" vertical="center" wrapText="1"/>
      <protection locked="0"/>
    </xf>
    <xf numFmtId="0" fontId="28" fillId="35" borderId="21" xfId="0" applyFont="1" applyFill="1" applyBorder="1" applyAlignment="1" applyProtection="1">
      <alignment horizontal="center" vertical="center" wrapText="1"/>
      <protection locked="0"/>
    </xf>
    <xf numFmtId="0" fontId="28" fillId="35" borderId="25" xfId="0" applyFont="1" applyFill="1" applyBorder="1" applyAlignment="1" applyProtection="1">
      <alignment horizontal="center" vertical="center" wrapText="1"/>
      <protection locked="0"/>
    </xf>
    <xf numFmtId="0" fontId="28" fillId="35" borderId="10" xfId="0" applyFont="1" applyFill="1" applyBorder="1" applyAlignment="1" applyProtection="1">
      <alignment horizontal="center" vertical="center" wrapText="1"/>
      <protection locked="0"/>
    </xf>
    <xf numFmtId="0" fontId="34" fillId="35" borderId="21" xfId="0" applyFont="1" applyFill="1" applyBorder="1" applyAlignment="1" applyProtection="1">
      <alignment horizontal="center" vertical="center" wrapText="1"/>
    </xf>
    <xf numFmtId="0" fontId="29" fillId="0" borderId="41" xfId="0" applyFont="1" applyFill="1" applyBorder="1" applyAlignment="1" applyProtection="1">
      <alignment horizontal="left" vertical="center" wrapText="1"/>
      <protection locked="0"/>
    </xf>
    <xf numFmtId="0" fontId="29" fillId="0" borderId="42" xfId="0" applyFont="1" applyFill="1" applyBorder="1" applyAlignment="1" applyProtection="1">
      <alignment horizontal="left" vertical="center" wrapText="1"/>
      <protection locked="0"/>
    </xf>
    <xf numFmtId="0" fontId="29" fillId="34" borderId="10" xfId="43" applyFont="1" applyFill="1" applyBorder="1" applyAlignment="1" applyProtection="1">
      <alignment horizontal="right" vertical="center"/>
    </xf>
    <xf numFmtId="0" fontId="28" fillId="36" borderId="52" xfId="10" applyFont="1" applyFill="1" applyBorder="1" applyAlignment="1" applyProtection="1">
      <alignment horizontal="center" vertical="center"/>
    </xf>
    <xf numFmtId="0" fontId="29" fillId="35" borderId="10" xfId="43" applyFont="1" applyFill="1" applyBorder="1" applyAlignment="1" applyProtection="1">
      <alignment horizontal="right" vertical="center"/>
    </xf>
    <xf numFmtId="0" fontId="29" fillId="35" borderId="42" xfId="43" applyFont="1" applyFill="1" applyBorder="1" applyAlignment="1" applyProtection="1">
      <alignment horizontal="right" vertical="center"/>
    </xf>
    <xf numFmtId="0" fontId="28" fillId="36" borderId="47" xfId="10" applyFont="1" applyFill="1" applyBorder="1" applyAlignment="1" applyProtection="1">
      <alignment horizontal="center" vertical="center"/>
    </xf>
    <xf numFmtId="0" fontId="28" fillId="36" borderId="48" xfId="10" applyFont="1" applyFill="1" applyBorder="1" applyAlignment="1" applyProtection="1">
      <alignment horizontal="center" vertical="center"/>
    </xf>
    <xf numFmtId="0" fontId="29" fillId="35" borderId="11" xfId="43" applyFont="1" applyFill="1" applyBorder="1" applyAlignment="1" applyProtection="1">
      <alignment horizontal="right" vertical="center"/>
    </xf>
    <xf numFmtId="0" fontId="29" fillId="35" borderId="13" xfId="43" applyFont="1" applyFill="1" applyBorder="1" applyAlignment="1" applyProtection="1">
      <alignment horizontal="right" vertical="center"/>
    </xf>
    <xf numFmtId="0" fontId="41" fillId="0" borderId="0" xfId="0" applyFont="1" applyAlignment="1" applyProtection="1">
      <alignment horizontal="left" vertical="center" wrapText="1"/>
      <protection locked="0"/>
    </xf>
    <xf numFmtId="0" fontId="28" fillId="35" borderId="20" xfId="0" applyFont="1" applyFill="1" applyBorder="1" applyAlignment="1" applyProtection="1">
      <alignment horizontal="center" vertical="center"/>
      <protection locked="0"/>
    </xf>
    <xf numFmtId="0" fontId="29" fillId="34" borderId="25" xfId="0" applyFont="1" applyFill="1" applyBorder="1" applyAlignment="1" applyProtection="1">
      <alignment horizontal="left" vertical="center"/>
    </xf>
    <xf numFmtId="0" fontId="29" fillId="34" borderId="10" xfId="0" applyFont="1" applyFill="1" applyBorder="1" applyAlignment="1" applyProtection="1">
      <alignment horizontal="left" vertical="center"/>
    </xf>
    <xf numFmtId="0" fontId="28" fillId="34" borderId="44" xfId="24" applyFont="1" applyFill="1" applyBorder="1" applyAlignment="1" applyProtection="1">
      <alignment horizontal="center" vertical="center" wrapText="1"/>
      <protection locked="0"/>
    </xf>
    <xf numFmtId="0" fontId="28" fillId="34" borderId="45" xfId="24" applyFont="1" applyFill="1" applyBorder="1" applyAlignment="1" applyProtection="1">
      <alignment horizontal="center" vertical="center" wrapText="1"/>
      <protection locked="0"/>
    </xf>
    <xf numFmtId="0" fontId="28" fillId="36" borderId="21" xfId="0" applyFont="1" applyFill="1" applyBorder="1" applyAlignment="1" applyProtection="1">
      <alignment horizontal="center" vertical="center" wrapText="1"/>
    </xf>
    <xf numFmtId="0" fontId="28" fillId="36" borderId="31" xfId="0" applyFont="1" applyFill="1" applyBorder="1" applyAlignment="1" applyProtection="1">
      <alignment horizontal="center" vertical="center" wrapText="1"/>
    </xf>
    <xf numFmtId="3" fontId="29" fillId="36" borderId="10" xfId="24" applyNumberFormat="1" applyFont="1" applyFill="1" applyBorder="1" applyAlignment="1" applyProtection="1">
      <alignment horizontal="right" vertical="center"/>
    </xf>
    <xf numFmtId="0" fontId="29" fillId="36" borderId="25" xfId="24" applyFont="1" applyFill="1" applyBorder="1" applyAlignment="1" applyProtection="1">
      <alignment horizontal="left" vertical="center" wrapText="1"/>
    </xf>
    <xf numFmtId="0" fontId="29" fillId="36" borderId="10" xfId="24" applyFont="1" applyFill="1" applyBorder="1" applyAlignment="1" applyProtection="1">
      <alignment horizontal="left" vertical="center" wrapText="1"/>
    </xf>
    <xf numFmtId="0" fontId="29" fillId="0" borderId="25" xfId="0" applyFont="1" applyFill="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8" fillId="36" borderId="20" xfId="0" applyFont="1" applyFill="1" applyBorder="1" applyAlignment="1" applyProtection="1">
      <alignment horizontal="center" vertical="center"/>
      <protection locked="0"/>
    </xf>
    <xf numFmtId="0" fontId="28" fillId="36" borderId="25" xfId="0" applyFont="1" applyFill="1" applyBorder="1" applyAlignment="1" applyProtection="1">
      <alignment horizontal="center" vertical="center"/>
      <protection locked="0"/>
    </xf>
    <xf numFmtId="0" fontId="29" fillId="0" borderId="41" xfId="0" applyFont="1" applyFill="1" applyBorder="1" applyAlignment="1" applyProtection="1">
      <alignment horizontal="left" vertical="center" wrapText="1"/>
    </xf>
    <xf numFmtId="0" fontId="29" fillId="0" borderId="42" xfId="0" applyFont="1" applyFill="1" applyBorder="1" applyAlignment="1" applyProtection="1">
      <alignment horizontal="left" vertical="center" wrapText="1"/>
    </xf>
    <xf numFmtId="3" fontId="29" fillId="0" borderId="42" xfId="0" applyNumberFormat="1" applyFont="1" applyBorder="1" applyAlignment="1" applyProtection="1">
      <alignment horizontal="right" vertical="center"/>
    </xf>
    <xf numFmtId="3" fontId="29" fillId="0" borderId="43" xfId="0" applyNumberFormat="1" applyFont="1" applyBorder="1" applyAlignment="1" applyProtection="1">
      <alignment horizontal="right" vertical="center" wrapText="1"/>
    </xf>
    <xf numFmtId="3" fontId="29" fillId="0" borderId="42" xfId="0" applyNumberFormat="1" applyFont="1" applyFill="1" applyBorder="1" applyAlignment="1" applyProtection="1">
      <alignment horizontal="right" vertical="center"/>
    </xf>
    <xf numFmtId="3" fontId="29" fillId="0" borderId="10" xfId="0" applyNumberFormat="1" applyFont="1" applyFill="1" applyBorder="1" applyAlignment="1" applyProtection="1">
      <alignment horizontal="right" vertical="center"/>
    </xf>
    <xf numFmtId="0" fontId="34" fillId="35" borderId="31" xfId="0" applyFont="1" applyFill="1" applyBorder="1" applyAlignment="1" applyProtection="1">
      <alignment horizontal="center" vertical="center" wrapText="1"/>
    </xf>
    <xf numFmtId="0" fontId="29" fillId="35" borderId="32" xfId="43" applyFont="1" applyFill="1" applyBorder="1" applyAlignment="1" applyProtection="1">
      <alignment horizontal="right" vertical="center"/>
    </xf>
    <xf numFmtId="0" fontId="29" fillId="34" borderId="32" xfId="43" applyFont="1" applyFill="1" applyBorder="1" applyAlignment="1" applyProtection="1">
      <alignment horizontal="right" vertical="center"/>
    </xf>
    <xf numFmtId="0" fontId="29" fillId="34" borderId="25" xfId="24" applyFont="1" applyFill="1" applyBorder="1" applyAlignment="1" applyProtection="1">
      <alignment horizontal="left" vertical="center" wrapText="1"/>
      <protection locked="0"/>
    </xf>
    <xf numFmtId="0" fontId="29" fillId="34" borderId="10" xfId="24" applyFont="1" applyFill="1" applyBorder="1" applyAlignment="1" applyProtection="1">
      <alignment horizontal="left" vertical="center" wrapText="1"/>
      <protection locked="0"/>
    </xf>
    <xf numFmtId="0" fontId="29" fillId="35" borderId="43" xfId="43" applyFont="1" applyFill="1" applyBorder="1" applyAlignment="1" applyProtection="1">
      <alignment horizontal="right" vertical="center"/>
    </xf>
    <xf numFmtId="0" fontId="28" fillId="35" borderId="20" xfId="0" applyFont="1" applyFill="1" applyBorder="1" applyAlignment="1" applyProtection="1">
      <alignment horizontal="center"/>
    </xf>
    <xf numFmtId="0" fontId="28" fillId="35" borderId="21" xfId="0" applyFont="1" applyFill="1" applyBorder="1" applyAlignment="1" applyProtection="1">
      <alignment horizontal="center"/>
    </xf>
    <xf numFmtId="0" fontId="28" fillId="35" borderId="31" xfId="0" applyFont="1" applyFill="1" applyBorder="1" applyAlignment="1" applyProtection="1">
      <alignment horizontal="center"/>
    </xf>
    <xf numFmtId="0" fontId="28" fillId="35" borderId="11" xfId="44" applyFont="1" applyFill="1" applyBorder="1" applyAlignment="1" applyProtection="1">
      <alignment horizontal="center" vertical="center" textRotation="90" wrapText="1"/>
      <protection locked="0"/>
    </xf>
    <xf numFmtId="0" fontId="28" fillId="35" borderId="35" xfId="44" applyFont="1" applyFill="1" applyBorder="1" applyAlignment="1" applyProtection="1">
      <alignment horizontal="center" vertical="center" textRotation="90" wrapText="1"/>
      <protection locked="0"/>
    </xf>
    <xf numFmtId="0" fontId="28" fillId="35" borderId="14" xfId="44" applyFont="1" applyFill="1" applyBorder="1" applyAlignment="1" applyProtection="1">
      <alignment horizontal="center" vertical="center" textRotation="90" wrapText="1"/>
      <protection locked="0"/>
    </xf>
    <xf numFmtId="0" fontId="28" fillId="35" borderId="36" xfId="44" applyFont="1" applyFill="1" applyBorder="1" applyAlignment="1" applyProtection="1">
      <alignment horizontal="center" vertical="center" textRotation="90" wrapText="1"/>
      <protection locked="0"/>
    </xf>
    <xf numFmtId="0" fontId="28" fillId="35" borderId="13" xfId="44" applyFont="1" applyFill="1" applyBorder="1" applyAlignment="1" applyProtection="1">
      <alignment horizontal="center" vertical="center" textRotation="90" wrapText="1"/>
      <protection locked="0"/>
    </xf>
    <xf numFmtId="0" fontId="28" fillId="35" borderId="16" xfId="44" applyFont="1" applyFill="1" applyBorder="1" applyAlignment="1" applyProtection="1">
      <alignment horizontal="center" vertical="center" textRotation="90" wrapText="1"/>
      <protection locked="0"/>
    </xf>
    <xf numFmtId="0" fontId="29" fillId="34" borderId="10" xfId="0" applyFont="1" applyFill="1" applyBorder="1" applyAlignment="1" applyProtection="1">
      <alignment horizontal="right" vertical="center"/>
    </xf>
    <xf numFmtId="0" fontId="28" fillId="35" borderId="10" xfId="44" applyFont="1" applyFill="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28" fillId="35" borderId="21" xfId="0" applyFont="1" applyFill="1" applyBorder="1" applyAlignment="1" applyProtection="1">
      <alignment horizontal="center" vertical="center"/>
    </xf>
    <xf numFmtId="0" fontId="28" fillId="35" borderId="31" xfId="0" applyFont="1" applyFill="1" applyBorder="1" applyAlignment="1" applyProtection="1">
      <alignment horizontal="center" vertical="center"/>
    </xf>
    <xf numFmtId="0" fontId="28" fillId="35" borderId="32" xfId="44" applyFont="1" applyFill="1" applyBorder="1" applyAlignment="1" applyProtection="1">
      <alignment horizontal="center" vertical="center"/>
      <protection locked="0"/>
    </xf>
    <xf numFmtId="0" fontId="28" fillId="35" borderId="10" xfId="44" applyFont="1" applyFill="1" applyBorder="1" applyAlignment="1" applyProtection="1">
      <alignment horizontal="center" vertical="center" wrapText="1"/>
      <protection locked="0"/>
    </xf>
    <xf numFmtId="0" fontId="28" fillId="35" borderId="17" xfId="44" applyFont="1" applyFill="1" applyBorder="1" applyAlignment="1" applyProtection="1">
      <alignment horizontal="center" vertical="center"/>
      <protection locked="0"/>
    </xf>
    <xf numFmtId="0" fontId="28" fillId="35" borderId="18" xfId="44" applyFont="1" applyFill="1" applyBorder="1" applyAlignment="1" applyProtection="1">
      <alignment horizontal="center" vertical="center"/>
      <protection locked="0"/>
    </xf>
    <xf numFmtId="0" fontId="28" fillId="35" borderId="19" xfId="44" applyFont="1" applyFill="1" applyBorder="1" applyAlignment="1" applyProtection="1">
      <alignment horizontal="center" vertical="center"/>
      <protection locked="0"/>
    </xf>
    <xf numFmtId="0" fontId="28" fillId="36" borderId="49" xfId="10" applyFont="1" applyFill="1" applyBorder="1" applyAlignment="1" applyProtection="1">
      <alignment horizontal="center" vertical="center"/>
    </xf>
    <xf numFmtId="0" fontId="21" fillId="0" borderId="0" xfId="0" applyFont="1" applyProtection="1">
      <protection locked="0"/>
    </xf>
    <xf numFmtId="0" fontId="29" fillId="35" borderId="35" xfId="43" applyFont="1" applyFill="1" applyBorder="1" applyAlignment="1" applyProtection="1">
      <alignment horizontal="right" vertical="center"/>
    </xf>
    <xf numFmtId="0" fontId="28" fillId="35" borderId="20" xfId="44" applyFont="1" applyFill="1" applyBorder="1" applyAlignment="1" applyProtection="1">
      <alignment horizontal="center" vertical="center"/>
      <protection locked="0"/>
    </xf>
    <xf numFmtId="0" fontId="28" fillId="35" borderId="21" xfId="44" applyFont="1" applyFill="1" applyBorder="1" applyAlignment="1" applyProtection="1">
      <alignment horizontal="center" vertical="center"/>
      <protection locked="0"/>
    </xf>
    <xf numFmtId="0" fontId="28" fillId="35" borderId="25" xfId="44" applyFont="1" applyFill="1" applyBorder="1" applyAlignment="1" applyProtection="1">
      <alignment horizontal="center" vertical="center"/>
      <protection locked="0"/>
    </xf>
    <xf numFmtId="0" fontId="29" fillId="34" borderId="17" xfId="43" applyFont="1" applyFill="1" applyBorder="1" applyAlignment="1" applyProtection="1">
      <alignment horizontal="right" vertical="center"/>
    </xf>
    <xf numFmtId="0" fontId="29" fillId="34" borderId="19" xfId="43" applyFont="1" applyFill="1" applyBorder="1" applyAlignment="1" applyProtection="1">
      <alignment horizontal="right" vertical="center"/>
    </xf>
    <xf numFmtId="0" fontId="29" fillId="35" borderId="17" xfId="43" applyFont="1" applyFill="1" applyBorder="1" applyAlignment="1" applyProtection="1">
      <alignment horizontal="right" vertical="center"/>
    </xf>
    <xf numFmtId="0" fontId="29" fillId="35" borderId="19" xfId="43" applyFont="1" applyFill="1" applyBorder="1" applyAlignment="1" applyProtection="1">
      <alignment horizontal="right" vertical="center"/>
    </xf>
    <xf numFmtId="0" fontId="28" fillId="35" borderId="33" xfId="44" applyFont="1" applyFill="1" applyBorder="1" applyAlignment="1" applyProtection="1">
      <alignment horizontal="center" vertical="center" textRotation="90"/>
      <protection locked="0"/>
    </xf>
    <xf numFmtId="0" fontId="28" fillId="35" borderId="12" xfId="44" applyFont="1" applyFill="1" applyBorder="1" applyAlignment="1" applyProtection="1">
      <alignment horizontal="center" vertical="center" textRotation="90"/>
      <protection locked="0"/>
    </xf>
    <xf numFmtId="0" fontId="28" fillId="35" borderId="13" xfId="44" applyFont="1" applyFill="1" applyBorder="1" applyAlignment="1" applyProtection="1">
      <alignment horizontal="center" vertical="center" textRotation="90"/>
      <protection locked="0"/>
    </xf>
    <xf numFmtId="0" fontId="28" fillId="35" borderId="34" xfId="44" applyFont="1" applyFill="1" applyBorder="1" applyAlignment="1" applyProtection="1">
      <alignment horizontal="center" vertical="center" textRotation="90"/>
      <protection locked="0"/>
    </xf>
    <xf numFmtId="0" fontId="28" fillId="35" borderId="15" xfId="44" applyFont="1" applyFill="1" applyBorder="1" applyAlignment="1" applyProtection="1">
      <alignment horizontal="center" vertical="center" textRotation="90"/>
      <protection locked="0"/>
    </xf>
    <xf numFmtId="0" fontId="28" fillId="35" borderId="16" xfId="44" applyFont="1" applyFill="1" applyBorder="1" applyAlignment="1" applyProtection="1">
      <alignment horizontal="center" vertical="center" textRotation="90"/>
      <protection locked="0"/>
    </xf>
    <xf numFmtId="0" fontId="28" fillId="36" borderId="45" xfId="10" applyFont="1" applyFill="1" applyBorder="1" applyAlignment="1" applyProtection="1">
      <alignment horizontal="center" vertical="center"/>
    </xf>
    <xf numFmtId="0" fontId="28" fillId="36" borderId="46" xfId="10" applyFont="1" applyFill="1" applyBorder="1" applyAlignment="1" applyProtection="1">
      <alignment horizontal="center" vertical="center"/>
    </xf>
    <xf numFmtId="0" fontId="28" fillId="36" borderId="44" xfId="10" applyFont="1" applyFill="1" applyBorder="1" applyAlignment="1" applyProtection="1">
      <alignment horizontal="left" vertical="center" indent="1"/>
    </xf>
    <xf numFmtId="0" fontId="28" fillId="36" borderId="45" xfId="10" applyFont="1" applyFill="1" applyBorder="1" applyAlignment="1" applyProtection="1">
      <alignment horizontal="left" vertical="center" indent="1"/>
    </xf>
    <xf numFmtId="0" fontId="29" fillId="35" borderId="10" xfId="0" applyFont="1" applyFill="1" applyBorder="1" applyAlignment="1" applyProtection="1">
      <alignment horizontal="right" vertical="center"/>
    </xf>
    <xf numFmtId="0" fontId="29" fillId="35" borderId="42" xfId="0" applyFont="1" applyFill="1" applyBorder="1" applyAlignment="1" applyProtection="1">
      <alignment horizontal="right" vertical="center"/>
    </xf>
    <xf numFmtId="0" fontId="28" fillId="36" borderId="20" xfId="0" applyFont="1" applyFill="1" applyBorder="1" applyAlignment="1" applyProtection="1">
      <alignment horizontal="center" vertical="center" wrapText="1"/>
      <protection locked="0"/>
    </xf>
    <xf numFmtId="0" fontId="28" fillId="36" borderId="21" xfId="0" applyFont="1" applyFill="1" applyBorder="1" applyAlignment="1" applyProtection="1">
      <alignment horizontal="center" vertical="center" wrapText="1"/>
      <protection locked="0"/>
    </xf>
    <xf numFmtId="0" fontId="28" fillId="35" borderId="44" xfId="0" applyFont="1" applyFill="1" applyBorder="1" applyAlignment="1" applyProtection="1">
      <alignment horizontal="center" vertical="center"/>
    </xf>
    <xf numFmtId="0" fontId="28" fillId="35" borderId="45" xfId="0" applyFont="1" applyFill="1" applyBorder="1" applyAlignment="1" applyProtection="1">
      <alignment horizontal="center" vertical="center"/>
    </xf>
    <xf numFmtId="0" fontId="29" fillId="36" borderId="41" xfId="0" applyFont="1" applyFill="1" applyBorder="1" applyAlignment="1" applyProtection="1">
      <alignment horizontal="left" vertical="center"/>
    </xf>
    <xf numFmtId="0" fontId="29" fillId="36" borderId="42" xfId="0" applyFont="1" applyFill="1" applyBorder="1" applyAlignment="1" applyProtection="1">
      <alignment horizontal="left" vertical="center"/>
    </xf>
    <xf numFmtId="3" fontId="29" fillId="36" borderId="42" xfId="24" applyNumberFormat="1" applyFont="1" applyFill="1" applyBorder="1" applyAlignment="1" applyProtection="1">
      <alignment horizontal="right" vertical="center" wrapText="1"/>
    </xf>
    <xf numFmtId="3" fontId="29" fillId="35" borderId="28" xfId="0" applyNumberFormat="1" applyFont="1" applyFill="1" applyBorder="1" applyAlignment="1" applyProtection="1">
      <alignment horizontal="right" vertical="center" wrapText="1"/>
    </xf>
    <xf numFmtId="0" fontId="29" fillId="35" borderId="27" xfId="0" applyFont="1" applyFill="1" applyBorder="1" applyAlignment="1" applyProtection="1">
      <alignment horizontal="center" vertical="center"/>
      <protection locked="0"/>
    </xf>
    <xf numFmtId="0" fontId="29" fillId="35" borderId="28" xfId="0" applyFont="1" applyFill="1" applyBorder="1" applyAlignment="1" applyProtection="1">
      <alignment horizontal="center" vertical="center"/>
      <protection locked="0"/>
    </xf>
    <xf numFmtId="0" fontId="29" fillId="35" borderId="25" xfId="0" applyFont="1" applyFill="1" applyBorder="1" applyAlignment="1" applyProtection="1">
      <alignment horizontal="left" vertical="center" wrapText="1"/>
    </xf>
    <xf numFmtId="0" fontId="29" fillId="35" borderId="10" xfId="0" applyFont="1" applyFill="1" applyBorder="1" applyAlignment="1" applyProtection="1">
      <alignment horizontal="left" vertical="center" wrapText="1"/>
    </xf>
    <xf numFmtId="0" fontId="29" fillId="34" borderId="25" xfId="0" applyFont="1" applyFill="1" applyBorder="1" applyAlignment="1" applyProtection="1">
      <alignment horizontal="left" vertical="center" wrapText="1" indent="1"/>
    </xf>
    <xf numFmtId="0" fontId="29" fillId="34" borderId="10" xfId="0" applyFont="1" applyFill="1" applyBorder="1" applyAlignment="1" applyProtection="1">
      <alignment horizontal="left" vertical="center" wrapText="1" indent="1"/>
    </xf>
    <xf numFmtId="0" fontId="29" fillId="35" borderId="25" xfId="0" applyFont="1" applyFill="1" applyBorder="1" applyAlignment="1" applyProtection="1">
      <alignment horizontal="left" vertical="center" wrapText="1" indent="1"/>
    </xf>
    <xf numFmtId="0" fontId="29" fillId="35" borderId="10" xfId="0" applyFont="1" applyFill="1" applyBorder="1" applyAlignment="1" applyProtection="1">
      <alignment horizontal="left" vertical="center" wrapText="1" indent="1"/>
    </xf>
    <xf numFmtId="0" fontId="29" fillId="35" borderId="41" xfId="0" applyFont="1" applyFill="1" applyBorder="1" applyAlignment="1" applyProtection="1">
      <alignment horizontal="left" vertical="center" wrapText="1" indent="1"/>
    </xf>
    <xf numFmtId="0" fontId="29" fillId="35" borderId="42" xfId="0" applyFont="1" applyFill="1" applyBorder="1" applyAlignment="1" applyProtection="1">
      <alignment horizontal="left" vertical="center" wrapText="1" indent="1"/>
    </xf>
    <xf numFmtId="3" fontId="29" fillId="35" borderId="10" xfId="0" applyNumberFormat="1" applyFont="1" applyFill="1" applyBorder="1" applyAlignment="1" applyProtection="1">
      <alignment horizontal="right" vertical="center"/>
    </xf>
    <xf numFmtId="0" fontId="29" fillId="34" borderId="25" xfId="0" applyFont="1" applyFill="1" applyBorder="1" applyAlignment="1" applyProtection="1">
      <alignment horizontal="left" vertical="center" wrapText="1"/>
    </xf>
    <xf numFmtId="0" fontId="29" fillId="34" borderId="10" xfId="0" applyFont="1" applyFill="1" applyBorder="1" applyAlignment="1" applyProtection="1">
      <alignment horizontal="left" vertical="center" wrapText="1"/>
    </xf>
    <xf numFmtId="0" fontId="28" fillId="35" borderId="17" xfId="0" applyFont="1" applyFill="1" applyBorder="1" applyAlignment="1" applyProtection="1">
      <alignment horizontal="center" vertical="center" textRotation="90" wrapText="1"/>
      <protection locked="0"/>
    </xf>
    <xf numFmtId="0" fontId="28" fillId="35" borderId="18" xfId="0" applyFont="1" applyFill="1" applyBorder="1" applyAlignment="1" applyProtection="1">
      <alignment horizontal="center" vertical="center" textRotation="90" wrapText="1"/>
      <protection locked="0"/>
    </xf>
    <xf numFmtId="0" fontId="28" fillId="35" borderId="19" xfId="0" applyFont="1" applyFill="1" applyBorder="1" applyAlignment="1" applyProtection="1">
      <alignment horizontal="center" vertical="center" textRotation="90" wrapText="1"/>
      <protection locked="0"/>
    </xf>
    <xf numFmtId="0" fontId="28" fillId="35" borderId="26" xfId="0" applyFont="1" applyFill="1" applyBorder="1" applyAlignment="1" applyProtection="1">
      <alignment horizontal="center" vertical="center" textRotation="90" wrapText="1"/>
      <protection locked="0"/>
    </xf>
    <xf numFmtId="0" fontId="29" fillId="35" borderId="32" xfId="0" applyFont="1" applyFill="1" applyBorder="1" applyAlignment="1" applyProtection="1">
      <alignment horizontal="right" vertical="center"/>
    </xf>
    <xf numFmtId="0" fontId="29" fillId="34" borderId="32" xfId="0" applyFont="1" applyFill="1" applyBorder="1" applyAlignment="1" applyProtection="1">
      <alignment horizontal="right" vertical="center"/>
    </xf>
    <xf numFmtId="0" fontId="29" fillId="35" borderId="25" xfId="0" applyFont="1" applyFill="1" applyBorder="1" applyAlignment="1" applyProtection="1">
      <alignment horizontal="left" vertical="center"/>
    </xf>
    <xf numFmtId="0" fontId="29" fillId="35" borderId="10" xfId="0" applyFont="1" applyFill="1" applyBorder="1" applyAlignment="1" applyProtection="1">
      <alignment horizontal="left" vertical="center"/>
    </xf>
    <xf numFmtId="0" fontId="29" fillId="35" borderId="41" xfId="0" applyFont="1" applyFill="1" applyBorder="1" applyAlignment="1" applyProtection="1">
      <alignment horizontal="left" vertical="center"/>
    </xf>
    <xf numFmtId="0" fontId="29" fillId="35" borderId="42" xfId="0" applyFont="1" applyFill="1" applyBorder="1" applyAlignment="1" applyProtection="1">
      <alignment horizontal="left" vertical="center"/>
    </xf>
    <xf numFmtId="0" fontId="28" fillId="36" borderId="51" xfId="10" applyFont="1" applyFill="1" applyBorder="1" applyAlignment="1" applyProtection="1">
      <alignment horizontal="left" vertical="center"/>
    </xf>
    <xf numFmtId="0" fontId="28" fillId="36" borderId="52" xfId="10" applyFont="1" applyFill="1" applyBorder="1" applyAlignment="1" applyProtection="1">
      <alignment horizontal="left" vertical="center"/>
    </xf>
    <xf numFmtId="0" fontId="31" fillId="0" borderId="0" xfId="0" applyFont="1" applyAlignment="1" applyProtection="1">
      <alignment horizontal="center" vertical="center" wrapText="1"/>
      <protection locked="0"/>
    </xf>
    <xf numFmtId="0" fontId="29" fillId="34" borderId="25" xfId="24" applyFont="1" applyFill="1" applyBorder="1" applyAlignment="1" applyProtection="1">
      <alignment horizontal="left" vertical="center"/>
      <protection locked="0"/>
    </xf>
    <xf numFmtId="0" fontId="29" fillId="34" borderId="10" xfId="24" applyFont="1" applyFill="1" applyBorder="1" applyAlignment="1" applyProtection="1">
      <alignment horizontal="left" vertical="center"/>
      <protection locked="0"/>
    </xf>
    <xf numFmtId="0" fontId="29" fillId="0" borderId="25" xfId="0" applyFont="1" applyFill="1" applyBorder="1" applyAlignment="1" applyProtection="1">
      <alignment horizontal="left" vertical="center"/>
      <protection locked="0"/>
    </xf>
    <xf numFmtId="0" fontId="29" fillId="0" borderId="10" xfId="0" applyFont="1" applyFill="1" applyBorder="1" applyAlignment="1" applyProtection="1">
      <alignment horizontal="left" vertical="center"/>
      <protection locked="0"/>
    </xf>
    <xf numFmtId="0" fontId="29" fillId="34" borderId="44" xfId="0" applyFont="1" applyFill="1" applyBorder="1" applyAlignment="1" applyProtection="1">
      <alignment horizontal="left" vertical="center"/>
    </xf>
    <xf numFmtId="0" fontId="29" fillId="34" borderId="45" xfId="0" applyFont="1" applyFill="1" applyBorder="1" applyAlignment="1" applyProtection="1">
      <alignment horizontal="left" vertical="center"/>
    </xf>
    <xf numFmtId="0" fontId="28" fillId="35" borderId="17" xfId="44" applyFont="1" applyFill="1" applyBorder="1" applyAlignment="1" applyProtection="1">
      <alignment horizontal="center" vertical="center" wrapText="1"/>
      <protection locked="0"/>
    </xf>
    <xf numFmtId="0" fontId="28" fillId="35" borderId="19" xfId="44" applyFont="1" applyFill="1" applyBorder="1" applyAlignment="1" applyProtection="1">
      <alignment horizontal="center" vertical="center" wrapText="1"/>
      <protection locked="0"/>
    </xf>
    <xf numFmtId="0" fontId="29" fillId="0" borderId="25" xfId="0" applyFont="1" applyFill="1" applyBorder="1" applyAlignment="1" applyProtection="1">
      <alignment horizontal="left" vertical="center" indent="1"/>
      <protection locked="0"/>
    </xf>
    <xf numFmtId="0" fontId="29" fillId="0" borderId="10" xfId="0" applyFont="1" applyFill="1" applyBorder="1" applyAlignment="1" applyProtection="1">
      <alignment horizontal="left" vertical="center" indent="1"/>
      <protection locked="0"/>
    </xf>
    <xf numFmtId="0" fontId="29" fillId="36" borderId="25" xfId="24" applyFont="1" applyFill="1" applyBorder="1" applyAlignment="1" applyProtection="1">
      <alignment horizontal="left" vertical="center" indent="1"/>
      <protection locked="0"/>
    </xf>
    <xf numFmtId="0" fontId="29" fillId="36" borderId="10" xfId="24" applyFont="1" applyFill="1" applyBorder="1" applyAlignment="1" applyProtection="1">
      <alignment horizontal="left" vertical="center" indent="1"/>
      <protection locked="0"/>
    </xf>
    <xf numFmtId="0" fontId="29" fillId="0" borderId="25" xfId="24" applyFont="1" applyFill="1" applyBorder="1" applyAlignment="1" applyProtection="1">
      <alignment horizontal="left" vertical="center" indent="1"/>
      <protection locked="0"/>
    </xf>
    <xf numFmtId="0" fontId="29" fillId="0" borderId="10" xfId="24" applyFont="1" applyFill="1" applyBorder="1" applyAlignment="1" applyProtection="1">
      <alignment horizontal="left" vertical="center" indent="1"/>
      <protection locked="0"/>
    </xf>
    <xf numFmtId="0" fontId="29" fillId="33" borderId="25" xfId="0" applyFont="1" applyFill="1" applyBorder="1" applyAlignment="1" applyProtection="1">
      <alignment horizontal="left" vertical="center" indent="1"/>
      <protection locked="0"/>
    </xf>
    <xf numFmtId="0" fontId="29" fillId="33" borderId="10" xfId="0" applyFont="1" applyFill="1" applyBorder="1" applyAlignment="1" applyProtection="1">
      <alignment horizontal="left" vertical="center" indent="1"/>
      <protection locked="0"/>
    </xf>
    <xf numFmtId="3" fontId="29" fillId="33" borderId="10" xfId="24" applyNumberFormat="1" applyFont="1" applyFill="1" applyBorder="1" applyAlignment="1" applyProtection="1">
      <alignment horizontal="right" vertical="center"/>
    </xf>
    <xf numFmtId="0" fontId="28" fillId="33" borderId="44" xfId="10" applyFont="1" applyFill="1" applyBorder="1" applyAlignment="1" applyProtection="1">
      <alignment horizontal="center" vertical="center"/>
      <protection locked="0"/>
    </xf>
    <xf numFmtId="0" fontId="28" fillId="33" borderId="45" xfId="10" applyFont="1" applyFill="1" applyBorder="1" applyAlignment="1" applyProtection="1">
      <alignment horizontal="center" vertical="center"/>
      <protection locked="0"/>
    </xf>
    <xf numFmtId="3" fontId="29" fillId="0" borderId="10" xfId="24" applyNumberFormat="1" applyFont="1" applyFill="1" applyBorder="1" applyAlignment="1" applyProtection="1">
      <alignment horizontal="right" vertical="center"/>
    </xf>
    <xf numFmtId="0" fontId="29" fillId="35" borderId="26" xfId="43" applyFont="1" applyFill="1" applyBorder="1" applyAlignment="1" applyProtection="1">
      <alignment horizontal="right" vertical="center"/>
    </xf>
    <xf numFmtId="0" fontId="29" fillId="34" borderId="26" xfId="43" applyFont="1" applyFill="1" applyBorder="1" applyAlignment="1" applyProtection="1">
      <alignment horizontal="right" vertical="center"/>
    </xf>
    <xf numFmtId="3" fontId="29" fillId="33" borderId="17" xfId="24" applyNumberFormat="1" applyFont="1" applyFill="1" applyBorder="1" applyAlignment="1" applyProtection="1">
      <alignment horizontal="right" vertical="center"/>
    </xf>
    <xf numFmtId="3" fontId="29" fillId="33" borderId="18" xfId="24" applyNumberFormat="1" applyFont="1" applyFill="1" applyBorder="1" applyAlignment="1" applyProtection="1">
      <alignment horizontal="right" vertical="center"/>
    </xf>
    <xf numFmtId="3" fontId="29" fillId="33" borderId="19" xfId="24" applyNumberFormat="1" applyFont="1" applyFill="1" applyBorder="1" applyAlignment="1" applyProtection="1">
      <alignment horizontal="right" vertical="center"/>
    </xf>
    <xf numFmtId="0" fontId="28" fillId="35" borderId="22" xfId="0" applyFont="1" applyFill="1" applyBorder="1" applyAlignment="1" applyProtection="1">
      <alignment horizontal="center" vertical="center"/>
    </xf>
    <xf numFmtId="0" fontId="28" fillId="35" borderId="23" xfId="0" applyFont="1" applyFill="1" applyBorder="1" applyAlignment="1" applyProtection="1">
      <alignment horizontal="center" vertical="center"/>
    </xf>
    <xf numFmtId="0" fontId="28" fillId="35" borderId="24" xfId="0" applyFont="1" applyFill="1" applyBorder="1" applyAlignment="1" applyProtection="1">
      <alignment horizontal="center" vertical="center"/>
    </xf>
    <xf numFmtId="0" fontId="28" fillId="36" borderId="53" xfId="10" applyFont="1" applyFill="1" applyBorder="1" applyAlignment="1" applyProtection="1">
      <alignment horizontal="center" vertical="center"/>
    </xf>
    <xf numFmtId="0" fontId="29" fillId="35" borderId="43" xfId="0" applyFont="1" applyFill="1" applyBorder="1" applyAlignment="1" applyProtection="1">
      <alignment horizontal="right" vertical="center"/>
    </xf>
    <xf numFmtId="0" fontId="28" fillId="35" borderId="26" xfId="44" applyFont="1" applyFill="1" applyBorder="1" applyAlignment="1" applyProtection="1">
      <alignment horizontal="center" vertical="center"/>
      <protection locked="0"/>
    </xf>
    <xf numFmtId="3" fontId="28" fillId="35" borderId="45" xfId="0" applyNumberFormat="1" applyFont="1" applyFill="1" applyBorder="1" applyAlignment="1" applyProtection="1">
      <alignment horizontal="center" vertical="center"/>
    </xf>
    <xf numFmtId="0" fontId="29" fillId="36" borderId="25" xfId="0" applyFont="1" applyFill="1" applyBorder="1" applyAlignment="1" applyProtection="1">
      <alignment horizontal="left" vertical="center"/>
    </xf>
    <xf numFmtId="0" fontId="29" fillId="36" borderId="10" xfId="0" applyFont="1" applyFill="1" applyBorder="1" applyAlignment="1" applyProtection="1">
      <alignment horizontal="left" vertical="center"/>
    </xf>
    <xf numFmtId="3" fontId="29" fillId="35" borderId="10" xfId="0" applyNumberFormat="1" applyFont="1" applyFill="1" applyBorder="1" applyAlignment="1" applyProtection="1">
      <alignment horizontal="right" vertical="center" wrapText="1"/>
    </xf>
    <xf numFmtId="3" fontId="29" fillId="36" borderId="10" xfId="0" applyNumberFormat="1" applyFont="1" applyFill="1" applyBorder="1" applyAlignment="1" applyProtection="1">
      <alignment horizontal="right" vertical="center" wrapText="1"/>
    </xf>
    <xf numFmtId="0" fontId="22" fillId="36" borderId="38" xfId="0" applyFont="1" applyFill="1" applyBorder="1" applyAlignment="1" applyProtection="1">
      <alignment horizontal="center" vertical="center" textRotation="90" wrapText="1"/>
      <protection locked="0"/>
    </xf>
    <xf numFmtId="0" fontId="22" fillId="36" borderId="39" xfId="0" applyFont="1" applyFill="1" applyBorder="1" applyAlignment="1" applyProtection="1">
      <alignment horizontal="center" vertical="center" textRotation="90" wrapText="1"/>
      <protection locked="0"/>
    </xf>
    <xf numFmtId="0" fontId="22" fillId="36" borderId="14" xfId="0" applyFont="1" applyFill="1" applyBorder="1" applyAlignment="1" applyProtection="1">
      <alignment horizontal="center" vertical="center" textRotation="90" wrapText="1"/>
      <protection locked="0"/>
    </xf>
    <xf numFmtId="0" fontId="22" fillId="36" borderId="36" xfId="0" applyFont="1" applyFill="1" applyBorder="1" applyAlignment="1" applyProtection="1">
      <alignment horizontal="center" vertical="center" textRotation="90" wrapText="1"/>
      <protection locked="0"/>
    </xf>
    <xf numFmtId="3" fontId="29" fillId="35" borderId="17" xfId="0" applyNumberFormat="1" applyFont="1" applyFill="1" applyBorder="1" applyAlignment="1" applyProtection="1">
      <alignment horizontal="right" vertical="center" wrapText="1"/>
    </xf>
    <xf numFmtId="3" fontId="29" fillId="35" borderId="26" xfId="0" applyNumberFormat="1" applyFont="1" applyFill="1" applyBorder="1" applyAlignment="1" applyProtection="1">
      <alignment horizontal="right" vertical="center" wrapText="1"/>
    </xf>
    <xf numFmtId="3" fontId="29" fillId="36" borderId="17" xfId="0" applyNumberFormat="1" applyFont="1" applyFill="1" applyBorder="1" applyAlignment="1" applyProtection="1">
      <alignment horizontal="right" vertical="center" wrapText="1"/>
    </xf>
    <xf numFmtId="3" fontId="29" fillId="36" borderId="26" xfId="0" applyNumberFormat="1" applyFont="1" applyFill="1" applyBorder="1" applyAlignment="1" applyProtection="1">
      <alignment horizontal="right" vertical="center" wrapText="1"/>
    </xf>
    <xf numFmtId="0" fontId="22" fillId="36" borderId="20" xfId="0" applyFont="1" applyFill="1" applyBorder="1" applyAlignment="1" applyProtection="1">
      <alignment horizontal="center" vertical="center"/>
      <protection locked="0"/>
    </xf>
    <xf numFmtId="0" fontId="22" fillId="36" borderId="21" xfId="0" applyFont="1" applyFill="1" applyBorder="1" applyAlignment="1" applyProtection="1">
      <alignment horizontal="center" vertical="center"/>
      <protection locked="0"/>
    </xf>
    <xf numFmtId="0" fontId="22" fillId="36" borderId="25" xfId="0" applyFont="1" applyFill="1" applyBorder="1" applyAlignment="1" applyProtection="1">
      <alignment horizontal="center" vertical="center"/>
      <protection locked="0"/>
    </xf>
    <xf numFmtId="0" fontId="22" fillId="36" borderId="10" xfId="0" applyFont="1" applyFill="1" applyBorder="1" applyAlignment="1" applyProtection="1">
      <alignment horizontal="center" vertical="center"/>
      <protection locked="0"/>
    </xf>
    <xf numFmtId="0" fontId="22" fillId="36" borderId="21" xfId="0" applyFont="1" applyFill="1" applyBorder="1" applyAlignment="1" applyProtection="1">
      <alignment horizontal="center" vertical="center" textRotation="90"/>
      <protection locked="0"/>
    </xf>
    <xf numFmtId="0" fontId="22" fillId="36" borderId="10" xfId="0" applyFont="1" applyFill="1" applyBorder="1" applyAlignment="1" applyProtection="1">
      <alignment horizontal="center" vertical="center" textRotation="90"/>
      <protection locked="0"/>
    </xf>
    <xf numFmtId="0" fontId="20" fillId="0" borderId="0" xfId="0" applyFont="1" applyAlignment="1" applyProtection="1">
      <alignment horizontal="left" vertical="top" wrapText="1"/>
      <protection locked="0"/>
    </xf>
    <xf numFmtId="3" fontId="29" fillId="36" borderId="11" xfId="0" applyNumberFormat="1" applyFont="1" applyFill="1" applyBorder="1" applyAlignment="1" applyProtection="1">
      <alignment horizontal="right" vertical="center" wrapText="1"/>
    </xf>
    <xf numFmtId="3" fontId="29" fillId="36" borderId="35" xfId="0" applyNumberFormat="1" applyFont="1" applyFill="1" applyBorder="1" applyAlignment="1" applyProtection="1">
      <alignment horizontal="right" vertical="center" wrapText="1"/>
    </xf>
    <xf numFmtId="3" fontId="28" fillId="35" borderId="47" xfId="24" applyNumberFormat="1" applyFont="1" applyFill="1" applyBorder="1" applyAlignment="1" applyProtection="1">
      <alignment horizontal="center" vertical="center" wrapText="1"/>
    </xf>
    <xf numFmtId="3" fontId="28" fillId="35" borderId="49" xfId="24" applyNumberFormat="1" applyFont="1" applyFill="1" applyBorder="1" applyAlignment="1" applyProtection="1">
      <alignment horizontal="center" vertical="center" wrapText="1"/>
    </xf>
    <xf numFmtId="3" fontId="28" fillId="35" borderId="46" xfId="0" applyNumberFormat="1" applyFont="1" applyFill="1" applyBorder="1" applyAlignment="1" applyProtection="1">
      <alignment horizontal="center" vertical="center"/>
    </xf>
    <xf numFmtId="0" fontId="27" fillId="0" borderId="40" xfId="0" applyFont="1" applyBorder="1" applyAlignment="1" applyProtection="1">
      <alignment horizontal="center" vertical="center" wrapText="1"/>
    </xf>
  </cellXfs>
  <cellStyles count="46">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y"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Normalny 2" xfId="43"/>
    <cellStyle name="Normalny 3" xfId="34"/>
    <cellStyle name="Normalny 4" xfId="45"/>
    <cellStyle name="Obliczenia" xfId="11" builtinId="22" customBuiltin="1"/>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y"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2.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0"/>
          <c:order val="0"/>
          <c:tx>
            <c:strRef>
              <c:f>'Meldunek tygodniowy'!$C$285</c:f>
              <c:strCache>
                <c:ptCount val="1"/>
                <c:pt idx="0">
                  <c:v>BIAŁORUŚ</c:v>
                </c:pt>
              </c:strCache>
            </c:strRef>
          </c:tx>
          <c:spPr>
            <a:solidFill>
              <a:srgbClr val="FF000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170-4DA1-8795-59D7B71B9016}"/>
                </c:ext>
                <c:ext xmlns:c15="http://schemas.microsoft.com/office/drawing/2012/chart" uri="{CE6537A1-D6FC-4f65-9D91-7224C49458BB}"/>
              </c:extLst>
            </c:dLbl>
            <c:spPr>
              <a:noFill/>
              <a:ln>
                <a:noFill/>
              </a:ln>
              <a:effectLst/>
            </c:spPr>
            <c:txPr>
              <a:bodyPr/>
              <a:lstStyle/>
              <a:p>
                <a:pP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('Meldunek tygodniowy'!$G$283:$J$284,'Meldunek tygodniowy'!$K$283:$N$284,'Meldunek tygodniowy'!$O$283:$R$284)</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tygodniowy'!$G$285:$R$285</c:f>
              <c:numCache>
                <c:formatCode>General</c:formatCode>
                <c:ptCount val="12"/>
                <c:pt idx="0">
                  <c:v>2791</c:v>
                </c:pt>
                <c:pt idx="2">
                  <c:v>3587</c:v>
                </c:pt>
                <c:pt idx="4">
                  <c:v>61</c:v>
                </c:pt>
                <c:pt idx="6">
                  <c:v>114</c:v>
                </c:pt>
                <c:pt idx="8">
                  <c:v>8</c:v>
                </c:pt>
                <c:pt idx="10">
                  <c:v>12</c:v>
                </c:pt>
              </c:numCache>
            </c:numRef>
          </c:val>
          <c:extLst xmlns:c16r2="http://schemas.microsoft.com/office/drawing/2015/06/chart">
            <c:ext xmlns:c16="http://schemas.microsoft.com/office/drawing/2014/chart" uri="{C3380CC4-5D6E-409C-BE32-E72D297353CC}">
              <c16:uniqueId val="{00000001-B170-4DA1-8795-59D7B71B9016}"/>
            </c:ext>
          </c:extLst>
        </c:ser>
        <c:ser>
          <c:idx val="1"/>
          <c:order val="1"/>
          <c:tx>
            <c:strRef>
              <c:f>'Meldunek tygodniowy'!$C$286</c:f>
              <c:strCache>
                <c:ptCount val="1"/>
                <c:pt idx="0">
                  <c:v>UKRAINA</c:v>
                </c:pt>
              </c:strCache>
            </c:strRef>
          </c:tx>
          <c:spPr>
            <a:solidFill>
              <a:srgbClr val="FFC00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2-B170-4DA1-8795-59D7B71B9016}"/>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('Meldunek tygodniowy'!$G$283:$J$284,'Meldunek tygodniowy'!$K$283:$N$284,'Meldunek tygodniowy'!$O$283:$R$284)</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tygodniowy'!$G$286:$R$286</c:f>
              <c:numCache>
                <c:formatCode>General</c:formatCode>
                <c:ptCount val="12"/>
                <c:pt idx="0">
                  <c:v>1153</c:v>
                </c:pt>
                <c:pt idx="2">
                  <c:v>1645</c:v>
                </c:pt>
                <c:pt idx="4">
                  <c:v>46</c:v>
                </c:pt>
                <c:pt idx="6">
                  <c:v>97</c:v>
                </c:pt>
                <c:pt idx="8">
                  <c:v>20</c:v>
                </c:pt>
                <c:pt idx="10">
                  <c:v>28</c:v>
                </c:pt>
              </c:numCache>
            </c:numRef>
          </c:val>
          <c:extLst xmlns:c16r2="http://schemas.microsoft.com/office/drawing/2015/06/chart">
            <c:ext xmlns:c16="http://schemas.microsoft.com/office/drawing/2014/chart" uri="{C3380CC4-5D6E-409C-BE32-E72D297353CC}">
              <c16:uniqueId val="{00000003-B170-4DA1-8795-59D7B71B9016}"/>
            </c:ext>
          </c:extLst>
        </c:ser>
        <c:ser>
          <c:idx val="2"/>
          <c:order val="2"/>
          <c:tx>
            <c:strRef>
              <c:f>'Meldunek tygodniowy'!$C$287</c:f>
              <c:strCache>
                <c:ptCount val="1"/>
                <c:pt idx="0">
                  <c:v>ROSJA</c:v>
                </c:pt>
              </c:strCache>
            </c:strRef>
          </c:tx>
          <c:spPr>
            <a:solidFill>
              <a:srgbClr val="00B05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4-B170-4DA1-8795-59D7B71B9016}"/>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('Meldunek tygodniowy'!$G$283:$J$284,'Meldunek tygodniowy'!$K$283:$N$284,'Meldunek tygodniowy'!$O$283:$R$284)</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tygodniowy'!$G$287:$R$287</c:f>
              <c:numCache>
                <c:formatCode>General</c:formatCode>
                <c:ptCount val="12"/>
                <c:pt idx="0">
                  <c:v>512</c:v>
                </c:pt>
                <c:pt idx="2">
                  <c:v>973</c:v>
                </c:pt>
                <c:pt idx="4">
                  <c:v>295</c:v>
                </c:pt>
                <c:pt idx="6">
                  <c:v>631</c:v>
                </c:pt>
                <c:pt idx="8">
                  <c:v>67</c:v>
                </c:pt>
                <c:pt idx="10">
                  <c:v>162</c:v>
                </c:pt>
              </c:numCache>
            </c:numRef>
          </c:val>
          <c:extLst xmlns:c16r2="http://schemas.microsoft.com/office/drawing/2015/06/chart">
            <c:ext xmlns:c16="http://schemas.microsoft.com/office/drawing/2014/chart" uri="{C3380CC4-5D6E-409C-BE32-E72D297353CC}">
              <c16:uniqueId val="{00000005-B170-4DA1-8795-59D7B71B9016}"/>
            </c:ext>
          </c:extLst>
        </c:ser>
        <c:ser>
          <c:idx val="3"/>
          <c:order val="3"/>
          <c:tx>
            <c:strRef>
              <c:f>'Meldunek tygodniowy'!$C$288</c:f>
              <c:strCache>
                <c:ptCount val="1"/>
                <c:pt idx="0">
                  <c:v>TURCJA</c:v>
                </c:pt>
              </c:strCache>
            </c:strRef>
          </c:tx>
          <c:spPr>
            <a:solidFill>
              <a:srgbClr val="92D05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6-B170-4DA1-8795-59D7B71B9016}"/>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('Meldunek tygodniowy'!$G$283:$J$284,'Meldunek tygodniowy'!$K$283:$N$284,'Meldunek tygodniowy'!$O$283:$R$284)</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tygodniowy'!$G$288:$R$288</c:f>
              <c:numCache>
                <c:formatCode>General</c:formatCode>
                <c:ptCount val="12"/>
                <c:pt idx="0">
                  <c:v>118</c:v>
                </c:pt>
                <c:pt idx="2">
                  <c:v>230</c:v>
                </c:pt>
                <c:pt idx="4">
                  <c:v>3</c:v>
                </c:pt>
                <c:pt idx="6">
                  <c:v>10</c:v>
                </c:pt>
                <c:pt idx="8">
                  <c:v>8</c:v>
                </c:pt>
                <c:pt idx="10">
                  <c:v>8</c:v>
                </c:pt>
              </c:numCache>
            </c:numRef>
          </c:val>
          <c:extLst xmlns:c16r2="http://schemas.microsoft.com/office/drawing/2015/06/chart">
            <c:ext xmlns:c16="http://schemas.microsoft.com/office/drawing/2014/chart" uri="{C3380CC4-5D6E-409C-BE32-E72D297353CC}">
              <c16:uniqueId val="{00000007-B170-4DA1-8795-59D7B71B9016}"/>
            </c:ext>
          </c:extLst>
        </c:ser>
        <c:ser>
          <c:idx val="5"/>
          <c:order val="4"/>
          <c:tx>
            <c:strRef>
              <c:f>'Meldunek tygodniowy'!$C$289</c:f>
              <c:strCache>
                <c:ptCount val="1"/>
                <c:pt idx="0">
                  <c:v>EGIPT</c:v>
                </c:pt>
              </c:strCache>
            </c:strRef>
          </c:tx>
          <c:spPr>
            <a:solidFill>
              <a:srgbClr val="0070C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8-B170-4DA1-8795-59D7B71B9016}"/>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val>
            <c:numRef>
              <c:f>'Meldunek tygodniowy'!$G$289:$R$289</c:f>
              <c:numCache>
                <c:formatCode>General</c:formatCode>
                <c:ptCount val="12"/>
                <c:pt idx="0">
                  <c:v>110</c:v>
                </c:pt>
                <c:pt idx="2">
                  <c:v>146</c:v>
                </c:pt>
                <c:pt idx="4">
                  <c:v>31</c:v>
                </c:pt>
                <c:pt idx="6">
                  <c:v>36</c:v>
                </c:pt>
                <c:pt idx="8">
                  <c:v>6</c:v>
                </c:pt>
                <c:pt idx="10">
                  <c:v>12</c:v>
                </c:pt>
              </c:numCache>
            </c:numRef>
          </c:val>
          <c:extLst xmlns:c16r2="http://schemas.microsoft.com/office/drawing/2015/06/chart">
            <c:ext xmlns:c16="http://schemas.microsoft.com/office/drawing/2014/chart" uri="{C3380CC4-5D6E-409C-BE32-E72D297353CC}">
              <c16:uniqueId val="{00000009-B170-4DA1-8795-59D7B71B9016}"/>
            </c:ext>
          </c:extLst>
        </c:ser>
        <c:ser>
          <c:idx val="4"/>
          <c:order val="5"/>
          <c:tx>
            <c:strRef>
              <c:f>'Meldunek tygodniowy'!$C$290</c:f>
              <c:strCache>
                <c:ptCount val="1"/>
                <c:pt idx="0">
                  <c:v>Pozostałe</c:v>
                </c:pt>
              </c:strCache>
            </c:strRef>
          </c:tx>
          <c:spPr>
            <a:solidFill>
              <a:srgbClr val="00206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A-B170-4DA1-8795-59D7B71B9016}"/>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('Meldunek tygodniowy'!$G$283:$J$284,'Meldunek tygodniowy'!$K$283:$N$284,'Meldunek tygodniowy'!$O$283:$R$284)</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tygodniowy'!$G$290:$R$290</c:f>
              <c:numCache>
                <c:formatCode>General</c:formatCode>
                <c:ptCount val="12"/>
                <c:pt idx="0">
                  <c:v>1082</c:v>
                </c:pt>
                <c:pt idx="2">
                  <c:v>1290</c:v>
                </c:pt>
                <c:pt idx="4">
                  <c:v>266</c:v>
                </c:pt>
                <c:pt idx="6">
                  <c:v>422</c:v>
                </c:pt>
                <c:pt idx="8">
                  <c:v>72</c:v>
                </c:pt>
                <c:pt idx="10">
                  <c:v>110</c:v>
                </c:pt>
              </c:numCache>
            </c:numRef>
          </c:val>
          <c:extLst xmlns:c16r2="http://schemas.microsoft.com/office/drawing/2015/06/chart">
            <c:ext xmlns:c16="http://schemas.microsoft.com/office/drawing/2014/chart" uri="{C3380CC4-5D6E-409C-BE32-E72D297353CC}">
              <c16:uniqueId val="{0000000B-B170-4DA1-8795-59D7B71B9016}"/>
            </c:ext>
          </c:extLst>
        </c:ser>
        <c:dLbls>
          <c:showLegendKey val="0"/>
          <c:showVal val="0"/>
          <c:showCatName val="0"/>
          <c:showSerName val="0"/>
          <c:showPercent val="0"/>
          <c:showBubbleSize val="0"/>
        </c:dLbls>
        <c:gapWidth val="55"/>
        <c:gapDepth val="55"/>
        <c:shape val="box"/>
        <c:axId val="541198240"/>
        <c:axId val="541197456"/>
        <c:axId val="0"/>
      </c:bar3DChart>
      <c:catAx>
        <c:axId val="541198240"/>
        <c:scaling>
          <c:orientation val="minMax"/>
        </c:scaling>
        <c:delete val="0"/>
        <c:axPos val="b"/>
        <c:numFmt formatCode="General" sourceLinked="1"/>
        <c:majorTickMark val="none"/>
        <c:minorTickMark val="none"/>
        <c:tickLblPos val="nextTo"/>
        <c:txPr>
          <a:bodyPr rot="0" vert="horz"/>
          <a:lstStyle/>
          <a:p>
            <a:pPr algn="ctr">
              <a:defRPr/>
            </a:pPr>
            <a:endParaRPr lang="pl-PL"/>
          </a:p>
        </c:txPr>
        <c:crossAx val="541197456"/>
        <c:crosses val="autoZero"/>
        <c:auto val="1"/>
        <c:lblAlgn val="ctr"/>
        <c:lblOffset val="100"/>
        <c:noMultiLvlLbl val="0"/>
      </c:catAx>
      <c:valAx>
        <c:axId val="541197456"/>
        <c:scaling>
          <c:orientation val="minMax"/>
        </c:scaling>
        <c:delete val="0"/>
        <c:axPos val="l"/>
        <c:majorGridlines/>
        <c:numFmt formatCode="General" sourceLinked="1"/>
        <c:majorTickMark val="none"/>
        <c:minorTickMark val="none"/>
        <c:tickLblPos val="nextTo"/>
        <c:txPr>
          <a:bodyPr/>
          <a:lstStyle/>
          <a:p>
            <a:pPr algn="ctr">
              <a:defRPr/>
            </a:pPr>
            <a:endParaRPr lang="pl-PL"/>
          </a:p>
        </c:txPr>
        <c:crossAx val="541198240"/>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tygodniowy'!$B$403</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('Meldunek tygodniowy'!$J$402,'Meldunek tygodniowy'!$M$402,'Meldunek tygodniowy'!$P$402,'Meldunek tygodniowy'!$S$402,'Meldunek tygodniowy'!$V$402)</c:f>
              <c:strCache>
                <c:ptCount val="5"/>
                <c:pt idx="0">
                  <c:v>27.11.2023 - 03.12.2023</c:v>
                </c:pt>
                <c:pt idx="1">
                  <c:v>04.12.2023 - 10.12.2023</c:v>
                </c:pt>
                <c:pt idx="2">
                  <c:v>11.12.2023 - 17.12.2023</c:v>
                </c:pt>
                <c:pt idx="3">
                  <c:v>18.12.2023 - 24.12.2023</c:v>
                </c:pt>
                <c:pt idx="4">
                  <c:v>25.12.2023 - 31.12.2023</c:v>
                </c:pt>
              </c:strCache>
            </c:strRef>
          </c:cat>
          <c:val>
            <c:numRef>
              <c:f>('Meldunek tygodniowy'!$J$403,'Meldunek tygodniowy'!$M$403,'Meldunek tygodniowy'!$P$403,'Meldunek tygodniowy'!$S$403,'Meldunek tygodniowy'!$V$403)</c:f>
              <c:numCache>
                <c:formatCode>#,##0</c:formatCode>
                <c:ptCount val="5"/>
                <c:pt idx="0">
                  <c:v>648</c:v>
                </c:pt>
                <c:pt idx="1">
                  <c:v>642</c:v>
                </c:pt>
                <c:pt idx="2">
                  <c:v>671</c:v>
                </c:pt>
                <c:pt idx="3">
                  <c:v>676</c:v>
                </c:pt>
                <c:pt idx="4">
                  <c:v>669</c:v>
                </c:pt>
              </c:numCache>
            </c:numRef>
          </c:val>
          <c:extLst xmlns:c16r2="http://schemas.microsoft.com/office/drawing/2015/06/chart">
            <c:ext xmlns:c16="http://schemas.microsoft.com/office/drawing/2014/chart" uri="{C3380CC4-5D6E-409C-BE32-E72D297353CC}">
              <c16:uniqueId val="{00000000-A303-43C6-8BB2-637886CE4D78}"/>
            </c:ext>
          </c:extLst>
        </c:ser>
        <c:ser>
          <c:idx val="1"/>
          <c:order val="1"/>
          <c:tx>
            <c:strRef>
              <c:f>'Meldunek tygodniowy'!$B$404</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('Meldunek tygodniowy'!$J$402,'Meldunek tygodniowy'!$M$402,'Meldunek tygodniowy'!$P$402,'Meldunek tygodniowy'!$S$402,'Meldunek tygodniowy'!$V$402)</c:f>
              <c:strCache>
                <c:ptCount val="5"/>
                <c:pt idx="0">
                  <c:v>27.11.2023 - 03.12.2023</c:v>
                </c:pt>
                <c:pt idx="1">
                  <c:v>04.12.2023 - 10.12.2023</c:v>
                </c:pt>
                <c:pt idx="2">
                  <c:v>11.12.2023 - 17.12.2023</c:v>
                </c:pt>
                <c:pt idx="3">
                  <c:v>18.12.2023 - 24.12.2023</c:v>
                </c:pt>
                <c:pt idx="4">
                  <c:v>25.12.2023 - 31.12.2023</c:v>
                </c:pt>
              </c:strCache>
            </c:strRef>
          </c:cat>
          <c:val>
            <c:numRef>
              <c:f>('Meldunek tygodniowy'!$J$404,'Meldunek tygodniowy'!$M$404,'Meldunek tygodniowy'!$P$404,'Meldunek tygodniowy'!$S$404,'Meldunek tygodniowy'!$V$404)</c:f>
              <c:numCache>
                <c:formatCode>#,##0</c:formatCode>
                <c:ptCount val="5"/>
                <c:pt idx="0">
                  <c:v>3613</c:v>
                </c:pt>
                <c:pt idx="1">
                  <c:v>3660</c:v>
                </c:pt>
                <c:pt idx="2">
                  <c:v>3689</c:v>
                </c:pt>
                <c:pt idx="3">
                  <c:v>3723</c:v>
                </c:pt>
                <c:pt idx="4">
                  <c:v>3708</c:v>
                </c:pt>
              </c:numCache>
            </c:numRef>
          </c:val>
          <c:extLst xmlns:c16r2="http://schemas.microsoft.com/office/drawing/2015/06/chart">
            <c:ext xmlns:c16="http://schemas.microsoft.com/office/drawing/2014/chart" uri="{C3380CC4-5D6E-409C-BE32-E72D297353CC}">
              <c16:uniqueId val="{00000001-A303-43C6-8BB2-637886CE4D78}"/>
            </c:ext>
          </c:extLst>
        </c:ser>
        <c:ser>
          <c:idx val="5"/>
          <c:order val="2"/>
          <c:tx>
            <c:strRef>
              <c:f>'Meldunek tygodniowy'!$B$407</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('Meldunek tygodniowy'!$J$402,'Meldunek tygodniowy'!$M$402,'Meldunek tygodniowy'!$P$402,'Meldunek tygodniowy'!$S$402,'Meldunek tygodniowy'!$V$402)</c:f>
              <c:strCache>
                <c:ptCount val="5"/>
                <c:pt idx="0">
                  <c:v>27.11.2023 - 03.12.2023</c:v>
                </c:pt>
                <c:pt idx="1">
                  <c:v>04.12.2023 - 10.12.2023</c:v>
                </c:pt>
                <c:pt idx="2">
                  <c:v>11.12.2023 - 17.12.2023</c:v>
                </c:pt>
                <c:pt idx="3">
                  <c:v>18.12.2023 - 24.12.2023</c:v>
                </c:pt>
                <c:pt idx="4">
                  <c:v>25.12.2023 - 31.12.2023</c:v>
                </c:pt>
              </c:strCache>
            </c:strRef>
          </c:cat>
          <c:val>
            <c:numRef>
              <c:f>('Meldunek tygodniowy'!$J$407,'Meldunek tygodniowy'!$M$407,'Meldunek tygodniowy'!$P$407,'Meldunek tygodniowy'!$S$407,'Meldunek tygodniowy'!$V$407)</c:f>
              <c:numCache>
                <c:formatCode>#,##0</c:formatCode>
                <c:ptCount val="5"/>
                <c:pt idx="0">
                  <c:v>1</c:v>
                </c:pt>
                <c:pt idx="1">
                  <c:v>1</c:v>
                </c:pt>
                <c:pt idx="2">
                  <c:v>1</c:v>
                </c:pt>
                <c:pt idx="3">
                  <c:v>1</c:v>
                </c:pt>
                <c:pt idx="4">
                  <c:v>1</c:v>
                </c:pt>
              </c:numCache>
            </c:numRef>
          </c:val>
          <c:extLst xmlns:c16r2="http://schemas.microsoft.com/office/drawing/2015/06/chart">
            <c:ext xmlns:c16="http://schemas.microsoft.com/office/drawing/2014/chart" uri="{C3380CC4-5D6E-409C-BE32-E72D297353CC}">
              <c16:uniqueId val="{00000002-A303-43C6-8BB2-637886CE4D78}"/>
            </c:ext>
          </c:extLst>
        </c:ser>
        <c:dLbls>
          <c:showLegendKey val="0"/>
          <c:showVal val="1"/>
          <c:showCatName val="0"/>
          <c:showSerName val="0"/>
          <c:showPercent val="0"/>
          <c:showBubbleSize val="0"/>
        </c:dLbls>
        <c:gapWidth val="75"/>
        <c:gapDepth val="195"/>
        <c:shape val="cylinder"/>
        <c:axId val="541198632"/>
        <c:axId val="541199024"/>
        <c:axId val="0"/>
      </c:bar3DChart>
      <c:catAx>
        <c:axId val="541198632"/>
        <c:scaling>
          <c:orientation val="minMax"/>
        </c:scaling>
        <c:delete val="0"/>
        <c:axPos val="l"/>
        <c:numFmt formatCode="General" sourceLinked="0"/>
        <c:majorTickMark val="none"/>
        <c:minorTickMark val="none"/>
        <c:tickLblPos val="nextTo"/>
        <c:crossAx val="541199024"/>
        <c:crosses val="autoZero"/>
        <c:auto val="1"/>
        <c:lblAlgn val="ctr"/>
        <c:lblOffset val="100"/>
        <c:noMultiLvlLbl val="0"/>
      </c:catAx>
      <c:valAx>
        <c:axId val="541199024"/>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541198632"/>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tygodniowy'!$C$111</c:f>
              <c:strCache>
                <c:ptCount val="1"/>
                <c:pt idx="0">
                  <c:v>pobyt czasowy</c:v>
                </c:pt>
              </c:strCache>
            </c:strRef>
          </c:tx>
          <c:spPr>
            <a:solidFill>
              <a:srgbClr val="FF0000"/>
            </a:solidFill>
          </c:spPr>
          <c:invertIfNegative val="0"/>
          <c:cat>
            <c:strRef>
              <c:f>'Meldunek tygodniowy'!$L$110:$U$110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tygodniowy'!$L$111:$U$111</c:f>
              <c:numCache>
                <c:formatCode>#,##0</c:formatCode>
                <c:ptCount val="10"/>
                <c:pt idx="0">
                  <c:v>19808</c:v>
                </c:pt>
                <c:pt idx="2">
                  <c:v>6213</c:v>
                </c:pt>
                <c:pt idx="3">
                  <c:v>11478</c:v>
                </c:pt>
                <c:pt idx="4">
                  <c:v>3162</c:v>
                </c:pt>
                <c:pt idx="5">
                  <c:v>206</c:v>
                </c:pt>
                <c:pt idx="6">
                  <c:v>0</c:v>
                </c:pt>
                <c:pt idx="7">
                  <c:v>0</c:v>
                </c:pt>
                <c:pt idx="8">
                  <c:v>0</c:v>
                </c:pt>
                <c:pt idx="9">
                  <c:v>463</c:v>
                </c:pt>
              </c:numCache>
            </c:numRef>
          </c:val>
          <c:extLst xmlns:c16r2="http://schemas.microsoft.com/office/drawing/2015/06/chart">
            <c:ext xmlns:c16="http://schemas.microsoft.com/office/drawing/2014/chart" uri="{C3380CC4-5D6E-409C-BE32-E72D297353CC}">
              <c16:uniqueId val="{00000000-96BB-4555-9CE7-158D4A9F15B3}"/>
            </c:ext>
          </c:extLst>
        </c:ser>
        <c:ser>
          <c:idx val="0"/>
          <c:order val="1"/>
          <c:tx>
            <c:strRef>
              <c:f>'Meldunek tygodniowy'!$C$112</c:f>
              <c:strCache>
                <c:ptCount val="1"/>
                <c:pt idx="0">
                  <c:v>pobyt stały</c:v>
                </c:pt>
              </c:strCache>
            </c:strRef>
          </c:tx>
          <c:spPr>
            <a:solidFill>
              <a:srgbClr val="FFC000"/>
            </a:solidFill>
          </c:spPr>
          <c:invertIfNegative val="0"/>
          <c:cat>
            <c:strRef>
              <c:f>'Meldunek tygodniowy'!$L$110:$U$110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tygodniowy'!$L$112:$U$112</c:f>
              <c:numCache>
                <c:formatCode>#,##0</c:formatCode>
                <c:ptCount val="10"/>
                <c:pt idx="0">
                  <c:v>1188</c:v>
                </c:pt>
                <c:pt idx="2">
                  <c:v>595</c:v>
                </c:pt>
                <c:pt idx="3">
                  <c:v>285</c:v>
                </c:pt>
                <c:pt idx="4">
                  <c:v>236</c:v>
                </c:pt>
                <c:pt idx="5">
                  <c:v>58</c:v>
                </c:pt>
                <c:pt idx="6">
                  <c:v>0</c:v>
                </c:pt>
                <c:pt idx="7">
                  <c:v>0</c:v>
                </c:pt>
                <c:pt idx="8">
                  <c:v>0</c:v>
                </c:pt>
                <c:pt idx="9">
                  <c:v>188</c:v>
                </c:pt>
              </c:numCache>
            </c:numRef>
          </c:val>
          <c:extLst xmlns:c16r2="http://schemas.microsoft.com/office/drawing/2015/06/chart">
            <c:ext xmlns:c16="http://schemas.microsoft.com/office/drawing/2014/chart" uri="{C3380CC4-5D6E-409C-BE32-E72D297353CC}">
              <c16:uniqueId val="{00000001-96BB-4555-9CE7-158D4A9F15B3}"/>
            </c:ext>
          </c:extLst>
        </c:ser>
        <c:ser>
          <c:idx val="1"/>
          <c:order val="2"/>
          <c:tx>
            <c:strRef>
              <c:f>'Meldunek tygodniowy'!$C$113</c:f>
              <c:strCache>
                <c:ptCount val="1"/>
                <c:pt idx="0">
                  <c:v>pobyt rezydenta długoterminowego UE</c:v>
                </c:pt>
              </c:strCache>
            </c:strRef>
          </c:tx>
          <c:spPr>
            <a:solidFill>
              <a:srgbClr val="FFFF00"/>
            </a:solidFill>
          </c:spPr>
          <c:invertIfNegative val="0"/>
          <c:cat>
            <c:strRef>
              <c:f>'Meldunek tygodniowy'!$L$110:$U$110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tygodniowy'!$L$113:$U$113</c:f>
              <c:numCache>
                <c:formatCode>#,##0</c:formatCode>
                <c:ptCount val="10"/>
                <c:pt idx="0">
                  <c:v>516</c:v>
                </c:pt>
                <c:pt idx="2">
                  <c:v>232</c:v>
                </c:pt>
                <c:pt idx="3">
                  <c:v>102</c:v>
                </c:pt>
                <c:pt idx="4">
                  <c:v>71</c:v>
                </c:pt>
                <c:pt idx="5">
                  <c:v>17</c:v>
                </c:pt>
                <c:pt idx="6">
                  <c:v>0</c:v>
                </c:pt>
                <c:pt idx="7">
                  <c:v>0</c:v>
                </c:pt>
                <c:pt idx="8">
                  <c:v>0</c:v>
                </c:pt>
                <c:pt idx="9">
                  <c:v>91</c:v>
                </c:pt>
              </c:numCache>
            </c:numRef>
          </c:val>
          <c:extLst xmlns:c16r2="http://schemas.microsoft.com/office/drawing/2015/06/chart">
            <c:ext xmlns:c16="http://schemas.microsoft.com/office/drawing/2014/chart" uri="{C3380CC4-5D6E-409C-BE32-E72D297353CC}">
              <c16:uniqueId val="{00000002-96BB-4555-9CE7-158D4A9F15B3}"/>
            </c:ext>
          </c:extLst>
        </c:ser>
        <c:ser>
          <c:idx val="2"/>
          <c:order val="3"/>
          <c:tx>
            <c:strRef>
              <c:f>'Meldunek tygodniowy'!$C$114</c:f>
              <c:strCache>
                <c:ptCount val="1"/>
                <c:pt idx="0">
                  <c:v>prawo pobytu ob. UE</c:v>
                </c:pt>
              </c:strCache>
            </c:strRef>
          </c:tx>
          <c:spPr>
            <a:solidFill>
              <a:srgbClr val="92D050"/>
            </a:solidFill>
          </c:spPr>
          <c:invertIfNegative val="0"/>
          <c:cat>
            <c:strRef>
              <c:f>'Meldunek tygodniowy'!$L$110:$U$110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tygodniowy'!$L$114:$U$114</c:f>
              <c:numCache>
                <c:formatCode>#,##0</c:formatCode>
                <c:ptCount val="10"/>
                <c:pt idx="0">
                  <c:v>29</c:v>
                </c:pt>
                <c:pt idx="2">
                  <c:v>9</c:v>
                </c:pt>
                <c:pt idx="3">
                  <c:v>2</c:v>
                </c:pt>
                <c:pt idx="4">
                  <c:v>3</c:v>
                </c:pt>
                <c:pt idx="5">
                  <c:v>1</c:v>
                </c:pt>
                <c:pt idx="6">
                  <c:v>0</c:v>
                </c:pt>
                <c:pt idx="7">
                  <c:v>0</c:v>
                </c:pt>
                <c:pt idx="8">
                  <c:v>0</c:v>
                </c:pt>
                <c:pt idx="9">
                  <c:v>16</c:v>
                </c:pt>
              </c:numCache>
            </c:numRef>
          </c:val>
          <c:extLst xmlns:c16r2="http://schemas.microsoft.com/office/drawing/2015/06/chart">
            <c:ext xmlns:c16="http://schemas.microsoft.com/office/drawing/2014/chart" uri="{C3380CC4-5D6E-409C-BE32-E72D297353CC}">
              <c16:uniqueId val="{00000003-96BB-4555-9CE7-158D4A9F15B3}"/>
            </c:ext>
          </c:extLst>
        </c:ser>
        <c:ser>
          <c:idx val="3"/>
          <c:order val="4"/>
          <c:tx>
            <c:strRef>
              <c:f>'Meldunek tygodniowy'!$C$115</c:f>
              <c:strCache>
                <c:ptCount val="1"/>
                <c:pt idx="0">
                  <c:v>prawo stałego pobytu obywatela UE</c:v>
                </c:pt>
              </c:strCache>
            </c:strRef>
          </c:tx>
          <c:spPr>
            <a:solidFill>
              <a:srgbClr val="00B050"/>
            </a:solidFill>
          </c:spPr>
          <c:invertIfNegative val="0"/>
          <c:cat>
            <c:strRef>
              <c:f>'Meldunek tygodniowy'!$L$110:$U$110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tygodniowy'!$L$115:$U$115</c:f>
              <c:numCache>
                <c:formatCode>#,##0</c:formatCode>
                <c:ptCount val="10"/>
                <c:pt idx="0">
                  <c:v>1</c:v>
                </c:pt>
                <c:pt idx="2">
                  <c:v>2</c:v>
                </c:pt>
                <c:pt idx="3">
                  <c:v>0</c:v>
                </c:pt>
                <c:pt idx="4">
                  <c:v>2</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4-96BB-4555-9CE7-158D4A9F15B3}"/>
            </c:ext>
          </c:extLst>
        </c:ser>
        <c:ser>
          <c:idx val="4"/>
          <c:order val="5"/>
          <c:tx>
            <c:strRef>
              <c:f>'Meldunek tygodniowy'!$C$116</c:f>
              <c:strCache>
                <c:ptCount val="1"/>
                <c:pt idx="0">
                  <c:v>prawo pobytu członka rodziny ob. UE</c:v>
                </c:pt>
              </c:strCache>
            </c:strRef>
          </c:tx>
          <c:spPr>
            <a:solidFill>
              <a:srgbClr val="00B0F0"/>
            </a:solidFill>
          </c:spPr>
          <c:invertIfNegative val="0"/>
          <c:cat>
            <c:strRef>
              <c:f>'Meldunek tygodniowy'!$L$110:$U$110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tygodniowy'!$L$116:$U$116</c:f>
              <c:numCache>
                <c:formatCode>#,##0</c:formatCode>
                <c:ptCount val="10"/>
                <c:pt idx="0">
                  <c:v>10</c:v>
                </c:pt>
                <c:pt idx="2">
                  <c:v>8</c:v>
                </c:pt>
                <c:pt idx="3">
                  <c:v>2</c:v>
                </c:pt>
                <c:pt idx="4">
                  <c:v>4</c:v>
                </c:pt>
                <c:pt idx="5">
                  <c:v>1</c:v>
                </c:pt>
                <c:pt idx="6">
                  <c:v>0</c:v>
                </c:pt>
                <c:pt idx="7">
                  <c:v>0</c:v>
                </c:pt>
                <c:pt idx="8">
                  <c:v>0</c:v>
                </c:pt>
                <c:pt idx="9">
                  <c:v>5</c:v>
                </c:pt>
              </c:numCache>
            </c:numRef>
          </c:val>
          <c:extLst xmlns:c16r2="http://schemas.microsoft.com/office/drawing/2015/06/chart">
            <c:ext xmlns:c16="http://schemas.microsoft.com/office/drawing/2014/chart" uri="{C3380CC4-5D6E-409C-BE32-E72D297353CC}">
              <c16:uniqueId val="{00000005-96BB-4555-9CE7-158D4A9F15B3}"/>
            </c:ext>
          </c:extLst>
        </c:ser>
        <c:ser>
          <c:idx val="5"/>
          <c:order val="6"/>
          <c:tx>
            <c:strRef>
              <c:f>'Meldunek tygodniowy'!$C$117</c:f>
              <c:strCache>
                <c:ptCount val="1"/>
                <c:pt idx="0">
                  <c:v>prawo stałego pobytu członka rodziny ob.. UE</c:v>
                </c:pt>
              </c:strCache>
            </c:strRef>
          </c:tx>
          <c:spPr>
            <a:solidFill>
              <a:srgbClr val="0070C0"/>
            </a:solidFill>
          </c:spPr>
          <c:invertIfNegative val="0"/>
          <c:cat>
            <c:strRef>
              <c:f>'Meldunek tygodniowy'!$L$110:$U$110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tygodniowy'!$L$117:$U$117</c:f>
              <c:numCache>
                <c:formatCode>#,##0</c:formatCode>
                <c:ptCount val="10"/>
                <c:pt idx="0">
                  <c:v>1</c:v>
                </c:pt>
                <c:pt idx="2">
                  <c:v>0</c:v>
                </c:pt>
                <c:pt idx="3">
                  <c:v>0</c:v>
                </c:pt>
                <c:pt idx="4">
                  <c:v>1</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6-96BB-4555-9CE7-158D4A9F15B3}"/>
            </c:ext>
          </c:extLst>
        </c:ser>
        <c:ser>
          <c:idx val="6"/>
          <c:order val="7"/>
          <c:tx>
            <c:strRef>
              <c:f>'Meldunek tygodniowy'!$C$118</c:f>
              <c:strCache>
                <c:ptCount val="1"/>
                <c:pt idx="0">
                  <c:v>pobyt tolerowany</c:v>
                </c:pt>
              </c:strCache>
            </c:strRef>
          </c:tx>
          <c:spPr>
            <a:solidFill>
              <a:srgbClr val="002060"/>
            </a:solidFill>
          </c:spPr>
          <c:invertIfNegative val="0"/>
          <c:cat>
            <c:strRef>
              <c:f>'Meldunek tygodniowy'!$L$110:$U$110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tygodniowy'!$L$118:$U$118</c:f>
              <c:numCache>
                <c:formatCode>#,##0</c:formatCode>
                <c:ptCount val="10"/>
                <c:pt idx="0">
                  <c:v>0</c:v>
                </c:pt>
                <c:pt idx="2">
                  <c:v>1</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7-96BB-4555-9CE7-158D4A9F15B3}"/>
            </c:ext>
          </c:extLst>
        </c:ser>
        <c:ser>
          <c:idx val="7"/>
          <c:order val="8"/>
          <c:tx>
            <c:strRef>
              <c:f>'Meldunek tygodniowy'!$C$119</c:f>
              <c:strCache>
                <c:ptCount val="1"/>
                <c:pt idx="0">
                  <c:v>pobyt humanitarny</c:v>
                </c:pt>
              </c:strCache>
            </c:strRef>
          </c:tx>
          <c:spPr>
            <a:solidFill>
              <a:srgbClr val="7030A0"/>
            </a:solidFill>
          </c:spPr>
          <c:invertIfNegative val="0"/>
          <c:cat>
            <c:strRef>
              <c:f>'Meldunek tygodniowy'!$L$110:$U$110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tygodniowy'!$L$119:$U$119</c:f>
              <c:numCache>
                <c:formatCode>#,##0</c:formatCode>
                <c:ptCount val="10"/>
                <c:pt idx="0">
                  <c:v>21</c:v>
                </c:pt>
                <c:pt idx="2">
                  <c:v>12</c:v>
                </c:pt>
                <c:pt idx="3">
                  <c:v>0</c:v>
                </c:pt>
                <c:pt idx="4">
                  <c:v>0</c:v>
                </c:pt>
                <c:pt idx="5">
                  <c:v>0</c:v>
                </c:pt>
                <c:pt idx="6">
                  <c:v>7</c:v>
                </c:pt>
                <c:pt idx="7">
                  <c:v>0</c:v>
                </c:pt>
                <c:pt idx="8">
                  <c:v>0</c:v>
                </c:pt>
                <c:pt idx="9">
                  <c:v>8</c:v>
                </c:pt>
              </c:numCache>
            </c:numRef>
          </c:val>
          <c:extLst xmlns:c16r2="http://schemas.microsoft.com/office/drawing/2015/06/chart">
            <c:ext xmlns:c16="http://schemas.microsoft.com/office/drawing/2014/chart" uri="{C3380CC4-5D6E-409C-BE32-E72D297353CC}">
              <c16:uniqueId val="{00000008-96BB-4555-9CE7-158D4A9F15B3}"/>
            </c:ext>
          </c:extLst>
        </c:ser>
        <c:ser>
          <c:idx val="9"/>
          <c:order val="9"/>
          <c:tx>
            <c:strRef>
              <c:f>'Meldunek tygodniowy'!$C$120</c:f>
              <c:strCache>
                <c:ptCount val="1"/>
                <c:pt idx="0">
                  <c:v>wydalenie</c:v>
                </c:pt>
              </c:strCache>
            </c:strRef>
          </c:tx>
          <c:spPr>
            <a:solidFill>
              <a:schemeClr val="bg1">
                <a:lumMod val="85000"/>
              </a:schemeClr>
            </a:solidFill>
          </c:spPr>
          <c:invertIfNegative val="0"/>
          <c:cat>
            <c:strRef>
              <c:f>'Meldunek tygodniowy'!$L$110:$U$110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tygodniowy'!$L$120:$U$120</c:f>
              <c:numCache>
                <c:formatCode>#,##0</c:formatCode>
                <c:ptCount val="10"/>
                <c:pt idx="0">
                  <c:v>7</c:v>
                </c:pt>
                <c:pt idx="2">
                  <c:v>2</c:v>
                </c:pt>
                <c:pt idx="3">
                  <c:v>0</c:v>
                </c:pt>
                <c:pt idx="4">
                  <c:v>0</c:v>
                </c:pt>
                <c:pt idx="5">
                  <c:v>0</c:v>
                </c:pt>
                <c:pt idx="6">
                  <c:v>0</c:v>
                </c:pt>
                <c:pt idx="7">
                  <c:v>0</c:v>
                </c:pt>
                <c:pt idx="8">
                  <c:v>0</c:v>
                </c:pt>
                <c:pt idx="9">
                  <c:v>3</c:v>
                </c:pt>
              </c:numCache>
            </c:numRef>
          </c:val>
          <c:extLst xmlns:c16r2="http://schemas.microsoft.com/office/drawing/2015/06/chart">
            <c:ext xmlns:c16="http://schemas.microsoft.com/office/drawing/2014/chart" uri="{C3380CC4-5D6E-409C-BE32-E72D297353CC}">
              <c16:uniqueId val="{00000009-96BB-4555-9CE7-158D4A9F15B3}"/>
            </c:ext>
          </c:extLst>
        </c:ser>
        <c:ser>
          <c:idx val="10"/>
          <c:order val="10"/>
          <c:tx>
            <c:strRef>
              <c:f>'Meldunek tygodniowy'!$C$121</c:f>
              <c:strCache>
                <c:ptCount val="1"/>
                <c:pt idx="0">
                  <c:v>zobowiązanie do powrotu</c:v>
                </c:pt>
              </c:strCache>
            </c:strRef>
          </c:tx>
          <c:spPr>
            <a:solidFill>
              <a:schemeClr val="bg1">
                <a:lumMod val="65000"/>
              </a:schemeClr>
            </a:solidFill>
          </c:spPr>
          <c:invertIfNegative val="0"/>
          <c:cat>
            <c:strRef>
              <c:f>'Meldunek tygodniowy'!$L$110:$U$110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tygodniowy'!$L$121:$U$121</c:f>
              <c:numCache>
                <c:formatCode>#,##0</c:formatCode>
                <c:ptCount val="10"/>
                <c:pt idx="0">
                  <c:v>260</c:v>
                </c:pt>
                <c:pt idx="2">
                  <c:v>457</c:v>
                </c:pt>
                <c:pt idx="3">
                  <c:v>2</c:v>
                </c:pt>
                <c:pt idx="4">
                  <c:v>47</c:v>
                </c:pt>
                <c:pt idx="5">
                  <c:v>1103</c:v>
                </c:pt>
                <c:pt idx="6">
                  <c:v>32</c:v>
                </c:pt>
                <c:pt idx="7">
                  <c:v>0</c:v>
                </c:pt>
                <c:pt idx="8">
                  <c:v>137</c:v>
                </c:pt>
                <c:pt idx="9">
                  <c:v>485</c:v>
                </c:pt>
              </c:numCache>
            </c:numRef>
          </c:val>
          <c:extLst xmlns:c16r2="http://schemas.microsoft.com/office/drawing/2015/06/chart">
            <c:ext xmlns:c16="http://schemas.microsoft.com/office/drawing/2014/chart" uri="{C3380CC4-5D6E-409C-BE32-E72D297353CC}">
              <c16:uniqueId val="{0000000A-96BB-4555-9CE7-158D4A9F15B3}"/>
            </c:ext>
          </c:extLst>
        </c:ser>
        <c:ser>
          <c:idx val="11"/>
          <c:order val="11"/>
          <c:tx>
            <c:strRef>
              <c:f>'Meldunek tygodniowy'!$C$122</c:f>
              <c:strCache>
                <c:ptCount val="1"/>
                <c:pt idx="0">
                  <c:v>zaproszenie</c:v>
                </c:pt>
              </c:strCache>
            </c:strRef>
          </c:tx>
          <c:spPr>
            <a:solidFill>
              <a:schemeClr val="tx1">
                <a:lumMod val="50000"/>
                <a:lumOff val="50000"/>
              </a:schemeClr>
            </a:solidFill>
          </c:spPr>
          <c:invertIfNegative val="0"/>
          <c:cat>
            <c:strRef>
              <c:f>'Meldunek tygodniowy'!$L$110:$U$110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tygodniowy'!$L$122:$U$122</c:f>
              <c:numCache>
                <c:formatCode>#,##0</c:formatCode>
                <c:ptCount val="10"/>
                <c:pt idx="0">
                  <c:v>18</c:v>
                </c:pt>
                <c:pt idx="2">
                  <c:v>6</c:v>
                </c:pt>
                <c:pt idx="3">
                  <c:v>0</c:v>
                </c:pt>
                <c:pt idx="4">
                  <c:v>0</c:v>
                </c:pt>
                <c:pt idx="5">
                  <c:v>5</c:v>
                </c:pt>
                <c:pt idx="6">
                  <c:v>0</c:v>
                </c:pt>
                <c:pt idx="7">
                  <c:v>0</c:v>
                </c:pt>
                <c:pt idx="8">
                  <c:v>0</c:v>
                </c:pt>
                <c:pt idx="9">
                  <c:v>9</c:v>
                </c:pt>
              </c:numCache>
            </c:numRef>
          </c:val>
          <c:extLst xmlns:c16r2="http://schemas.microsoft.com/office/drawing/2015/06/chart">
            <c:ext xmlns:c16="http://schemas.microsoft.com/office/drawing/2014/chart" uri="{C3380CC4-5D6E-409C-BE32-E72D297353CC}">
              <c16:uniqueId val="{0000000B-96BB-4555-9CE7-158D4A9F15B3}"/>
            </c:ext>
          </c:extLst>
        </c:ser>
        <c:ser>
          <c:idx val="12"/>
          <c:order val="12"/>
          <c:tx>
            <c:strRef>
              <c:f>'Meldunek tygodniowy'!$C$123</c:f>
              <c:strCache>
                <c:ptCount val="1"/>
                <c:pt idx="0">
                  <c:v>polski dokument podróży</c:v>
                </c:pt>
              </c:strCache>
            </c:strRef>
          </c:tx>
          <c:spPr>
            <a:solidFill>
              <a:schemeClr val="tx1">
                <a:lumMod val="75000"/>
                <a:lumOff val="25000"/>
              </a:schemeClr>
            </a:solidFill>
          </c:spPr>
          <c:invertIfNegative val="0"/>
          <c:cat>
            <c:strRef>
              <c:f>'Meldunek tygodniowy'!$L$110:$U$110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tygodniowy'!$L$123:$U$123</c:f>
              <c:numCache>
                <c:formatCode>#,##0</c:formatCode>
                <c:ptCount val="10"/>
                <c:pt idx="0">
                  <c:v>17</c:v>
                </c:pt>
                <c:pt idx="2">
                  <c:v>12</c:v>
                </c:pt>
                <c:pt idx="3">
                  <c:v>5</c:v>
                </c:pt>
                <c:pt idx="4">
                  <c:v>0</c:v>
                </c:pt>
                <c:pt idx="5">
                  <c:v>1</c:v>
                </c:pt>
                <c:pt idx="6">
                  <c:v>0</c:v>
                </c:pt>
                <c:pt idx="7">
                  <c:v>0</c:v>
                </c:pt>
                <c:pt idx="8">
                  <c:v>0</c:v>
                </c:pt>
                <c:pt idx="9">
                  <c:v>9</c:v>
                </c:pt>
              </c:numCache>
            </c:numRef>
          </c:val>
          <c:extLst xmlns:c16r2="http://schemas.microsoft.com/office/drawing/2015/06/chart">
            <c:ext xmlns:c16="http://schemas.microsoft.com/office/drawing/2014/chart" uri="{C3380CC4-5D6E-409C-BE32-E72D297353CC}">
              <c16:uniqueId val="{0000000C-96BB-4555-9CE7-158D4A9F15B3}"/>
            </c:ext>
          </c:extLst>
        </c:ser>
        <c:ser>
          <c:idx val="13"/>
          <c:order val="13"/>
          <c:tx>
            <c:strRef>
              <c:f>'Meldunek tygodniowy'!$C$124</c:f>
              <c:strCache>
                <c:ptCount val="1"/>
                <c:pt idx="0">
                  <c:v>polski dokument tożsamości cudzoziemca</c:v>
                </c:pt>
              </c:strCache>
            </c:strRef>
          </c:tx>
          <c:spPr>
            <a:solidFill>
              <a:schemeClr val="tx1">
                <a:lumMod val="95000"/>
                <a:lumOff val="5000"/>
              </a:schemeClr>
            </a:solidFill>
          </c:spPr>
          <c:invertIfNegative val="0"/>
          <c:cat>
            <c:strRef>
              <c:f>'Meldunek tygodniowy'!$L$110:$U$110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tygodniowy'!$L$124:$U$124</c:f>
              <c:numCache>
                <c:formatCode>#,##0</c:formatCode>
                <c:ptCount val="10"/>
                <c:pt idx="0">
                  <c:v>0</c:v>
                </c:pt>
                <c:pt idx="2">
                  <c:v>1</c:v>
                </c:pt>
                <c:pt idx="3">
                  <c:v>0</c:v>
                </c:pt>
                <c:pt idx="4">
                  <c:v>0</c:v>
                </c:pt>
                <c:pt idx="5">
                  <c:v>0</c:v>
                </c:pt>
                <c:pt idx="6">
                  <c:v>0</c:v>
                </c:pt>
                <c:pt idx="7">
                  <c:v>0</c:v>
                </c:pt>
                <c:pt idx="8">
                  <c:v>0</c:v>
                </c:pt>
                <c:pt idx="9">
                  <c:v>1</c:v>
                </c:pt>
              </c:numCache>
            </c:numRef>
          </c:val>
          <c:extLst xmlns:c16r2="http://schemas.microsoft.com/office/drawing/2015/06/chart">
            <c:ext xmlns:c16="http://schemas.microsoft.com/office/drawing/2014/chart" uri="{C3380CC4-5D6E-409C-BE32-E72D297353CC}">
              <c16:uniqueId val="{0000000D-96BB-4555-9CE7-158D4A9F15B3}"/>
            </c:ext>
          </c:extLst>
        </c:ser>
        <c:ser>
          <c:idx val="14"/>
          <c:order val="14"/>
          <c:tx>
            <c:strRef>
              <c:f>'Meldunek tygodniowy'!$C$125</c:f>
              <c:strCache>
                <c:ptCount val="1"/>
                <c:pt idx="0">
                  <c:v>wiza (nowa + Schengen)</c:v>
                </c:pt>
              </c:strCache>
            </c:strRef>
          </c:tx>
          <c:spPr>
            <a:solidFill>
              <a:schemeClr val="bg2">
                <a:lumMod val="90000"/>
              </a:schemeClr>
            </a:solidFill>
          </c:spPr>
          <c:invertIfNegative val="0"/>
          <c:cat>
            <c:strRef>
              <c:f>'Meldunek tygodniowy'!$L$110:$U$110</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tygodniowy'!$L$125:$U$125</c:f>
              <c:numCache>
                <c:formatCode>#,##0</c:formatCode>
                <c:ptCount val="10"/>
                <c:pt idx="0">
                  <c:v>4</c:v>
                </c:pt>
                <c:pt idx="2">
                  <c:v>7</c:v>
                </c:pt>
                <c:pt idx="3">
                  <c:v>0</c:v>
                </c:pt>
                <c:pt idx="4">
                  <c:v>0</c:v>
                </c:pt>
                <c:pt idx="5">
                  <c:v>6</c:v>
                </c:pt>
                <c:pt idx="6">
                  <c:v>0</c:v>
                </c:pt>
                <c:pt idx="7">
                  <c:v>0</c:v>
                </c:pt>
                <c:pt idx="8">
                  <c:v>0</c:v>
                </c:pt>
                <c:pt idx="9">
                  <c:v>9</c:v>
                </c:pt>
              </c:numCache>
            </c:numRef>
          </c:val>
          <c:extLst xmlns:c16r2="http://schemas.microsoft.com/office/drawing/2015/06/chart">
            <c:ext xmlns:c16="http://schemas.microsoft.com/office/drawing/2014/chart" uri="{C3380CC4-5D6E-409C-BE32-E72D297353CC}">
              <c16:uniqueId val="{0000000E-96BB-4555-9CE7-158D4A9F15B3}"/>
            </c:ext>
          </c:extLst>
        </c:ser>
        <c:dLbls>
          <c:showLegendKey val="0"/>
          <c:showVal val="0"/>
          <c:showCatName val="0"/>
          <c:showSerName val="0"/>
          <c:showPercent val="0"/>
          <c:showBubbleSize val="0"/>
        </c:dLbls>
        <c:gapWidth val="55"/>
        <c:gapDepth val="55"/>
        <c:shape val="box"/>
        <c:axId val="541185696"/>
        <c:axId val="541195888"/>
        <c:axId val="0"/>
      </c:bar3DChart>
      <c:catAx>
        <c:axId val="541185696"/>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541195888"/>
        <c:crosses val="autoZero"/>
        <c:auto val="1"/>
        <c:lblAlgn val="ctr"/>
        <c:lblOffset val="100"/>
        <c:noMultiLvlLbl val="0"/>
      </c:catAx>
      <c:valAx>
        <c:axId val="541195888"/>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541185696"/>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'Meldunek tygodniowy'!$C$253</c:f>
              <c:strCache>
                <c:ptCount val="1"/>
                <c:pt idx="0">
                  <c:v>BIAŁORUŚ</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('Meldunek tygodniowy'!$G$251:$J$252,'Meldunek tygodniowy'!$K$251:$N$252,'Meldunek tygodniowy'!$O$251:$R$252)</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tygodniowy'!$G$253:$R$253</c:f>
              <c:numCache>
                <c:formatCode>General</c:formatCode>
                <c:ptCount val="12"/>
                <c:pt idx="0">
                  <c:v>212</c:v>
                </c:pt>
                <c:pt idx="2">
                  <c:v>271</c:v>
                </c:pt>
                <c:pt idx="4">
                  <c:v>9</c:v>
                </c:pt>
                <c:pt idx="6">
                  <c:v>13</c:v>
                </c:pt>
                <c:pt idx="8">
                  <c:v>0</c:v>
                </c:pt>
                <c:pt idx="10">
                  <c:v>0</c:v>
                </c:pt>
              </c:numCache>
            </c:numRef>
          </c:val>
          <c:extLst xmlns:c16r2="http://schemas.microsoft.com/office/drawing/2015/06/chart">
            <c:ext xmlns:c16="http://schemas.microsoft.com/office/drawing/2014/chart" uri="{C3380CC4-5D6E-409C-BE32-E72D297353CC}">
              <c16:uniqueId val="{00000000-9A9D-460E-BCE5-33D6A65FFD65}"/>
            </c:ext>
          </c:extLst>
        </c:ser>
        <c:ser>
          <c:idx val="1"/>
          <c:order val="1"/>
          <c:tx>
            <c:strRef>
              <c:f>'Meldunek tygodniowy'!$C$254</c:f>
              <c:strCache>
                <c:ptCount val="1"/>
                <c:pt idx="0">
                  <c:v>UKRAINA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('Meldunek tygodniowy'!$G$251:$J$252,'Meldunek tygodniowy'!$K$251:$N$252,'Meldunek tygodniowy'!$O$251:$R$252)</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tygodniowy'!$G$254:$R$254</c:f>
              <c:numCache>
                <c:formatCode>General</c:formatCode>
                <c:ptCount val="12"/>
                <c:pt idx="0">
                  <c:v>120</c:v>
                </c:pt>
                <c:pt idx="2">
                  <c:v>158</c:v>
                </c:pt>
                <c:pt idx="4">
                  <c:v>5</c:v>
                </c:pt>
                <c:pt idx="6">
                  <c:v>10</c:v>
                </c:pt>
                <c:pt idx="8">
                  <c:v>2</c:v>
                </c:pt>
                <c:pt idx="10">
                  <c:v>2</c:v>
                </c:pt>
              </c:numCache>
            </c:numRef>
          </c:val>
          <c:extLst xmlns:c16r2="http://schemas.microsoft.com/office/drawing/2015/06/chart">
            <c:ext xmlns:c16="http://schemas.microsoft.com/office/drawing/2014/chart" uri="{C3380CC4-5D6E-409C-BE32-E72D297353CC}">
              <c16:uniqueId val="{00000001-9A9D-460E-BCE5-33D6A65FFD65}"/>
            </c:ext>
          </c:extLst>
        </c:ser>
        <c:ser>
          <c:idx val="2"/>
          <c:order val="2"/>
          <c:tx>
            <c:strRef>
              <c:f>'Meldunek tygodniowy'!$C$255</c:f>
              <c:strCache>
                <c:ptCount val="1"/>
                <c:pt idx="0">
                  <c:v>ROSJA</c:v>
                </c:pt>
              </c:strCache>
            </c:strRef>
          </c:tx>
          <c:spPr>
            <a:solidFill>
              <a:srgbClr val="00B050"/>
            </a:solidFill>
            <a:ln>
              <a:solidFill>
                <a:sysClr val="windowText" lastClr="000000"/>
              </a:solidFill>
            </a:ln>
          </c:spPr>
          <c:invertIfNegative val="0"/>
          <c:cat>
            <c:multiLvlStrRef>
              <c:f>('Meldunek tygodniowy'!$G$251:$J$252,'Meldunek tygodniowy'!$K$251:$N$252,'Meldunek tygodniowy'!$O$251:$R$252)</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tygodniowy'!$G$255:$R$255</c:f>
              <c:numCache>
                <c:formatCode>General</c:formatCode>
                <c:ptCount val="12"/>
                <c:pt idx="0">
                  <c:v>37</c:v>
                </c:pt>
                <c:pt idx="2">
                  <c:v>58</c:v>
                </c:pt>
                <c:pt idx="4">
                  <c:v>26</c:v>
                </c:pt>
                <c:pt idx="6">
                  <c:v>49</c:v>
                </c:pt>
                <c:pt idx="8">
                  <c:v>4</c:v>
                </c:pt>
                <c:pt idx="10">
                  <c:v>8</c:v>
                </c:pt>
              </c:numCache>
            </c:numRef>
          </c:val>
          <c:extLst xmlns:c16r2="http://schemas.microsoft.com/office/drawing/2015/06/chart">
            <c:ext xmlns:c16="http://schemas.microsoft.com/office/drawing/2014/chart" uri="{C3380CC4-5D6E-409C-BE32-E72D297353CC}">
              <c16:uniqueId val="{00000002-9A9D-460E-BCE5-33D6A65FFD65}"/>
            </c:ext>
          </c:extLst>
        </c:ser>
        <c:ser>
          <c:idx val="3"/>
          <c:order val="3"/>
          <c:tx>
            <c:strRef>
              <c:f>'Meldunek tygodniowy'!$C$256</c:f>
              <c:strCache>
                <c:ptCount val="1"/>
                <c:pt idx="0">
                  <c:v>TADŻYKISTAN</c:v>
                </c:pt>
              </c:strCache>
            </c:strRef>
          </c:tx>
          <c:spPr>
            <a:solidFill>
              <a:srgbClr val="92D050"/>
            </a:solidFill>
            <a:ln>
              <a:solidFill>
                <a:sysClr val="windowText" lastClr="000000"/>
              </a:solidFill>
            </a:ln>
          </c:spPr>
          <c:invertIfNegative val="0"/>
          <c:cat>
            <c:multiLvlStrRef>
              <c:f>('Meldunek tygodniowy'!$G$251:$J$252,'Meldunek tygodniowy'!$K$251:$N$252,'Meldunek tygodniowy'!$O$251:$R$252)</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tygodniowy'!$G$256:$R$256</c:f>
              <c:numCache>
                <c:formatCode>General</c:formatCode>
                <c:ptCount val="12"/>
                <c:pt idx="0">
                  <c:v>4</c:v>
                </c:pt>
                <c:pt idx="2">
                  <c:v>13</c:v>
                </c:pt>
                <c:pt idx="4">
                  <c:v>1</c:v>
                </c:pt>
                <c:pt idx="6">
                  <c:v>5</c:v>
                </c:pt>
                <c:pt idx="8">
                  <c:v>0</c:v>
                </c:pt>
                <c:pt idx="10">
                  <c:v>0</c:v>
                </c:pt>
              </c:numCache>
            </c:numRef>
          </c:val>
          <c:extLst xmlns:c16r2="http://schemas.microsoft.com/office/drawing/2015/06/chart">
            <c:ext xmlns:c16="http://schemas.microsoft.com/office/drawing/2014/chart" uri="{C3380CC4-5D6E-409C-BE32-E72D297353CC}">
              <c16:uniqueId val="{00000003-9A9D-460E-BCE5-33D6A65FFD65}"/>
            </c:ext>
          </c:extLst>
        </c:ser>
        <c:ser>
          <c:idx val="5"/>
          <c:order val="4"/>
          <c:tx>
            <c:strRef>
              <c:f>'Meldunek tygodniowy'!$C$257</c:f>
              <c:strCache>
                <c:ptCount val="1"/>
                <c:pt idx="0">
                  <c:v>IRAN</c:v>
                </c:pt>
              </c:strCache>
            </c:strRef>
          </c:tx>
          <c:spPr>
            <a:solidFill>
              <a:srgbClr val="0070C0"/>
            </a:solidFill>
            <a:ln>
              <a:solidFill>
                <a:sysClr val="windowText" lastClr="000000"/>
              </a:solidFill>
            </a:ln>
          </c:spPr>
          <c:invertIfNegative val="0"/>
          <c:val>
            <c:numRef>
              <c:f>'Meldunek tygodniowy'!$G$257:$R$257</c:f>
              <c:numCache>
                <c:formatCode>General</c:formatCode>
                <c:ptCount val="12"/>
                <c:pt idx="0">
                  <c:v>8</c:v>
                </c:pt>
                <c:pt idx="2">
                  <c:v>9</c:v>
                </c:pt>
                <c:pt idx="4">
                  <c:v>2</c:v>
                </c:pt>
                <c:pt idx="6">
                  <c:v>2</c:v>
                </c:pt>
                <c:pt idx="8">
                  <c:v>0</c:v>
                </c:pt>
                <c:pt idx="10">
                  <c:v>0</c:v>
                </c:pt>
              </c:numCache>
            </c:numRef>
          </c:val>
          <c:extLst xmlns:c16r2="http://schemas.microsoft.com/office/drawing/2015/06/chart">
            <c:ext xmlns:c16="http://schemas.microsoft.com/office/drawing/2014/chart" uri="{C3380CC4-5D6E-409C-BE32-E72D297353CC}">
              <c16:uniqueId val="{00000004-9A9D-460E-BCE5-33D6A65FFD65}"/>
            </c:ext>
          </c:extLst>
        </c:ser>
        <c:ser>
          <c:idx val="4"/>
          <c:order val="5"/>
          <c:tx>
            <c:strRef>
              <c:f>'Meldunek tygodniowy'!$C$258</c:f>
              <c:strCache>
                <c:ptCount val="1"/>
                <c:pt idx="0">
                  <c:v>Pozostałe</c:v>
                </c:pt>
              </c:strCache>
            </c:strRef>
          </c:tx>
          <c:spPr>
            <a:solidFill>
              <a:srgbClr val="002060"/>
            </a:solidFill>
            <a:ln>
              <a:solidFill>
                <a:sysClr val="windowText" lastClr="000000"/>
              </a:solidFill>
            </a:ln>
          </c:spPr>
          <c:invertIfNegative val="0"/>
          <c:cat>
            <c:multiLvlStrRef>
              <c:f>('Meldunek tygodniowy'!$G$251:$J$252,'Meldunek tygodniowy'!$K$251:$N$252,'Meldunek tygodniowy'!$O$251:$R$252)</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tygodniowy'!$G$258:$R$258</c:f>
              <c:numCache>
                <c:formatCode>General</c:formatCode>
                <c:ptCount val="12"/>
                <c:pt idx="0">
                  <c:v>68</c:v>
                </c:pt>
                <c:pt idx="2">
                  <c:v>81</c:v>
                </c:pt>
                <c:pt idx="4">
                  <c:v>25</c:v>
                </c:pt>
                <c:pt idx="6">
                  <c:v>37</c:v>
                </c:pt>
                <c:pt idx="8">
                  <c:v>6</c:v>
                </c:pt>
                <c:pt idx="10">
                  <c:v>6</c:v>
                </c:pt>
              </c:numCache>
            </c:numRef>
          </c:val>
          <c:extLst xmlns:c16r2="http://schemas.microsoft.com/office/drawing/2015/06/chart">
            <c:ext xmlns:c16="http://schemas.microsoft.com/office/drawing/2014/chart" uri="{C3380CC4-5D6E-409C-BE32-E72D297353CC}">
              <c16:uniqueId val="{00000005-9A9D-460E-BCE5-33D6A65FFD65}"/>
            </c:ext>
          </c:extLst>
        </c:ser>
        <c:dLbls>
          <c:showLegendKey val="0"/>
          <c:showVal val="0"/>
          <c:showCatName val="0"/>
          <c:showSerName val="0"/>
          <c:showPercent val="0"/>
          <c:showBubbleSize val="0"/>
        </c:dLbls>
        <c:gapWidth val="55"/>
        <c:gapDepth val="55"/>
        <c:shape val="box"/>
        <c:axId val="541190008"/>
        <c:axId val="541192752"/>
        <c:axId val="0"/>
      </c:bar3DChart>
      <c:catAx>
        <c:axId val="541190008"/>
        <c:scaling>
          <c:orientation val="minMax"/>
        </c:scaling>
        <c:delete val="0"/>
        <c:axPos val="b"/>
        <c:numFmt formatCode="General" sourceLinked="0"/>
        <c:majorTickMark val="none"/>
        <c:minorTickMark val="none"/>
        <c:tickLblPos val="nextTo"/>
        <c:txPr>
          <a:bodyPr/>
          <a:lstStyle/>
          <a:p>
            <a:pPr algn="ctr">
              <a:defRPr/>
            </a:pPr>
            <a:endParaRPr lang="pl-PL"/>
          </a:p>
        </c:txPr>
        <c:crossAx val="541192752"/>
        <c:crosses val="autoZero"/>
        <c:auto val="1"/>
        <c:lblAlgn val="ctr"/>
        <c:lblOffset val="100"/>
        <c:noMultiLvlLbl val="0"/>
      </c:catAx>
      <c:valAx>
        <c:axId val="541192752"/>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541190008"/>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tygodniowy'!$G$24</c:f>
              <c:strCache>
                <c:ptCount val="1"/>
                <c:pt idx="0">
                  <c:v>pobyt czasowy</c:v>
                </c:pt>
              </c:strCache>
            </c:strRef>
          </c:tx>
          <c:spPr>
            <a:solidFill>
              <a:srgbClr val="FF0000"/>
            </a:solidFill>
          </c:spPr>
          <c:invertIfNegative val="0"/>
          <c:cat>
            <c:multiLvlStrRef>
              <c:f>('Meldunek tygodniowy'!$K$22:$K$23,'Meldunek tygodniowy'!$M$22:$M$23,'Meldunek tygodniowy'!$O$22:$O$23,'Meldunek tygodniowy'!$Q$22:$Q$23)</c:f>
              <c:multiLvlStrCache>
                <c:ptCount val="4"/>
                <c:lvl>
                  <c:pt idx="1">
                    <c:v>pozytywne</c:v>
                  </c:pt>
                  <c:pt idx="2">
                    <c:v>negatywne</c:v>
                  </c:pt>
                  <c:pt idx="3">
                    <c:v>umorzenia</c:v>
                  </c:pt>
                </c:lvl>
                <c:lvl>
                  <c:pt idx="0">
                    <c:v>wnioski</c:v>
                  </c:pt>
                  <c:pt idx="1">
                    <c:v>decyzje 01.12.2023 - 31.12.2023 r.</c:v>
                  </c:pt>
                </c:lvl>
              </c:multiLvlStrCache>
            </c:multiLvlStrRef>
          </c:cat>
          <c:val>
            <c:numRef>
              <c:f>('Meldunek tygodniowy'!$K$24,'Meldunek tygodniowy'!$M$24,'Meldunek tygodniowy'!$O$24,'Meldunek tygodniowy'!$Q$24)</c:f>
              <c:numCache>
                <c:formatCode>#,##0</c:formatCode>
                <c:ptCount val="4"/>
                <c:pt idx="0">
                  <c:v>37194</c:v>
                </c:pt>
                <c:pt idx="1">
                  <c:v>25563</c:v>
                </c:pt>
                <c:pt idx="2">
                  <c:v>1378</c:v>
                </c:pt>
                <c:pt idx="3">
                  <c:v>875</c:v>
                </c:pt>
              </c:numCache>
            </c:numRef>
          </c:val>
          <c:extLst xmlns:c16r2="http://schemas.microsoft.com/office/drawing/2015/06/chart">
            <c:ext xmlns:c16="http://schemas.microsoft.com/office/drawing/2014/chart" uri="{C3380CC4-5D6E-409C-BE32-E72D297353CC}">
              <c16:uniqueId val="{00000000-41A2-4EFD-94A5-8967E551BDD1}"/>
            </c:ext>
          </c:extLst>
        </c:ser>
        <c:ser>
          <c:idx val="2"/>
          <c:order val="1"/>
          <c:tx>
            <c:strRef>
              <c:f>'Meldunek tygodniowy'!$G$25</c:f>
              <c:strCache>
                <c:ptCount val="1"/>
                <c:pt idx="0">
                  <c:v>pobyt stały</c:v>
                </c:pt>
              </c:strCache>
            </c:strRef>
          </c:tx>
          <c:spPr>
            <a:solidFill>
              <a:srgbClr val="FFC000"/>
            </a:solidFill>
          </c:spPr>
          <c:invertIfNegative val="0"/>
          <c:cat>
            <c:multiLvlStrRef>
              <c:f>('Meldunek tygodniowy'!$K$22:$K$23,'Meldunek tygodniowy'!$M$22:$M$23,'Meldunek tygodniowy'!$O$22:$O$23,'Meldunek tygodniowy'!$Q$22:$Q$23)</c:f>
              <c:multiLvlStrCache>
                <c:ptCount val="4"/>
                <c:lvl>
                  <c:pt idx="1">
                    <c:v>pozytywne</c:v>
                  </c:pt>
                  <c:pt idx="2">
                    <c:v>negatywne</c:v>
                  </c:pt>
                  <c:pt idx="3">
                    <c:v>umorzenia</c:v>
                  </c:pt>
                </c:lvl>
                <c:lvl>
                  <c:pt idx="0">
                    <c:v>wnioski</c:v>
                  </c:pt>
                  <c:pt idx="1">
                    <c:v>decyzje 01.12.2023 - 31.12.2023 r.</c:v>
                  </c:pt>
                </c:lvl>
              </c:multiLvlStrCache>
            </c:multiLvlStrRef>
          </c:cat>
          <c:val>
            <c:numRef>
              <c:f>('Meldunek tygodniowy'!$K$25,'Meldunek tygodniowy'!$M$25,'Meldunek tygodniowy'!$O$25,'Meldunek tygodniowy'!$Q$25)</c:f>
              <c:numCache>
                <c:formatCode>#,##0</c:formatCode>
                <c:ptCount val="4"/>
                <c:pt idx="0">
                  <c:v>1944</c:v>
                </c:pt>
                <c:pt idx="1">
                  <c:v>1370</c:v>
                </c:pt>
                <c:pt idx="2">
                  <c:v>198</c:v>
                </c:pt>
                <c:pt idx="3">
                  <c:v>86</c:v>
                </c:pt>
              </c:numCache>
            </c:numRef>
          </c:val>
          <c:extLst xmlns:c16r2="http://schemas.microsoft.com/office/drawing/2015/06/chart">
            <c:ext xmlns:c16="http://schemas.microsoft.com/office/drawing/2014/chart" uri="{C3380CC4-5D6E-409C-BE32-E72D297353CC}">
              <c16:uniqueId val="{00000001-41A2-4EFD-94A5-8967E551BDD1}"/>
            </c:ext>
          </c:extLst>
        </c:ser>
        <c:ser>
          <c:idx val="4"/>
          <c:order val="2"/>
          <c:tx>
            <c:strRef>
              <c:f>'Meldunek tygodniowy'!$G$26</c:f>
              <c:strCache>
                <c:ptCount val="1"/>
                <c:pt idx="0">
                  <c:v>pobyt rezyd. UE</c:v>
                </c:pt>
              </c:strCache>
            </c:strRef>
          </c:tx>
          <c:spPr>
            <a:solidFill>
              <a:srgbClr val="92D050"/>
            </a:solidFill>
          </c:spPr>
          <c:invertIfNegative val="0"/>
          <c:cat>
            <c:multiLvlStrRef>
              <c:f>('Meldunek tygodniowy'!$K$22:$K$23,'Meldunek tygodniowy'!$M$22:$M$23,'Meldunek tygodniowy'!$O$22:$O$23,'Meldunek tygodniowy'!$Q$22:$Q$23)</c:f>
              <c:multiLvlStrCache>
                <c:ptCount val="4"/>
                <c:lvl>
                  <c:pt idx="1">
                    <c:v>pozytywne</c:v>
                  </c:pt>
                  <c:pt idx="2">
                    <c:v>negatywne</c:v>
                  </c:pt>
                  <c:pt idx="3">
                    <c:v>umorzenia</c:v>
                  </c:pt>
                </c:lvl>
                <c:lvl>
                  <c:pt idx="0">
                    <c:v>wnioski</c:v>
                  </c:pt>
                  <c:pt idx="1">
                    <c:v>decyzje 01.12.2023 - 31.12.2023 r.</c:v>
                  </c:pt>
                </c:lvl>
              </c:multiLvlStrCache>
            </c:multiLvlStrRef>
          </c:cat>
          <c:val>
            <c:numRef>
              <c:f>('Meldunek tygodniowy'!$K$26,'Meldunek tygodniowy'!$M$26,'Meldunek tygodniowy'!$O$26,'Meldunek tygodniowy'!$Q$26)</c:f>
              <c:numCache>
                <c:formatCode>#,##0</c:formatCode>
                <c:ptCount val="4"/>
                <c:pt idx="0">
                  <c:v>1665</c:v>
                </c:pt>
                <c:pt idx="1">
                  <c:v>731</c:v>
                </c:pt>
                <c:pt idx="2">
                  <c:v>79</c:v>
                </c:pt>
                <c:pt idx="3">
                  <c:v>114</c:v>
                </c:pt>
              </c:numCache>
            </c:numRef>
          </c:val>
          <c:extLst xmlns:c16r2="http://schemas.microsoft.com/office/drawing/2015/06/chart">
            <c:ext xmlns:c16="http://schemas.microsoft.com/office/drawing/2014/chart" uri="{C3380CC4-5D6E-409C-BE32-E72D297353CC}">
              <c16:uniqueId val="{00000002-41A2-4EFD-94A5-8967E551BDD1}"/>
            </c:ext>
          </c:extLst>
        </c:ser>
        <c:dLbls>
          <c:showLegendKey val="0"/>
          <c:showVal val="0"/>
          <c:showCatName val="0"/>
          <c:showSerName val="0"/>
          <c:showPercent val="0"/>
          <c:showBubbleSize val="0"/>
        </c:dLbls>
        <c:gapWidth val="150"/>
        <c:shape val="box"/>
        <c:axId val="541195496"/>
        <c:axId val="541188440"/>
        <c:axId val="0"/>
      </c:bar3DChart>
      <c:catAx>
        <c:axId val="541195496"/>
        <c:scaling>
          <c:orientation val="minMax"/>
        </c:scaling>
        <c:delete val="0"/>
        <c:axPos val="b"/>
        <c:numFmt formatCode="General" sourceLinked="0"/>
        <c:majorTickMark val="out"/>
        <c:minorTickMark val="none"/>
        <c:tickLblPos val="nextTo"/>
        <c:crossAx val="541188440"/>
        <c:crosses val="autoZero"/>
        <c:auto val="1"/>
        <c:lblAlgn val="ctr"/>
        <c:lblOffset val="100"/>
        <c:noMultiLvlLbl val="0"/>
      </c:catAx>
      <c:valAx>
        <c:axId val="541188440"/>
        <c:scaling>
          <c:orientation val="minMax"/>
        </c:scaling>
        <c:delete val="0"/>
        <c:axPos val="l"/>
        <c:majorGridlines/>
        <c:numFmt formatCode="#,##0" sourceLinked="1"/>
        <c:majorTickMark val="out"/>
        <c:minorTickMark val="none"/>
        <c:tickLblPos val="nextTo"/>
        <c:crossAx val="541195496"/>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strRef>
              <c:f>'Meldunek tygodniowy'!$D$191</c:f>
              <c:strCache>
                <c:ptCount val="1"/>
                <c:pt idx="0">
                  <c:v>inne państwo</c:v>
                </c:pt>
              </c:strCache>
            </c:strRef>
          </c:tx>
          <c:spPr>
            <a:solidFill>
              <a:schemeClr val="accent3"/>
            </a:solidFill>
            <a:ln>
              <a:noFill/>
            </a:ln>
            <a:effectLst/>
            <a:sp3d/>
          </c:spPr>
          <c:invertIfNegative val="0"/>
          <c:cat>
            <c:strRef>
              <c:f>'Meldunek tygodniowy'!$H$190:$K$190</c:f>
              <c:strCache>
                <c:ptCount val="4"/>
                <c:pt idx="0">
                  <c:v>wnioski</c:v>
                </c:pt>
                <c:pt idx="3">
                  <c:v>decyzje</c:v>
                </c:pt>
              </c:strCache>
            </c:strRef>
          </c:cat>
          <c:val>
            <c:numRef>
              <c:f>'Meldunek tygodniowy'!$H$191:$K$191</c:f>
              <c:numCache>
                <c:formatCode>#,##0</c:formatCode>
                <c:ptCount val="4"/>
                <c:pt idx="0">
                  <c:v>45960</c:v>
                </c:pt>
                <c:pt idx="3">
                  <c:v>51025</c:v>
                </c:pt>
              </c:numCache>
            </c:numRef>
          </c:val>
          <c:extLst xmlns:c16r2="http://schemas.microsoft.com/office/drawing/2015/06/chart">
            <c:ext xmlns:c16="http://schemas.microsoft.com/office/drawing/2014/chart" uri="{C3380CC4-5D6E-409C-BE32-E72D297353CC}">
              <c16:uniqueId val="{00000000-59B3-42F6-BF3B-D70A895923F0}"/>
            </c:ext>
          </c:extLst>
        </c:ser>
        <c:ser>
          <c:idx val="1"/>
          <c:order val="1"/>
          <c:tx>
            <c:strRef>
              <c:f>'Meldunek tygodniowy'!$D$192</c:f>
              <c:strCache>
                <c:ptCount val="1"/>
                <c:pt idx="0">
                  <c:v>obligatoryjne</c:v>
                </c:pt>
              </c:strCache>
            </c:strRef>
          </c:tx>
          <c:spPr>
            <a:solidFill>
              <a:schemeClr val="accent2"/>
            </a:solidFill>
            <a:ln>
              <a:noFill/>
            </a:ln>
            <a:effectLst/>
            <a:sp3d/>
          </c:spPr>
          <c:invertIfNegative val="0"/>
          <c:cat>
            <c:strRef>
              <c:f>'Meldunek tygodniowy'!$H$190:$K$190</c:f>
              <c:strCache>
                <c:ptCount val="4"/>
                <c:pt idx="0">
                  <c:v>wnioski</c:v>
                </c:pt>
                <c:pt idx="3">
                  <c:v>decyzje</c:v>
                </c:pt>
              </c:strCache>
            </c:strRef>
          </c:cat>
          <c:val>
            <c:numRef>
              <c:f>'Meldunek tygodniowy'!$H$192:$K$192</c:f>
              <c:numCache>
                <c:formatCode>#,##0</c:formatCode>
                <c:ptCount val="4"/>
                <c:pt idx="0">
                  <c:v>3679</c:v>
                </c:pt>
                <c:pt idx="3">
                  <c:v>4218</c:v>
                </c:pt>
              </c:numCache>
            </c:numRef>
          </c:val>
          <c:extLst xmlns:c16r2="http://schemas.microsoft.com/office/drawing/2015/06/chart">
            <c:ext xmlns:c16="http://schemas.microsoft.com/office/drawing/2014/chart" uri="{C3380CC4-5D6E-409C-BE32-E72D297353CC}">
              <c16:uniqueId val="{00000001-59B3-42F6-BF3B-D70A895923F0}"/>
            </c:ext>
          </c:extLst>
        </c:ser>
        <c:ser>
          <c:idx val="0"/>
          <c:order val="2"/>
          <c:tx>
            <c:strRef>
              <c:f>'Meldunek tygodniowy'!$D$193</c:f>
              <c:strCache>
                <c:ptCount val="1"/>
                <c:pt idx="0">
                  <c:v>fakultatywne</c:v>
                </c:pt>
              </c:strCache>
            </c:strRef>
          </c:tx>
          <c:spPr>
            <a:solidFill>
              <a:schemeClr val="accent1"/>
            </a:solidFill>
            <a:ln>
              <a:noFill/>
            </a:ln>
            <a:effectLst/>
            <a:sp3d/>
          </c:spPr>
          <c:invertIfNegative val="0"/>
          <c:cat>
            <c:strRef>
              <c:f>'Meldunek tygodniowy'!$H$190:$K$190</c:f>
              <c:strCache>
                <c:ptCount val="4"/>
                <c:pt idx="0">
                  <c:v>wnioski</c:v>
                </c:pt>
                <c:pt idx="3">
                  <c:v>decyzje</c:v>
                </c:pt>
              </c:strCache>
            </c:strRef>
          </c:cat>
          <c:val>
            <c:numRef>
              <c:f>'Meldunek tygodniowy'!$H$193:$K$193</c:f>
              <c:numCache>
                <c:formatCode>#,##0</c:formatCode>
                <c:ptCount val="4"/>
                <c:pt idx="0">
                  <c:v>4354</c:v>
                </c:pt>
                <c:pt idx="3">
                  <c:v>4773</c:v>
                </c:pt>
              </c:numCache>
            </c:numRef>
          </c:val>
          <c:extLst xmlns:c16r2="http://schemas.microsoft.com/office/drawing/2015/06/chart">
            <c:ext xmlns:c16="http://schemas.microsoft.com/office/drawing/2014/chart" uri="{C3380CC4-5D6E-409C-BE32-E72D297353CC}">
              <c16:uniqueId val="{00000002-59B3-42F6-BF3B-D70A895923F0}"/>
            </c:ext>
          </c:extLst>
        </c:ser>
        <c:dLbls>
          <c:showLegendKey val="0"/>
          <c:showVal val="0"/>
          <c:showCatName val="0"/>
          <c:showSerName val="0"/>
          <c:showPercent val="0"/>
          <c:showBubbleSize val="0"/>
        </c:dLbls>
        <c:gapWidth val="150"/>
        <c:shape val="box"/>
        <c:axId val="541190400"/>
        <c:axId val="541186872"/>
        <c:axId val="661509000"/>
      </c:bar3DChart>
      <c:catAx>
        <c:axId val="54119040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pl-PL"/>
          </a:p>
        </c:txPr>
        <c:crossAx val="541186872"/>
        <c:crosses val="autoZero"/>
        <c:auto val="1"/>
        <c:lblAlgn val="ctr"/>
        <c:lblOffset val="100"/>
        <c:noMultiLvlLbl val="0"/>
      </c:catAx>
      <c:valAx>
        <c:axId val="54118687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541190400"/>
        <c:crosses val="autoZero"/>
        <c:crossBetween val="between"/>
      </c:valAx>
      <c:serAx>
        <c:axId val="6615090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541186872"/>
        <c:crosses val="autoZero"/>
      </c:ser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tygodniowy'!$G$58</c:f>
              <c:strCache>
                <c:ptCount val="1"/>
                <c:pt idx="0">
                  <c:v>pobyt czasowy</c:v>
                </c:pt>
              </c:strCache>
            </c:strRef>
          </c:tx>
          <c:spPr>
            <a:solidFill>
              <a:srgbClr val="FF0000"/>
            </a:solidFill>
          </c:spPr>
          <c:invertIfNegative val="0"/>
          <c:cat>
            <c:multiLvlStrRef>
              <c:f>('Meldunek tygodniowy'!$K$56:$K$57,'Meldunek tygodniowy'!$M$56:$M$57,'Meldunek tygodniowy'!$O$56:$O$57,'Meldunek tygodniowy'!$Q$56:$Q$57)</c:f>
              <c:multiLvlStrCache>
                <c:ptCount val="4"/>
                <c:lvl>
                  <c:pt idx="1">
                    <c:v>pozytywne</c:v>
                  </c:pt>
                  <c:pt idx="2">
                    <c:v>negatywne</c:v>
                  </c:pt>
                  <c:pt idx="3">
                    <c:v>umorzenia</c:v>
                  </c:pt>
                </c:lvl>
                <c:lvl>
                  <c:pt idx="0">
                    <c:v>wnioski</c:v>
                  </c:pt>
                  <c:pt idx="1">
                    <c:v>decyzje 01.01.2023 - 31.12.2023 r.</c:v>
                  </c:pt>
                </c:lvl>
              </c:multiLvlStrCache>
            </c:multiLvlStrRef>
          </c:cat>
          <c:val>
            <c:numRef>
              <c:f>('Meldunek tygodniowy'!$K$58,'Meldunek tygodniowy'!$M$58,'Meldunek tygodniowy'!$O$58,'Meldunek tygodniowy'!$Q$58)</c:f>
              <c:numCache>
                <c:formatCode>#,##0</c:formatCode>
                <c:ptCount val="4"/>
                <c:pt idx="0">
                  <c:v>555983</c:v>
                </c:pt>
                <c:pt idx="1">
                  <c:v>334509</c:v>
                </c:pt>
                <c:pt idx="2">
                  <c:v>23987</c:v>
                </c:pt>
                <c:pt idx="3">
                  <c:v>13127</c:v>
                </c:pt>
              </c:numCache>
            </c:numRef>
          </c:val>
          <c:extLst xmlns:c16r2="http://schemas.microsoft.com/office/drawing/2015/06/chart">
            <c:ext xmlns:c16="http://schemas.microsoft.com/office/drawing/2014/chart" uri="{C3380CC4-5D6E-409C-BE32-E72D297353CC}">
              <c16:uniqueId val="{00000000-145C-4962-9164-A822863C021D}"/>
            </c:ext>
          </c:extLst>
        </c:ser>
        <c:ser>
          <c:idx val="2"/>
          <c:order val="1"/>
          <c:tx>
            <c:strRef>
              <c:f>'Meldunek tygodniowy'!$G$59</c:f>
              <c:strCache>
                <c:ptCount val="1"/>
                <c:pt idx="0">
                  <c:v>pobyt stały</c:v>
                </c:pt>
              </c:strCache>
            </c:strRef>
          </c:tx>
          <c:spPr>
            <a:solidFill>
              <a:srgbClr val="FFC000"/>
            </a:solidFill>
          </c:spPr>
          <c:invertIfNegative val="0"/>
          <c:cat>
            <c:multiLvlStrRef>
              <c:f>('Meldunek tygodniowy'!$K$56:$K$57,'Meldunek tygodniowy'!$M$56:$M$57,'Meldunek tygodniowy'!$O$56:$O$57,'Meldunek tygodniowy'!$Q$56:$Q$57)</c:f>
              <c:multiLvlStrCache>
                <c:ptCount val="4"/>
                <c:lvl>
                  <c:pt idx="1">
                    <c:v>pozytywne</c:v>
                  </c:pt>
                  <c:pt idx="2">
                    <c:v>negatywne</c:v>
                  </c:pt>
                  <c:pt idx="3">
                    <c:v>umorzenia</c:v>
                  </c:pt>
                </c:lvl>
                <c:lvl>
                  <c:pt idx="0">
                    <c:v>wnioski</c:v>
                  </c:pt>
                  <c:pt idx="1">
                    <c:v>decyzje 01.01.2023 - 31.12.2023 r.</c:v>
                  </c:pt>
                </c:lvl>
              </c:multiLvlStrCache>
            </c:multiLvlStrRef>
          </c:cat>
          <c:val>
            <c:numRef>
              <c:f>('Meldunek tygodniowy'!$K$59,'Meldunek tygodniowy'!$M$59,'Meldunek tygodniowy'!$O$59,'Meldunek tygodniowy'!$Q$59)</c:f>
              <c:numCache>
                <c:formatCode>#,##0</c:formatCode>
                <c:ptCount val="4"/>
                <c:pt idx="0">
                  <c:v>35057</c:v>
                </c:pt>
                <c:pt idx="1">
                  <c:v>24599</c:v>
                </c:pt>
                <c:pt idx="2">
                  <c:v>2954</c:v>
                </c:pt>
                <c:pt idx="3">
                  <c:v>1465</c:v>
                </c:pt>
              </c:numCache>
            </c:numRef>
          </c:val>
          <c:extLst xmlns:c16r2="http://schemas.microsoft.com/office/drawing/2015/06/chart">
            <c:ext xmlns:c16="http://schemas.microsoft.com/office/drawing/2014/chart" uri="{C3380CC4-5D6E-409C-BE32-E72D297353CC}">
              <c16:uniqueId val="{00000001-145C-4962-9164-A822863C021D}"/>
            </c:ext>
          </c:extLst>
        </c:ser>
        <c:ser>
          <c:idx val="4"/>
          <c:order val="2"/>
          <c:tx>
            <c:strRef>
              <c:f>'Meldunek tygodniowy'!$G$60</c:f>
              <c:strCache>
                <c:ptCount val="1"/>
                <c:pt idx="0">
                  <c:v>pobyt rezyd. UE</c:v>
                </c:pt>
              </c:strCache>
            </c:strRef>
          </c:tx>
          <c:spPr>
            <a:solidFill>
              <a:srgbClr val="92D050"/>
            </a:solidFill>
          </c:spPr>
          <c:invertIfNegative val="0"/>
          <c:cat>
            <c:multiLvlStrRef>
              <c:f>('Meldunek tygodniowy'!$K$56:$K$57,'Meldunek tygodniowy'!$M$56:$M$57,'Meldunek tygodniowy'!$O$56:$O$57,'Meldunek tygodniowy'!$Q$56:$Q$57)</c:f>
              <c:multiLvlStrCache>
                <c:ptCount val="4"/>
                <c:lvl>
                  <c:pt idx="1">
                    <c:v>pozytywne</c:v>
                  </c:pt>
                  <c:pt idx="2">
                    <c:v>negatywne</c:v>
                  </c:pt>
                  <c:pt idx="3">
                    <c:v>umorzenia</c:v>
                  </c:pt>
                </c:lvl>
                <c:lvl>
                  <c:pt idx="0">
                    <c:v>wnioski</c:v>
                  </c:pt>
                  <c:pt idx="1">
                    <c:v>decyzje 01.01.2023 - 31.12.2023 r.</c:v>
                  </c:pt>
                </c:lvl>
              </c:multiLvlStrCache>
            </c:multiLvlStrRef>
          </c:cat>
          <c:val>
            <c:numRef>
              <c:f>('Meldunek tygodniowy'!$K$60,'Meldunek tygodniowy'!$M$60,'Meldunek tygodniowy'!$O$60,'Meldunek tygodniowy'!$Q$60)</c:f>
              <c:numCache>
                <c:formatCode>#,##0</c:formatCode>
                <c:ptCount val="4"/>
                <c:pt idx="0">
                  <c:v>23636</c:v>
                </c:pt>
                <c:pt idx="1">
                  <c:v>9643</c:v>
                </c:pt>
                <c:pt idx="2">
                  <c:v>1174</c:v>
                </c:pt>
                <c:pt idx="3">
                  <c:v>1081</c:v>
                </c:pt>
              </c:numCache>
            </c:numRef>
          </c:val>
          <c:extLst xmlns:c16r2="http://schemas.microsoft.com/office/drawing/2015/06/chart">
            <c:ext xmlns:c16="http://schemas.microsoft.com/office/drawing/2014/chart" uri="{C3380CC4-5D6E-409C-BE32-E72D297353CC}">
              <c16:uniqueId val="{00000002-145C-4962-9164-A822863C021D}"/>
            </c:ext>
          </c:extLst>
        </c:ser>
        <c:dLbls>
          <c:showLegendKey val="0"/>
          <c:showVal val="0"/>
          <c:showCatName val="0"/>
          <c:showSerName val="0"/>
          <c:showPercent val="0"/>
          <c:showBubbleSize val="0"/>
        </c:dLbls>
        <c:gapWidth val="150"/>
        <c:shape val="box"/>
        <c:axId val="541189224"/>
        <c:axId val="541186088"/>
        <c:axId val="0"/>
      </c:bar3DChart>
      <c:catAx>
        <c:axId val="541189224"/>
        <c:scaling>
          <c:orientation val="minMax"/>
        </c:scaling>
        <c:delete val="0"/>
        <c:axPos val="b"/>
        <c:numFmt formatCode="General" sourceLinked="0"/>
        <c:majorTickMark val="out"/>
        <c:minorTickMark val="none"/>
        <c:tickLblPos val="nextTo"/>
        <c:crossAx val="541186088"/>
        <c:crosses val="autoZero"/>
        <c:auto val="1"/>
        <c:lblAlgn val="ctr"/>
        <c:lblOffset val="100"/>
        <c:noMultiLvlLbl val="0"/>
      </c:catAx>
      <c:valAx>
        <c:axId val="541186088"/>
        <c:scaling>
          <c:orientation val="minMax"/>
        </c:scaling>
        <c:delete val="0"/>
        <c:axPos val="l"/>
        <c:majorGridlines/>
        <c:numFmt formatCode="#,##0" sourceLinked="1"/>
        <c:majorTickMark val="out"/>
        <c:minorTickMark val="none"/>
        <c:tickLblPos val="nextTo"/>
        <c:crossAx val="541189224"/>
        <c:crosses val="autoZero"/>
        <c:crossBetween val="between"/>
      </c:valAx>
    </c:plotArea>
    <c:legend>
      <c:legendPos val="b"/>
      <c:layout/>
      <c:overlay val="0"/>
    </c:legend>
    <c:plotVisOnly val="1"/>
    <c:dispBlanksAs val="gap"/>
    <c:showDLblsOverMax val="0"/>
  </c:chart>
  <c:spPr>
    <a:noFill/>
    <a:ln>
      <a:noFill/>
    </a:ln>
  </c:spPr>
  <c:txPr>
    <a:bodyPr/>
    <a:lstStyle/>
    <a:p>
      <a:pPr>
        <a:defRPr sz="1000"/>
      </a:pPr>
      <a:endParaRPr lang="pl-PL"/>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294</xdr:row>
      <xdr:rowOff>52389</xdr:rowOff>
    </xdr:from>
    <xdr:to>
      <xdr:col>24</xdr:col>
      <xdr:colOff>19051</xdr:colOff>
      <xdr:row>315</xdr:row>
      <xdr:rowOff>133351</xdr:rowOff>
    </xdr:to>
    <xdr:graphicFrame macro="">
      <xdr:nvGraphicFramePr>
        <xdr:cNvPr id="2" name="Wykres 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414</xdr:row>
      <xdr:rowOff>65086</xdr:rowOff>
    </xdr:from>
    <xdr:to>
      <xdr:col>23</xdr:col>
      <xdr:colOff>9525</xdr:colOff>
      <xdr:row>428</xdr:row>
      <xdr:rowOff>133350</xdr:rowOff>
    </xdr:to>
    <xdr:graphicFrame macro="">
      <xdr:nvGraphicFramePr>
        <xdr:cNvPr id="35" name="Wykres 34">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127</xdr:row>
      <xdr:rowOff>69397</xdr:rowOff>
    </xdr:from>
    <xdr:to>
      <xdr:col>23</xdr:col>
      <xdr:colOff>1</xdr:colOff>
      <xdr:row>149</xdr:row>
      <xdr:rowOff>123825</xdr:rowOff>
    </xdr:to>
    <xdr:graphicFrame macro="">
      <xdr:nvGraphicFramePr>
        <xdr:cNvPr id="38" name="Wykres 37">
          <a:extLst>
            <a:ext uri="{FF2B5EF4-FFF2-40B4-BE49-F238E27FC236}">
              <a16:creationId xmlns:a16="http://schemas.microsoft.com/office/drawing/2014/main" xmlns=""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27215</xdr:colOff>
      <xdr:row>259</xdr:row>
      <xdr:rowOff>142193</xdr:rowOff>
    </xdr:from>
    <xdr:to>
      <xdr:col>23</xdr:col>
      <xdr:colOff>238126</xdr:colOff>
      <xdr:row>278</xdr:row>
      <xdr:rowOff>161925</xdr:rowOff>
    </xdr:to>
    <xdr:graphicFrame macro="">
      <xdr:nvGraphicFramePr>
        <xdr:cNvPr id="4" name="Wykres 3">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28</xdr:row>
      <xdr:rowOff>9526</xdr:rowOff>
    </xdr:from>
    <xdr:to>
      <xdr:col>23</xdr:col>
      <xdr:colOff>9525</xdr:colOff>
      <xdr:row>42</xdr:row>
      <xdr:rowOff>180976</xdr:rowOff>
    </xdr:to>
    <xdr:graphicFrame macro="">
      <xdr:nvGraphicFramePr>
        <xdr:cNvPr id="5" name="Wykres 4">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257175</xdr:colOff>
      <xdr:row>195</xdr:row>
      <xdr:rowOff>1</xdr:rowOff>
    </xdr:from>
    <xdr:to>
      <xdr:col>21</xdr:col>
      <xdr:colOff>238125</xdr:colOff>
      <xdr:row>210</xdr:row>
      <xdr:rowOff>152401</xdr:rowOff>
    </xdr:to>
    <xdr:graphicFrame macro="">
      <xdr:nvGraphicFramePr>
        <xdr:cNvPr id="7" name="Wykres 6">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34925</xdr:colOff>
      <xdr:row>353</xdr:row>
      <xdr:rowOff>0</xdr:rowOff>
    </xdr:from>
    <xdr:to>
      <xdr:col>20</xdr:col>
      <xdr:colOff>234084</xdr:colOff>
      <xdr:row>353</xdr:row>
      <xdr:rowOff>95250</xdr:rowOff>
    </xdr:to>
    <xdr:sp macro="" textlink="">
      <xdr:nvSpPr>
        <xdr:cNvPr id="10" name="pole tekstowe 9">
          <a:extLst>
            <a:ext uri="{FF2B5EF4-FFF2-40B4-BE49-F238E27FC236}">
              <a16:creationId xmlns:a16="http://schemas.microsoft.com/office/drawing/2014/main" xmlns="" id="{00000000-0008-0000-0000-00000A000000}"/>
            </a:ext>
          </a:extLst>
        </xdr:cNvPr>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287</xdr:row>
      <xdr:rowOff>0</xdr:rowOff>
    </xdr:from>
    <xdr:ext cx="184731" cy="264560"/>
    <xdr:sp macro="" textlink="">
      <xdr:nvSpPr>
        <xdr:cNvPr id="18" name="pole tekstowe 17">
          <a:extLst>
            <a:ext uri="{FF2B5EF4-FFF2-40B4-BE49-F238E27FC236}">
              <a16:creationId xmlns:a16="http://schemas.microsoft.com/office/drawing/2014/main" xmlns="" id="{00000000-0008-0000-0000-000012000000}"/>
            </a:ext>
          </a:extLst>
        </xdr:cNvPr>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66</xdr:row>
      <xdr:rowOff>0</xdr:rowOff>
    </xdr:from>
    <xdr:to>
      <xdr:col>22</xdr:col>
      <xdr:colOff>266700</xdr:colOff>
      <xdr:row>79</xdr:row>
      <xdr:rowOff>9525</xdr:rowOff>
    </xdr:to>
    <xdr:graphicFrame macro="">
      <xdr:nvGraphicFramePr>
        <xdr:cNvPr id="34" name="Wykres 33">
          <a:extLst>
            <a:ext uri="{FF2B5EF4-FFF2-40B4-BE49-F238E27FC236}">
              <a16:creationId xmlns:a16="http://schemas.microsoft.com/office/drawing/2014/main" xmlns=""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10583</xdr:colOff>
      <xdr:row>317</xdr:row>
      <xdr:rowOff>31751</xdr:rowOff>
    </xdr:from>
    <xdr:to>
      <xdr:col>25</xdr:col>
      <xdr:colOff>21167</xdr:colOff>
      <xdr:row>328</xdr:row>
      <xdr:rowOff>21167</xdr:rowOff>
    </xdr:to>
    <xdr:sp macro="" textlink="">
      <xdr:nvSpPr>
        <xdr:cNvPr id="6" name="Prostokąt 5">
          <a:extLst>
            <a:ext uri="{FF2B5EF4-FFF2-40B4-BE49-F238E27FC236}">
              <a16:creationId xmlns:a16="http://schemas.microsoft.com/office/drawing/2014/main" xmlns="" id="{00000000-0008-0000-0000-000006000000}"/>
            </a:ext>
          </a:extLst>
        </xdr:cNvPr>
        <xdr:cNvSpPr/>
      </xdr:nvSpPr>
      <xdr:spPr>
        <a:xfrm>
          <a:off x="10583" y="16552334"/>
          <a:ext cx="9376834"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347</xdr:row>
      <xdr:rowOff>0</xdr:rowOff>
    </xdr:from>
    <xdr:to>
      <xdr:col>25</xdr:col>
      <xdr:colOff>10584</xdr:colOff>
      <xdr:row>353</xdr:row>
      <xdr:rowOff>0</xdr:rowOff>
    </xdr:to>
    <xdr:sp macro="" textlink="">
      <xdr:nvSpPr>
        <xdr:cNvPr id="22" name="Prostokąt 21">
          <a:extLst>
            <a:ext uri="{FF2B5EF4-FFF2-40B4-BE49-F238E27FC236}">
              <a16:creationId xmlns:a16="http://schemas.microsoft.com/office/drawing/2014/main" xmlns="" id="{00000000-0008-0000-0000-000016000000}"/>
            </a:ext>
          </a:extLst>
        </xdr:cNvPr>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381</xdr:row>
      <xdr:rowOff>190499</xdr:rowOff>
    </xdr:from>
    <xdr:to>
      <xdr:col>25</xdr:col>
      <xdr:colOff>10584</xdr:colOff>
      <xdr:row>393</xdr:row>
      <xdr:rowOff>169332</xdr:rowOff>
    </xdr:to>
    <xdr:sp macro="" textlink="">
      <xdr:nvSpPr>
        <xdr:cNvPr id="23" name="Prostokąt 22">
          <a:extLst>
            <a:ext uri="{FF2B5EF4-FFF2-40B4-BE49-F238E27FC236}">
              <a16:creationId xmlns:a16="http://schemas.microsoft.com/office/drawing/2014/main" xmlns="" id="{00000000-0008-0000-0000-000017000000}"/>
            </a:ext>
          </a:extLst>
        </xdr:cNvPr>
        <xdr:cNvSpPr/>
      </xdr:nvSpPr>
      <xdr:spPr>
        <a:xfrm>
          <a:off x="0" y="80188593"/>
          <a:ext cx="8785490" cy="22648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432</xdr:row>
      <xdr:rowOff>0</xdr:rowOff>
    </xdr:from>
    <xdr:to>
      <xdr:col>25</xdr:col>
      <xdr:colOff>10584</xdr:colOff>
      <xdr:row>435</xdr:row>
      <xdr:rowOff>0</xdr:rowOff>
    </xdr:to>
    <xdr:sp macro="" textlink="">
      <xdr:nvSpPr>
        <xdr:cNvPr id="24" name="Prostokąt 23">
          <a:extLst>
            <a:ext uri="{FF2B5EF4-FFF2-40B4-BE49-F238E27FC236}">
              <a16:creationId xmlns:a16="http://schemas.microsoft.com/office/drawing/2014/main" xmlns="" id="{00000000-0008-0000-0000-000018000000}"/>
            </a:ext>
          </a:extLst>
        </xdr:cNvPr>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89</xdr:row>
      <xdr:rowOff>190499</xdr:rowOff>
    </xdr:from>
    <xdr:to>
      <xdr:col>25</xdr:col>
      <xdr:colOff>10584</xdr:colOff>
      <xdr:row>102</xdr:row>
      <xdr:rowOff>10582</xdr:rowOff>
    </xdr:to>
    <xdr:sp macro="" textlink="">
      <xdr:nvSpPr>
        <xdr:cNvPr id="25" name="Prostokąt 24">
          <a:extLst>
            <a:ext uri="{FF2B5EF4-FFF2-40B4-BE49-F238E27FC236}">
              <a16:creationId xmlns:a16="http://schemas.microsoft.com/office/drawing/2014/main" xmlns="" id="{00000000-0008-0000-0000-000019000000}"/>
            </a:ext>
          </a:extLst>
        </xdr:cNvPr>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154</xdr:row>
      <xdr:rowOff>0</xdr:rowOff>
    </xdr:from>
    <xdr:to>
      <xdr:col>25</xdr:col>
      <xdr:colOff>10584</xdr:colOff>
      <xdr:row>164</xdr:row>
      <xdr:rowOff>179916</xdr:rowOff>
    </xdr:to>
    <xdr:sp macro="" textlink="">
      <xdr:nvSpPr>
        <xdr:cNvPr id="26" name="Prostokąt 25">
          <a:extLst>
            <a:ext uri="{FF2B5EF4-FFF2-40B4-BE49-F238E27FC236}">
              <a16:creationId xmlns:a16="http://schemas.microsoft.com/office/drawing/2014/main" xmlns="" id="{00000000-0008-0000-0000-00001A000000}"/>
            </a:ext>
          </a:extLst>
        </xdr:cNvPr>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182</xdr:row>
      <xdr:rowOff>0</xdr:rowOff>
    </xdr:from>
    <xdr:to>
      <xdr:col>25</xdr:col>
      <xdr:colOff>10584</xdr:colOff>
      <xdr:row>185</xdr:row>
      <xdr:rowOff>0</xdr:rowOff>
    </xdr:to>
    <xdr:sp macro="" textlink="">
      <xdr:nvSpPr>
        <xdr:cNvPr id="27" name="Prostokąt 26">
          <a:extLst>
            <a:ext uri="{FF2B5EF4-FFF2-40B4-BE49-F238E27FC236}">
              <a16:creationId xmlns:a16="http://schemas.microsoft.com/office/drawing/2014/main" xmlns="" id="{00000000-0008-0000-0000-00001B000000}"/>
            </a:ext>
          </a:extLst>
        </xdr:cNvPr>
        <xdr:cNvSpPr/>
      </xdr:nvSpPr>
      <xdr:spPr>
        <a:xfrm>
          <a:off x="0" y="77734583"/>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212</xdr:row>
      <xdr:rowOff>0</xdr:rowOff>
    </xdr:from>
    <xdr:to>
      <xdr:col>25</xdr:col>
      <xdr:colOff>10584</xdr:colOff>
      <xdr:row>217</xdr:row>
      <xdr:rowOff>0</xdr:rowOff>
    </xdr:to>
    <xdr:sp macro="" textlink="">
      <xdr:nvSpPr>
        <xdr:cNvPr id="30" name="Prostokąt 29">
          <a:extLst>
            <a:ext uri="{FF2B5EF4-FFF2-40B4-BE49-F238E27FC236}">
              <a16:creationId xmlns:a16="http://schemas.microsoft.com/office/drawing/2014/main" xmlns="" id="{00000000-0008-0000-0000-00001E000000}"/>
            </a:ext>
          </a:extLst>
        </xdr:cNvPr>
        <xdr:cNvSpPr/>
      </xdr:nvSpPr>
      <xdr:spPr>
        <a:xfrm>
          <a:off x="0" y="81375250"/>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239</xdr:row>
      <xdr:rowOff>0</xdr:rowOff>
    </xdr:from>
    <xdr:to>
      <xdr:col>25</xdr:col>
      <xdr:colOff>10584</xdr:colOff>
      <xdr:row>242</xdr:row>
      <xdr:rowOff>10584</xdr:rowOff>
    </xdr:to>
    <xdr:sp macro="" textlink="">
      <xdr:nvSpPr>
        <xdr:cNvPr id="31" name="Prostokąt 30">
          <a:extLst>
            <a:ext uri="{FF2B5EF4-FFF2-40B4-BE49-F238E27FC236}">
              <a16:creationId xmlns:a16="http://schemas.microsoft.com/office/drawing/2014/main" xmlns="" id="{00000000-0008-0000-0000-00001F000000}"/>
            </a:ext>
          </a:extLst>
        </xdr:cNvPr>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439</xdr:row>
      <xdr:rowOff>190499</xdr:rowOff>
    </xdr:from>
    <xdr:to>
      <xdr:col>25</xdr:col>
      <xdr:colOff>10584</xdr:colOff>
      <xdr:row>458</xdr:row>
      <xdr:rowOff>0</xdr:rowOff>
    </xdr:to>
    <xdr:sp macro="" textlink="">
      <xdr:nvSpPr>
        <xdr:cNvPr id="32" name="Prostokąt 31">
          <a:extLst>
            <a:ext uri="{FF2B5EF4-FFF2-40B4-BE49-F238E27FC236}">
              <a16:creationId xmlns:a16="http://schemas.microsoft.com/office/drawing/2014/main" xmlns="" id="{00000000-0008-0000-0000-000020000000}"/>
            </a:ext>
          </a:extLst>
        </xdr:cNvPr>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7</xdr:col>
      <xdr:colOff>95250</xdr:colOff>
      <xdr:row>3</xdr:row>
      <xdr:rowOff>20149</xdr:rowOff>
    </xdr:to>
    <xdr:pic>
      <xdr:nvPicPr>
        <xdr:cNvPr id="28" name="Obraz 27">
          <a:extLst>
            <a:ext uri="{FF2B5EF4-FFF2-40B4-BE49-F238E27FC236}">
              <a16:creationId xmlns:a16="http://schemas.microsoft.com/office/drawing/2014/main" xmlns="" id="{00000000-0008-0000-0000-00001C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0"/>
          <a:ext cx="2428875" cy="591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45" tableType="queryTable" totalsRowShown="0">
  <autoFilter ref="A1:E145"/>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C469"/>
  <sheetViews>
    <sheetView showGridLines="0" tabSelected="1" zoomScaleNormal="100" zoomScalePageLayoutView="70" workbookViewId="0">
      <selection activeCell="A441" sqref="A441:Y458"/>
    </sheetView>
  </sheetViews>
  <sheetFormatPr defaultColWidth="4.140625" defaultRowHeight="15" x14ac:dyDescent="0.25"/>
  <cols>
    <col min="1" max="13" width="5" style="3" customWidth="1"/>
    <col min="14" max="14" width="5.85546875" style="3" bestFit="1" customWidth="1"/>
    <col min="15" max="15" width="7" style="3" bestFit="1" customWidth="1"/>
    <col min="16" max="16" width="8" style="3" bestFit="1" customWidth="1"/>
    <col min="17" max="17" width="5.85546875" style="3" bestFit="1" customWidth="1"/>
    <col min="18" max="20" width="5" style="3" customWidth="1"/>
    <col min="21" max="21" width="5.85546875" style="3" bestFit="1" customWidth="1"/>
    <col min="22" max="24" width="5" style="3" customWidth="1"/>
    <col min="25" max="25" width="3.85546875" style="6" customWidth="1"/>
    <col min="26" max="16384" width="4.140625" style="3"/>
  </cols>
  <sheetData>
    <row r="1" spans="1:29" x14ac:dyDescent="0.25">
      <c r="T1" s="51"/>
      <c r="U1" s="52"/>
      <c r="V1" s="52"/>
      <c r="W1" s="52"/>
      <c r="X1" s="52"/>
      <c r="Y1" s="52"/>
      <c r="Z1" s="52"/>
      <c r="AA1" s="52"/>
      <c r="AB1" s="52"/>
      <c r="AC1" s="52"/>
    </row>
    <row r="2" spans="1:29" x14ac:dyDescent="0.25">
      <c r="Q2" s="5"/>
      <c r="T2" s="52"/>
      <c r="U2" s="52"/>
      <c r="V2" s="52"/>
      <c r="W2" s="52"/>
      <c r="X2" s="52"/>
      <c r="Y2" s="52"/>
      <c r="Z2" s="52"/>
      <c r="AA2" s="52"/>
      <c r="AB2" s="52"/>
      <c r="AC2" s="52"/>
    </row>
    <row r="3" spans="1:29" x14ac:dyDescent="0.25">
      <c r="T3" s="52"/>
      <c r="U3" s="52"/>
      <c r="V3" s="52"/>
      <c r="W3" s="52"/>
      <c r="X3" s="52"/>
      <c r="Y3" s="52"/>
      <c r="Z3" s="52"/>
      <c r="AA3" s="52"/>
      <c r="AB3" s="52"/>
      <c r="AC3" s="52"/>
    </row>
    <row r="4" spans="1:29" x14ac:dyDescent="0.25">
      <c r="T4" s="52"/>
      <c r="U4" s="52"/>
      <c r="V4" s="52"/>
      <c r="W4" s="52"/>
      <c r="X4" s="52"/>
      <c r="Y4" s="52"/>
      <c r="Z4" s="52"/>
      <c r="AA4" s="52"/>
      <c r="AB4" s="52"/>
      <c r="AC4" s="52"/>
    </row>
    <row r="5" spans="1:29" x14ac:dyDescent="0.25">
      <c r="E5" s="80" t="s">
        <v>66</v>
      </c>
      <c r="F5" s="80"/>
      <c r="G5" s="80"/>
      <c r="H5" s="80"/>
      <c r="I5" s="80"/>
      <c r="J5" s="80"/>
      <c r="K5" s="80"/>
      <c r="L5" s="80"/>
      <c r="M5" s="80"/>
      <c r="N5" s="80"/>
      <c r="O5" s="80"/>
      <c r="P5" s="80"/>
      <c r="Q5" s="80"/>
      <c r="T5" s="52"/>
      <c r="U5" s="52"/>
      <c r="V5" s="52"/>
      <c r="W5" s="52"/>
      <c r="X5" s="52"/>
      <c r="Y5" s="52"/>
      <c r="Z5" s="52"/>
      <c r="AA5" s="52"/>
      <c r="AB5" s="52"/>
      <c r="AC5" s="52"/>
    </row>
    <row r="6" spans="1:29" x14ac:dyDescent="0.25">
      <c r="E6" s="80"/>
      <c r="F6" s="80"/>
      <c r="G6" s="80"/>
      <c r="H6" s="80"/>
      <c r="I6" s="80"/>
      <c r="J6" s="80"/>
      <c r="K6" s="80"/>
      <c r="L6" s="80"/>
      <c r="M6" s="80"/>
      <c r="N6" s="80"/>
      <c r="O6" s="80"/>
      <c r="P6" s="80"/>
      <c r="Q6" s="80"/>
      <c r="T6" s="52"/>
      <c r="U6" s="52"/>
      <c r="V6" s="52"/>
      <c r="W6" s="52"/>
      <c r="X6" s="52"/>
      <c r="Y6" s="52"/>
      <c r="Z6" s="52"/>
      <c r="AA6" s="52"/>
      <c r="AB6" s="52"/>
      <c r="AC6" s="52"/>
    </row>
    <row r="7" spans="1:29" x14ac:dyDescent="0.25">
      <c r="E7" s="80"/>
      <c r="F7" s="80"/>
      <c r="G7" s="80"/>
      <c r="H7" s="80"/>
      <c r="I7" s="80"/>
      <c r="J7" s="80"/>
      <c r="K7" s="80"/>
      <c r="L7" s="80"/>
      <c r="M7" s="80"/>
      <c r="N7" s="80"/>
      <c r="O7" s="80"/>
      <c r="P7" s="80"/>
      <c r="Q7" s="80"/>
      <c r="T7" s="52"/>
      <c r="U7" s="52"/>
      <c r="V7" s="52"/>
      <c r="W7" s="52"/>
      <c r="X7" s="52"/>
      <c r="Y7" s="52"/>
      <c r="Z7" s="52"/>
      <c r="AA7" s="52"/>
      <c r="AB7" s="52"/>
      <c r="AC7" s="52"/>
    </row>
    <row r="8" spans="1:29" x14ac:dyDescent="0.25">
      <c r="E8" s="80"/>
      <c r="F8" s="80"/>
      <c r="G8" s="80"/>
      <c r="H8" s="80"/>
      <c r="I8" s="80"/>
      <c r="J8" s="80"/>
      <c r="K8" s="80"/>
      <c r="L8" s="80"/>
      <c r="M8" s="80"/>
      <c r="N8" s="80"/>
      <c r="O8" s="80"/>
      <c r="P8" s="80"/>
      <c r="Q8" s="80"/>
      <c r="T8" s="52"/>
      <c r="U8" s="52"/>
      <c r="V8" s="52"/>
      <c r="W8" s="52"/>
      <c r="X8" s="52"/>
      <c r="Y8" s="52"/>
      <c r="Z8" s="52"/>
      <c r="AA8" s="52"/>
      <c r="AB8" s="52"/>
      <c r="AC8" s="52"/>
    </row>
    <row r="9" spans="1:29" ht="19.5" x14ac:dyDescent="0.3">
      <c r="E9" s="81" t="str">
        <f>CONCATENATE("w okresie ",Arkusz18!A2," - ",Arkusz18!B2," r.")</f>
        <v>w okresie 01.12.2023 - 31.12.2023 r.</v>
      </c>
      <c r="F9" s="81"/>
      <c r="G9" s="81"/>
      <c r="H9" s="81"/>
      <c r="I9" s="81"/>
      <c r="J9" s="81"/>
      <c r="K9" s="81"/>
      <c r="L9" s="81"/>
      <c r="M9" s="81"/>
      <c r="N9" s="81"/>
      <c r="O9" s="81"/>
      <c r="P9" s="81"/>
      <c r="Q9" s="81"/>
      <c r="T9" s="52"/>
      <c r="U9" s="52"/>
      <c r="V9" s="52"/>
      <c r="W9" s="52"/>
      <c r="X9" s="52"/>
      <c r="Y9" s="52"/>
      <c r="Z9" s="52"/>
      <c r="AA9" s="52"/>
      <c r="AB9" s="52"/>
      <c r="AC9" s="52"/>
    </row>
    <row r="10" spans="1:29" x14ac:dyDescent="0.25">
      <c r="T10" s="52"/>
      <c r="U10" s="52"/>
      <c r="V10" s="52"/>
      <c r="W10" s="52"/>
      <c r="X10" s="52"/>
      <c r="Y10" s="52"/>
      <c r="Z10" s="52"/>
      <c r="AA10" s="52"/>
      <c r="AB10" s="52"/>
      <c r="AC10" s="52"/>
    </row>
    <row r="11" spans="1:29" x14ac:dyDescent="0.25">
      <c r="T11" s="52"/>
      <c r="U11" s="52"/>
      <c r="V11" s="52"/>
      <c r="W11" s="52"/>
      <c r="X11" s="52"/>
      <c r="Y11" s="52"/>
      <c r="Z11" s="52"/>
      <c r="AA11" s="52"/>
      <c r="AB11" s="52"/>
      <c r="AC11" s="52"/>
    </row>
    <row r="12" spans="1:29" x14ac:dyDescent="0.25">
      <c r="T12" s="52"/>
      <c r="U12" s="52"/>
      <c r="V12" s="52"/>
      <c r="W12" s="52"/>
      <c r="X12" s="52"/>
      <c r="Y12" s="52"/>
      <c r="Z12" s="52"/>
      <c r="AA12" s="52"/>
      <c r="AB12" s="52"/>
      <c r="AC12" s="52"/>
    </row>
    <row r="13" spans="1:29" x14ac:dyDescent="0.25">
      <c r="T13" s="52"/>
      <c r="U13" s="52"/>
      <c r="V13" s="52"/>
      <c r="W13" s="52"/>
      <c r="X13" s="52"/>
      <c r="Y13" s="52"/>
      <c r="Z13" s="52"/>
      <c r="AA13" s="52"/>
      <c r="AB13" s="52"/>
      <c r="AC13" s="52"/>
    </row>
    <row r="14" spans="1:29" x14ac:dyDescent="0.25">
      <c r="T14" s="52"/>
      <c r="U14" s="52"/>
      <c r="V14" s="52"/>
      <c r="W14" s="52"/>
      <c r="X14" s="52"/>
      <c r="Y14" s="52"/>
      <c r="Z14" s="52"/>
      <c r="AA14" s="52"/>
      <c r="AB14" s="52"/>
      <c r="AC14" s="52"/>
    </row>
    <row r="15" spans="1:29" ht="18.75" x14ac:dyDescent="0.25">
      <c r="A15" s="8" t="s">
        <v>70</v>
      </c>
      <c r="T15" s="52"/>
      <c r="U15" s="52"/>
      <c r="V15" s="52"/>
      <c r="W15" s="52"/>
      <c r="X15" s="52"/>
      <c r="Y15" s="52"/>
      <c r="Z15" s="52"/>
      <c r="AA15" s="52"/>
      <c r="AB15" s="52"/>
      <c r="AC15" s="52"/>
    </row>
    <row r="16" spans="1:29" ht="18.75" x14ac:dyDescent="0.25">
      <c r="A16" s="8"/>
    </row>
    <row r="18" spans="1:26" x14ac:dyDescent="0.25">
      <c r="A18" s="63" t="s">
        <v>140</v>
      </c>
      <c r="B18" s="63"/>
      <c r="C18" s="63"/>
      <c r="D18" s="63"/>
      <c r="E18" s="63"/>
      <c r="F18" s="63"/>
      <c r="G18" s="63"/>
      <c r="H18" s="63"/>
      <c r="I18" s="63"/>
      <c r="J18" s="63"/>
      <c r="K18" s="63"/>
      <c r="L18" s="63"/>
      <c r="M18" s="63"/>
      <c r="N18" s="63"/>
      <c r="O18" s="63"/>
      <c r="P18" s="63"/>
      <c r="Q18" s="63"/>
      <c r="R18" s="63"/>
      <c r="S18" s="63"/>
      <c r="T18" s="63"/>
      <c r="U18" s="63"/>
    </row>
    <row r="19" spans="1:26" x14ac:dyDescent="0.25">
      <c r="A19" s="63"/>
      <c r="B19" s="63"/>
      <c r="C19" s="63"/>
      <c r="D19" s="63"/>
      <c r="E19" s="63"/>
      <c r="F19" s="63"/>
      <c r="G19" s="63"/>
      <c r="H19" s="63"/>
      <c r="I19" s="63"/>
      <c r="J19" s="63"/>
      <c r="K19" s="63"/>
      <c r="L19" s="63"/>
      <c r="M19" s="63"/>
      <c r="N19" s="63"/>
      <c r="O19" s="63"/>
      <c r="P19" s="63"/>
      <c r="Q19" s="63"/>
      <c r="R19" s="63"/>
      <c r="S19" s="63"/>
      <c r="T19" s="63"/>
      <c r="U19" s="63"/>
    </row>
    <row r="20" spans="1:26" x14ac:dyDescent="0.25">
      <c r="A20" s="63"/>
      <c r="B20" s="63"/>
      <c r="C20" s="63"/>
      <c r="D20" s="63"/>
      <c r="E20" s="63"/>
      <c r="F20" s="63"/>
      <c r="G20" s="63"/>
      <c r="H20" s="63"/>
      <c r="I20" s="63"/>
      <c r="J20" s="63"/>
      <c r="K20" s="63"/>
      <c r="L20" s="63"/>
      <c r="M20" s="63"/>
      <c r="N20" s="63"/>
      <c r="O20" s="63"/>
      <c r="P20" s="63"/>
      <c r="Q20" s="63"/>
      <c r="R20" s="63"/>
      <c r="S20" s="63"/>
      <c r="T20" s="63"/>
      <c r="U20" s="63"/>
    </row>
    <row r="21" spans="1:26" ht="15.75" thickBot="1" x14ac:dyDescent="0.3">
      <c r="A21" s="20"/>
      <c r="B21" s="20"/>
      <c r="C21" s="20"/>
      <c r="D21" s="20"/>
      <c r="E21" s="20"/>
      <c r="F21" s="20"/>
      <c r="G21" s="20"/>
      <c r="H21" s="20"/>
      <c r="I21" s="20"/>
      <c r="J21" s="20"/>
      <c r="K21" s="20"/>
      <c r="L21" s="20"/>
      <c r="M21" s="20"/>
      <c r="N21" s="20"/>
      <c r="O21" s="20"/>
      <c r="P21" s="20"/>
      <c r="Q21" s="20"/>
      <c r="R21" s="20"/>
      <c r="S21" s="20"/>
      <c r="T21" s="20"/>
      <c r="U21" s="20"/>
    </row>
    <row r="22" spans="1:26" ht="28.5" customHeight="1" x14ac:dyDescent="0.25">
      <c r="G22" s="165" t="s">
        <v>2</v>
      </c>
      <c r="H22" s="84"/>
      <c r="I22" s="84"/>
      <c r="J22" s="84"/>
      <c r="K22" s="84" t="s">
        <v>3</v>
      </c>
      <c r="L22" s="84"/>
      <c r="M22" s="158" t="str">
        <f>CONCATENATE("decyzje ",Arkusz18!A2," - ",Arkusz18!B2," r.")</f>
        <v>decyzje 01.12.2023 - 31.12.2023 r.</v>
      </c>
      <c r="N22" s="158"/>
      <c r="O22" s="158"/>
      <c r="P22" s="158"/>
      <c r="Q22" s="158"/>
      <c r="R22" s="159"/>
    </row>
    <row r="23" spans="1:26" ht="60" customHeight="1" x14ac:dyDescent="0.25">
      <c r="G23" s="166"/>
      <c r="H23" s="85"/>
      <c r="I23" s="85"/>
      <c r="J23" s="85"/>
      <c r="K23" s="85"/>
      <c r="L23" s="85"/>
      <c r="M23" s="82" t="s">
        <v>25</v>
      </c>
      <c r="N23" s="82"/>
      <c r="O23" s="82" t="s">
        <v>26</v>
      </c>
      <c r="P23" s="82"/>
      <c r="Q23" s="82" t="s">
        <v>27</v>
      </c>
      <c r="R23" s="83"/>
    </row>
    <row r="24" spans="1:26" x14ac:dyDescent="0.25">
      <c r="G24" s="163" t="s">
        <v>34</v>
      </c>
      <c r="H24" s="164"/>
      <c r="I24" s="164"/>
      <c r="J24" s="164"/>
      <c r="K24" s="64">
        <f>Arkusz9!B5</f>
        <v>37194</v>
      </c>
      <c r="L24" s="64"/>
      <c r="M24" s="60">
        <f>Arkusz9!B3</f>
        <v>25563</v>
      </c>
      <c r="N24" s="60"/>
      <c r="O24" s="60">
        <f>Arkusz9!B2</f>
        <v>1378</v>
      </c>
      <c r="P24" s="60"/>
      <c r="Q24" s="60">
        <f>Arkusz9!B4</f>
        <v>875</v>
      </c>
      <c r="R24" s="77"/>
    </row>
    <row r="25" spans="1:26" x14ac:dyDescent="0.25">
      <c r="G25" s="161" t="s">
        <v>35</v>
      </c>
      <c r="H25" s="162"/>
      <c r="I25" s="162"/>
      <c r="J25" s="162"/>
      <c r="K25" s="160">
        <f>Arkusz9!B13</f>
        <v>1944</v>
      </c>
      <c r="L25" s="160"/>
      <c r="M25" s="78">
        <f>Arkusz9!B11</f>
        <v>1370</v>
      </c>
      <c r="N25" s="78"/>
      <c r="O25" s="78">
        <f>Arkusz9!B10</f>
        <v>198</v>
      </c>
      <c r="P25" s="78"/>
      <c r="Q25" s="78">
        <f>Arkusz9!B12</f>
        <v>86</v>
      </c>
      <c r="R25" s="79"/>
    </row>
    <row r="26" spans="1:26" ht="15.75" thickBot="1" x14ac:dyDescent="0.3">
      <c r="G26" s="167" t="s">
        <v>24</v>
      </c>
      <c r="H26" s="168"/>
      <c r="I26" s="168"/>
      <c r="J26" s="168"/>
      <c r="K26" s="169">
        <f>Arkusz9!B9</f>
        <v>1665</v>
      </c>
      <c r="L26" s="169"/>
      <c r="M26" s="86">
        <f>Arkusz9!B7</f>
        <v>731</v>
      </c>
      <c r="N26" s="86"/>
      <c r="O26" s="86">
        <f>Arkusz9!B6</f>
        <v>79</v>
      </c>
      <c r="P26" s="86"/>
      <c r="Q26" s="86">
        <f>Arkusz9!B8</f>
        <v>114</v>
      </c>
      <c r="R26" s="170"/>
    </row>
    <row r="27" spans="1:26" ht="15.75" thickBot="1" x14ac:dyDescent="0.3">
      <c r="G27" s="87" t="s">
        <v>72</v>
      </c>
      <c r="H27" s="88"/>
      <c r="I27" s="88"/>
      <c r="J27" s="88"/>
      <c r="K27" s="89">
        <f>SUM(K24:K26)</f>
        <v>40803</v>
      </c>
      <c r="L27" s="89"/>
      <c r="M27" s="89">
        <f>SUM(M24:M26)</f>
        <v>27664</v>
      </c>
      <c r="N27" s="89"/>
      <c r="O27" s="89">
        <f>SUM(O24:O26)</f>
        <v>1655</v>
      </c>
      <c r="P27" s="89"/>
      <c r="Q27" s="89">
        <f>SUM(Q24:Q26)</f>
        <v>1075</v>
      </c>
      <c r="R27" s="90"/>
    </row>
    <row r="31" spans="1:26" x14ac:dyDescent="0.25">
      <c r="V31" s="11"/>
      <c r="W31" s="11"/>
      <c r="Z31" s="11"/>
    </row>
    <row r="37" spans="7:26" x14ac:dyDescent="0.25">
      <c r="V37" s="24"/>
      <c r="W37" s="24"/>
      <c r="X37" s="24"/>
      <c r="Y37" s="26"/>
      <c r="Z37" s="24"/>
    </row>
    <row r="38" spans="7:26" x14ac:dyDescent="0.25">
      <c r="V38" s="24"/>
      <c r="W38" s="24"/>
      <c r="X38" s="24"/>
      <c r="Y38" s="26"/>
      <c r="Z38" s="24"/>
    </row>
    <row r="39" spans="7:26" x14ac:dyDescent="0.25">
      <c r="V39" s="24"/>
      <c r="W39" s="24"/>
      <c r="X39" s="24"/>
      <c r="Y39" s="26"/>
      <c r="Z39" s="24"/>
    </row>
    <row r="40" spans="7:26" x14ac:dyDescent="0.25">
      <c r="V40" s="24"/>
      <c r="W40" s="24"/>
      <c r="X40" s="24"/>
      <c r="Y40" s="26"/>
      <c r="Z40" s="24"/>
    </row>
    <row r="41" spans="7:26" x14ac:dyDescent="0.25">
      <c r="V41" s="24"/>
      <c r="W41" s="24"/>
      <c r="X41" s="24"/>
      <c r="Y41" s="26"/>
      <c r="Z41" s="24"/>
    </row>
    <row r="42" spans="7:26" x14ac:dyDescent="0.25">
      <c r="V42" s="24"/>
      <c r="W42" s="24"/>
      <c r="X42" s="24"/>
      <c r="Y42" s="26"/>
      <c r="Z42" s="24"/>
    </row>
    <row r="43" spans="7:26" x14ac:dyDescent="0.25">
      <c r="V43" s="24"/>
      <c r="W43" s="24"/>
      <c r="X43" s="24"/>
      <c r="Y43" s="26"/>
      <c r="Z43" s="24"/>
    </row>
    <row r="44" spans="7:26" x14ac:dyDescent="0.25">
      <c r="V44" s="24"/>
      <c r="W44" s="24"/>
      <c r="X44" s="24"/>
      <c r="Y44" s="26"/>
      <c r="Z44" s="24"/>
    </row>
    <row r="45" spans="7:26" ht="15.75" thickBot="1" x14ac:dyDescent="0.3">
      <c r="V45" s="24"/>
      <c r="W45" s="24"/>
      <c r="X45" s="24"/>
      <c r="Y45" s="26"/>
      <c r="Z45" s="24"/>
    </row>
    <row r="46" spans="7:26" ht="63.75" customHeight="1" x14ac:dyDescent="0.25">
      <c r="G46" s="298" t="s">
        <v>2</v>
      </c>
      <c r="H46" s="299"/>
      <c r="I46" s="299"/>
      <c r="J46" s="299"/>
      <c r="K46" s="299"/>
      <c r="L46" s="299"/>
      <c r="M46" s="299"/>
      <c r="N46" s="299"/>
      <c r="O46" s="302" t="s">
        <v>3</v>
      </c>
      <c r="P46" s="302"/>
      <c r="Q46" s="290" t="s">
        <v>77</v>
      </c>
      <c r="R46" s="291"/>
      <c r="U46" s="24"/>
      <c r="V46" s="24"/>
      <c r="W46" s="24"/>
      <c r="X46" s="24"/>
      <c r="Y46" s="26"/>
    </row>
    <row r="47" spans="7:26" x14ac:dyDescent="0.25">
      <c r="G47" s="300"/>
      <c r="H47" s="301"/>
      <c r="I47" s="301"/>
      <c r="J47" s="301"/>
      <c r="K47" s="301"/>
      <c r="L47" s="301"/>
      <c r="M47" s="301"/>
      <c r="N47" s="301"/>
      <c r="O47" s="303"/>
      <c r="P47" s="303"/>
      <c r="Q47" s="292"/>
      <c r="R47" s="293"/>
      <c r="U47" s="24"/>
      <c r="V47" s="24"/>
      <c r="W47" s="24"/>
      <c r="X47" s="24"/>
      <c r="Y47" s="26"/>
    </row>
    <row r="48" spans="7:26" x14ac:dyDescent="0.25">
      <c r="G48" s="247" t="s">
        <v>73</v>
      </c>
      <c r="H48" s="248"/>
      <c r="I48" s="248"/>
      <c r="J48" s="248"/>
      <c r="K48" s="248"/>
      <c r="L48" s="248"/>
      <c r="M48" s="248"/>
      <c r="N48" s="248"/>
      <c r="O48" s="288">
        <f>Arkusz10!A2</f>
        <v>444</v>
      </c>
      <c r="P48" s="288"/>
      <c r="Q48" s="294">
        <f>Arkusz10!A3</f>
        <v>373</v>
      </c>
      <c r="R48" s="295"/>
      <c r="U48" s="24"/>
      <c r="V48" s="24"/>
      <c r="W48" s="24"/>
      <c r="X48" s="24"/>
      <c r="Y48" s="26"/>
    </row>
    <row r="49" spans="7:26" x14ac:dyDescent="0.25">
      <c r="G49" s="286" t="s">
        <v>74</v>
      </c>
      <c r="H49" s="287"/>
      <c r="I49" s="287"/>
      <c r="J49" s="287"/>
      <c r="K49" s="287"/>
      <c r="L49" s="287"/>
      <c r="M49" s="287"/>
      <c r="N49" s="287"/>
      <c r="O49" s="289">
        <f>Arkusz10!A4</f>
        <v>32</v>
      </c>
      <c r="P49" s="289"/>
      <c r="Q49" s="296">
        <f>Arkusz10!A5</f>
        <v>37</v>
      </c>
      <c r="R49" s="297"/>
      <c r="U49" s="24"/>
      <c r="V49" s="24"/>
      <c r="W49" s="24"/>
      <c r="X49" s="24"/>
      <c r="Y49" s="26"/>
    </row>
    <row r="50" spans="7:26" x14ac:dyDescent="0.25">
      <c r="G50" s="247" t="s">
        <v>75</v>
      </c>
      <c r="H50" s="248"/>
      <c r="I50" s="248"/>
      <c r="J50" s="248"/>
      <c r="K50" s="248"/>
      <c r="L50" s="248"/>
      <c r="M50" s="248"/>
      <c r="N50" s="248"/>
      <c r="O50" s="288">
        <f>Arkusz10!A6</f>
        <v>0</v>
      </c>
      <c r="P50" s="288"/>
      <c r="Q50" s="294">
        <f>Arkusz10!A7</f>
        <v>1</v>
      </c>
      <c r="R50" s="295"/>
      <c r="U50" s="24"/>
      <c r="V50" s="24"/>
      <c r="W50" s="24"/>
      <c r="X50" s="24"/>
      <c r="Y50" s="26"/>
    </row>
    <row r="51" spans="7:26" ht="15.75" thickBot="1" x14ac:dyDescent="0.3">
      <c r="G51" s="224" t="s">
        <v>76</v>
      </c>
      <c r="H51" s="225"/>
      <c r="I51" s="225"/>
      <c r="J51" s="225"/>
      <c r="K51" s="225"/>
      <c r="L51" s="225"/>
      <c r="M51" s="225"/>
      <c r="N51" s="225"/>
      <c r="O51" s="226">
        <f>Arkusz10!A8</f>
        <v>6</v>
      </c>
      <c r="P51" s="226"/>
      <c r="Q51" s="305">
        <f>Arkusz10!A9</f>
        <v>3</v>
      </c>
      <c r="R51" s="306"/>
      <c r="U51" s="24"/>
      <c r="V51" s="24"/>
      <c r="W51" s="24"/>
      <c r="X51" s="24"/>
      <c r="Y51" s="26"/>
    </row>
    <row r="52" spans="7:26" ht="15.75" thickBot="1" x14ac:dyDescent="0.3">
      <c r="G52" s="222" t="s">
        <v>72</v>
      </c>
      <c r="H52" s="223"/>
      <c r="I52" s="223"/>
      <c r="J52" s="223"/>
      <c r="K52" s="223"/>
      <c r="L52" s="223"/>
      <c r="M52" s="223"/>
      <c r="N52" s="223"/>
      <c r="O52" s="285">
        <f>SUM(O48:O51)</f>
        <v>482</v>
      </c>
      <c r="P52" s="285"/>
      <c r="Q52" s="307">
        <f>SUM(Q48:Q51)</f>
        <v>414</v>
      </c>
      <c r="R52" s="308"/>
      <c r="U52" s="24"/>
      <c r="V52" s="24"/>
      <c r="W52" s="24"/>
      <c r="X52" s="24"/>
      <c r="Y52" s="26"/>
    </row>
    <row r="53" spans="7:26" x14ac:dyDescent="0.25">
      <c r="V53" s="24"/>
      <c r="W53" s="24"/>
      <c r="X53" s="24"/>
      <c r="Y53" s="26"/>
      <c r="Z53" s="24"/>
    </row>
    <row r="54" spans="7:26" x14ac:dyDescent="0.25">
      <c r="V54" s="24"/>
      <c r="W54" s="24"/>
      <c r="X54" s="24"/>
      <c r="Y54" s="26"/>
      <c r="Z54" s="24"/>
    </row>
    <row r="55" spans="7:26" ht="15.75" thickBot="1" x14ac:dyDescent="0.3">
      <c r="V55" s="24"/>
      <c r="W55" s="24"/>
      <c r="X55" s="24"/>
      <c r="Y55" s="26"/>
      <c r="Z55" s="24"/>
    </row>
    <row r="56" spans="7:26" ht="33" customHeight="1" x14ac:dyDescent="0.25">
      <c r="G56" s="165" t="s">
        <v>2</v>
      </c>
      <c r="H56" s="84"/>
      <c r="I56" s="84"/>
      <c r="J56" s="84"/>
      <c r="K56" s="84" t="s">
        <v>3</v>
      </c>
      <c r="L56" s="84"/>
      <c r="M56" s="158" t="str">
        <f>CONCATENATE("decyzje ",Arkusz18!C2," - ",Arkusz18!B2," r.")</f>
        <v>decyzje 01.01.2023 - 31.12.2023 r.</v>
      </c>
      <c r="N56" s="158"/>
      <c r="O56" s="158"/>
      <c r="P56" s="158"/>
      <c r="Q56" s="158"/>
      <c r="R56" s="159"/>
      <c r="V56" s="24"/>
      <c r="W56" s="24"/>
      <c r="X56" s="24"/>
      <c r="Y56" s="26"/>
      <c r="Z56" s="24"/>
    </row>
    <row r="57" spans="7:26" ht="63.75" customHeight="1" x14ac:dyDescent="0.25">
      <c r="G57" s="166"/>
      <c r="H57" s="85"/>
      <c r="I57" s="85"/>
      <c r="J57" s="85"/>
      <c r="K57" s="85"/>
      <c r="L57" s="85"/>
      <c r="M57" s="82" t="s">
        <v>25</v>
      </c>
      <c r="N57" s="82"/>
      <c r="O57" s="82" t="s">
        <v>26</v>
      </c>
      <c r="P57" s="82"/>
      <c r="Q57" s="82" t="s">
        <v>27</v>
      </c>
      <c r="R57" s="83"/>
      <c r="V57" s="24"/>
      <c r="W57" s="24"/>
      <c r="X57" s="24"/>
      <c r="Y57" s="26"/>
      <c r="Z57" s="24"/>
    </row>
    <row r="58" spans="7:26" x14ac:dyDescent="0.25">
      <c r="G58" s="163" t="s">
        <v>34</v>
      </c>
      <c r="H58" s="164"/>
      <c r="I58" s="164"/>
      <c r="J58" s="164"/>
      <c r="K58" s="64">
        <f>Arkusz11!B5</f>
        <v>555983</v>
      </c>
      <c r="L58" s="64"/>
      <c r="M58" s="60">
        <f>Arkusz11!B3</f>
        <v>334509</v>
      </c>
      <c r="N58" s="60"/>
      <c r="O58" s="60">
        <f>Arkusz11!B2</f>
        <v>23987</v>
      </c>
      <c r="P58" s="60"/>
      <c r="Q58" s="60">
        <f>Arkusz11!B4</f>
        <v>13127</v>
      </c>
      <c r="R58" s="77"/>
      <c r="V58" s="24"/>
      <c r="W58" s="24"/>
      <c r="X58" s="24"/>
      <c r="Y58" s="26"/>
      <c r="Z58" s="24"/>
    </row>
    <row r="59" spans="7:26" x14ac:dyDescent="0.25">
      <c r="G59" s="161" t="s">
        <v>35</v>
      </c>
      <c r="H59" s="162"/>
      <c r="I59" s="162"/>
      <c r="J59" s="162"/>
      <c r="K59" s="160">
        <f>Arkusz11!B13</f>
        <v>35057</v>
      </c>
      <c r="L59" s="160"/>
      <c r="M59" s="78">
        <f>Arkusz11!B11</f>
        <v>24599</v>
      </c>
      <c r="N59" s="78"/>
      <c r="O59" s="78">
        <f>Arkusz11!B10</f>
        <v>2954</v>
      </c>
      <c r="P59" s="78"/>
      <c r="Q59" s="78">
        <f>Arkusz11!B12</f>
        <v>1465</v>
      </c>
      <c r="R59" s="79"/>
      <c r="V59" s="24"/>
      <c r="W59" s="24"/>
      <c r="X59" s="24"/>
      <c r="Y59" s="26"/>
      <c r="Z59" s="24"/>
    </row>
    <row r="60" spans="7:26" ht="15.75" thickBot="1" x14ac:dyDescent="0.3">
      <c r="G60" s="167" t="s">
        <v>24</v>
      </c>
      <c r="H60" s="168"/>
      <c r="I60" s="168"/>
      <c r="J60" s="168"/>
      <c r="K60" s="169">
        <f>Arkusz11!B9</f>
        <v>23636</v>
      </c>
      <c r="L60" s="169"/>
      <c r="M60" s="86">
        <f>Arkusz11!B7</f>
        <v>9643</v>
      </c>
      <c r="N60" s="86"/>
      <c r="O60" s="86">
        <f>Arkusz11!B6</f>
        <v>1174</v>
      </c>
      <c r="P60" s="86"/>
      <c r="Q60" s="86">
        <f>Arkusz11!B8</f>
        <v>1081</v>
      </c>
      <c r="R60" s="170"/>
      <c r="V60" s="24"/>
      <c r="W60" s="24"/>
      <c r="X60" s="24"/>
      <c r="Y60" s="26"/>
      <c r="Z60" s="24"/>
    </row>
    <row r="61" spans="7:26" ht="15.75" thickBot="1" x14ac:dyDescent="0.3">
      <c r="G61" s="87" t="s">
        <v>72</v>
      </c>
      <c r="H61" s="88"/>
      <c r="I61" s="88"/>
      <c r="J61" s="88"/>
      <c r="K61" s="89">
        <f>SUM(K58:L60)</f>
        <v>614676</v>
      </c>
      <c r="L61" s="89"/>
      <c r="M61" s="89">
        <f t="shared" ref="M61" si="0">SUM(M58:N60)</f>
        <v>368751</v>
      </c>
      <c r="N61" s="89"/>
      <c r="O61" s="89">
        <f t="shared" ref="O61" si="1">SUM(O58:P60)</f>
        <v>28115</v>
      </c>
      <c r="P61" s="89"/>
      <c r="Q61" s="89">
        <f t="shared" ref="Q61" si="2">SUM(Q58:R60)</f>
        <v>15673</v>
      </c>
      <c r="R61" s="90"/>
      <c r="V61" s="24"/>
      <c r="W61" s="24"/>
      <c r="X61" s="24"/>
      <c r="Y61" s="26"/>
      <c r="Z61" s="24"/>
    </row>
    <row r="62" spans="7:26" x14ac:dyDescent="0.25">
      <c r="V62" s="24"/>
      <c r="W62" s="24"/>
      <c r="X62" s="24"/>
      <c r="Y62" s="26"/>
      <c r="Z62" s="24"/>
    </row>
    <row r="63" spans="7:26" x14ac:dyDescent="0.25">
      <c r="V63" s="24"/>
      <c r="W63" s="24"/>
      <c r="X63" s="24"/>
      <c r="Y63" s="26"/>
      <c r="Z63" s="24"/>
    </row>
    <row r="64" spans="7:26" x14ac:dyDescent="0.25">
      <c r="V64" s="24"/>
      <c r="W64" s="24"/>
      <c r="X64" s="24"/>
      <c r="Y64" s="26"/>
      <c r="Z64" s="24"/>
    </row>
    <row r="66" spans="14:26" x14ac:dyDescent="0.25">
      <c r="N66" s="27"/>
      <c r="O66" s="27"/>
      <c r="P66" s="27"/>
      <c r="Q66" s="27"/>
      <c r="R66" s="27"/>
      <c r="S66" s="27"/>
      <c r="T66" s="27"/>
      <c r="U66" s="27"/>
      <c r="V66" s="28"/>
      <c r="W66" s="27"/>
      <c r="X66" s="29"/>
      <c r="Y66" s="30"/>
      <c r="Z66" s="29"/>
    </row>
    <row r="81" spans="1:25" ht="15.75" thickBot="1" x14ac:dyDescent="0.3"/>
    <row r="82" spans="1:25" ht="57.75" customHeight="1" x14ac:dyDescent="0.25">
      <c r="G82" s="298" t="s">
        <v>2</v>
      </c>
      <c r="H82" s="299"/>
      <c r="I82" s="299"/>
      <c r="J82" s="299"/>
      <c r="K82" s="299"/>
      <c r="L82" s="299"/>
      <c r="M82" s="299"/>
      <c r="N82" s="299"/>
      <c r="O82" s="302" t="s">
        <v>3</v>
      </c>
      <c r="P82" s="302"/>
      <c r="Q82" s="290" t="s">
        <v>77</v>
      </c>
      <c r="R82" s="291"/>
    </row>
    <row r="83" spans="1:25" x14ac:dyDescent="0.25">
      <c r="G83" s="300"/>
      <c r="H83" s="301"/>
      <c r="I83" s="301"/>
      <c r="J83" s="301"/>
      <c r="K83" s="301"/>
      <c r="L83" s="301"/>
      <c r="M83" s="301"/>
      <c r="N83" s="301"/>
      <c r="O83" s="303"/>
      <c r="P83" s="303"/>
      <c r="Q83" s="292"/>
      <c r="R83" s="293"/>
    </row>
    <row r="84" spans="1:25" x14ac:dyDescent="0.25">
      <c r="G84" s="247" t="s">
        <v>73</v>
      </c>
      <c r="H84" s="248"/>
      <c r="I84" s="248"/>
      <c r="J84" s="248"/>
      <c r="K84" s="248"/>
      <c r="L84" s="248"/>
      <c r="M84" s="248"/>
      <c r="N84" s="248"/>
      <c r="O84" s="288">
        <f>Arkusz12!A2</f>
        <v>4428</v>
      </c>
      <c r="P84" s="288"/>
      <c r="Q84" s="294">
        <f>Arkusz12!A3</f>
        <v>3466</v>
      </c>
      <c r="R84" s="295"/>
    </row>
    <row r="85" spans="1:25" x14ac:dyDescent="0.25">
      <c r="G85" s="286" t="s">
        <v>74</v>
      </c>
      <c r="H85" s="287"/>
      <c r="I85" s="287"/>
      <c r="J85" s="287"/>
      <c r="K85" s="287"/>
      <c r="L85" s="287"/>
      <c r="M85" s="287"/>
      <c r="N85" s="287"/>
      <c r="O85" s="289">
        <f>Arkusz12!A4</f>
        <v>506</v>
      </c>
      <c r="P85" s="289"/>
      <c r="Q85" s="296">
        <f>Arkusz12!A5</f>
        <v>457</v>
      </c>
      <c r="R85" s="297"/>
    </row>
    <row r="86" spans="1:25" x14ac:dyDescent="0.25">
      <c r="G86" s="247" t="s">
        <v>75</v>
      </c>
      <c r="H86" s="248"/>
      <c r="I86" s="248"/>
      <c r="J86" s="248"/>
      <c r="K86" s="248"/>
      <c r="L86" s="248"/>
      <c r="M86" s="248"/>
      <c r="N86" s="248"/>
      <c r="O86" s="288">
        <f>Arkusz12!A6</f>
        <v>1</v>
      </c>
      <c r="P86" s="288"/>
      <c r="Q86" s="294">
        <f>Arkusz12!A7</f>
        <v>8</v>
      </c>
      <c r="R86" s="295"/>
    </row>
    <row r="87" spans="1:25" ht="15.75" thickBot="1" x14ac:dyDescent="0.3">
      <c r="G87" s="224" t="s">
        <v>76</v>
      </c>
      <c r="H87" s="225"/>
      <c r="I87" s="225"/>
      <c r="J87" s="225"/>
      <c r="K87" s="225"/>
      <c r="L87" s="225"/>
      <c r="M87" s="225"/>
      <c r="N87" s="225"/>
      <c r="O87" s="226">
        <f>Arkusz12!A8</f>
        <v>62</v>
      </c>
      <c r="P87" s="226"/>
      <c r="Q87" s="305">
        <f>Arkusz12!A9</f>
        <v>43</v>
      </c>
      <c r="R87" s="306"/>
    </row>
    <row r="88" spans="1:25" ht="15.75" thickBot="1" x14ac:dyDescent="0.3">
      <c r="G88" s="222" t="s">
        <v>72</v>
      </c>
      <c r="H88" s="223"/>
      <c r="I88" s="223"/>
      <c r="J88" s="223"/>
      <c r="K88" s="223"/>
      <c r="L88" s="223"/>
      <c r="M88" s="223"/>
      <c r="N88" s="223"/>
      <c r="O88" s="285">
        <f>SUM(O84:P87)</f>
        <v>4997</v>
      </c>
      <c r="P88" s="285"/>
      <c r="Q88" s="285">
        <f>SUM(Q84:R87)</f>
        <v>3974</v>
      </c>
      <c r="R88" s="309"/>
    </row>
    <row r="91" spans="1:25" x14ac:dyDescent="0.25">
      <c r="A91" s="57" t="s">
        <v>170</v>
      </c>
      <c r="B91" s="56"/>
      <c r="C91" s="56"/>
      <c r="D91" s="56"/>
      <c r="E91" s="56"/>
      <c r="F91" s="56"/>
      <c r="G91" s="56"/>
      <c r="H91" s="56"/>
      <c r="I91" s="56"/>
      <c r="J91" s="56"/>
      <c r="K91" s="56"/>
      <c r="L91" s="56"/>
      <c r="M91" s="56"/>
      <c r="N91" s="56"/>
      <c r="O91" s="56"/>
      <c r="P91" s="56"/>
      <c r="Q91" s="56"/>
      <c r="R91" s="56"/>
      <c r="S91" s="56"/>
      <c r="T91" s="56"/>
      <c r="U91" s="56"/>
      <c r="V91" s="56"/>
      <c r="W91" s="56"/>
      <c r="X91" s="56"/>
      <c r="Y91" s="56"/>
    </row>
    <row r="92" spans="1:25" x14ac:dyDescent="0.25">
      <c r="A92" s="56"/>
      <c r="B92" s="56"/>
      <c r="C92" s="56"/>
      <c r="D92" s="56"/>
      <c r="E92" s="56"/>
      <c r="F92" s="56"/>
      <c r="G92" s="56"/>
      <c r="H92" s="56"/>
      <c r="I92" s="56"/>
      <c r="J92" s="56"/>
      <c r="K92" s="56"/>
      <c r="L92" s="56"/>
      <c r="M92" s="56"/>
      <c r="N92" s="56"/>
      <c r="O92" s="56"/>
      <c r="P92" s="56"/>
      <c r="Q92" s="56"/>
      <c r="R92" s="56"/>
      <c r="S92" s="56"/>
      <c r="T92" s="56"/>
      <c r="U92" s="56"/>
      <c r="V92" s="56"/>
      <c r="W92" s="56"/>
      <c r="X92" s="56"/>
      <c r="Y92" s="56"/>
    </row>
    <row r="93" spans="1:25" x14ac:dyDescent="0.25">
      <c r="A93" s="56"/>
      <c r="B93" s="56"/>
      <c r="C93" s="56"/>
      <c r="D93" s="56"/>
      <c r="E93" s="56"/>
      <c r="F93" s="56"/>
      <c r="G93" s="56"/>
      <c r="H93" s="56"/>
      <c r="I93" s="56"/>
      <c r="J93" s="56"/>
      <c r="K93" s="56"/>
      <c r="L93" s="56"/>
      <c r="M93" s="56"/>
      <c r="N93" s="56"/>
      <c r="O93" s="56"/>
      <c r="P93" s="56"/>
      <c r="Q93" s="56"/>
      <c r="R93" s="56"/>
      <c r="S93" s="56"/>
      <c r="T93" s="56"/>
      <c r="U93" s="56"/>
      <c r="V93" s="56"/>
      <c r="W93" s="56"/>
      <c r="X93" s="56"/>
      <c r="Y93" s="56"/>
    </row>
    <row r="94" spans="1:25" x14ac:dyDescent="0.25">
      <c r="A94" s="56"/>
      <c r="B94" s="56"/>
      <c r="C94" s="56"/>
      <c r="D94" s="56"/>
      <c r="E94" s="56"/>
      <c r="F94" s="56"/>
      <c r="G94" s="56"/>
      <c r="H94" s="56"/>
      <c r="I94" s="56"/>
      <c r="J94" s="56"/>
      <c r="K94" s="56"/>
      <c r="L94" s="56"/>
      <c r="M94" s="56"/>
      <c r="N94" s="56"/>
      <c r="O94" s="56"/>
      <c r="P94" s="56"/>
      <c r="Q94" s="56"/>
      <c r="R94" s="56"/>
      <c r="S94" s="56"/>
      <c r="T94" s="56"/>
      <c r="U94" s="56"/>
      <c r="V94" s="56"/>
      <c r="W94" s="56"/>
      <c r="X94" s="56"/>
      <c r="Y94" s="56"/>
    </row>
    <row r="95" spans="1:25" x14ac:dyDescent="0.25">
      <c r="A95" s="56"/>
      <c r="B95" s="56"/>
      <c r="C95" s="56"/>
      <c r="D95" s="56"/>
      <c r="E95" s="56"/>
      <c r="F95" s="56"/>
      <c r="G95" s="56"/>
      <c r="H95" s="56"/>
      <c r="I95" s="56"/>
      <c r="J95" s="56"/>
      <c r="K95" s="56"/>
      <c r="L95" s="56"/>
      <c r="M95" s="56"/>
      <c r="N95" s="56"/>
      <c r="O95" s="56"/>
      <c r="P95" s="56"/>
      <c r="Q95" s="56"/>
      <c r="R95" s="56"/>
      <c r="S95" s="56"/>
      <c r="T95" s="56"/>
      <c r="U95" s="56"/>
      <c r="V95" s="56"/>
      <c r="W95" s="56"/>
      <c r="X95" s="56"/>
      <c r="Y95" s="56"/>
    </row>
    <row r="96" spans="1:25" x14ac:dyDescent="0.25">
      <c r="A96" s="56"/>
      <c r="B96" s="56"/>
      <c r="C96" s="56"/>
      <c r="D96" s="56"/>
      <c r="E96" s="56"/>
      <c r="F96" s="56"/>
      <c r="G96" s="56"/>
      <c r="H96" s="56"/>
      <c r="I96" s="56"/>
      <c r="J96" s="56"/>
      <c r="K96" s="56"/>
      <c r="L96" s="56"/>
      <c r="M96" s="56"/>
      <c r="N96" s="56"/>
      <c r="O96" s="56"/>
      <c r="P96" s="56"/>
      <c r="Q96" s="56"/>
      <c r="R96" s="56"/>
      <c r="S96" s="56"/>
      <c r="T96" s="56"/>
      <c r="U96" s="56"/>
      <c r="V96" s="56"/>
      <c r="W96" s="56"/>
      <c r="X96" s="56"/>
      <c r="Y96" s="56"/>
    </row>
    <row r="97" spans="1:26" x14ac:dyDescent="0.25">
      <c r="A97" s="56"/>
      <c r="B97" s="56"/>
      <c r="C97" s="56"/>
      <c r="D97" s="56"/>
      <c r="E97" s="56"/>
      <c r="F97" s="56"/>
      <c r="G97" s="56"/>
      <c r="H97" s="56"/>
      <c r="I97" s="56"/>
      <c r="J97" s="56"/>
      <c r="K97" s="56"/>
      <c r="L97" s="56"/>
      <c r="M97" s="56"/>
      <c r="N97" s="56"/>
      <c r="O97" s="56"/>
      <c r="P97" s="56"/>
      <c r="Q97" s="56"/>
      <c r="R97" s="56"/>
      <c r="S97" s="56"/>
      <c r="T97" s="56"/>
      <c r="U97" s="56"/>
      <c r="V97" s="56"/>
      <c r="W97" s="56"/>
      <c r="X97" s="56"/>
      <c r="Y97" s="56"/>
    </row>
    <row r="98" spans="1:26" x14ac:dyDescent="0.25">
      <c r="A98" s="56"/>
      <c r="B98" s="56"/>
      <c r="C98" s="56"/>
      <c r="D98" s="56"/>
      <c r="E98" s="56"/>
      <c r="F98" s="56"/>
      <c r="G98" s="56"/>
      <c r="H98" s="56"/>
      <c r="I98" s="56"/>
      <c r="J98" s="56"/>
      <c r="K98" s="56"/>
      <c r="L98" s="56"/>
      <c r="M98" s="56"/>
      <c r="N98" s="56"/>
      <c r="O98" s="56"/>
      <c r="P98" s="56"/>
      <c r="Q98" s="56"/>
      <c r="R98" s="56"/>
      <c r="S98" s="56"/>
      <c r="T98" s="56"/>
      <c r="U98" s="56"/>
      <c r="V98" s="56"/>
      <c r="W98" s="56"/>
      <c r="X98" s="56"/>
      <c r="Y98" s="56"/>
    </row>
    <row r="99" spans="1:26" s="53" customFormat="1" x14ac:dyDescent="0.25">
      <c r="A99" s="56"/>
      <c r="B99" s="56"/>
      <c r="C99" s="56"/>
      <c r="D99" s="56"/>
      <c r="E99" s="56"/>
      <c r="F99" s="56"/>
      <c r="G99" s="56"/>
      <c r="H99" s="56"/>
      <c r="I99" s="56"/>
      <c r="J99" s="56"/>
      <c r="K99" s="56"/>
      <c r="L99" s="56"/>
      <c r="M99" s="56"/>
      <c r="N99" s="56"/>
      <c r="O99" s="56"/>
      <c r="P99" s="56"/>
      <c r="Q99" s="56"/>
      <c r="R99" s="56"/>
      <c r="S99" s="56"/>
      <c r="T99" s="56"/>
      <c r="U99" s="56"/>
      <c r="V99" s="56"/>
      <c r="W99" s="56"/>
      <c r="X99" s="56"/>
      <c r="Y99" s="56"/>
    </row>
    <row r="100" spans="1:26" s="53" customFormat="1" x14ac:dyDescent="0.25">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row>
    <row r="101" spans="1:26" s="53" customFormat="1" x14ac:dyDescent="0.25">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row>
    <row r="102" spans="1:26" x14ac:dyDescent="0.25">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row>
    <row r="107" spans="1:26" ht="36" customHeight="1" x14ac:dyDescent="0.25">
      <c r="A107" s="63" t="s">
        <v>141</v>
      </c>
      <c r="B107" s="63"/>
      <c r="C107" s="63"/>
      <c r="D107" s="63"/>
      <c r="E107" s="63"/>
      <c r="F107" s="63"/>
      <c r="G107" s="63"/>
      <c r="H107" s="63"/>
      <c r="I107" s="63"/>
      <c r="J107" s="63"/>
      <c r="K107" s="63"/>
      <c r="L107" s="63"/>
      <c r="M107" s="63"/>
      <c r="N107" s="63"/>
      <c r="O107" s="63"/>
      <c r="P107" s="63"/>
      <c r="Q107" s="63"/>
      <c r="R107" s="63"/>
      <c r="S107" s="63"/>
      <c r="T107" s="63"/>
      <c r="U107" s="63"/>
    </row>
    <row r="108" spans="1:26" x14ac:dyDescent="0.25">
      <c r="A108" s="63"/>
      <c r="B108" s="63"/>
      <c r="C108" s="63"/>
      <c r="D108" s="63"/>
      <c r="E108" s="63"/>
      <c r="F108" s="63"/>
      <c r="G108" s="63"/>
      <c r="H108" s="63"/>
      <c r="I108" s="63"/>
      <c r="J108" s="63"/>
      <c r="K108" s="63"/>
      <c r="L108" s="63"/>
      <c r="M108" s="63"/>
      <c r="N108" s="63"/>
      <c r="O108" s="63"/>
      <c r="P108" s="63"/>
      <c r="Q108" s="63"/>
      <c r="R108" s="63"/>
      <c r="S108" s="63"/>
      <c r="T108" s="63"/>
      <c r="U108" s="63"/>
    </row>
    <row r="109" spans="1:26" ht="15.75" thickBot="1" x14ac:dyDescent="0.3">
      <c r="A109" s="20"/>
      <c r="B109" s="20"/>
      <c r="C109" s="20"/>
      <c r="D109" s="20"/>
      <c r="E109" s="20"/>
      <c r="F109" s="20"/>
      <c r="G109" s="20"/>
      <c r="H109" s="20"/>
      <c r="I109" s="20"/>
      <c r="J109" s="20"/>
      <c r="K109" s="20"/>
      <c r="L109" s="310" t="str">
        <f>CONCATENATE(Arkusz18!C2," - ",Arkusz18!B2," r.")</f>
        <v>01.01.2023 - 31.12.2023 r.</v>
      </c>
      <c r="M109" s="310"/>
      <c r="N109" s="310"/>
      <c r="O109" s="310"/>
      <c r="P109" s="310"/>
      <c r="Q109" s="310"/>
      <c r="R109" s="310"/>
      <c r="S109" s="310"/>
      <c r="T109" s="310"/>
      <c r="U109" s="310"/>
      <c r="V109" s="310"/>
    </row>
    <row r="110" spans="1:26" ht="103.5" x14ac:dyDescent="0.25">
      <c r="C110" s="220" t="s">
        <v>2</v>
      </c>
      <c r="D110" s="221"/>
      <c r="E110" s="221"/>
      <c r="F110" s="221"/>
      <c r="G110" s="221"/>
      <c r="H110" s="221"/>
      <c r="I110" s="221"/>
      <c r="J110" s="221"/>
      <c r="K110" s="221"/>
      <c r="L110" s="61" t="s">
        <v>79</v>
      </c>
      <c r="M110" s="61"/>
      <c r="N110" s="31" t="s">
        <v>12</v>
      </c>
      <c r="O110" s="31" t="s">
        <v>94</v>
      </c>
      <c r="P110" s="31" t="s">
        <v>84</v>
      </c>
      <c r="Q110" s="31" t="s">
        <v>53</v>
      </c>
      <c r="R110" s="31" t="s">
        <v>39</v>
      </c>
      <c r="S110" s="31" t="s">
        <v>4</v>
      </c>
      <c r="T110" s="31" t="s">
        <v>42</v>
      </c>
      <c r="U110" s="31" t="s">
        <v>83</v>
      </c>
      <c r="V110" s="61" t="s">
        <v>78</v>
      </c>
      <c r="W110" s="62"/>
      <c r="Y110" s="3"/>
      <c r="Z110" s="6"/>
    </row>
    <row r="111" spans="1:26" x14ac:dyDescent="0.25">
      <c r="C111" s="66" t="s">
        <v>34</v>
      </c>
      <c r="D111" s="67"/>
      <c r="E111" s="67"/>
      <c r="F111" s="67"/>
      <c r="G111" s="67"/>
      <c r="H111" s="67"/>
      <c r="I111" s="67"/>
      <c r="J111" s="67"/>
      <c r="K111" s="67"/>
      <c r="L111" s="60">
        <f>Arkusz13!C2</f>
        <v>19808</v>
      </c>
      <c r="M111" s="60"/>
      <c r="N111" s="32">
        <f>Arkusz13!C18</f>
        <v>6213</v>
      </c>
      <c r="O111" s="32">
        <f>Arkusz13!C34</f>
        <v>11478</v>
      </c>
      <c r="P111" s="32">
        <f>Arkusz13!C50</f>
        <v>3162</v>
      </c>
      <c r="Q111" s="32">
        <f>Arkusz13!C66</f>
        <v>206</v>
      </c>
      <c r="R111" s="32">
        <f>Arkusz13!C82</f>
        <v>0</v>
      </c>
      <c r="S111" s="32">
        <f>Arkusz13!C98</f>
        <v>0</v>
      </c>
      <c r="T111" s="32">
        <f>Arkusz13!C114</f>
        <v>0</v>
      </c>
      <c r="U111" s="32">
        <f>Arkusz13!C130-SUM(N111:T111)</f>
        <v>463</v>
      </c>
      <c r="V111" s="64">
        <f t="shared" ref="V111:V125" si="3">SUM(N111:U111)</f>
        <v>21522</v>
      </c>
      <c r="W111" s="65"/>
      <c r="Y111" s="3"/>
      <c r="Z111" s="6"/>
    </row>
    <row r="112" spans="1:26" x14ac:dyDescent="0.25">
      <c r="C112" s="71" t="s">
        <v>35</v>
      </c>
      <c r="D112" s="72"/>
      <c r="E112" s="72"/>
      <c r="F112" s="72"/>
      <c r="G112" s="72"/>
      <c r="H112" s="72"/>
      <c r="I112" s="72"/>
      <c r="J112" s="72"/>
      <c r="K112" s="72"/>
      <c r="L112" s="60">
        <f>Arkusz13!C3</f>
        <v>1188</v>
      </c>
      <c r="M112" s="60"/>
      <c r="N112" s="32">
        <f>Arkusz13!C19</f>
        <v>595</v>
      </c>
      <c r="O112" s="32">
        <f>Arkusz13!C35</f>
        <v>285</v>
      </c>
      <c r="P112" s="32">
        <f>Arkusz13!C51</f>
        <v>236</v>
      </c>
      <c r="Q112" s="32">
        <f>Arkusz13!C67</f>
        <v>58</v>
      </c>
      <c r="R112" s="32">
        <f>Arkusz13!C83</f>
        <v>0</v>
      </c>
      <c r="S112" s="32">
        <f>Arkusz13!C99</f>
        <v>0</v>
      </c>
      <c r="T112" s="32">
        <f>Arkusz13!C115</f>
        <v>0</v>
      </c>
      <c r="U112" s="32">
        <f>Arkusz13!C131-SUM(N112:T112)</f>
        <v>188</v>
      </c>
      <c r="V112" s="64">
        <f t="shared" si="3"/>
        <v>1362</v>
      </c>
      <c r="W112" s="65"/>
      <c r="Y112" s="3"/>
      <c r="Z112" s="6"/>
    </row>
    <row r="113" spans="1:26" x14ac:dyDescent="0.25">
      <c r="C113" s="66" t="s">
        <v>36</v>
      </c>
      <c r="D113" s="67"/>
      <c r="E113" s="67"/>
      <c r="F113" s="67"/>
      <c r="G113" s="67"/>
      <c r="H113" s="67"/>
      <c r="I113" s="67"/>
      <c r="J113" s="67"/>
      <c r="K113" s="67"/>
      <c r="L113" s="60">
        <f>Arkusz13!C4</f>
        <v>516</v>
      </c>
      <c r="M113" s="60"/>
      <c r="N113" s="32">
        <f>Arkusz13!C20</f>
        <v>232</v>
      </c>
      <c r="O113" s="32">
        <f>Arkusz13!C36</f>
        <v>102</v>
      </c>
      <c r="P113" s="32">
        <f>Arkusz13!C52</f>
        <v>71</v>
      </c>
      <c r="Q113" s="32">
        <f>Arkusz13!C68</f>
        <v>17</v>
      </c>
      <c r="R113" s="32">
        <f>Arkusz13!C84</f>
        <v>0</v>
      </c>
      <c r="S113" s="32">
        <f>Arkusz13!C100</f>
        <v>0</v>
      </c>
      <c r="T113" s="32">
        <f>Arkusz13!C116</f>
        <v>0</v>
      </c>
      <c r="U113" s="32">
        <f>Arkusz13!C132-SUM(N113:T113)</f>
        <v>91</v>
      </c>
      <c r="V113" s="64">
        <f t="shared" si="3"/>
        <v>513</v>
      </c>
      <c r="W113" s="65"/>
      <c r="Y113" s="3"/>
      <c r="Z113" s="6"/>
    </row>
    <row r="114" spans="1:26" x14ac:dyDescent="0.25">
      <c r="C114" s="71" t="s">
        <v>37</v>
      </c>
      <c r="D114" s="72"/>
      <c r="E114" s="72"/>
      <c r="F114" s="72"/>
      <c r="G114" s="72"/>
      <c r="H114" s="72"/>
      <c r="I114" s="72"/>
      <c r="J114" s="72"/>
      <c r="K114" s="72"/>
      <c r="L114" s="60">
        <f>Arkusz13!C5</f>
        <v>29</v>
      </c>
      <c r="M114" s="60"/>
      <c r="N114" s="32">
        <f>Arkusz13!C21</f>
        <v>9</v>
      </c>
      <c r="O114" s="32">
        <f>Arkusz13!C37</f>
        <v>2</v>
      </c>
      <c r="P114" s="32">
        <f>Arkusz13!C53</f>
        <v>3</v>
      </c>
      <c r="Q114" s="32">
        <f>Arkusz13!C69</f>
        <v>1</v>
      </c>
      <c r="R114" s="32">
        <f>Arkusz13!C85</f>
        <v>0</v>
      </c>
      <c r="S114" s="32">
        <f>Arkusz13!C101</f>
        <v>0</v>
      </c>
      <c r="T114" s="32">
        <f>Arkusz13!C117</f>
        <v>0</v>
      </c>
      <c r="U114" s="32">
        <f>Arkusz13!C133-SUM(N114:T114)</f>
        <v>16</v>
      </c>
      <c r="V114" s="64">
        <f t="shared" si="3"/>
        <v>31</v>
      </c>
      <c r="W114" s="65"/>
      <c r="Y114" s="3"/>
      <c r="Z114" s="6"/>
    </row>
    <row r="115" spans="1:26" x14ac:dyDescent="0.25">
      <c r="C115" s="66" t="s">
        <v>38</v>
      </c>
      <c r="D115" s="67"/>
      <c r="E115" s="67"/>
      <c r="F115" s="67"/>
      <c r="G115" s="67"/>
      <c r="H115" s="67"/>
      <c r="I115" s="67"/>
      <c r="J115" s="67"/>
      <c r="K115" s="67"/>
      <c r="L115" s="60">
        <f>Arkusz13!C6</f>
        <v>1</v>
      </c>
      <c r="M115" s="60"/>
      <c r="N115" s="32">
        <f>Arkusz13!C22</f>
        <v>2</v>
      </c>
      <c r="O115" s="32">
        <f>Arkusz13!C38</f>
        <v>0</v>
      </c>
      <c r="P115" s="32">
        <f>Arkusz13!C54</f>
        <v>2</v>
      </c>
      <c r="Q115" s="32">
        <f>Arkusz13!C70</f>
        <v>0</v>
      </c>
      <c r="R115" s="32">
        <f>Arkusz13!C86</f>
        <v>0</v>
      </c>
      <c r="S115" s="32">
        <f>Arkusz13!C102</f>
        <v>0</v>
      </c>
      <c r="T115" s="32">
        <f>Arkusz13!C118</f>
        <v>0</v>
      </c>
      <c r="U115" s="32">
        <f>Arkusz13!C134-SUM(N115:T115)</f>
        <v>0</v>
      </c>
      <c r="V115" s="64">
        <f t="shared" si="3"/>
        <v>4</v>
      </c>
      <c r="W115" s="65"/>
      <c r="Y115" s="3"/>
      <c r="Z115" s="6"/>
    </row>
    <row r="116" spans="1:26" x14ac:dyDescent="0.25">
      <c r="C116" s="71" t="s">
        <v>46</v>
      </c>
      <c r="D116" s="72"/>
      <c r="E116" s="72"/>
      <c r="F116" s="72"/>
      <c r="G116" s="72"/>
      <c r="H116" s="72"/>
      <c r="I116" s="72"/>
      <c r="J116" s="72"/>
      <c r="K116" s="72"/>
      <c r="L116" s="60">
        <f>Arkusz13!C7</f>
        <v>10</v>
      </c>
      <c r="M116" s="60"/>
      <c r="N116" s="32">
        <f>Arkusz13!C23</f>
        <v>8</v>
      </c>
      <c r="O116" s="32">
        <f>Arkusz13!C39</f>
        <v>2</v>
      </c>
      <c r="P116" s="32">
        <f>Arkusz13!C55</f>
        <v>4</v>
      </c>
      <c r="Q116" s="32">
        <f>Arkusz13!C71</f>
        <v>1</v>
      </c>
      <c r="R116" s="32">
        <f>Arkusz13!C87</f>
        <v>0</v>
      </c>
      <c r="S116" s="32">
        <f>Arkusz13!C103</f>
        <v>0</v>
      </c>
      <c r="T116" s="32">
        <f>Arkusz13!C119</f>
        <v>0</v>
      </c>
      <c r="U116" s="32">
        <f>Arkusz13!C135-SUM(N116:T116)</f>
        <v>5</v>
      </c>
      <c r="V116" s="64">
        <f t="shared" si="3"/>
        <v>20</v>
      </c>
      <c r="W116" s="65"/>
      <c r="Y116" s="3"/>
      <c r="Z116" s="6"/>
    </row>
    <row r="117" spans="1:26" x14ac:dyDescent="0.25">
      <c r="C117" s="66" t="s">
        <v>47</v>
      </c>
      <c r="D117" s="67"/>
      <c r="E117" s="67"/>
      <c r="F117" s="67"/>
      <c r="G117" s="67"/>
      <c r="H117" s="67"/>
      <c r="I117" s="67"/>
      <c r="J117" s="67"/>
      <c r="K117" s="67"/>
      <c r="L117" s="60">
        <f>Arkusz13!C8</f>
        <v>1</v>
      </c>
      <c r="M117" s="60"/>
      <c r="N117" s="32">
        <f>Arkusz13!C24</f>
        <v>0</v>
      </c>
      <c r="O117" s="32">
        <f>Arkusz13!C40</f>
        <v>0</v>
      </c>
      <c r="P117" s="32">
        <f>Arkusz13!C56</f>
        <v>1</v>
      </c>
      <c r="Q117" s="32">
        <f>Arkusz13!C72</f>
        <v>0</v>
      </c>
      <c r="R117" s="32">
        <f>Arkusz13!C88</f>
        <v>0</v>
      </c>
      <c r="S117" s="32">
        <f>Arkusz13!C104</f>
        <v>0</v>
      </c>
      <c r="T117" s="32">
        <f>Arkusz13!C120</f>
        <v>0</v>
      </c>
      <c r="U117" s="32">
        <f>Arkusz13!C136-SUM(N117:T117)</f>
        <v>0</v>
      </c>
      <c r="V117" s="64">
        <f t="shared" si="3"/>
        <v>1</v>
      </c>
      <c r="W117" s="65"/>
      <c r="Y117" s="3"/>
      <c r="Z117" s="6"/>
    </row>
    <row r="118" spans="1:26" x14ac:dyDescent="0.25">
      <c r="C118" s="71" t="s">
        <v>4</v>
      </c>
      <c r="D118" s="72"/>
      <c r="E118" s="72"/>
      <c r="F118" s="72"/>
      <c r="G118" s="72"/>
      <c r="H118" s="72"/>
      <c r="I118" s="72"/>
      <c r="J118" s="72"/>
      <c r="K118" s="72"/>
      <c r="L118" s="60">
        <f>Arkusz13!C9</f>
        <v>0</v>
      </c>
      <c r="M118" s="60"/>
      <c r="N118" s="32">
        <f>Arkusz13!C25</f>
        <v>1</v>
      </c>
      <c r="O118" s="32">
        <f>Arkusz13!C41</f>
        <v>0</v>
      </c>
      <c r="P118" s="32">
        <f>Arkusz13!C57</f>
        <v>0</v>
      </c>
      <c r="Q118" s="32">
        <f>Arkusz13!C73</f>
        <v>0</v>
      </c>
      <c r="R118" s="32">
        <f>Arkusz13!C89</f>
        <v>0</v>
      </c>
      <c r="S118" s="32">
        <f>Arkusz13!C105</f>
        <v>0</v>
      </c>
      <c r="T118" s="32">
        <f>Arkusz13!C121</f>
        <v>0</v>
      </c>
      <c r="U118" s="32">
        <f>Arkusz13!C137-SUM(N118:T118)</f>
        <v>0</v>
      </c>
      <c r="V118" s="64">
        <f t="shared" si="3"/>
        <v>1</v>
      </c>
      <c r="W118" s="65"/>
      <c r="Y118" s="3"/>
      <c r="Z118" s="6"/>
    </row>
    <row r="119" spans="1:26" x14ac:dyDescent="0.25">
      <c r="C119" s="66" t="s">
        <v>39</v>
      </c>
      <c r="D119" s="67"/>
      <c r="E119" s="67"/>
      <c r="F119" s="67"/>
      <c r="G119" s="67"/>
      <c r="H119" s="67"/>
      <c r="I119" s="67"/>
      <c r="J119" s="67"/>
      <c r="K119" s="67"/>
      <c r="L119" s="60">
        <f>Arkusz13!C10</f>
        <v>21</v>
      </c>
      <c r="M119" s="60"/>
      <c r="N119" s="32">
        <f>Arkusz13!C26</f>
        <v>12</v>
      </c>
      <c r="O119" s="32">
        <f>Arkusz13!C42</f>
        <v>0</v>
      </c>
      <c r="P119" s="32">
        <f>Arkusz13!C58</f>
        <v>0</v>
      </c>
      <c r="Q119" s="32">
        <f>Arkusz13!C74</f>
        <v>0</v>
      </c>
      <c r="R119" s="32">
        <f>Arkusz13!C90</f>
        <v>7</v>
      </c>
      <c r="S119" s="32">
        <f>Arkusz13!C106</f>
        <v>0</v>
      </c>
      <c r="T119" s="32">
        <f>Arkusz13!C122</f>
        <v>0</v>
      </c>
      <c r="U119" s="32">
        <f>Arkusz13!C138-SUM(N119:T119)</f>
        <v>8</v>
      </c>
      <c r="V119" s="64">
        <f t="shared" si="3"/>
        <v>27</v>
      </c>
      <c r="W119" s="65"/>
      <c r="Y119" s="3"/>
      <c r="Z119" s="6"/>
    </row>
    <row r="120" spans="1:26" x14ac:dyDescent="0.25">
      <c r="C120" s="71" t="s">
        <v>40</v>
      </c>
      <c r="D120" s="72"/>
      <c r="E120" s="72"/>
      <c r="F120" s="72"/>
      <c r="G120" s="72"/>
      <c r="H120" s="72"/>
      <c r="I120" s="72"/>
      <c r="J120" s="72"/>
      <c r="K120" s="72"/>
      <c r="L120" s="60">
        <f>Arkusz13!C11</f>
        <v>7</v>
      </c>
      <c r="M120" s="60"/>
      <c r="N120" s="32">
        <f>Arkusz13!C27</f>
        <v>2</v>
      </c>
      <c r="O120" s="32">
        <f>Arkusz13!C43</f>
        <v>0</v>
      </c>
      <c r="P120" s="32">
        <f>Arkusz13!C59</f>
        <v>0</v>
      </c>
      <c r="Q120" s="32">
        <f>Arkusz13!C75</f>
        <v>0</v>
      </c>
      <c r="R120" s="32">
        <f>Arkusz13!C91</f>
        <v>0</v>
      </c>
      <c r="S120" s="32">
        <f>Arkusz13!C107</f>
        <v>0</v>
      </c>
      <c r="T120" s="32">
        <f>Arkusz13!C123</f>
        <v>0</v>
      </c>
      <c r="U120" s="32">
        <f>Arkusz13!C139-SUM(N120:T120)</f>
        <v>3</v>
      </c>
      <c r="V120" s="64">
        <f t="shared" si="3"/>
        <v>5</v>
      </c>
      <c r="W120" s="65"/>
      <c r="Y120" s="3"/>
      <c r="Z120" s="6"/>
    </row>
    <row r="121" spans="1:26" x14ac:dyDescent="0.25">
      <c r="C121" s="66" t="s">
        <v>41</v>
      </c>
      <c r="D121" s="67"/>
      <c r="E121" s="67"/>
      <c r="F121" s="67"/>
      <c r="G121" s="67"/>
      <c r="H121" s="67"/>
      <c r="I121" s="67"/>
      <c r="J121" s="67"/>
      <c r="K121" s="67"/>
      <c r="L121" s="60">
        <v>260</v>
      </c>
      <c r="M121" s="60"/>
      <c r="N121" s="32">
        <f>Arkusz13!C28</f>
        <v>457</v>
      </c>
      <c r="O121" s="32">
        <f>Arkusz13!C44</f>
        <v>2</v>
      </c>
      <c r="P121" s="32">
        <f>Arkusz13!C60</f>
        <v>47</v>
      </c>
      <c r="Q121" s="32">
        <f>Arkusz13!C76</f>
        <v>1103</v>
      </c>
      <c r="R121" s="32">
        <f>Arkusz13!C92</f>
        <v>32</v>
      </c>
      <c r="S121" s="32">
        <f>Arkusz13!C108</f>
        <v>0</v>
      </c>
      <c r="T121" s="32">
        <f>Arkusz13!C124</f>
        <v>137</v>
      </c>
      <c r="U121" s="32">
        <f>Arkusz13!C140-SUM(N121:T121)</f>
        <v>485</v>
      </c>
      <c r="V121" s="64">
        <f t="shared" si="3"/>
        <v>2263</v>
      </c>
      <c r="W121" s="65"/>
      <c r="Y121" s="3"/>
      <c r="Z121" s="6"/>
    </row>
    <row r="122" spans="1:26" x14ac:dyDescent="0.25">
      <c r="C122" s="66" t="s">
        <v>11</v>
      </c>
      <c r="D122" s="67"/>
      <c r="E122" s="67"/>
      <c r="F122" s="67"/>
      <c r="G122" s="67"/>
      <c r="H122" s="67"/>
      <c r="I122" s="67"/>
      <c r="J122" s="67"/>
      <c r="K122" s="67"/>
      <c r="L122" s="60">
        <f>Arkusz13!C14</f>
        <v>18</v>
      </c>
      <c r="M122" s="60"/>
      <c r="N122" s="32">
        <f>Arkusz13!C30</f>
        <v>6</v>
      </c>
      <c r="O122" s="32">
        <f>Arkusz13!C46</f>
        <v>0</v>
      </c>
      <c r="P122" s="32">
        <f>Arkusz13!C62</f>
        <v>0</v>
      </c>
      <c r="Q122" s="32">
        <f>Arkusz13!C78</f>
        <v>5</v>
      </c>
      <c r="R122" s="32">
        <f>Arkusz13!C94</f>
        <v>0</v>
      </c>
      <c r="S122" s="32">
        <f>Arkusz13!C110</f>
        <v>0</v>
      </c>
      <c r="T122" s="32">
        <f>Arkusz13!C126</f>
        <v>0</v>
      </c>
      <c r="U122" s="32">
        <f>Arkusz13!C142-SUM(N122:T122)</f>
        <v>9</v>
      </c>
      <c r="V122" s="64">
        <f t="shared" si="3"/>
        <v>20</v>
      </c>
      <c r="W122" s="65"/>
      <c r="Y122" s="3"/>
      <c r="Z122" s="6"/>
    </row>
    <row r="123" spans="1:26" x14ac:dyDescent="0.25">
      <c r="C123" s="71" t="s">
        <v>43</v>
      </c>
      <c r="D123" s="72"/>
      <c r="E123" s="72"/>
      <c r="F123" s="72"/>
      <c r="G123" s="72"/>
      <c r="H123" s="72"/>
      <c r="I123" s="72"/>
      <c r="J123" s="72"/>
      <c r="K123" s="72"/>
      <c r="L123" s="60">
        <f>Arkusz13!C15</f>
        <v>17</v>
      </c>
      <c r="M123" s="60"/>
      <c r="N123" s="32">
        <f>Arkusz13!C31</f>
        <v>12</v>
      </c>
      <c r="O123" s="32">
        <f>Arkusz13!C47</f>
        <v>5</v>
      </c>
      <c r="P123" s="32">
        <f>Arkusz13!C63</f>
        <v>0</v>
      </c>
      <c r="Q123" s="32">
        <f>Arkusz13!C79</f>
        <v>1</v>
      </c>
      <c r="R123" s="32">
        <f>Arkusz13!C95</f>
        <v>0</v>
      </c>
      <c r="S123" s="32">
        <f>Arkusz13!C111</f>
        <v>0</v>
      </c>
      <c r="T123" s="32">
        <f>Arkusz13!C127</f>
        <v>0</v>
      </c>
      <c r="U123" s="32">
        <f>Arkusz13!C143-SUM(N123:T123)</f>
        <v>9</v>
      </c>
      <c r="V123" s="64">
        <f t="shared" si="3"/>
        <v>27</v>
      </c>
      <c r="W123" s="65"/>
      <c r="Y123" s="3"/>
      <c r="Z123" s="6"/>
    </row>
    <row r="124" spans="1:26" x14ac:dyDescent="0.25">
      <c r="C124" s="66" t="s">
        <v>44</v>
      </c>
      <c r="D124" s="67"/>
      <c r="E124" s="67"/>
      <c r="F124" s="67"/>
      <c r="G124" s="67"/>
      <c r="H124" s="67"/>
      <c r="I124" s="67"/>
      <c r="J124" s="67"/>
      <c r="K124" s="67"/>
      <c r="L124" s="60">
        <f>Arkusz13!C16</f>
        <v>0</v>
      </c>
      <c r="M124" s="60"/>
      <c r="N124" s="32">
        <f>Arkusz13!C32</f>
        <v>1</v>
      </c>
      <c r="O124" s="32">
        <f>Arkusz13!C48</f>
        <v>0</v>
      </c>
      <c r="P124" s="32">
        <f>Arkusz13!C64</f>
        <v>0</v>
      </c>
      <c r="Q124" s="32">
        <f>Arkusz13!C80</f>
        <v>0</v>
      </c>
      <c r="R124" s="32">
        <f>Arkusz13!C96</f>
        <v>0</v>
      </c>
      <c r="S124" s="32">
        <f>Arkusz13!C112</f>
        <v>0</v>
      </c>
      <c r="T124" s="32">
        <f>Arkusz13!C128</f>
        <v>0</v>
      </c>
      <c r="U124" s="32">
        <f>Arkusz13!C144-SUM(N124:T124)</f>
        <v>1</v>
      </c>
      <c r="V124" s="64">
        <f t="shared" si="3"/>
        <v>2</v>
      </c>
      <c r="W124" s="65"/>
      <c r="Y124" s="3"/>
      <c r="Z124" s="6"/>
    </row>
    <row r="125" spans="1:26" ht="15.75" thickBot="1" x14ac:dyDescent="0.3">
      <c r="C125" s="58" t="s">
        <v>45</v>
      </c>
      <c r="D125" s="59"/>
      <c r="E125" s="59"/>
      <c r="F125" s="59"/>
      <c r="G125" s="59"/>
      <c r="H125" s="59"/>
      <c r="I125" s="59"/>
      <c r="J125" s="59"/>
      <c r="K125" s="59"/>
      <c r="L125" s="60">
        <f>Arkusz13!C17</f>
        <v>4</v>
      </c>
      <c r="M125" s="60"/>
      <c r="N125" s="32">
        <f>Arkusz13!C33</f>
        <v>7</v>
      </c>
      <c r="O125" s="32">
        <f>Arkusz13!C49</f>
        <v>0</v>
      </c>
      <c r="P125" s="32">
        <f>Arkusz13!C65</f>
        <v>0</v>
      </c>
      <c r="Q125" s="32">
        <f>Arkusz13!C81</f>
        <v>6</v>
      </c>
      <c r="R125" s="32">
        <f>Arkusz13!C97</f>
        <v>0</v>
      </c>
      <c r="S125" s="32">
        <f>Arkusz13!C113</f>
        <v>0</v>
      </c>
      <c r="T125" s="32">
        <f>Arkusz13!C129</f>
        <v>0</v>
      </c>
      <c r="U125" s="32">
        <f>Arkusz13!C145-SUM(N125:T125)</f>
        <v>9</v>
      </c>
      <c r="V125" s="64">
        <f t="shared" si="3"/>
        <v>22</v>
      </c>
      <c r="W125" s="65"/>
      <c r="Y125" s="3"/>
      <c r="Z125" s="6"/>
    </row>
    <row r="126" spans="1:26" ht="15.75" thickBot="1" x14ac:dyDescent="0.3">
      <c r="C126" s="114" t="s">
        <v>1</v>
      </c>
      <c r="D126" s="115"/>
      <c r="E126" s="115"/>
      <c r="F126" s="115"/>
      <c r="G126" s="115"/>
      <c r="H126" s="115"/>
      <c r="I126" s="115"/>
      <c r="J126" s="115"/>
      <c r="K126" s="115"/>
      <c r="L126" s="73">
        <f>SUM(L111:L125)</f>
        <v>21880</v>
      </c>
      <c r="M126" s="73"/>
      <c r="N126" s="33">
        <f t="shared" ref="N126:V126" si="4">SUM(N111:N125)</f>
        <v>7557</v>
      </c>
      <c r="O126" s="33">
        <f t="shared" si="4"/>
        <v>11876</v>
      </c>
      <c r="P126" s="33">
        <f t="shared" si="4"/>
        <v>3526</v>
      </c>
      <c r="Q126" s="33">
        <f t="shared" si="4"/>
        <v>1398</v>
      </c>
      <c r="R126" s="33">
        <f t="shared" si="4"/>
        <v>39</v>
      </c>
      <c r="S126" s="33">
        <f t="shared" si="4"/>
        <v>0</v>
      </c>
      <c r="T126" s="33">
        <f t="shared" si="4"/>
        <v>137</v>
      </c>
      <c r="U126" s="33">
        <f t="shared" si="4"/>
        <v>1287</v>
      </c>
      <c r="V126" s="73">
        <f t="shared" si="4"/>
        <v>25820</v>
      </c>
      <c r="W126" s="74"/>
      <c r="Y126" s="3"/>
      <c r="Z126" s="6"/>
    </row>
    <row r="127" spans="1:26" x14ac:dyDescent="0.25">
      <c r="A127" s="34"/>
      <c r="B127" s="34"/>
      <c r="C127" s="34"/>
      <c r="D127" s="34"/>
      <c r="E127" s="34"/>
      <c r="F127" s="34"/>
      <c r="G127" s="34"/>
      <c r="H127" s="34"/>
      <c r="I127" s="34"/>
      <c r="J127" s="35"/>
      <c r="K127" s="35"/>
      <c r="L127" s="35"/>
      <c r="M127" s="35"/>
      <c r="N127" s="35"/>
      <c r="O127" s="35"/>
      <c r="P127" s="35"/>
      <c r="Q127" s="35"/>
      <c r="R127" s="35"/>
      <c r="S127" s="35"/>
      <c r="T127" s="35"/>
    </row>
    <row r="151" spans="1:25" ht="15.75" thickBot="1" x14ac:dyDescent="0.3"/>
    <row r="152" spans="1:25" ht="31.5" customHeight="1" x14ac:dyDescent="0.25">
      <c r="D152" s="153" t="s">
        <v>2</v>
      </c>
      <c r="E152" s="116"/>
      <c r="F152" s="116"/>
      <c r="G152" s="116"/>
      <c r="H152" s="116"/>
      <c r="I152" s="116"/>
      <c r="J152" s="116"/>
      <c r="K152" s="116"/>
      <c r="L152" s="116" t="s">
        <v>3</v>
      </c>
      <c r="M152" s="116"/>
      <c r="N152" s="138" t="s">
        <v>86</v>
      </c>
      <c r="O152" s="138"/>
      <c r="P152" s="138"/>
      <c r="Q152" s="68" t="s">
        <v>87</v>
      </c>
      <c r="R152" s="69"/>
      <c r="S152" s="70"/>
    </row>
    <row r="153" spans="1:25" ht="15.75" thickBot="1" x14ac:dyDescent="0.3">
      <c r="D153" s="228" t="s">
        <v>85</v>
      </c>
      <c r="E153" s="229"/>
      <c r="F153" s="229"/>
      <c r="G153" s="229"/>
      <c r="H153" s="229"/>
      <c r="I153" s="229"/>
      <c r="J153" s="229"/>
      <c r="K153" s="229"/>
      <c r="L153" s="227">
        <f>Arkusz14!B2</f>
        <v>17</v>
      </c>
      <c r="M153" s="227"/>
      <c r="N153" s="227">
        <f>Arkusz14!B3</f>
        <v>9</v>
      </c>
      <c r="O153" s="227"/>
      <c r="P153" s="227"/>
      <c r="Q153" s="117">
        <f>Arkusz14!B4</f>
        <v>0</v>
      </c>
      <c r="R153" s="118"/>
      <c r="S153" s="119"/>
    </row>
    <row r="154" spans="1:25" x14ac:dyDescent="0.25">
      <c r="A154" s="24"/>
      <c r="B154" s="24"/>
      <c r="C154" s="24"/>
      <c r="D154" s="24"/>
      <c r="E154" s="24"/>
      <c r="F154" s="24"/>
      <c r="G154" s="24"/>
      <c r="H154" s="24"/>
      <c r="I154" s="24"/>
      <c r="J154" s="24"/>
      <c r="K154" s="24"/>
      <c r="L154" s="24"/>
      <c r="M154" s="24"/>
      <c r="N154" s="24"/>
      <c r="O154" s="24"/>
      <c r="P154" s="24"/>
      <c r="Q154" s="24"/>
      <c r="R154" s="24"/>
      <c r="S154" s="24"/>
      <c r="T154" s="24"/>
      <c r="U154" s="24"/>
    </row>
    <row r="155" spans="1:25" x14ac:dyDescent="0.25">
      <c r="A155" s="57" t="s">
        <v>176</v>
      </c>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row>
    <row r="156" spans="1:25" x14ac:dyDescent="0.25">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row>
    <row r="157" spans="1:25" x14ac:dyDescent="0.25">
      <c r="A157" s="56"/>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row>
    <row r="158" spans="1:25" x14ac:dyDescent="0.25">
      <c r="A158" s="56"/>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row>
    <row r="159" spans="1:25" x14ac:dyDescent="0.25">
      <c r="A159" s="56"/>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row>
    <row r="160" spans="1:25" s="53" customFormat="1" x14ac:dyDescent="0.25">
      <c r="A160" s="56"/>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row>
    <row r="161" spans="1:25" s="53" customFormat="1" x14ac:dyDescent="0.25">
      <c r="A161" s="56"/>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row>
    <row r="162" spans="1:25" s="53" customFormat="1" x14ac:dyDescent="0.25">
      <c r="A162" s="56"/>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row>
    <row r="163" spans="1:25" s="53" customFormat="1" x14ac:dyDescent="0.25">
      <c r="A163" s="56"/>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row>
    <row r="164" spans="1:25" s="53" customFormat="1" x14ac:dyDescent="0.25">
      <c r="A164" s="56"/>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row>
    <row r="165" spans="1:25" x14ac:dyDescent="0.25">
      <c r="A165" s="56"/>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row>
    <row r="167" spans="1:25" x14ac:dyDescent="0.25">
      <c r="A167" s="152" t="s">
        <v>142</v>
      </c>
      <c r="B167" s="63"/>
      <c r="C167" s="63"/>
      <c r="D167" s="63"/>
      <c r="E167" s="63"/>
      <c r="F167" s="63"/>
      <c r="G167" s="63"/>
      <c r="H167" s="63"/>
      <c r="I167" s="63"/>
      <c r="J167" s="63"/>
      <c r="K167" s="63"/>
      <c r="L167" s="63"/>
      <c r="M167" s="63"/>
      <c r="N167" s="63"/>
      <c r="O167" s="63"/>
      <c r="P167" s="63"/>
      <c r="Q167" s="63"/>
      <c r="R167" s="63"/>
      <c r="S167" s="63"/>
      <c r="T167" s="63"/>
      <c r="U167" s="63"/>
    </row>
    <row r="168" spans="1:25" ht="15.75" thickBot="1" x14ac:dyDescent="0.3"/>
    <row r="169" spans="1:25" x14ac:dyDescent="0.25">
      <c r="G169" s="220" t="s">
        <v>23</v>
      </c>
      <c r="H169" s="221"/>
      <c r="I169" s="221"/>
      <c r="J169" s="221"/>
      <c r="K169" s="84" t="s">
        <v>8</v>
      </c>
      <c r="L169" s="113"/>
    </row>
    <row r="170" spans="1:25" x14ac:dyDescent="0.25">
      <c r="G170" s="111" t="s">
        <v>13</v>
      </c>
      <c r="H170" s="112"/>
      <c r="I170" s="112"/>
      <c r="J170" s="112"/>
      <c r="K170" s="64">
        <v>609</v>
      </c>
      <c r="L170" s="65"/>
    </row>
    <row r="171" spans="1:25" x14ac:dyDescent="0.25">
      <c r="G171" s="122" t="s">
        <v>14</v>
      </c>
      <c r="H171" s="123"/>
      <c r="I171" s="123"/>
      <c r="J171" s="123"/>
      <c r="K171" s="64">
        <v>846</v>
      </c>
      <c r="L171" s="65"/>
    </row>
    <row r="172" spans="1:25" x14ac:dyDescent="0.25">
      <c r="G172" s="111" t="s">
        <v>15</v>
      </c>
      <c r="H172" s="112"/>
      <c r="I172" s="112"/>
      <c r="J172" s="112"/>
      <c r="K172" s="64">
        <v>67</v>
      </c>
      <c r="L172" s="65"/>
    </row>
    <row r="173" spans="1:25" x14ac:dyDescent="0.25">
      <c r="G173" s="122" t="s">
        <v>80</v>
      </c>
      <c r="H173" s="123"/>
      <c r="I173" s="123"/>
      <c r="J173" s="123"/>
      <c r="K173" s="64">
        <v>297</v>
      </c>
      <c r="L173" s="65"/>
    </row>
    <row r="174" spans="1:25" x14ac:dyDescent="0.25">
      <c r="G174" s="111" t="s">
        <v>81</v>
      </c>
      <c r="H174" s="112"/>
      <c r="I174" s="112"/>
      <c r="J174" s="112"/>
      <c r="K174" s="64">
        <v>0</v>
      </c>
      <c r="L174" s="65"/>
    </row>
    <row r="175" spans="1:25" x14ac:dyDescent="0.25">
      <c r="G175" s="120" t="s">
        <v>91</v>
      </c>
      <c r="H175" s="121"/>
      <c r="I175" s="121"/>
      <c r="J175" s="121"/>
      <c r="K175" s="64">
        <v>11</v>
      </c>
      <c r="L175" s="65"/>
    </row>
    <row r="176" spans="1:25" x14ac:dyDescent="0.25">
      <c r="G176" s="93" t="s">
        <v>16</v>
      </c>
      <c r="H176" s="94"/>
      <c r="I176" s="94"/>
      <c r="J176" s="94"/>
      <c r="K176" s="64">
        <v>22</v>
      </c>
      <c r="L176" s="65"/>
    </row>
    <row r="177" spans="1:25" x14ac:dyDescent="0.25">
      <c r="G177" s="120" t="s">
        <v>17</v>
      </c>
      <c r="H177" s="121"/>
      <c r="I177" s="121"/>
      <c r="J177" s="121"/>
      <c r="K177" s="64">
        <v>84</v>
      </c>
      <c r="L177" s="65"/>
    </row>
    <row r="178" spans="1:25" x14ac:dyDescent="0.25">
      <c r="G178" s="93" t="s">
        <v>18</v>
      </c>
      <c r="H178" s="94"/>
      <c r="I178" s="94"/>
      <c r="J178" s="94"/>
      <c r="K178" s="64">
        <v>84</v>
      </c>
      <c r="L178" s="65"/>
    </row>
    <row r="179" spans="1:25" x14ac:dyDescent="0.25">
      <c r="G179" s="120" t="s">
        <v>19</v>
      </c>
      <c r="H179" s="121"/>
      <c r="I179" s="121"/>
      <c r="J179" s="121"/>
      <c r="K179" s="64">
        <v>89</v>
      </c>
      <c r="L179" s="65"/>
    </row>
    <row r="180" spans="1:25" ht="15.75" thickBot="1" x14ac:dyDescent="0.3">
      <c r="G180" s="102" t="s">
        <v>82</v>
      </c>
      <c r="H180" s="103"/>
      <c r="I180" s="103"/>
      <c r="J180" s="103"/>
      <c r="K180" s="64">
        <v>786</v>
      </c>
      <c r="L180" s="65"/>
    </row>
    <row r="181" spans="1:25" ht="15.75" thickBot="1" x14ac:dyDescent="0.3">
      <c r="G181" s="75" t="s">
        <v>1</v>
      </c>
      <c r="H181" s="76"/>
      <c r="I181" s="76"/>
      <c r="J181" s="76"/>
      <c r="K181" s="91">
        <f>SUM(K170:L180)</f>
        <v>2895</v>
      </c>
      <c r="L181" s="92"/>
    </row>
    <row r="183" spans="1:25" x14ac:dyDescent="0.25">
      <c r="A183" s="57" t="s">
        <v>173</v>
      </c>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row>
    <row r="184" spans="1:25" x14ac:dyDescent="0.25">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row>
    <row r="185" spans="1:25" x14ac:dyDescent="0.25">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row>
    <row r="188" spans="1:25" x14ac:dyDescent="0.25">
      <c r="A188" s="54" t="s">
        <v>171</v>
      </c>
      <c r="B188" s="10"/>
      <c r="C188" s="10"/>
      <c r="D188" s="10"/>
      <c r="E188" s="10"/>
      <c r="F188" s="10"/>
    </row>
    <row r="189" spans="1:25" ht="15.75" thickBot="1" x14ac:dyDescent="0.3"/>
    <row r="190" spans="1:25" x14ac:dyDescent="0.25">
      <c r="D190" s="165" t="s">
        <v>28</v>
      </c>
      <c r="E190" s="84"/>
      <c r="F190" s="84"/>
      <c r="G190" s="84"/>
      <c r="H190" s="84" t="s">
        <v>3</v>
      </c>
      <c r="I190" s="84"/>
      <c r="J190" s="84"/>
      <c r="K190" s="84" t="s">
        <v>22</v>
      </c>
      <c r="L190" s="84"/>
      <c r="M190" s="113"/>
    </row>
    <row r="191" spans="1:25" x14ac:dyDescent="0.25">
      <c r="D191" s="262" t="s">
        <v>20</v>
      </c>
      <c r="E191" s="263"/>
      <c r="F191" s="263"/>
      <c r="G191" s="263"/>
      <c r="H191" s="64">
        <v>45960</v>
      </c>
      <c r="I191" s="64"/>
      <c r="J191" s="64"/>
      <c r="K191" s="64">
        <v>51025</v>
      </c>
      <c r="L191" s="64"/>
      <c r="M191" s="65"/>
    </row>
    <row r="192" spans="1:25" x14ac:dyDescent="0.25">
      <c r="D192" s="264" t="s">
        <v>139</v>
      </c>
      <c r="E192" s="265"/>
      <c r="F192" s="265"/>
      <c r="G192" s="265"/>
      <c r="H192" s="64">
        <v>3679</v>
      </c>
      <c r="I192" s="64"/>
      <c r="J192" s="64"/>
      <c r="K192" s="64">
        <v>4218</v>
      </c>
      <c r="L192" s="64"/>
      <c r="M192" s="65"/>
    </row>
    <row r="193" spans="4:29" ht="15.75" thickBot="1" x14ac:dyDescent="0.3">
      <c r="D193" s="109" t="s">
        <v>21</v>
      </c>
      <c r="E193" s="110"/>
      <c r="F193" s="110"/>
      <c r="G193" s="110"/>
      <c r="H193" s="64">
        <v>4354</v>
      </c>
      <c r="I193" s="64"/>
      <c r="J193" s="64"/>
      <c r="K193" s="64">
        <v>4773</v>
      </c>
      <c r="L193" s="64"/>
      <c r="M193" s="65"/>
    </row>
    <row r="194" spans="4:29" ht="15.75" thickBot="1" x14ac:dyDescent="0.3">
      <c r="D194" s="104" t="s">
        <v>1</v>
      </c>
      <c r="E194" s="105"/>
      <c r="F194" s="105"/>
      <c r="G194" s="105"/>
      <c r="H194" s="91">
        <f>SUM(H191:J193)</f>
        <v>53993</v>
      </c>
      <c r="I194" s="91"/>
      <c r="J194" s="91"/>
      <c r="K194" s="91">
        <f>SUM(K191:M193)</f>
        <v>60016</v>
      </c>
      <c r="L194" s="91"/>
      <c r="M194" s="91"/>
    </row>
    <row r="195" spans="4:29" x14ac:dyDescent="0.25">
      <c r="D195" s="36"/>
      <c r="E195" s="36"/>
      <c r="F195" s="36"/>
      <c r="G195" s="36"/>
      <c r="H195" s="37"/>
      <c r="I195" s="37"/>
      <c r="J195" s="37"/>
      <c r="K195" s="37"/>
      <c r="L195" s="37"/>
      <c r="M195" s="37"/>
    </row>
    <row r="196" spans="4:29" x14ac:dyDescent="0.25">
      <c r="D196" s="36"/>
      <c r="E196" s="36"/>
      <c r="F196" s="36"/>
      <c r="G196" s="36"/>
      <c r="H196" s="37"/>
      <c r="I196" s="37"/>
      <c r="J196" s="37"/>
      <c r="K196" s="37"/>
      <c r="L196" s="37"/>
      <c r="M196" s="37"/>
    </row>
    <row r="197" spans="4:29" x14ac:dyDescent="0.25">
      <c r="D197" s="36"/>
      <c r="E197" s="36"/>
      <c r="F197" s="36"/>
      <c r="G197" s="36"/>
      <c r="H197" s="37"/>
      <c r="I197" s="37"/>
      <c r="J197" s="37"/>
      <c r="K197" s="37"/>
      <c r="L197" s="37"/>
      <c r="M197" s="37"/>
    </row>
    <row r="198" spans="4:29" x14ac:dyDescent="0.25">
      <c r="D198" s="38"/>
      <c r="E198" s="38"/>
      <c r="F198" s="38"/>
      <c r="G198" s="38"/>
      <c r="H198" s="38"/>
      <c r="I198" s="38"/>
      <c r="J198" s="38"/>
      <c r="K198" s="38"/>
      <c r="L198" s="38"/>
      <c r="M198" s="38"/>
    </row>
    <row r="199" spans="4:29" x14ac:dyDescent="0.25">
      <c r="D199" s="38"/>
      <c r="E199" s="38"/>
      <c r="F199" s="38"/>
      <c r="G199" s="38"/>
      <c r="H199" s="38"/>
      <c r="I199" s="38"/>
      <c r="J199" s="38"/>
      <c r="K199" s="38"/>
      <c r="L199" s="38"/>
      <c r="M199" s="38"/>
    </row>
    <row r="200" spans="4:29" x14ac:dyDescent="0.25">
      <c r="D200" s="38"/>
      <c r="E200" s="38"/>
      <c r="F200" s="38"/>
      <c r="G200" s="38"/>
      <c r="H200" s="38"/>
      <c r="I200" s="38"/>
      <c r="J200" s="38"/>
      <c r="K200" s="38"/>
      <c r="L200" s="38"/>
      <c r="M200" s="38"/>
    </row>
    <row r="201" spans="4:29" x14ac:dyDescent="0.25">
      <c r="D201" s="38"/>
      <c r="E201" s="38"/>
      <c r="F201" s="38"/>
      <c r="G201" s="38"/>
      <c r="H201" s="38"/>
      <c r="I201" s="38"/>
      <c r="J201" s="38"/>
      <c r="K201" s="38"/>
      <c r="L201" s="38"/>
      <c r="M201" s="38"/>
    </row>
    <row r="202" spans="4:29" x14ac:dyDescent="0.25">
      <c r="D202" s="38"/>
      <c r="E202" s="38"/>
      <c r="F202" s="38"/>
      <c r="G202" s="38"/>
      <c r="H202" s="38"/>
      <c r="I202" s="38"/>
      <c r="J202" s="38"/>
      <c r="K202" s="38"/>
      <c r="L202" s="38"/>
      <c r="M202" s="38"/>
    </row>
    <row r="203" spans="4:29" x14ac:dyDescent="0.25">
      <c r="D203" s="38"/>
      <c r="E203" s="38"/>
      <c r="F203" s="38"/>
      <c r="G203" s="38"/>
      <c r="H203" s="38"/>
      <c r="I203" s="38"/>
      <c r="J203" s="38"/>
      <c r="K203" s="38"/>
      <c r="L203" s="38"/>
      <c r="M203" s="38"/>
    </row>
    <row r="204" spans="4:29" x14ac:dyDescent="0.25">
      <c r="D204" s="38"/>
      <c r="E204" s="38"/>
      <c r="F204" s="38"/>
      <c r="G204" s="38"/>
      <c r="H204" s="38"/>
      <c r="I204" s="38"/>
      <c r="J204" s="38"/>
      <c r="K204" s="38"/>
      <c r="L204" s="38"/>
      <c r="M204" s="38"/>
    </row>
    <row r="205" spans="4:29" x14ac:dyDescent="0.25">
      <c r="D205" s="38"/>
      <c r="E205" s="38"/>
      <c r="F205" s="38"/>
      <c r="G205" s="38"/>
      <c r="H205" s="38"/>
      <c r="I205" s="38"/>
      <c r="J205" s="38"/>
      <c r="K205" s="38"/>
      <c r="L205" s="38"/>
      <c r="M205" s="38"/>
    </row>
    <row r="206" spans="4:29" x14ac:dyDescent="0.25">
      <c r="D206" s="38"/>
      <c r="E206" s="38"/>
      <c r="F206" s="38"/>
      <c r="G206" s="38"/>
      <c r="H206" s="38"/>
      <c r="I206" s="38"/>
      <c r="J206" s="38"/>
      <c r="K206" s="38"/>
      <c r="L206" s="38"/>
      <c r="M206" s="38"/>
    </row>
    <row r="207" spans="4:29" x14ac:dyDescent="0.25">
      <c r="D207" s="38"/>
      <c r="E207" s="38"/>
      <c r="F207" s="38"/>
      <c r="G207" s="38"/>
      <c r="H207" s="38"/>
      <c r="I207" s="38"/>
      <c r="J207" s="38"/>
      <c r="K207" s="38"/>
      <c r="L207" s="38"/>
      <c r="M207" s="38"/>
      <c r="AC207" s="25"/>
    </row>
    <row r="208" spans="4:29" x14ac:dyDescent="0.25">
      <c r="D208" s="38"/>
      <c r="E208" s="38"/>
      <c r="F208" s="38"/>
      <c r="G208" s="38"/>
      <c r="H208" s="38"/>
      <c r="I208" s="38"/>
      <c r="J208" s="38"/>
      <c r="K208" s="38"/>
      <c r="L208" s="38"/>
      <c r="M208" s="38"/>
    </row>
    <row r="209" spans="1:25" x14ac:dyDescent="0.25">
      <c r="D209" s="38"/>
      <c r="E209" s="38"/>
      <c r="F209" s="38"/>
      <c r="G209" s="38"/>
      <c r="H209" s="38"/>
      <c r="I209" s="38"/>
      <c r="J209" s="38"/>
      <c r="K209" s="38"/>
      <c r="L209" s="38"/>
      <c r="M209" s="38"/>
    </row>
    <row r="210" spans="1:25" x14ac:dyDescent="0.25">
      <c r="D210" s="38"/>
      <c r="E210" s="38"/>
      <c r="F210" s="38"/>
      <c r="G210" s="38"/>
      <c r="H210" s="38"/>
      <c r="I210" s="38"/>
      <c r="J210" s="38"/>
      <c r="K210" s="38"/>
      <c r="L210" s="38"/>
      <c r="M210" s="38"/>
    </row>
    <row r="213" spans="1:25" x14ac:dyDescent="0.25">
      <c r="A213" s="57" t="s">
        <v>172</v>
      </c>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row>
    <row r="214" spans="1:25" x14ac:dyDescent="0.25">
      <c r="A214" s="57"/>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row>
    <row r="215" spans="1:25" x14ac:dyDescent="0.25">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row>
    <row r="216" spans="1:25" x14ac:dyDescent="0.25">
      <c r="A216" s="57"/>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row>
    <row r="217" spans="1:25" x14ac:dyDescent="0.25">
      <c r="A217" s="57"/>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row>
    <row r="220" spans="1:25" x14ac:dyDescent="0.25">
      <c r="A220" s="10" t="s">
        <v>143</v>
      </c>
      <c r="B220" s="10"/>
      <c r="C220" s="10"/>
      <c r="D220" s="10"/>
      <c r="E220" s="10"/>
      <c r="F220" s="10"/>
      <c r="G220" s="10"/>
      <c r="H220" s="10"/>
      <c r="I220" s="10"/>
      <c r="J220" s="10"/>
    </row>
    <row r="221" spans="1:25" x14ac:dyDescent="0.25">
      <c r="A221" s="10"/>
      <c r="B221" s="10"/>
      <c r="C221" s="10"/>
      <c r="D221" s="10"/>
      <c r="E221" s="10"/>
      <c r="F221" s="10"/>
      <c r="G221" s="10"/>
      <c r="H221" s="10"/>
      <c r="I221" s="10"/>
      <c r="J221" s="10"/>
    </row>
    <row r="222" spans="1:25" ht="15.75" thickBot="1" x14ac:dyDescent="0.3">
      <c r="A222" s="10"/>
      <c r="B222" s="10"/>
      <c r="C222" s="10"/>
      <c r="D222" s="10"/>
      <c r="E222" s="10"/>
      <c r="F222" s="10"/>
      <c r="G222" s="10"/>
      <c r="H222" s="10"/>
      <c r="I222" s="10"/>
      <c r="J222" s="10"/>
    </row>
    <row r="223" spans="1:25" x14ac:dyDescent="0.25">
      <c r="D223" s="97" t="s">
        <v>49</v>
      </c>
      <c r="E223" s="98"/>
      <c r="F223" s="98"/>
      <c r="G223" s="106" t="str">
        <f>CONCATENATE(Arkusz18!A2," - ",Arkusz18!B2," r.")</f>
        <v>01.12.2023 - 31.12.2023 r.</v>
      </c>
      <c r="H223" s="106"/>
      <c r="I223" s="106"/>
      <c r="J223" s="106"/>
      <c r="K223" s="106"/>
      <c r="L223" s="106"/>
      <c r="M223" s="106"/>
      <c r="N223" s="106"/>
      <c r="O223" s="106"/>
      <c r="P223" s="106"/>
      <c r="Q223" s="106"/>
      <c r="R223" s="107"/>
    </row>
    <row r="224" spans="1:25" ht="31.5" customHeight="1" x14ac:dyDescent="0.25">
      <c r="D224" s="99"/>
      <c r="E224" s="100"/>
      <c r="F224" s="100"/>
      <c r="G224" s="101" t="s">
        <v>65</v>
      </c>
      <c r="H224" s="101"/>
      <c r="I224" s="101"/>
      <c r="J224" s="101" t="s">
        <v>90</v>
      </c>
      <c r="K224" s="101"/>
      <c r="L224" s="101"/>
      <c r="M224" s="101" t="s">
        <v>64</v>
      </c>
      <c r="N224" s="101"/>
      <c r="O224" s="101"/>
      <c r="P224" s="101" t="s">
        <v>89</v>
      </c>
      <c r="Q224" s="101"/>
      <c r="R224" s="108"/>
    </row>
    <row r="225" spans="1:25" x14ac:dyDescent="0.25">
      <c r="D225" s="266" t="s">
        <v>88</v>
      </c>
      <c r="E225" s="267"/>
      <c r="F225" s="267"/>
      <c r="G225" s="273">
        <f>Arkusz16!A2</f>
        <v>0</v>
      </c>
      <c r="H225" s="273"/>
      <c r="I225" s="273"/>
      <c r="J225" s="273">
        <f>Arkusz16!A3</f>
        <v>0</v>
      </c>
      <c r="K225" s="273"/>
      <c r="L225" s="273"/>
      <c r="M225" s="273">
        <f>Arkusz16!A4</f>
        <v>0</v>
      </c>
      <c r="N225" s="273"/>
      <c r="O225" s="273"/>
      <c r="P225" s="273">
        <f>Arkusz16!A5</f>
        <v>0</v>
      </c>
      <c r="Q225" s="273"/>
      <c r="R225" s="273"/>
    </row>
    <row r="226" spans="1:25" x14ac:dyDescent="0.25">
      <c r="D226" s="268" t="s">
        <v>51</v>
      </c>
      <c r="E226" s="269"/>
      <c r="F226" s="269"/>
      <c r="G226" s="270">
        <f>Arkusz16!A6</f>
        <v>154</v>
      </c>
      <c r="H226" s="270"/>
      <c r="I226" s="270"/>
      <c r="J226" s="276">
        <f>Arkusz16!A7</f>
        <v>1</v>
      </c>
      <c r="K226" s="277"/>
      <c r="L226" s="278"/>
      <c r="M226" s="276">
        <f>Arkusz16!A8</f>
        <v>0</v>
      </c>
      <c r="N226" s="277"/>
      <c r="O226" s="278"/>
      <c r="P226" s="276">
        <f>Arkusz16!A9</f>
        <v>0</v>
      </c>
      <c r="Q226" s="277"/>
      <c r="R226" s="278"/>
    </row>
    <row r="227" spans="1:25" ht="15.75" thickBot="1" x14ac:dyDescent="0.3">
      <c r="D227" s="125" t="s">
        <v>52</v>
      </c>
      <c r="E227" s="126"/>
      <c r="F227" s="126"/>
      <c r="G227" s="127">
        <f>Arkusz16!A10</f>
        <v>0</v>
      </c>
      <c r="H227" s="127"/>
      <c r="I227" s="127"/>
      <c r="J227" s="127">
        <f>Arkusz16!A11</f>
        <v>0</v>
      </c>
      <c r="K227" s="127"/>
      <c r="L227" s="127"/>
      <c r="M227" s="127">
        <f>Arkusz16!A12</f>
        <v>0</v>
      </c>
      <c r="N227" s="127"/>
      <c r="O227" s="127"/>
      <c r="P227" s="127">
        <f>Arkusz16!A13</f>
        <v>0</v>
      </c>
      <c r="Q227" s="127"/>
      <c r="R227" s="127"/>
    </row>
    <row r="228" spans="1:25" ht="15.75" thickBot="1" x14ac:dyDescent="0.3">
      <c r="D228" s="271" t="s">
        <v>50</v>
      </c>
      <c r="E228" s="272"/>
      <c r="F228" s="272"/>
      <c r="G228" s="95">
        <f>SUM(G225:I227)</f>
        <v>154</v>
      </c>
      <c r="H228" s="95"/>
      <c r="I228" s="95"/>
      <c r="J228" s="95">
        <f t="shared" ref="J228" si="5">SUM(J225:L227)</f>
        <v>1</v>
      </c>
      <c r="K228" s="95"/>
      <c r="L228" s="95"/>
      <c r="M228" s="95">
        <f t="shared" ref="M228" si="6">SUM(M225:O227)</f>
        <v>0</v>
      </c>
      <c r="N228" s="95"/>
      <c r="O228" s="95"/>
      <c r="P228" s="95">
        <f t="shared" ref="P228" si="7">SUM(P225:R227)</f>
        <v>0</v>
      </c>
      <c r="Q228" s="95"/>
      <c r="R228" s="96"/>
    </row>
    <row r="229" spans="1:25" x14ac:dyDescent="0.25">
      <c r="A229" s="39"/>
      <c r="B229" s="39"/>
      <c r="C229" s="39"/>
      <c r="D229" s="35"/>
      <c r="E229" s="35"/>
      <c r="F229" s="35"/>
      <c r="G229" s="35"/>
      <c r="H229" s="35"/>
      <c r="I229" s="35"/>
      <c r="J229" s="35"/>
      <c r="K229" s="35"/>
      <c r="L229" s="35"/>
      <c r="M229" s="35"/>
      <c r="N229" s="35"/>
      <c r="O229" s="35"/>
    </row>
    <row r="231" spans="1:25" ht="15.75" thickBot="1" x14ac:dyDescent="0.3"/>
    <row r="232" spans="1:25" x14ac:dyDescent="0.25">
      <c r="D232" s="97" t="s">
        <v>49</v>
      </c>
      <c r="E232" s="98"/>
      <c r="F232" s="98"/>
      <c r="G232" s="106" t="str">
        <f>CONCATENATE(Arkusz18!C2," - ",Arkusz18!B2," r.")</f>
        <v>01.01.2023 - 31.12.2023 r.</v>
      </c>
      <c r="H232" s="106"/>
      <c r="I232" s="106"/>
      <c r="J232" s="106"/>
      <c r="K232" s="106"/>
      <c r="L232" s="106"/>
      <c r="M232" s="106"/>
      <c r="N232" s="106"/>
      <c r="O232" s="106"/>
      <c r="P232" s="106"/>
      <c r="Q232" s="106"/>
      <c r="R232" s="107"/>
    </row>
    <row r="233" spans="1:25" ht="32.25" customHeight="1" x14ac:dyDescent="0.25">
      <c r="D233" s="99"/>
      <c r="E233" s="100"/>
      <c r="F233" s="100"/>
      <c r="G233" s="101" t="s">
        <v>65</v>
      </c>
      <c r="H233" s="101"/>
      <c r="I233" s="101"/>
      <c r="J233" s="101" t="s">
        <v>90</v>
      </c>
      <c r="K233" s="101"/>
      <c r="L233" s="101"/>
      <c r="M233" s="101" t="s">
        <v>64</v>
      </c>
      <c r="N233" s="101"/>
      <c r="O233" s="101"/>
      <c r="P233" s="101" t="s">
        <v>89</v>
      </c>
      <c r="Q233" s="101"/>
      <c r="R233" s="108"/>
    </row>
    <row r="234" spans="1:25" x14ac:dyDescent="0.25">
      <c r="D234" s="266" t="s">
        <v>88</v>
      </c>
      <c r="E234" s="267"/>
      <c r="F234" s="267"/>
      <c r="G234" s="273">
        <f>Arkusz17!A2</f>
        <v>0</v>
      </c>
      <c r="H234" s="273"/>
      <c r="I234" s="273"/>
      <c r="J234" s="273">
        <f>Arkusz17!A3</f>
        <v>0</v>
      </c>
      <c r="K234" s="273"/>
      <c r="L234" s="273"/>
      <c r="M234" s="273">
        <f>Arkusz17!A4</f>
        <v>0</v>
      </c>
      <c r="N234" s="273"/>
      <c r="O234" s="273"/>
      <c r="P234" s="273">
        <f>Arkusz17!A5</f>
        <v>0</v>
      </c>
      <c r="Q234" s="273"/>
      <c r="R234" s="273"/>
    </row>
    <row r="235" spans="1:25" x14ac:dyDescent="0.25">
      <c r="D235" s="268" t="s">
        <v>51</v>
      </c>
      <c r="E235" s="269"/>
      <c r="F235" s="269"/>
      <c r="G235" s="270">
        <f>Arkusz17!A6</f>
        <v>5264</v>
      </c>
      <c r="H235" s="270"/>
      <c r="I235" s="270"/>
      <c r="J235" s="270">
        <f>Arkusz17!A7</f>
        <v>10</v>
      </c>
      <c r="K235" s="270"/>
      <c r="L235" s="270"/>
      <c r="M235" s="270">
        <f>Arkusz17!A8</f>
        <v>0</v>
      </c>
      <c r="N235" s="270"/>
      <c r="O235" s="270"/>
      <c r="P235" s="270">
        <f>Arkusz17!A9</f>
        <v>0</v>
      </c>
      <c r="Q235" s="270"/>
      <c r="R235" s="270"/>
    </row>
    <row r="236" spans="1:25" ht="15.75" thickBot="1" x14ac:dyDescent="0.3">
      <c r="D236" s="125" t="s">
        <v>52</v>
      </c>
      <c r="E236" s="126"/>
      <c r="F236" s="126"/>
      <c r="G236" s="127">
        <f>Arkusz17!A10</f>
        <v>0</v>
      </c>
      <c r="H236" s="127"/>
      <c r="I236" s="127"/>
      <c r="J236" s="127">
        <f>Arkusz17!A11</f>
        <v>0</v>
      </c>
      <c r="K236" s="127"/>
      <c r="L236" s="127"/>
      <c r="M236" s="127">
        <f>Arkusz17!A12</f>
        <v>0</v>
      </c>
      <c r="N236" s="127"/>
      <c r="O236" s="127"/>
      <c r="P236" s="127">
        <f>Arkusz17!A13</f>
        <v>0</v>
      </c>
      <c r="Q236" s="127"/>
      <c r="R236" s="127"/>
    </row>
    <row r="237" spans="1:25" ht="15.75" thickBot="1" x14ac:dyDescent="0.3">
      <c r="D237" s="271" t="s">
        <v>50</v>
      </c>
      <c r="E237" s="272"/>
      <c r="F237" s="272"/>
      <c r="G237" s="95">
        <f>SUM(G234:I236)</f>
        <v>5264</v>
      </c>
      <c r="H237" s="95"/>
      <c r="I237" s="95"/>
      <c r="J237" s="95">
        <f t="shared" ref="J237" si="8">SUM(J234:L236)</f>
        <v>10</v>
      </c>
      <c r="K237" s="95"/>
      <c r="L237" s="95"/>
      <c r="M237" s="95">
        <f t="shared" ref="M237" si="9">SUM(M234:O236)</f>
        <v>0</v>
      </c>
      <c r="N237" s="95"/>
      <c r="O237" s="95"/>
      <c r="P237" s="95">
        <f t="shared" ref="P237" si="10">SUM(P234:R236)</f>
        <v>0</v>
      </c>
      <c r="Q237" s="95"/>
      <c r="R237" s="96"/>
    </row>
    <row r="240" spans="1:25" x14ac:dyDescent="0.25">
      <c r="A240" s="55" t="s">
        <v>169</v>
      </c>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row>
    <row r="241" spans="1:25" x14ac:dyDescent="0.25">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row>
    <row r="242" spans="1:25" x14ac:dyDescent="0.25">
      <c r="A242" s="57"/>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row>
    <row r="245" spans="1:25" ht="18.75" x14ac:dyDescent="0.25">
      <c r="A245" s="8" t="s">
        <v>67</v>
      </c>
      <c r="F245" s="9"/>
    </row>
    <row r="246" spans="1:25" x14ac:dyDescent="0.25">
      <c r="F246" s="9"/>
    </row>
    <row r="247" spans="1:25" x14ac:dyDescent="0.25">
      <c r="A247" s="190" t="s">
        <v>144</v>
      </c>
      <c r="B247" s="190"/>
      <c r="C247" s="190"/>
      <c r="D247" s="190"/>
      <c r="E247" s="190"/>
      <c r="F247" s="190"/>
      <c r="G247" s="190"/>
      <c r="H247" s="190"/>
      <c r="I247" s="190"/>
      <c r="J247" s="190"/>
      <c r="K247" s="190"/>
      <c r="L247" s="190"/>
      <c r="M247" s="190"/>
      <c r="N247" s="190"/>
      <c r="O247" s="190"/>
      <c r="P247" s="190"/>
      <c r="Q247" s="190"/>
      <c r="R247" s="190"/>
      <c r="S247" s="190"/>
      <c r="T247" s="190"/>
      <c r="U247" s="190"/>
    </row>
    <row r="248" spans="1:25" x14ac:dyDescent="0.25">
      <c r="A248" s="10"/>
      <c r="B248" s="10"/>
      <c r="C248" s="10"/>
      <c r="D248" s="10"/>
      <c r="E248" s="10"/>
      <c r="F248" s="10"/>
      <c r="G248" s="10"/>
      <c r="H248" s="10"/>
      <c r="I248" s="10"/>
      <c r="J248" s="10"/>
      <c r="K248" s="10"/>
      <c r="L248" s="10"/>
      <c r="M248" s="10"/>
      <c r="N248" s="10"/>
      <c r="O248" s="10"/>
      <c r="P248" s="10"/>
      <c r="Q248" s="10"/>
      <c r="R248" s="10"/>
      <c r="S248" s="10"/>
      <c r="T248" s="10"/>
      <c r="U248" s="10"/>
    </row>
    <row r="249" spans="1:25" ht="15.75" thickBot="1" x14ac:dyDescent="0.3">
      <c r="A249" s="10"/>
      <c r="B249" s="10"/>
      <c r="C249" s="10"/>
      <c r="D249" s="10"/>
      <c r="E249" s="10"/>
      <c r="F249" s="10"/>
      <c r="G249" s="10"/>
      <c r="H249" s="10"/>
      <c r="I249" s="10"/>
      <c r="J249" s="10"/>
      <c r="K249" s="10"/>
      <c r="L249" s="10"/>
      <c r="M249" s="10"/>
      <c r="N249" s="10"/>
      <c r="O249" s="10"/>
      <c r="P249" s="10"/>
      <c r="Q249" s="10"/>
      <c r="R249" s="10"/>
      <c r="S249" s="10"/>
      <c r="T249" s="10"/>
      <c r="U249" s="10"/>
    </row>
    <row r="250" spans="1:25" x14ac:dyDescent="0.25">
      <c r="C250" s="201" t="s">
        <v>0</v>
      </c>
      <c r="D250" s="202"/>
      <c r="E250" s="202"/>
      <c r="F250" s="202"/>
      <c r="G250" s="279" t="str">
        <f>CONCATENATE(Arkusz18!A2," - ",Arkusz18!B2," r.")</f>
        <v>01.12.2023 - 31.12.2023 r.</v>
      </c>
      <c r="H250" s="280"/>
      <c r="I250" s="280"/>
      <c r="J250" s="280"/>
      <c r="K250" s="280"/>
      <c r="L250" s="280"/>
      <c r="M250" s="280"/>
      <c r="N250" s="280"/>
      <c r="O250" s="280"/>
      <c r="P250" s="280"/>
      <c r="Q250" s="280"/>
      <c r="R250" s="280"/>
      <c r="S250" s="280"/>
      <c r="T250" s="280"/>
      <c r="U250" s="280"/>
      <c r="V250" s="281"/>
    </row>
    <row r="251" spans="1:25" x14ac:dyDescent="0.25">
      <c r="C251" s="203"/>
      <c r="D251" s="189"/>
      <c r="E251" s="189"/>
      <c r="F251" s="189"/>
      <c r="G251" s="195" t="s">
        <v>31</v>
      </c>
      <c r="H251" s="196"/>
      <c r="I251" s="196"/>
      <c r="J251" s="197"/>
      <c r="K251" s="195" t="s">
        <v>32</v>
      </c>
      <c r="L251" s="196"/>
      <c r="M251" s="196"/>
      <c r="N251" s="197"/>
      <c r="O251" s="195" t="s">
        <v>103</v>
      </c>
      <c r="P251" s="196"/>
      <c r="Q251" s="196"/>
      <c r="R251" s="197"/>
      <c r="S251" s="195" t="s">
        <v>55</v>
      </c>
      <c r="T251" s="196"/>
      <c r="U251" s="196"/>
      <c r="V251" s="284"/>
    </row>
    <row r="252" spans="1:25" x14ac:dyDescent="0.25">
      <c r="C252" s="203"/>
      <c r="D252" s="189"/>
      <c r="E252" s="189"/>
      <c r="F252" s="189"/>
      <c r="G252" s="260" t="s">
        <v>30</v>
      </c>
      <c r="H252" s="261"/>
      <c r="I252" s="195" t="s">
        <v>10</v>
      </c>
      <c r="J252" s="197"/>
      <c r="K252" s="260" t="s">
        <v>33</v>
      </c>
      <c r="L252" s="261"/>
      <c r="M252" s="195" t="s">
        <v>10</v>
      </c>
      <c r="N252" s="197"/>
      <c r="O252" s="260" t="s">
        <v>30</v>
      </c>
      <c r="P252" s="261"/>
      <c r="Q252" s="195" t="s">
        <v>10</v>
      </c>
      <c r="R252" s="197"/>
      <c r="S252" s="260" t="s">
        <v>30</v>
      </c>
      <c r="T252" s="261"/>
      <c r="U252" s="195" t="s">
        <v>10</v>
      </c>
      <c r="V252" s="284"/>
    </row>
    <row r="253" spans="1:25" x14ac:dyDescent="0.25">
      <c r="C253" s="154" t="str">
        <f>Arkusz2!B2</f>
        <v>BIAŁORUŚ</v>
      </c>
      <c r="D253" s="155"/>
      <c r="E253" s="155"/>
      <c r="F253" s="155"/>
      <c r="G253" s="204">
        <f>Arkusz2!F2</f>
        <v>212</v>
      </c>
      <c r="H253" s="205"/>
      <c r="I253" s="204">
        <f>Arkusz2!F8</f>
        <v>271</v>
      </c>
      <c r="J253" s="205"/>
      <c r="K253" s="204">
        <f>SUM(Arkusz2!F14,-G253)</f>
        <v>9</v>
      </c>
      <c r="L253" s="205"/>
      <c r="M253" s="204">
        <f>SUM(Arkusz2!F20,-I253)</f>
        <v>13</v>
      </c>
      <c r="N253" s="205"/>
      <c r="O253" s="204">
        <f>Arkusz2!F26</f>
        <v>0</v>
      </c>
      <c r="P253" s="205"/>
      <c r="Q253" s="204">
        <f>Arkusz2!F32</f>
        <v>0</v>
      </c>
      <c r="R253" s="205"/>
      <c r="S253" s="204">
        <f>SUM(Arkusz2!F14,O253)</f>
        <v>221</v>
      </c>
      <c r="T253" s="205"/>
      <c r="U253" s="204">
        <f>SUM(Arkusz2!F20,Q253)</f>
        <v>284</v>
      </c>
      <c r="V253" s="275"/>
    </row>
    <row r="254" spans="1:25" x14ac:dyDescent="0.25">
      <c r="C254" s="247" t="str">
        <f>Arkusz2!B3</f>
        <v>UKRAINA</v>
      </c>
      <c r="D254" s="248"/>
      <c r="E254" s="248"/>
      <c r="F254" s="248"/>
      <c r="G254" s="206">
        <f>Arkusz2!F3</f>
        <v>120</v>
      </c>
      <c r="H254" s="207"/>
      <c r="I254" s="206">
        <f>Arkusz2!F9</f>
        <v>158</v>
      </c>
      <c r="J254" s="207"/>
      <c r="K254" s="206">
        <f>SUM(Arkusz2!F15,-G254)</f>
        <v>5</v>
      </c>
      <c r="L254" s="207"/>
      <c r="M254" s="206">
        <f>SUM(Arkusz2!F21,-I254)</f>
        <v>10</v>
      </c>
      <c r="N254" s="207"/>
      <c r="O254" s="206">
        <f>Arkusz2!F27</f>
        <v>2</v>
      </c>
      <c r="P254" s="207"/>
      <c r="Q254" s="206">
        <f>Arkusz2!F33</f>
        <v>2</v>
      </c>
      <c r="R254" s="207"/>
      <c r="S254" s="206">
        <f>SUM(Arkusz2!F15,O254)</f>
        <v>127</v>
      </c>
      <c r="T254" s="207"/>
      <c r="U254" s="206">
        <f>SUM(Arkusz2!F21,Q254)</f>
        <v>170</v>
      </c>
      <c r="V254" s="274"/>
    </row>
    <row r="255" spans="1:25" x14ac:dyDescent="0.25">
      <c r="C255" s="154" t="str">
        <f>Arkusz2!B4</f>
        <v>ROSJA</v>
      </c>
      <c r="D255" s="155"/>
      <c r="E255" s="155"/>
      <c r="F255" s="155"/>
      <c r="G255" s="204">
        <f>Arkusz2!F4</f>
        <v>37</v>
      </c>
      <c r="H255" s="205"/>
      <c r="I255" s="204">
        <f>Arkusz2!F10</f>
        <v>58</v>
      </c>
      <c r="J255" s="205"/>
      <c r="K255" s="204">
        <f>SUM(Arkusz2!F16,-G255)</f>
        <v>26</v>
      </c>
      <c r="L255" s="205"/>
      <c r="M255" s="204">
        <f>SUM(Arkusz2!F22,-I255)</f>
        <v>49</v>
      </c>
      <c r="N255" s="205"/>
      <c r="O255" s="204">
        <f>Arkusz2!F28</f>
        <v>4</v>
      </c>
      <c r="P255" s="205"/>
      <c r="Q255" s="204">
        <f>Arkusz2!F34</f>
        <v>8</v>
      </c>
      <c r="R255" s="205"/>
      <c r="S255" s="204">
        <f>SUM(Arkusz2!F16,O255)</f>
        <v>67</v>
      </c>
      <c r="T255" s="205"/>
      <c r="U255" s="204">
        <f>SUM(Arkusz2!F22,Q255)</f>
        <v>115</v>
      </c>
      <c r="V255" s="275"/>
    </row>
    <row r="256" spans="1:25" x14ac:dyDescent="0.25">
      <c r="C256" s="247" t="str">
        <f>Arkusz2!B5</f>
        <v>TADŻYKISTAN</v>
      </c>
      <c r="D256" s="248"/>
      <c r="E256" s="248"/>
      <c r="F256" s="248"/>
      <c r="G256" s="206">
        <f>Arkusz2!F5</f>
        <v>4</v>
      </c>
      <c r="H256" s="207"/>
      <c r="I256" s="206">
        <f>Arkusz2!F11</f>
        <v>13</v>
      </c>
      <c r="J256" s="207"/>
      <c r="K256" s="206">
        <f>SUM(Arkusz2!F17,-G256)</f>
        <v>1</v>
      </c>
      <c r="L256" s="207"/>
      <c r="M256" s="206">
        <f>SUM(Arkusz2!F23,-I256)</f>
        <v>5</v>
      </c>
      <c r="N256" s="207"/>
      <c r="O256" s="206">
        <f>Arkusz2!F29</f>
        <v>0</v>
      </c>
      <c r="P256" s="207"/>
      <c r="Q256" s="206">
        <f>Arkusz2!F35</f>
        <v>0</v>
      </c>
      <c r="R256" s="207"/>
      <c r="S256" s="206">
        <f>SUM(Arkusz2!F17,O256)</f>
        <v>5</v>
      </c>
      <c r="T256" s="207"/>
      <c r="U256" s="206">
        <f>SUM(Arkusz2!F23,Q256)</f>
        <v>18</v>
      </c>
      <c r="V256" s="274"/>
    </row>
    <row r="257" spans="3:22" x14ac:dyDescent="0.25">
      <c r="C257" s="154" t="str">
        <f>Arkusz2!B6</f>
        <v>IRAN</v>
      </c>
      <c r="D257" s="155"/>
      <c r="E257" s="155"/>
      <c r="F257" s="155"/>
      <c r="G257" s="204">
        <f>Arkusz2!F6</f>
        <v>8</v>
      </c>
      <c r="H257" s="205"/>
      <c r="I257" s="204">
        <f>Arkusz2!F12</f>
        <v>9</v>
      </c>
      <c r="J257" s="205"/>
      <c r="K257" s="204">
        <f>SUM(Arkusz2!F18,-G257)</f>
        <v>2</v>
      </c>
      <c r="L257" s="205"/>
      <c r="M257" s="204">
        <f>SUM(Arkusz2!F24,-I257)</f>
        <v>2</v>
      </c>
      <c r="N257" s="205"/>
      <c r="O257" s="204">
        <f>Arkusz2!F30</f>
        <v>0</v>
      </c>
      <c r="P257" s="205"/>
      <c r="Q257" s="204">
        <f>Arkusz2!F36</f>
        <v>0</v>
      </c>
      <c r="R257" s="205"/>
      <c r="S257" s="204">
        <f>SUM(Arkusz2!F18,O257)</f>
        <v>10</v>
      </c>
      <c r="T257" s="205"/>
      <c r="U257" s="204">
        <f>SUM(Arkusz2!F24,Q257)</f>
        <v>11</v>
      </c>
      <c r="V257" s="275"/>
    </row>
    <row r="258" spans="3:22" ht="15.75" thickBot="1" x14ac:dyDescent="0.3">
      <c r="C258" s="249" t="str">
        <f>Arkusz2!B7</f>
        <v>Pozostałe</v>
      </c>
      <c r="D258" s="250"/>
      <c r="E258" s="250"/>
      <c r="F258" s="250"/>
      <c r="G258" s="150">
        <f>Arkusz2!F7</f>
        <v>68</v>
      </c>
      <c r="H258" s="151"/>
      <c r="I258" s="150">
        <f>Arkusz2!F13</f>
        <v>81</v>
      </c>
      <c r="J258" s="151"/>
      <c r="K258" s="150">
        <f>SUM(Arkusz2!F19,-G258)</f>
        <v>25</v>
      </c>
      <c r="L258" s="151"/>
      <c r="M258" s="150">
        <f>SUM(Arkusz2!F25,-I258)</f>
        <v>37</v>
      </c>
      <c r="N258" s="151"/>
      <c r="O258" s="150">
        <f>Arkusz2!F31</f>
        <v>6</v>
      </c>
      <c r="P258" s="151"/>
      <c r="Q258" s="150">
        <f>Arkusz2!F37</f>
        <v>6</v>
      </c>
      <c r="R258" s="151"/>
      <c r="S258" s="150">
        <f>SUM(Arkusz2!F19,O258)</f>
        <v>99</v>
      </c>
      <c r="T258" s="151"/>
      <c r="U258" s="150">
        <f>SUM(Arkusz2!F25,Q258)</f>
        <v>124</v>
      </c>
      <c r="V258" s="200"/>
    </row>
    <row r="259" spans="3:22" ht="15.75" thickBot="1" x14ac:dyDescent="0.3">
      <c r="C259" s="258" t="s">
        <v>1</v>
      </c>
      <c r="D259" s="259"/>
      <c r="E259" s="259"/>
      <c r="F259" s="259"/>
      <c r="G259" s="148">
        <f>SUM(G253:G258)</f>
        <v>449</v>
      </c>
      <c r="H259" s="149"/>
      <c r="I259" s="148">
        <f>SUM(I253:I258)</f>
        <v>590</v>
      </c>
      <c r="J259" s="149"/>
      <c r="K259" s="148">
        <f>SUM(K253:K258)</f>
        <v>68</v>
      </c>
      <c r="L259" s="149"/>
      <c r="M259" s="148">
        <f>SUM(M253:M258)</f>
        <v>116</v>
      </c>
      <c r="N259" s="149"/>
      <c r="O259" s="148">
        <f>SUM(O253:O258)</f>
        <v>12</v>
      </c>
      <c r="P259" s="149"/>
      <c r="Q259" s="148">
        <f>SUM(Q253:Q258)</f>
        <v>16</v>
      </c>
      <c r="R259" s="149"/>
      <c r="S259" s="148">
        <f>SUM(S253:S258)</f>
        <v>529</v>
      </c>
      <c r="T259" s="149"/>
      <c r="U259" s="148">
        <f>SUM(U253:U258)</f>
        <v>722</v>
      </c>
      <c r="V259" s="198"/>
    </row>
    <row r="263" spans="3:22" x14ac:dyDescent="0.25">
      <c r="M263" s="11"/>
      <c r="N263" s="11"/>
      <c r="O263" s="11"/>
      <c r="P263" s="11"/>
      <c r="Q263" s="11"/>
      <c r="R263" s="11"/>
      <c r="S263" s="11"/>
    </row>
    <row r="264" spans="3:22" x14ac:dyDescent="0.25">
      <c r="M264" s="11"/>
      <c r="N264" s="11"/>
      <c r="O264" s="11"/>
      <c r="P264" s="11"/>
      <c r="Q264" s="11"/>
      <c r="R264" s="11"/>
      <c r="S264" s="11"/>
    </row>
    <row r="265" spans="3:22" x14ac:dyDescent="0.25">
      <c r="M265" s="11"/>
      <c r="N265" s="11"/>
      <c r="O265" s="11"/>
      <c r="P265" s="11"/>
      <c r="Q265" s="11"/>
      <c r="R265" s="11"/>
      <c r="S265" s="11"/>
    </row>
    <row r="266" spans="3:22" x14ac:dyDescent="0.25">
      <c r="M266" s="11"/>
      <c r="N266" s="11"/>
      <c r="O266" s="11"/>
      <c r="P266" s="11"/>
      <c r="Q266" s="11"/>
      <c r="R266" s="11"/>
      <c r="S266" s="11"/>
    </row>
    <row r="267" spans="3:22" x14ac:dyDescent="0.25">
      <c r="M267" s="11"/>
      <c r="N267" s="11"/>
      <c r="O267" s="11"/>
      <c r="P267" s="11"/>
      <c r="Q267" s="11"/>
      <c r="R267" s="11"/>
      <c r="S267" s="11"/>
    </row>
    <row r="268" spans="3:22" x14ac:dyDescent="0.25">
      <c r="M268" s="11"/>
      <c r="N268" s="11"/>
      <c r="O268" s="11"/>
      <c r="P268" s="11"/>
      <c r="Q268" s="11"/>
      <c r="R268" s="11"/>
      <c r="S268" s="11"/>
    </row>
    <row r="269" spans="3:22" x14ac:dyDescent="0.25">
      <c r="M269" s="11"/>
      <c r="N269" s="11"/>
      <c r="O269" s="11"/>
      <c r="P269" s="11"/>
      <c r="Q269" s="11"/>
      <c r="R269" s="11"/>
      <c r="S269" s="11"/>
    </row>
    <row r="270" spans="3:22" x14ac:dyDescent="0.25">
      <c r="M270" s="11"/>
      <c r="N270" s="11"/>
      <c r="O270" s="11"/>
      <c r="P270" s="11"/>
      <c r="Q270" s="11"/>
      <c r="R270" s="11"/>
      <c r="S270" s="11"/>
    </row>
    <row r="271" spans="3:22" x14ac:dyDescent="0.25">
      <c r="D271" s="199"/>
      <c r="E271" s="199"/>
    </row>
    <row r="275" spans="1:22" x14ac:dyDescent="0.25">
      <c r="A275" s="7"/>
      <c r="B275" s="7"/>
      <c r="C275" s="7"/>
      <c r="D275" s="7"/>
      <c r="E275" s="7"/>
      <c r="F275" s="7"/>
      <c r="G275" s="7"/>
      <c r="H275" s="7"/>
      <c r="I275" s="7"/>
      <c r="J275" s="7"/>
      <c r="K275" s="7"/>
      <c r="L275" s="7"/>
      <c r="M275" s="7"/>
      <c r="N275" s="7"/>
      <c r="O275" s="7"/>
      <c r="P275" s="7"/>
      <c r="Q275" s="7"/>
      <c r="R275" s="7"/>
      <c r="S275" s="7"/>
    </row>
    <row r="281" spans="1:22" ht="15.75" thickBot="1" x14ac:dyDescent="0.3"/>
    <row r="282" spans="1:22" x14ac:dyDescent="0.25">
      <c r="C282" s="201" t="s">
        <v>0</v>
      </c>
      <c r="D282" s="202"/>
      <c r="E282" s="202"/>
      <c r="F282" s="202"/>
      <c r="G282" s="191" t="str">
        <f>CONCATENATE(Arkusz18!C2," - ",Arkusz18!B2," r.")</f>
        <v>01.01.2023 - 31.12.2023 r.</v>
      </c>
      <c r="H282" s="191"/>
      <c r="I282" s="191"/>
      <c r="J282" s="191"/>
      <c r="K282" s="191"/>
      <c r="L282" s="191"/>
      <c r="M282" s="191"/>
      <c r="N282" s="191"/>
      <c r="O282" s="191"/>
      <c r="P282" s="191"/>
      <c r="Q282" s="191"/>
      <c r="R282" s="191"/>
      <c r="S282" s="191"/>
      <c r="T282" s="191"/>
      <c r="U282" s="191"/>
      <c r="V282" s="192"/>
    </row>
    <row r="283" spans="1:22" x14ac:dyDescent="0.25">
      <c r="C283" s="203"/>
      <c r="D283" s="189"/>
      <c r="E283" s="189"/>
      <c r="F283" s="189"/>
      <c r="G283" s="189" t="s">
        <v>31</v>
      </c>
      <c r="H283" s="189"/>
      <c r="I283" s="189"/>
      <c r="J283" s="189"/>
      <c r="K283" s="189" t="s">
        <v>32</v>
      </c>
      <c r="L283" s="189"/>
      <c r="M283" s="189"/>
      <c r="N283" s="189"/>
      <c r="O283" s="189" t="s">
        <v>135</v>
      </c>
      <c r="P283" s="189"/>
      <c r="Q283" s="189"/>
      <c r="R283" s="189"/>
      <c r="S283" s="189" t="s">
        <v>55</v>
      </c>
      <c r="T283" s="189"/>
      <c r="U283" s="189"/>
      <c r="V283" s="193"/>
    </row>
    <row r="284" spans="1:22" x14ac:dyDescent="0.25">
      <c r="C284" s="203"/>
      <c r="D284" s="189"/>
      <c r="E284" s="189"/>
      <c r="F284" s="189"/>
      <c r="G284" s="194" t="s">
        <v>30</v>
      </c>
      <c r="H284" s="194"/>
      <c r="I284" s="189" t="s">
        <v>10</v>
      </c>
      <c r="J284" s="189"/>
      <c r="K284" s="194" t="s">
        <v>33</v>
      </c>
      <c r="L284" s="194"/>
      <c r="M284" s="189" t="s">
        <v>10</v>
      </c>
      <c r="N284" s="189"/>
      <c r="O284" s="194" t="s">
        <v>30</v>
      </c>
      <c r="P284" s="194"/>
      <c r="Q284" s="189" t="s">
        <v>10</v>
      </c>
      <c r="R284" s="189"/>
      <c r="S284" s="194" t="s">
        <v>30</v>
      </c>
      <c r="T284" s="194"/>
      <c r="U284" s="189" t="s">
        <v>10</v>
      </c>
      <c r="V284" s="193"/>
    </row>
    <row r="285" spans="1:22" x14ac:dyDescent="0.25">
      <c r="C285" s="154" t="str">
        <f>Arkusz3!B2</f>
        <v>BIAŁORUŚ</v>
      </c>
      <c r="D285" s="155"/>
      <c r="E285" s="155"/>
      <c r="F285" s="155"/>
      <c r="G285" s="144">
        <f>Arkusz3!F2</f>
        <v>2791</v>
      </c>
      <c r="H285" s="144"/>
      <c r="I285" s="144">
        <f>Arkusz3!F8</f>
        <v>3587</v>
      </c>
      <c r="J285" s="144"/>
      <c r="K285" s="144">
        <f>SUM(Arkusz3!F14,-G285)</f>
        <v>61</v>
      </c>
      <c r="L285" s="144"/>
      <c r="M285" s="144">
        <f>SUM(Arkusz3!F20,-I285)</f>
        <v>114</v>
      </c>
      <c r="N285" s="144"/>
      <c r="O285" s="144">
        <f>Arkusz3!F26</f>
        <v>8</v>
      </c>
      <c r="P285" s="144"/>
      <c r="Q285" s="144">
        <f>Arkusz3!F32</f>
        <v>12</v>
      </c>
      <c r="R285" s="144"/>
      <c r="S285" s="144">
        <f>SUM(Arkusz3!F14,O285)</f>
        <v>2860</v>
      </c>
      <c r="T285" s="144"/>
      <c r="U285" s="144">
        <f>SUM(Arkusz3!F20,Q285)</f>
        <v>3713</v>
      </c>
      <c r="V285" s="175"/>
    </row>
    <row r="286" spans="1:22" x14ac:dyDescent="0.25">
      <c r="C286" s="247" t="str">
        <f>Arkusz3!B3</f>
        <v>UKRAINA</v>
      </c>
      <c r="D286" s="248"/>
      <c r="E286" s="248"/>
      <c r="F286" s="248"/>
      <c r="G286" s="146">
        <f>Arkusz3!F3</f>
        <v>1153</v>
      </c>
      <c r="H286" s="146"/>
      <c r="I286" s="146">
        <f>Arkusz3!F9</f>
        <v>1645</v>
      </c>
      <c r="J286" s="146"/>
      <c r="K286" s="146">
        <f>SUM(Arkusz3!F15,-G286)</f>
        <v>46</v>
      </c>
      <c r="L286" s="146"/>
      <c r="M286" s="146">
        <f>SUM(Arkusz3!F21,-I286)</f>
        <v>97</v>
      </c>
      <c r="N286" s="146"/>
      <c r="O286" s="146">
        <f>Arkusz3!F27</f>
        <v>20</v>
      </c>
      <c r="P286" s="146"/>
      <c r="Q286" s="146">
        <f>Arkusz3!F33</f>
        <v>28</v>
      </c>
      <c r="R286" s="146"/>
      <c r="S286" s="146">
        <f>SUM(Arkusz3!F15,O286)</f>
        <v>1219</v>
      </c>
      <c r="T286" s="146"/>
      <c r="U286" s="146">
        <f>SUM(Arkusz3!F21,Q286)</f>
        <v>1770</v>
      </c>
      <c r="V286" s="174"/>
    </row>
    <row r="287" spans="1:22" x14ac:dyDescent="0.25">
      <c r="C287" s="154" t="str">
        <f>Arkusz3!B4</f>
        <v>ROSJA</v>
      </c>
      <c r="D287" s="155"/>
      <c r="E287" s="155"/>
      <c r="F287" s="155"/>
      <c r="G287" s="144">
        <f>Arkusz3!F4</f>
        <v>512</v>
      </c>
      <c r="H287" s="144"/>
      <c r="I287" s="144">
        <f>Arkusz3!F10</f>
        <v>973</v>
      </c>
      <c r="J287" s="144"/>
      <c r="K287" s="144">
        <f>SUM(Arkusz3!F16,-G287)</f>
        <v>295</v>
      </c>
      <c r="L287" s="144"/>
      <c r="M287" s="144">
        <f>SUM(Arkusz3!F22,-I287)</f>
        <v>631</v>
      </c>
      <c r="N287" s="144"/>
      <c r="O287" s="144">
        <f>Arkusz3!F28</f>
        <v>67</v>
      </c>
      <c r="P287" s="144"/>
      <c r="Q287" s="144">
        <f>Arkusz3!F34</f>
        <v>162</v>
      </c>
      <c r="R287" s="144"/>
      <c r="S287" s="144">
        <f>SUM(Arkusz3!F16,O287)</f>
        <v>874</v>
      </c>
      <c r="T287" s="144"/>
      <c r="U287" s="144">
        <f>SUM(Arkusz3!F22,Q287)</f>
        <v>1766</v>
      </c>
      <c r="V287" s="175"/>
    </row>
    <row r="288" spans="1:22" x14ac:dyDescent="0.25">
      <c r="C288" s="247" t="str">
        <f>Arkusz3!B5</f>
        <v>TURCJA</v>
      </c>
      <c r="D288" s="248"/>
      <c r="E288" s="248"/>
      <c r="F288" s="248"/>
      <c r="G288" s="146">
        <f>Arkusz3!F5</f>
        <v>118</v>
      </c>
      <c r="H288" s="146"/>
      <c r="I288" s="146">
        <f>Arkusz3!F11</f>
        <v>230</v>
      </c>
      <c r="J288" s="146"/>
      <c r="K288" s="146">
        <f>SUM(Arkusz3!F17,-G288)</f>
        <v>3</v>
      </c>
      <c r="L288" s="146"/>
      <c r="M288" s="146">
        <f>SUM(Arkusz3!F23,-I288)</f>
        <v>10</v>
      </c>
      <c r="N288" s="146"/>
      <c r="O288" s="146">
        <f>Arkusz3!F29</f>
        <v>8</v>
      </c>
      <c r="P288" s="146"/>
      <c r="Q288" s="146">
        <f>Arkusz3!F35</f>
        <v>8</v>
      </c>
      <c r="R288" s="146"/>
      <c r="S288" s="146">
        <f>SUM(Arkusz3!F17,O288)</f>
        <v>129</v>
      </c>
      <c r="T288" s="146"/>
      <c r="U288" s="146">
        <f>SUM(Arkusz3!F23,Q288)</f>
        <v>248</v>
      </c>
      <c r="V288" s="174"/>
    </row>
    <row r="289" spans="1:26" x14ac:dyDescent="0.25">
      <c r="C289" s="154" t="str">
        <f>Arkusz3!B6</f>
        <v>EGIPT</v>
      </c>
      <c r="D289" s="155"/>
      <c r="E289" s="155"/>
      <c r="F289" s="155"/>
      <c r="G289" s="144">
        <f>Arkusz3!F6</f>
        <v>110</v>
      </c>
      <c r="H289" s="144"/>
      <c r="I289" s="144">
        <f>Arkusz3!F12</f>
        <v>146</v>
      </c>
      <c r="J289" s="144"/>
      <c r="K289" s="144">
        <f>SUM(Arkusz3!F18,-G289)</f>
        <v>31</v>
      </c>
      <c r="L289" s="144"/>
      <c r="M289" s="144">
        <f>SUM(Arkusz3!F24,-I289)</f>
        <v>36</v>
      </c>
      <c r="N289" s="144"/>
      <c r="O289" s="144">
        <f>Arkusz3!F30</f>
        <v>6</v>
      </c>
      <c r="P289" s="144"/>
      <c r="Q289" s="144">
        <f>Arkusz3!F36</f>
        <v>12</v>
      </c>
      <c r="R289" s="144"/>
      <c r="S289" s="144">
        <f>SUM(Arkusz3!F18,O289)</f>
        <v>147</v>
      </c>
      <c r="T289" s="144"/>
      <c r="U289" s="144">
        <f>SUM(Arkusz3!F24,Q289)</f>
        <v>194</v>
      </c>
      <c r="V289" s="175"/>
    </row>
    <row r="290" spans="1:26" ht="15.75" thickBot="1" x14ac:dyDescent="0.3">
      <c r="C290" s="249" t="str">
        <f>Arkusz3!B7</f>
        <v>Pozostałe</v>
      </c>
      <c r="D290" s="250"/>
      <c r="E290" s="250"/>
      <c r="F290" s="250"/>
      <c r="G290" s="147">
        <f>Arkusz3!F7</f>
        <v>1082</v>
      </c>
      <c r="H290" s="147"/>
      <c r="I290" s="147">
        <f>Arkusz3!F13</f>
        <v>1290</v>
      </c>
      <c r="J290" s="147"/>
      <c r="K290" s="147">
        <f>SUM(Arkusz3!F19,-G290)</f>
        <v>266</v>
      </c>
      <c r="L290" s="147"/>
      <c r="M290" s="147">
        <f>SUM(Arkusz3!F25,-I290)</f>
        <v>422</v>
      </c>
      <c r="N290" s="147"/>
      <c r="O290" s="147">
        <f>Arkusz3!F31</f>
        <v>72</v>
      </c>
      <c r="P290" s="147"/>
      <c r="Q290" s="147">
        <f>Arkusz3!F37</f>
        <v>110</v>
      </c>
      <c r="R290" s="147"/>
      <c r="S290" s="147">
        <f>SUM(Arkusz3!F19,O290)</f>
        <v>1420</v>
      </c>
      <c r="T290" s="147"/>
      <c r="U290" s="147">
        <f>SUM(Arkusz3!F25,Q290)</f>
        <v>1822</v>
      </c>
      <c r="V290" s="178"/>
    </row>
    <row r="291" spans="1:26" x14ac:dyDescent="0.25">
      <c r="C291" s="251" t="s">
        <v>1</v>
      </c>
      <c r="D291" s="252"/>
      <c r="E291" s="252"/>
      <c r="F291" s="252"/>
      <c r="G291" s="145">
        <f>SUM(G285:G290)</f>
        <v>5766</v>
      </c>
      <c r="H291" s="145"/>
      <c r="I291" s="145">
        <f>SUM(I285:I290)</f>
        <v>7871</v>
      </c>
      <c r="J291" s="145"/>
      <c r="K291" s="145">
        <f>SUM(K285:K290)</f>
        <v>702</v>
      </c>
      <c r="L291" s="145"/>
      <c r="M291" s="145">
        <f>SUM(M285:M290)</f>
        <v>1310</v>
      </c>
      <c r="N291" s="145"/>
      <c r="O291" s="145">
        <f>SUM(O285:O290)</f>
        <v>181</v>
      </c>
      <c r="P291" s="145"/>
      <c r="Q291" s="145">
        <f>SUM(Q285:Q290)</f>
        <v>332</v>
      </c>
      <c r="R291" s="145"/>
      <c r="S291" s="145">
        <f>SUM(S285:S290)</f>
        <v>6649</v>
      </c>
      <c r="T291" s="145"/>
      <c r="U291" s="145">
        <f>SUM(U285:U290)</f>
        <v>9513</v>
      </c>
      <c r="V291" s="282"/>
    </row>
    <row r="292" spans="1:26" x14ac:dyDescent="0.25">
      <c r="A292" s="4"/>
      <c r="B292" s="12"/>
      <c r="C292" s="13"/>
      <c r="D292" s="13"/>
      <c r="E292" s="13"/>
      <c r="F292" s="13"/>
      <c r="G292" s="14"/>
      <c r="H292" s="14"/>
      <c r="I292" s="14"/>
      <c r="J292" s="14"/>
      <c r="K292" s="14"/>
      <c r="L292" s="14"/>
      <c r="M292" s="14"/>
      <c r="N292" s="14"/>
      <c r="O292" s="14"/>
      <c r="P292" s="14"/>
      <c r="Q292" s="14"/>
      <c r="R292" s="14"/>
      <c r="S292" s="14"/>
      <c r="T292" s="14"/>
      <c r="U292" s="14"/>
      <c r="V292" s="14"/>
      <c r="W292" s="12"/>
    </row>
    <row r="293" spans="1:26" x14ac:dyDescent="0.25">
      <c r="A293" s="253" t="s">
        <v>138</v>
      </c>
      <c r="B293" s="253"/>
      <c r="C293" s="253"/>
      <c r="D293" s="253"/>
      <c r="E293" s="253"/>
      <c r="F293" s="253"/>
      <c r="G293" s="253"/>
      <c r="H293" s="253"/>
      <c r="I293" s="253"/>
      <c r="J293" s="253"/>
      <c r="K293" s="253"/>
      <c r="L293" s="253"/>
      <c r="M293" s="253"/>
      <c r="N293" s="253"/>
      <c r="O293" s="253"/>
      <c r="P293" s="253"/>
      <c r="Q293" s="253"/>
      <c r="R293" s="253"/>
      <c r="S293" s="253"/>
      <c r="T293" s="253"/>
      <c r="U293" s="253"/>
      <c r="V293" s="253"/>
      <c r="W293" s="253"/>
      <c r="X293" s="253"/>
      <c r="Y293" s="253"/>
      <c r="Z293" s="253"/>
    </row>
    <row r="294" spans="1:26"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6"/>
      <c r="Z294" s="15"/>
    </row>
    <row r="298" spans="1:26" x14ac:dyDescent="0.25">
      <c r="M298" s="11"/>
      <c r="N298" s="11"/>
      <c r="O298" s="11"/>
      <c r="P298" s="11"/>
      <c r="Q298" s="11"/>
      <c r="R298" s="11"/>
      <c r="S298" s="11"/>
    </row>
    <row r="299" spans="1:26" x14ac:dyDescent="0.25">
      <c r="M299" s="11"/>
      <c r="N299" s="11"/>
      <c r="O299" s="11"/>
      <c r="P299" s="11"/>
      <c r="Q299" s="11"/>
      <c r="R299" s="11"/>
      <c r="S299" s="11"/>
    </row>
    <row r="300" spans="1:26" x14ac:dyDescent="0.25">
      <c r="M300" s="11"/>
      <c r="N300" s="11"/>
      <c r="O300" s="11"/>
      <c r="P300" s="11"/>
      <c r="Q300" s="11"/>
      <c r="R300" s="11"/>
      <c r="S300" s="11"/>
    </row>
    <row r="301" spans="1:26" x14ac:dyDescent="0.25">
      <c r="M301" s="11"/>
      <c r="N301" s="11"/>
      <c r="O301" s="11"/>
      <c r="P301" s="11"/>
      <c r="Q301" s="11"/>
      <c r="R301" s="11"/>
      <c r="S301" s="11"/>
    </row>
    <row r="302" spans="1:26" x14ac:dyDescent="0.25">
      <c r="M302" s="11"/>
      <c r="N302" s="11"/>
      <c r="O302" s="11"/>
      <c r="P302" s="11"/>
      <c r="Q302" s="11"/>
      <c r="R302" s="11"/>
      <c r="S302" s="11"/>
    </row>
    <row r="303" spans="1:26" x14ac:dyDescent="0.25">
      <c r="M303" s="11"/>
      <c r="N303" s="11"/>
      <c r="O303" s="11"/>
      <c r="P303" s="11"/>
      <c r="Q303" s="11"/>
      <c r="R303" s="11"/>
      <c r="S303" s="11"/>
    </row>
    <row r="304" spans="1:26" x14ac:dyDescent="0.25">
      <c r="M304" s="11"/>
      <c r="N304" s="11"/>
      <c r="O304" s="11"/>
      <c r="P304" s="11"/>
      <c r="Q304" s="11"/>
      <c r="R304" s="11"/>
      <c r="S304" s="11"/>
    </row>
    <row r="305" spans="1:26" x14ac:dyDescent="0.25">
      <c r="M305" s="11"/>
      <c r="N305" s="11"/>
      <c r="O305" s="11"/>
      <c r="P305" s="11"/>
      <c r="Q305" s="11"/>
      <c r="R305" s="11"/>
      <c r="S305" s="11"/>
    </row>
    <row r="306" spans="1:26" x14ac:dyDescent="0.25">
      <c r="D306" s="199"/>
      <c r="E306" s="199"/>
    </row>
    <row r="311" spans="1:26" x14ac:dyDescent="0.25">
      <c r="V311" s="17"/>
      <c r="W311" s="17"/>
      <c r="X311" s="17"/>
      <c r="Y311" s="18"/>
      <c r="Z311" s="17"/>
    </row>
    <row r="312" spans="1:26" x14ac:dyDescent="0.25">
      <c r="V312" s="17"/>
      <c r="W312" s="17"/>
      <c r="X312" s="17"/>
      <c r="Y312" s="18"/>
      <c r="Z312" s="17"/>
    </row>
    <row r="313" spans="1:26" x14ac:dyDescent="0.25">
      <c r="A313" s="19"/>
      <c r="B313" s="19"/>
      <c r="C313" s="19"/>
      <c r="D313" s="19"/>
      <c r="E313" s="19"/>
      <c r="F313" s="19"/>
      <c r="G313" s="19"/>
      <c r="H313" s="19"/>
      <c r="I313" s="19"/>
      <c r="J313" s="19"/>
      <c r="K313" s="19"/>
      <c r="L313" s="19"/>
      <c r="M313" s="19"/>
      <c r="N313" s="19"/>
      <c r="O313" s="19"/>
      <c r="P313" s="19"/>
      <c r="Q313" s="19"/>
      <c r="R313" s="19"/>
      <c r="S313" s="19"/>
      <c r="T313" s="19"/>
      <c r="U313" s="19"/>
      <c r="V313" s="17"/>
      <c r="W313" s="17"/>
      <c r="X313" s="17"/>
      <c r="Y313" s="18"/>
      <c r="Z313" s="17"/>
    </row>
    <row r="314" spans="1:26" x14ac:dyDescent="0.25">
      <c r="A314" s="19"/>
      <c r="B314" s="19"/>
      <c r="C314" s="19"/>
      <c r="D314" s="19"/>
      <c r="E314" s="19"/>
      <c r="F314" s="19"/>
      <c r="G314" s="19"/>
      <c r="H314" s="19"/>
      <c r="I314" s="19"/>
      <c r="J314" s="19"/>
      <c r="K314" s="19"/>
      <c r="L314" s="19"/>
      <c r="M314" s="19"/>
      <c r="N314" s="19"/>
      <c r="O314" s="19"/>
      <c r="P314" s="19"/>
      <c r="Q314" s="19"/>
      <c r="R314" s="19"/>
      <c r="S314" s="19"/>
      <c r="T314" s="19"/>
      <c r="U314" s="19"/>
      <c r="V314" s="17"/>
      <c r="W314" s="17"/>
      <c r="X314" s="17"/>
      <c r="Y314" s="18"/>
      <c r="Z314" s="17"/>
    </row>
    <row r="315" spans="1:26" x14ac:dyDescent="0.25">
      <c r="A315" s="19"/>
      <c r="B315" s="19"/>
      <c r="C315" s="19"/>
      <c r="D315" s="19"/>
      <c r="E315" s="19"/>
      <c r="F315" s="19"/>
      <c r="G315" s="19"/>
      <c r="H315" s="19"/>
      <c r="I315" s="19"/>
      <c r="J315" s="19"/>
      <c r="K315" s="19"/>
      <c r="L315" s="19"/>
      <c r="M315" s="19"/>
      <c r="N315" s="19"/>
      <c r="O315" s="19"/>
      <c r="P315" s="19"/>
      <c r="Q315" s="19"/>
      <c r="R315" s="19"/>
      <c r="S315" s="19"/>
      <c r="T315" s="19"/>
      <c r="U315" s="19"/>
      <c r="V315" s="17"/>
      <c r="W315" s="17"/>
      <c r="X315" s="17"/>
      <c r="Y315" s="18"/>
      <c r="Z315" s="17"/>
    </row>
    <row r="316" spans="1:26" x14ac:dyDescent="0.25">
      <c r="A316" s="19"/>
      <c r="B316" s="19"/>
      <c r="C316" s="19"/>
      <c r="D316" s="19"/>
      <c r="E316" s="19"/>
      <c r="F316" s="19"/>
      <c r="G316" s="19"/>
      <c r="H316" s="19"/>
      <c r="I316" s="19"/>
      <c r="J316" s="19"/>
      <c r="K316" s="19"/>
      <c r="L316" s="19"/>
      <c r="M316" s="19"/>
      <c r="N316" s="19"/>
      <c r="O316" s="19"/>
      <c r="P316" s="19"/>
      <c r="Q316" s="19"/>
      <c r="R316" s="19"/>
      <c r="S316" s="19"/>
      <c r="T316" s="19"/>
      <c r="U316" s="19"/>
      <c r="V316" s="17"/>
      <c r="W316" s="17"/>
      <c r="X316" s="17"/>
      <c r="Y316" s="18"/>
      <c r="Z316" s="17"/>
    </row>
    <row r="317" spans="1:26" x14ac:dyDescent="0.25">
      <c r="A317" s="19"/>
      <c r="B317" s="19"/>
      <c r="C317" s="19"/>
      <c r="D317" s="19"/>
      <c r="E317" s="19"/>
      <c r="F317" s="19"/>
      <c r="G317" s="19"/>
      <c r="H317" s="19"/>
      <c r="I317" s="19"/>
      <c r="J317" s="19"/>
      <c r="K317" s="19"/>
      <c r="L317" s="19"/>
      <c r="M317" s="19"/>
      <c r="N317" s="19"/>
      <c r="O317" s="19"/>
      <c r="P317" s="19"/>
      <c r="Q317" s="19"/>
      <c r="R317" s="19"/>
      <c r="S317" s="19"/>
      <c r="T317" s="19"/>
      <c r="U317" s="19"/>
      <c r="V317" s="17"/>
      <c r="W317" s="17"/>
      <c r="X317" s="17"/>
      <c r="Y317" s="18"/>
      <c r="Z317" s="17"/>
    </row>
    <row r="318" spans="1:26" x14ac:dyDescent="0.25">
      <c r="A318" s="55" t="s">
        <v>177</v>
      </c>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row>
    <row r="319" spans="1:26" x14ac:dyDescent="0.25">
      <c r="A319" s="57"/>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row>
    <row r="320" spans="1:26" x14ac:dyDescent="0.25">
      <c r="A320" s="57"/>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row>
    <row r="321" spans="1:25" x14ac:dyDescent="0.25">
      <c r="A321" s="57"/>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row>
    <row r="322" spans="1:25" x14ac:dyDescent="0.25">
      <c r="A322" s="57"/>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row>
    <row r="323" spans="1:25" x14ac:dyDescent="0.25">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row>
    <row r="324" spans="1:25" x14ac:dyDescent="0.25">
      <c r="A324" s="57"/>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row>
    <row r="325" spans="1:25" x14ac:dyDescent="0.25">
      <c r="A325" s="57"/>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row>
    <row r="326" spans="1:25" x14ac:dyDescent="0.25">
      <c r="A326" s="57"/>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row>
    <row r="327" spans="1:25" s="53" customFormat="1" x14ac:dyDescent="0.25">
      <c r="A327" s="57"/>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row>
    <row r="328" spans="1:25" x14ac:dyDescent="0.25">
      <c r="A328" s="57"/>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row>
    <row r="333" spans="1:25" x14ac:dyDescent="0.25">
      <c r="A333" s="63" t="s">
        <v>145</v>
      </c>
      <c r="B333" s="63"/>
      <c r="C333" s="63"/>
      <c r="D333" s="63"/>
      <c r="E333" s="63"/>
      <c r="F333" s="63"/>
      <c r="G333" s="63"/>
      <c r="H333" s="63"/>
      <c r="I333" s="63"/>
      <c r="J333" s="63"/>
      <c r="K333" s="63"/>
      <c r="L333" s="63"/>
      <c r="M333" s="63"/>
      <c r="N333" s="63"/>
      <c r="O333" s="63"/>
      <c r="P333" s="63"/>
      <c r="Q333" s="63"/>
      <c r="R333" s="63"/>
      <c r="S333" s="63"/>
      <c r="T333" s="63"/>
      <c r="U333" s="63"/>
    </row>
    <row r="334" spans="1:25" x14ac:dyDescent="0.25">
      <c r="A334" s="20"/>
      <c r="B334" s="20"/>
      <c r="C334" s="20"/>
      <c r="D334" s="20"/>
      <c r="E334" s="20"/>
      <c r="F334" s="20"/>
      <c r="G334" s="20"/>
      <c r="H334" s="20"/>
      <c r="I334" s="20"/>
      <c r="J334" s="20"/>
      <c r="K334" s="20"/>
      <c r="L334" s="20"/>
      <c r="M334" s="20"/>
      <c r="N334" s="20"/>
      <c r="O334" s="20"/>
      <c r="P334" s="20"/>
      <c r="Q334" s="20"/>
      <c r="R334" s="20"/>
      <c r="S334" s="20"/>
      <c r="T334" s="20"/>
      <c r="U334" s="20"/>
    </row>
    <row r="336" spans="1:25" ht="15.75" thickBot="1" x14ac:dyDescent="0.3"/>
    <row r="337" spans="1:25" x14ac:dyDescent="0.25">
      <c r="A337" s="179" t="str">
        <f>CONCATENATE(Arkusz18!C2," - ",Arkusz18!B2," r.")</f>
        <v>01.01.2023 - 31.12.2023 r.</v>
      </c>
      <c r="B337" s="180"/>
      <c r="C337" s="180"/>
      <c r="D337" s="180"/>
      <c r="E337" s="180"/>
      <c r="F337" s="180"/>
      <c r="G337" s="180"/>
      <c r="H337" s="180"/>
      <c r="I337" s="181"/>
      <c r="M337" s="179" t="str">
        <f>CONCATENATE(Arkusz18!C2," - ",Arkusz18!B2," r.")</f>
        <v>01.01.2023 - 31.12.2023 r.</v>
      </c>
      <c r="N337" s="180"/>
      <c r="O337" s="180"/>
      <c r="P337" s="180"/>
      <c r="Q337" s="180"/>
      <c r="R337" s="180"/>
      <c r="S337" s="180"/>
      <c r="T337" s="180"/>
      <c r="U337" s="181"/>
    </row>
    <row r="338" spans="1:25" ht="52.5" customHeight="1" x14ac:dyDescent="0.25">
      <c r="A338" s="208" t="s">
        <v>56</v>
      </c>
      <c r="B338" s="209"/>
      <c r="C338" s="210"/>
      <c r="D338" s="182" t="s">
        <v>57</v>
      </c>
      <c r="E338" s="186"/>
      <c r="F338" s="182" t="s">
        <v>58</v>
      </c>
      <c r="G338" s="186"/>
      <c r="H338" s="182" t="s">
        <v>54</v>
      </c>
      <c r="I338" s="183"/>
      <c r="M338" s="208" t="s">
        <v>56</v>
      </c>
      <c r="N338" s="209"/>
      <c r="O338" s="210"/>
      <c r="P338" s="182" t="s">
        <v>59</v>
      </c>
      <c r="Q338" s="186"/>
      <c r="R338" s="182" t="s">
        <v>58</v>
      </c>
      <c r="S338" s="186"/>
      <c r="T338" s="182" t="s">
        <v>54</v>
      </c>
      <c r="U338" s="183"/>
    </row>
    <row r="339" spans="1:25" x14ac:dyDescent="0.25">
      <c r="A339" s="211"/>
      <c r="B339" s="212"/>
      <c r="C339" s="213"/>
      <c r="D339" s="184"/>
      <c r="E339" s="187"/>
      <c r="F339" s="184"/>
      <c r="G339" s="187"/>
      <c r="H339" s="184"/>
      <c r="I339" s="185"/>
      <c r="M339" s="211"/>
      <c r="N339" s="212"/>
      <c r="O339" s="213"/>
      <c r="P339" s="184"/>
      <c r="Q339" s="187"/>
      <c r="R339" s="184"/>
      <c r="S339" s="187"/>
      <c r="T339" s="184"/>
      <c r="U339" s="185"/>
    </row>
    <row r="340" spans="1:25" x14ac:dyDescent="0.25">
      <c r="A340" s="232" t="str">
        <f>Arkusz4!B2</f>
        <v>NIEMCY</v>
      </c>
      <c r="B340" s="233"/>
      <c r="C340" s="233"/>
      <c r="D340" s="188">
        <f>Arkusz4!C2</f>
        <v>1873</v>
      </c>
      <c r="E340" s="188"/>
      <c r="F340" s="188">
        <f>Arkusz4!D2</f>
        <v>1689</v>
      </c>
      <c r="G340" s="188"/>
      <c r="H340" s="188">
        <f>Arkusz4!E2</f>
        <v>375</v>
      </c>
      <c r="I340" s="188"/>
      <c r="M340" s="232" t="str">
        <f>Arkusz5!B2</f>
        <v>NIEMCY</v>
      </c>
      <c r="N340" s="233"/>
      <c r="O340" s="233"/>
      <c r="P340" s="188">
        <f>Arkusz5!C2</f>
        <v>76</v>
      </c>
      <c r="Q340" s="188"/>
      <c r="R340" s="188">
        <f>Arkusz5!D2</f>
        <v>63</v>
      </c>
      <c r="S340" s="188"/>
      <c r="T340" s="188">
        <f>Arkusz5!E2</f>
        <v>40</v>
      </c>
      <c r="U340" s="246"/>
    </row>
    <row r="341" spans="1:25" x14ac:dyDescent="0.25">
      <c r="A341" s="234" t="str">
        <f>Arkusz4!B3</f>
        <v>FRANCJA</v>
      </c>
      <c r="B341" s="235"/>
      <c r="C341" s="235"/>
      <c r="D341" s="218">
        <f>Arkusz4!C3</f>
        <v>676</v>
      </c>
      <c r="E341" s="218"/>
      <c r="F341" s="218">
        <f>Arkusz4!D3</f>
        <v>568</v>
      </c>
      <c r="G341" s="218"/>
      <c r="H341" s="218">
        <f>Arkusz4!E3</f>
        <v>19</v>
      </c>
      <c r="I341" s="218"/>
      <c r="M341" s="234" t="str">
        <f>Arkusz5!B3</f>
        <v>FRANCJA</v>
      </c>
      <c r="N341" s="235"/>
      <c r="O341" s="235"/>
      <c r="P341" s="218">
        <f>Arkusz5!C3</f>
        <v>25</v>
      </c>
      <c r="Q341" s="218"/>
      <c r="R341" s="218">
        <f>Arkusz5!D3</f>
        <v>16</v>
      </c>
      <c r="S341" s="218"/>
      <c r="T341" s="218">
        <f>Arkusz5!E3</f>
        <v>10</v>
      </c>
      <c r="U341" s="245"/>
    </row>
    <row r="342" spans="1:25" x14ac:dyDescent="0.25">
      <c r="A342" s="232" t="str">
        <f>Arkusz4!B4</f>
        <v>BELGIA</v>
      </c>
      <c r="B342" s="233"/>
      <c r="C342" s="233"/>
      <c r="D342" s="188">
        <f>Arkusz4!C4</f>
        <v>288</v>
      </c>
      <c r="E342" s="188"/>
      <c r="F342" s="188">
        <f>Arkusz4!D4</f>
        <v>269</v>
      </c>
      <c r="G342" s="188"/>
      <c r="H342" s="188">
        <f>Arkusz4!E4</f>
        <v>11</v>
      </c>
      <c r="I342" s="188"/>
      <c r="M342" s="232" t="str">
        <f>Arkusz5!B4</f>
        <v>ŁOTWA</v>
      </c>
      <c r="N342" s="233"/>
      <c r="O342" s="233"/>
      <c r="P342" s="188">
        <f>Arkusz5!C4</f>
        <v>22</v>
      </c>
      <c r="Q342" s="188"/>
      <c r="R342" s="188">
        <f>Arkusz5!D4</f>
        <v>18</v>
      </c>
      <c r="S342" s="188"/>
      <c r="T342" s="188">
        <f>Arkusz5!E4</f>
        <v>12</v>
      </c>
      <c r="U342" s="246"/>
    </row>
    <row r="343" spans="1:25" x14ac:dyDescent="0.25">
      <c r="A343" s="234" t="str">
        <f>Arkusz4!B5</f>
        <v>NORWEGIA</v>
      </c>
      <c r="B343" s="235"/>
      <c r="C343" s="235"/>
      <c r="D343" s="218">
        <f>Arkusz4!C5</f>
        <v>278</v>
      </c>
      <c r="E343" s="218"/>
      <c r="F343" s="218">
        <f>Arkusz4!D5</f>
        <v>249</v>
      </c>
      <c r="G343" s="218"/>
      <c r="H343" s="218">
        <f>Arkusz4!E5</f>
        <v>148</v>
      </c>
      <c r="I343" s="218"/>
      <c r="M343" s="234" t="str">
        <f>Arkusz5!B5</f>
        <v>WŁOCHY</v>
      </c>
      <c r="N343" s="235"/>
      <c r="O343" s="235"/>
      <c r="P343" s="218">
        <f>Arkusz5!C5</f>
        <v>22</v>
      </c>
      <c r="Q343" s="218"/>
      <c r="R343" s="218">
        <f>Arkusz5!D5</f>
        <v>14</v>
      </c>
      <c r="S343" s="218"/>
      <c r="T343" s="218">
        <f>Arkusz5!E5</f>
        <v>0</v>
      </c>
      <c r="U343" s="245"/>
    </row>
    <row r="344" spans="1:25" x14ac:dyDescent="0.25">
      <c r="A344" s="232" t="str">
        <f>Arkusz4!B6</f>
        <v>NIDERLANDY</v>
      </c>
      <c r="B344" s="233"/>
      <c r="C344" s="233"/>
      <c r="D344" s="188">
        <f>Arkusz4!C6</f>
        <v>197</v>
      </c>
      <c r="E344" s="188"/>
      <c r="F344" s="188">
        <f>Arkusz4!D6</f>
        <v>191</v>
      </c>
      <c r="G344" s="188"/>
      <c r="H344" s="188">
        <f>Arkusz4!E6</f>
        <v>9</v>
      </c>
      <c r="I344" s="188"/>
      <c r="M344" s="232" t="str">
        <f>Arkusz5!B6</f>
        <v>RUMUNIA</v>
      </c>
      <c r="N344" s="233"/>
      <c r="O344" s="233"/>
      <c r="P344" s="188">
        <f>Arkusz5!C6</f>
        <v>16</v>
      </c>
      <c r="Q344" s="188"/>
      <c r="R344" s="188">
        <f>Arkusz5!D6</f>
        <v>14</v>
      </c>
      <c r="S344" s="188"/>
      <c r="T344" s="188">
        <f>Arkusz5!E6</f>
        <v>5</v>
      </c>
      <c r="U344" s="246"/>
    </row>
    <row r="345" spans="1:25" ht="15.75" thickBot="1" x14ac:dyDescent="0.3">
      <c r="A345" s="236" t="str">
        <f>Arkusz4!B7</f>
        <v>Pozostałe</v>
      </c>
      <c r="B345" s="237"/>
      <c r="C345" s="237"/>
      <c r="D345" s="219">
        <f>Arkusz4!C7</f>
        <v>620</v>
      </c>
      <c r="E345" s="219"/>
      <c r="F345" s="219">
        <f>Arkusz4!D7</f>
        <v>543</v>
      </c>
      <c r="G345" s="219"/>
      <c r="H345" s="219">
        <f>Arkusz4!E7</f>
        <v>177</v>
      </c>
      <c r="I345" s="219"/>
      <c r="M345" s="236" t="str">
        <f>Arkusz5!B7</f>
        <v>Pozostałe</v>
      </c>
      <c r="N345" s="237"/>
      <c r="O345" s="237"/>
      <c r="P345" s="219">
        <f>Arkusz5!C7</f>
        <v>89</v>
      </c>
      <c r="Q345" s="219"/>
      <c r="R345" s="219">
        <f>Arkusz5!D7</f>
        <v>52</v>
      </c>
      <c r="S345" s="219"/>
      <c r="T345" s="219">
        <f>Arkusz5!E7</f>
        <v>24</v>
      </c>
      <c r="U345" s="283"/>
    </row>
    <row r="346" spans="1:25" ht="15.75" thickBot="1" x14ac:dyDescent="0.3">
      <c r="A346" s="216" t="s">
        <v>69</v>
      </c>
      <c r="B346" s="217"/>
      <c r="C346" s="217"/>
      <c r="D346" s="214">
        <f>SUM(D340:E345)</f>
        <v>3932</v>
      </c>
      <c r="E346" s="214"/>
      <c r="F346" s="214">
        <f>SUM(F340:G345)</f>
        <v>3509</v>
      </c>
      <c r="G346" s="214"/>
      <c r="H346" s="214">
        <f>SUM(H340:I345)</f>
        <v>739</v>
      </c>
      <c r="I346" s="215"/>
      <c r="M346" s="216" t="s">
        <v>69</v>
      </c>
      <c r="N346" s="217"/>
      <c r="O346" s="217"/>
      <c r="P346" s="214">
        <f>SUM(P340:Q345)</f>
        <v>250</v>
      </c>
      <c r="Q346" s="214"/>
      <c r="R346" s="214">
        <f t="shared" ref="R346" si="11">SUM(R340:S345)</f>
        <v>177</v>
      </c>
      <c r="S346" s="214"/>
      <c r="T346" s="214">
        <f>SUM(T340:U345)</f>
        <v>91</v>
      </c>
      <c r="U346" s="215"/>
    </row>
    <row r="348" spans="1:25" x14ac:dyDescent="0.25">
      <c r="A348" s="55" t="s">
        <v>174</v>
      </c>
      <c r="B348" s="56"/>
      <c r="C348" s="56"/>
      <c r="D348" s="56"/>
      <c r="E348" s="56"/>
      <c r="F348" s="56"/>
      <c r="G348" s="56"/>
      <c r="H348" s="56"/>
      <c r="I348" s="56"/>
      <c r="J348" s="56"/>
      <c r="K348" s="56"/>
      <c r="L348" s="56"/>
      <c r="M348" s="56"/>
      <c r="N348" s="56"/>
      <c r="O348" s="56"/>
      <c r="P348" s="56"/>
      <c r="Q348" s="56"/>
      <c r="R348" s="56"/>
      <c r="S348" s="56"/>
      <c r="T348" s="56"/>
      <c r="U348" s="56"/>
      <c r="V348" s="56"/>
      <c r="W348" s="56"/>
      <c r="X348" s="56"/>
      <c r="Y348" s="56"/>
    </row>
    <row r="349" spans="1:25" x14ac:dyDescent="0.25">
      <c r="A349" s="56"/>
      <c r="B349" s="56"/>
      <c r="C349" s="56"/>
      <c r="D349" s="56"/>
      <c r="E349" s="56"/>
      <c r="F349" s="56"/>
      <c r="G349" s="56"/>
      <c r="H349" s="56"/>
      <c r="I349" s="56"/>
      <c r="J349" s="56"/>
      <c r="K349" s="56"/>
      <c r="L349" s="56"/>
      <c r="M349" s="56"/>
      <c r="N349" s="56"/>
      <c r="O349" s="56"/>
      <c r="P349" s="56"/>
      <c r="Q349" s="56"/>
      <c r="R349" s="56"/>
      <c r="S349" s="56"/>
      <c r="T349" s="56"/>
      <c r="U349" s="56"/>
      <c r="V349" s="56"/>
      <c r="W349" s="56"/>
      <c r="X349" s="56"/>
      <c r="Y349" s="56"/>
    </row>
    <row r="350" spans="1:25" x14ac:dyDescent="0.25">
      <c r="A350" s="56"/>
      <c r="B350" s="56"/>
      <c r="C350" s="56"/>
      <c r="D350" s="56"/>
      <c r="E350" s="56"/>
      <c r="F350" s="56"/>
      <c r="G350" s="56"/>
      <c r="H350" s="56"/>
      <c r="I350" s="56"/>
      <c r="J350" s="56"/>
      <c r="K350" s="56"/>
      <c r="L350" s="56"/>
      <c r="M350" s="56"/>
      <c r="N350" s="56"/>
      <c r="O350" s="56"/>
      <c r="P350" s="56"/>
      <c r="Q350" s="56"/>
      <c r="R350" s="56"/>
      <c r="S350" s="56"/>
      <c r="T350" s="56"/>
      <c r="U350" s="56"/>
      <c r="V350" s="56"/>
      <c r="W350" s="56"/>
      <c r="X350" s="56"/>
      <c r="Y350" s="56"/>
    </row>
    <row r="351" spans="1:25" x14ac:dyDescent="0.25">
      <c r="A351" s="56"/>
      <c r="B351" s="56"/>
      <c r="C351" s="56"/>
      <c r="D351" s="56"/>
      <c r="E351" s="56"/>
      <c r="F351" s="56"/>
      <c r="G351" s="56"/>
      <c r="H351" s="56"/>
      <c r="I351" s="56"/>
      <c r="J351" s="56"/>
      <c r="K351" s="56"/>
      <c r="L351" s="56"/>
      <c r="M351" s="56"/>
      <c r="N351" s="56"/>
      <c r="O351" s="56"/>
      <c r="P351" s="56"/>
      <c r="Q351" s="56"/>
      <c r="R351" s="56"/>
      <c r="S351" s="56"/>
      <c r="T351" s="56"/>
      <c r="U351" s="56"/>
      <c r="V351" s="56"/>
      <c r="W351" s="56"/>
      <c r="X351" s="56"/>
      <c r="Y351" s="56"/>
    </row>
    <row r="352" spans="1:25" x14ac:dyDescent="0.25">
      <c r="A352" s="56"/>
      <c r="B352" s="56"/>
      <c r="C352" s="56"/>
      <c r="D352" s="56"/>
      <c r="E352" s="56"/>
      <c r="F352" s="56"/>
      <c r="G352" s="56"/>
      <c r="H352" s="56"/>
      <c r="I352" s="56"/>
      <c r="J352" s="56"/>
      <c r="K352" s="56"/>
      <c r="L352" s="56"/>
      <c r="M352" s="56"/>
      <c r="N352" s="56"/>
      <c r="O352" s="56"/>
      <c r="P352" s="56"/>
      <c r="Q352" s="56"/>
      <c r="R352" s="56"/>
      <c r="S352" s="56"/>
      <c r="T352" s="56"/>
      <c r="U352" s="56"/>
      <c r="V352" s="56"/>
      <c r="W352" s="56"/>
      <c r="X352" s="56"/>
      <c r="Y352" s="56"/>
    </row>
    <row r="353" spans="1:26" x14ac:dyDescent="0.25">
      <c r="A353" s="56"/>
      <c r="B353" s="56"/>
      <c r="C353" s="56"/>
      <c r="D353" s="56"/>
      <c r="E353" s="56"/>
      <c r="F353" s="56"/>
      <c r="G353" s="56"/>
      <c r="H353" s="56"/>
      <c r="I353" s="56"/>
      <c r="J353" s="56"/>
      <c r="K353" s="56"/>
      <c r="L353" s="56"/>
      <c r="M353" s="56"/>
      <c r="N353" s="56"/>
      <c r="O353" s="56"/>
      <c r="P353" s="56"/>
      <c r="Q353" s="56"/>
      <c r="R353" s="56"/>
      <c r="S353" s="56"/>
      <c r="T353" s="56"/>
      <c r="U353" s="56"/>
      <c r="V353" s="56"/>
      <c r="W353" s="56"/>
      <c r="X353" s="56"/>
      <c r="Y353" s="56"/>
    </row>
    <row r="355" spans="1:26" x14ac:dyDescent="0.25">
      <c r="A355" s="253" t="s">
        <v>68</v>
      </c>
      <c r="B355" s="253"/>
      <c r="C355" s="253"/>
      <c r="D355" s="253"/>
      <c r="E355" s="253"/>
      <c r="F355" s="253"/>
      <c r="G355" s="253"/>
      <c r="H355" s="253"/>
      <c r="I355" s="253"/>
      <c r="J355" s="253"/>
      <c r="K355" s="253"/>
      <c r="L355" s="253"/>
      <c r="M355" s="253"/>
      <c r="N355" s="253"/>
      <c r="O355" s="253"/>
      <c r="P355" s="253"/>
      <c r="Q355" s="253"/>
      <c r="R355" s="253"/>
      <c r="S355" s="253"/>
      <c r="T355" s="253"/>
      <c r="U355" s="253"/>
      <c r="V355" s="253"/>
      <c r="W355" s="253"/>
      <c r="X355" s="253"/>
      <c r="Y355" s="253"/>
      <c r="Z355" s="253"/>
    </row>
    <row r="356" spans="1:26" x14ac:dyDescent="0.25">
      <c r="A356" s="21"/>
      <c r="B356" s="21"/>
      <c r="C356" s="21"/>
      <c r="D356" s="21"/>
      <c r="E356" s="21"/>
      <c r="F356" s="21"/>
      <c r="G356" s="21"/>
      <c r="H356" s="21"/>
      <c r="I356" s="21"/>
      <c r="J356" s="21"/>
      <c r="K356" s="21"/>
      <c r="L356" s="21"/>
      <c r="M356" s="21"/>
      <c r="N356" s="21"/>
      <c r="O356" s="21"/>
      <c r="P356" s="21"/>
      <c r="Q356" s="21"/>
      <c r="R356" s="21"/>
      <c r="S356" s="21"/>
      <c r="T356" s="21"/>
      <c r="U356" s="21"/>
    </row>
    <row r="357" spans="1:26" x14ac:dyDescent="0.25">
      <c r="A357" s="152" t="s">
        <v>146</v>
      </c>
      <c r="B357" s="63"/>
      <c r="C357" s="63"/>
      <c r="D357" s="63"/>
      <c r="E357" s="63"/>
      <c r="F357" s="63"/>
      <c r="G357" s="63"/>
      <c r="H357" s="63"/>
      <c r="I357" s="63"/>
      <c r="J357" s="63"/>
      <c r="K357" s="63"/>
      <c r="L357" s="63"/>
      <c r="M357" s="63"/>
      <c r="N357" s="63"/>
      <c r="O357" s="63"/>
      <c r="P357" s="63"/>
      <c r="Q357" s="63"/>
      <c r="R357" s="63"/>
      <c r="S357" s="63"/>
      <c r="T357" s="63"/>
      <c r="U357" s="63"/>
    </row>
    <row r="358" spans="1:26" x14ac:dyDescent="0.25">
      <c r="A358" s="20"/>
      <c r="B358" s="20"/>
      <c r="C358" s="20"/>
      <c r="D358" s="20"/>
      <c r="E358" s="20"/>
      <c r="F358" s="20"/>
      <c r="G358" s="20"/>
      <c r="H358" s="20"/>
      <c r="I358" s="20"/>
      <c r="J358" s="20"/>
      <c r="K358" s="20"/>
      <c r="L358" s="20"/>
      <c r="M358" s="20"/>
      <c r="N358" s="20"/>
      <c r="O358" s="20"/>
      <c r="P358" s="20"/>
      <c r="Q358" s="20"/>
      <c r="R358" s="20"/>
      <c r="S358" s="20"/>
      <c r="T358" s="20"/>
      <c r="U358" s="20"/>
    </row>
    <row r="359" spans="1:26" ht="15.75" thickBot="1" x14ac:dyDescent="0.3">
      <c r="A359" s="20"/>
      <c r="B359" s="20"/>
      <c r="C359" s="20"/>
      <c r="D359" s="20"/>
      <c r="E359" s="20"/>
      <c r="F359" s="20"/>
      <c r="G359" s="20"/>
      <c r="H359" s="20"/>
      <c r="I359" s="20"/>
      <c r="J359" s="20"/>
      <c r="K359" s="20"/>
      <c r="L359" s="20"/>
      <c r="M359" s="20"/>
      <c r="N359" s="20"/>
      <c r="O359" s="20"/>
      <c r="P359" s="20"/>
      <c r="Q359" s="20"/>
      <c r="R359" s="20"/>
      <c r="S359" s="20"/>
      <c r="T359" s="20"/>
      <c r="U359" s="20"/>
    </row>
    <row r="360" spans="1:26" x14ac:dyDescent="0.25">
      <c r="C360" s="137" t="s">
        <v>0</v>
      </c>
      <c r="D360" s="138"/>
      <c r="E360" s="138"/>
      <c r="F360" s="138"/>
      <c r="G360" s="191" t="str">
        <f>CONCATENATE(Arkusz18!A2," - ",Arkusz18!B2," r.")</f>
        <v>01.12.2023 - 31.12.2023 r.</v>
      </c>
      <c r="H360" s="191"/>
      <c r="I360" s="191"/>
      <c r="J360" s="191"/>
      <c r="K360" s="191"/>
      <c r="L360" s="191"/>
      <c r="M360" s="191"/>
      <c r="N360" s="191"/>
      <c r="O360" s="191"/>
      <c r="P360" s="191"/>
      <c r="Q360" s="191"/>
      <c r="R360" s="191"/>
      <c r="S360" s="191"/>
      <c r="T360" s="191"/>
      <c r="U360" s="192"/>
    </row>
    <row r="361" spans="1:26" ht="73.5" customHeight="1" x14ac:dyDescent="0.25">
      <c r="C361" s="139"/>
      <c r="D361" s="140"/>
      <c r="E361" s="140"/>
      <c r="F361" s="140"/>
      <c r="G361" s="241" t="s">
        <v>60</v>
      </c>
      <c r="H361" s="242"/>
      <c r="I361" s="243"/>
      <c r="J361" s="241" t="s">
        <v>61</v>
      </c>
      <c r="K361" s="242"/>
      <c r="L361" s="243"/>
      <c r="M361" s="241" t="s">
        <v>62</v>
      </c>
      <c r="N361" s="242"/>
      <c r="O361" s="243"/>
      <c r="P361" s="241" t="s">
        <v>71</v>
      </c>
      <c r="Q361" s="242"/>
      <c r="R361" s="243"/>
      <c r="S361" s="241" t="s">
        <v>63</v>
      </c>
      <c r="T361" s="242"/>
      <c r="U361" s="244"/>
    </row>
    <row r="362" spans="1:26" x14ac:dyDescent="0.25">
      <c r="C362" s="239" t="str">
        <f>Arkusz6!B2</f>
        <v>BIAŁORUŚ</v>
      </c>
      <c r="D362" s="240"/>
      <c r="E362" s="240"/>
      <c r="F362" s="240"/>
      <c r="G362" s="131">
        <f>Arkusz6!C2</f>
        <v>14</v>
      </c>
      <c r="H362" s="131"/>
      <c r="I362" s="131"/>
      <c r="J362" s="131">
        <f>Arkusz6!D2</f>
        <v>201</v>
      </c>
      <c r="K362" s="131"/>
      <c r="L362" s="131"/>
      <c r="M362" s="131">
        <f>Arkusz6!E2</f>
        <v>0</v>
      </c>
      <c r="N362" s="131"/>
      <c r="O362" s="131"/>
      <c r="P362" s="131">
        <f>Arkusz6!F2</f>
        <v>6</v>
      </c>
      <c r="Q362" s="131"/>
      <c r="R362" s="131"/>
      <c r="S362" s="131">
        <f>Arkusz6!G2</f>
        <v>2</v>
      </c>
      <c r="T362" s="131"/>
      <c r="U362" s="131"/>
    </row>
    <row r="363" spans="1:26" x14ac:dyDescent="0.25">
      <c r="C363" s="230" t="str">
        <f>Arkusz6!B3</f>
        <v>ROSJA</v>
      </c>
      <c r="D363" s="231"/>
      <c r="E363" s="231"/>
      <c r="F363" s="231"/>
      <c r="G363" s="238">
        <f>Arkusz6!C3</f>
        <v>17</v>
      </c>
      <c r="H363" s="238"/>
      <c r="I363" s="238"/>
      <c r="J363" s="238">
        <f>Arkusz6!D3</f>
        <v>6</v>
      </c>
      <c r="K363" s="238"/>
      <c r="L363" s="238"/>
      <c r="M363" s="238">
        <f>Arkusz6!E3</f>
        <v>0</v>
      </c>
      <c r="N363" s="238"/>
      <c r="O363" s="238"/>
      <c r="P363" s="238">
        <f>Arkusz6!F3</f>
        <v>104</v>
      </c>
      <c r="Q363" s="238"/>
      <c r="R363" s="238"/>
      <c r="S363" s="238">
        <f>Arkusz6!G3</f>
        <v>27</v>
      </c>
      <c r="T363" s="238"/>
      <c r="U363" s="238"/>
    </row>
    <row r="364" spans="1:26" x14ac:dyDescent="0.25">
      <c r="C364" s="239" t="str">
        <f>Arkusz6!B4</f>
        <v>UKRAINA</v>
      </c>
      <c r="D364" s="240"/>
      <c r="E364" s="240"/>
      <c r="F364" s="240"/>
      <c r="G364" s="131">
        <f>Arkusz6!C4</f>
        <v>0</v>
      </c>
      <c r="H364" s="131"/>
      <c r="I364" s="131"/>
      <c r="J364" s="131">
        <f>Arkusz6!D4</f>
        <v>43</v>
      </c>
      <c r="K364" s="131"/>
      <c r="L364" s="131"/>
      <c r="M364" s="131">
        <f>Arkusz6!E4</f>
        <v>0</v>
      </c>
      <c r="N364" s="131"/>
      <c r="O364" s="131"/>
      <c r="P364" s="131">
        <f>Arkusz6!F4</f>
        <v>2</v>
      </c>
      <c r="Q364" s="131"/>
      <c r="R364" s="131"/>
      <c r="S364" s="131">
        <f>Arkusz6!G4</f>
        <v>2</v>
      </c>
      <c r="T364" s="131"/>
      <c r="U364" s="131"/>
    </row>
    <row r="365" spans="1:26" x14ac:dyDescent="0.25">
      <c r="C365" s="230" t="str">
        <f>Arkusz6!B5</f>
        <v>TURCJA</v>
      </c>
      <c r="D365" s="231"/>
      <c r="E365" s="231"/>
      <c r="F365" s="231"/>
      <c r="G365" s="238">
        <f>Arkusz6!C5</f>
        <v>3</v>
      </c>
      <c r="H365" s="238"/>
      <c r="I365" s="238"/>
      <c r="J365" s="238">
        <f>Arkusz6!D5</f>
        <v>0</v>
      </c>
      <c r="K365" s="238"/>
      <c r="L365" s="238"/>
      <c r="M365" s="238">
        <f>Arkusz6!E5</f>
        <v>0</v>
      </c>
      <c r="N365" s="238"/>
      <c r="O365" s="238"/>
      <c r="P365" s="238">
        <f>Arkusz6!F5</f>
        <v>0</v>
      </c>
      <c r="Q365" s="238"/>
      <c r="R365" s="238"/>
      <c r="S365" s="238">
        <f>Arkusz6!G5</f>
        <v>13</v>
      </c>
      <c r="T365" s="238"/>
      <c r="U365" s="238"/>
    </row>
    <row r="366" spans="1:26" x14ac:dyDescent="0.25">
      <c r="C366" s="239" t="str">
        <f>Arkusz6!B6</f>
        <v>TADŻYKISTAN</v>
      </c>
      <c r="D366" s="240"/>
      <c r="E366" s="240"/>
      <c r="F366" s="240"/>
      <c r="G366" s="131">
        <f>Arkusz6!C6</f>
        <v>0</v>
      </c>
      <c r="H366" s="131"/>
      <c r="I366" s="131"/>
      <c r="J366" s="131">
        <f>Arkusz6!D6</f>
        <v>0</v>
      </c>
      <c r="K366" s="131"/>
      <c r="L366" s="131"/>
      <c r="M366" s="131">
        <f>Arkusz6!E6</f>
        <v>0</v>
      </c>
      <c r="N366" s="131"/>
      <c r="O366" s="131"/>
      <c r="P366" s="131">
        <f>Arkusz6!F6</f>
        <v>1</v>
      </c>
      <c r="Q366" s="131"/>
      <c r="R366" s="131"/>
      <c r="S366" s="131">
        <f>Arkusz6!G6</f>
        <v>14</v>
      </c>
      <c r="T366" s="131"/>
      <c r="U366" s="131"/>
    </row>
    <row r="367" spans="1:26" ht="15.75" thickBot="1" x14ac:dyDescent="0.3">
      <c r="C367" s="133" t="str">
        <f>Arkusz6!B7</f>
        <v>Pozostałe</v>
      </c>
      <c r="D367" s="134"/>
      <c r="E367" s="134"/>
      <c r="F367" s="134"/>
      <c r="G367" s="132">
        <f>Arkusz6!C7</f>
        <v>10</v>
      </c>
      <c r="H367" s="132"/>
      <c r="I367" s="132"/>
      <c r="J367" s="132">
        <f>Arkusz6!D7</f>
        <v>20</v>
      </c>
      <c r="K367" s="132"/>
      <c r="L367" s="132"/>
      <c r="M367" s="132">
        <f>Arkusz6!E7</f>
        <v>0</v>
      </c>
      <c r="N367" s="132"/>
      <c r="O367" s="132"/>
      <c r="P367" s="132">
        <f>Arkusz6!F7</f>
        <v>60</v>
      </c>
      <c r="Q367" s="132"/>
      <c r="R367" s="132"/>
      <c r="S367" s="132">
        <f>Arkusz6!G7</f>
        <v>35</v>
      </c>
      <c r="T367" s="132"/>
      <c r="U367" s="132"/>
    </row>
    <row r="368" spans="1:26" ht="15.75" thickBot="1" x14ac:dyDescent="0.3">
      <c r="C368" s="135" t="s">
        <v>1</v>
      </c>
      <c r="D368" s="136"/>
      <c r="E368" s="136"/>
      <c r="F368" s="136"/>
      <c r="G368" s="91">
        <f>SUM(G362:I367)</f>
        <v>44</v>
      </c>
      <c r="H368" s="91"/>
      <c r="I368" s="91"/>
      <c r="J368" s="91">
        <f t="shared" ref="J368" si="12">SUM(J362:L367)</f>
        <v>270</v>
      </c>
      <c r="K368" s="91"/>
      <c r="L368" s="91"/>
      <c r="M368" s="91">
        <f t="shared" ref="M368" si="13">SUM(M362:O367)</f>
        <v>0</v>
      </c>
      <c r="N368" s="91"/>
      <c r="O368" s="91"/>
      <c r="P368" s="91">
        <f t="shared" ref="P368" si="14">SUM(P362:R367)</f>
        <v>173</v>
      </c>
      <c r="Q368" s="91"/>
      <c r="R368" s="91"/>
      <c r="S368" s="91">
        <f>SUM(S362:U367)</f>
        <v>93</v>
      </c>
      <c r="T368" s="91"/>
      <c r="U368" s="92"/>
    </row>
    <row r="371" spans="1:25" ht="15.75" thickBot="1" x14ac:dyDescent="0.3"/>
    <row r="372" spans="1:25" x14ac:dyDescent="0.25">
      <c r="C372" s="137" t="s">
        <v>0</v>
      </c>
      <c r="D372" s="138"/>
      <c r="E372" s="138"/>
      <c r="F372" s="138"/>
      <c r="G372" s="191" t="str">
        <f>CONCATENATE(Arkusz18!C2," - ",Arkusz18!B2," r.")</f>
        <v>01.01.2023 - 31.12.2023 r.</v>
      </c>
      <c r="H372" s="191"/>
      <c r="I372" s="191"/>
      <c r="J372" s="191"/>
      <c r="K372" s="191"/>
      <c r="L372" s="191"/>
      <c r="M372" s="191"/>
      <c r="N372" s="191"/>
      <c r="O372" s="191"/>
      <c r="P372" s="191"/>
      <c r="Q372" s="191"/>
      <c r="R372" s="191"/>
      <c r="S372" s="191"/>
      <c r="T372" s="191"/>
      <c r="U372" s="192"/>
    </row>
    <row r="373" spans="1:25" ht="71.25" customHeight="1" x14ac:dyDescent="0.25">
      <c r="C373" s="139"/>
      <c r="D373" s="140"/>
      <c r="E373" s="140"/>
      <c r="F373" s="140"/>
      <c r="G373" s="241" t="s">
        <v>60</v>
      </c>
      <c r="H373" s="242"/>
      <c r="I373" s="243"/>
      <c r="J373" s="241" t="s">
        <v>61</v>
      </c>
      <c r="K373" s="242"/>
      <c r="L373" s="243"/>
      <c r="M373" s="241" t="s">
        <v>62</v>
      </c>
      <c r="N373" s="242"/>
      <c r="O373" s="243"/>
      <c r="P373" s="241" t="s">
        <v>71</v>
      </c>
      <c r="Q373" s="242"/>
      <c r="R373" s="243"/>
      <c r="S373" s="241" t="s">
        <v>63</v>
      </c>
      <c r="T373" s="242"/>
      <c r="U373" s="244"/>
    </row>
    <row r="374" spans="1:25" x14ac:dyDescent="0.25">
      <c r="C374" s="239" t="str">
        <f>Arkusz7!B2</f>
        <v>BIAŁORUŚ</v>
      </c>
      <c r="D374" s="240"/>
      <c r="E374" s="240"/>
      <c r="F374" s="240"/>
      <c r="G374" s="131">
        <f>Arkusz7!C2</f>
        <v>228</v>
      </c>
      <c r="H374" s="131"/>
      <c r="I374" s="131"/>
      <c r="J374" s="131">
        <f>Arkusz7!D2</f>
        <v>2651</v>
      </c>
      <c r="K374" s="131"/>
      <c r="L374" s="131"/>
      <c r="M374" s="131">
        <f>Arkusz7!E2</f>
        <v>0</v>
      </c>
      <c r="N374" s="131"/>
      <c r="O374" s="131"/>
      <c r="P374" s="131">
        <f>Arkusz7!F2</f>
        <v>49</v>
      </c>
      <c r="Q374" s="131"/>
      <c r="R374" s="131"/>
      <c r="S374" s="131">
        <f>Arkusz7!G2</f>
        <v>50</v>
      </c>
      <c r="T374" s="131"/>
      <c r="U374" s="131"/>
    </row>
    <row r="375" spans="1:25" x14ac:dyDescent="0.25">
      <c r="C375" s="230" t="str">
        <f>Arkusz7!B3</f>
        <v>ROSJA</v>
      </c>
      <c r="D375" s="231"/>
      <c r="E375" s="231"/>
      <c r="F375" s="231"/>
      <c r="G375" s="238">
        <f>Arkusz7!C3</f>
        <v>113</v>
      </c>
      <c r="H375" s="238"/>
      <c r="I375" s="238"/>
      <c r="J375" s="238">
        <f>Arkusz7!D3</f>
        <v>79</v>
      </c>
      <c r="K375" s="238"/>
      <c r="L375" s="238"/>
      <c r="M375" s="238">
        <f>Arkusz7!E3</f>
        <v>6</v>
      </c>
      <c r="N375" s="238"/>
      <c r="O375" s="238"/>
      <c r="P375" s="238">
        <v>877</v>
      </c>
      <c r="Q375" s="238"/>
      <c r="R375" s="238"/>
      <c r="S375" s="238">
        <f>Arkusz7!G3</f>
        <v>870</v>
      </c>
      <c r="T375" s="238"/>
      <c r="U375" s="238"/>
    </row>
    <row r="376" spans="1:25" x14ac:dyDescent="0.25">
      <c r="C376" s="239" t="str">
        <f>Arkusz7!B4</f>
        <v>UKRAINA</v>
      </c>
      <c r="D376" s="240"/>
      <c r="E376" s="240"/>
      <c r="F376" s="240"/>
      <c r="G376" s="131">
        <f>Arkusz7!C4</f>
        <v>15</v>
      </c>
      <c r="H376" s="131"/>
      <c r="I376" s="131"/>
      <c r="J376" s="131">
        <f>Arkusz7!D4</f>
        <v>1126</v>
      </c>
      <c r="K376" s="131"/>
      <c r="L376" s="131"/>
      <c r="M376" s="131">
        <f>Arkusz7!E4</f>
        <v>0</v>
      </c>
      <c r="N376" s="131"/>
      <c r="O376" s="131"/>
      <c r="P376" s="131">
        <f>Arkusz7!F4</f>
        <v>88</v>
      </c>
      <c r="Q376" s="131"/>
      <c r="R376" s="131"/>
      <c r="S376" s="131">
        <f>Arkusz7!G4</f>
        <v>155</v>
      </c>
      <c r="T376" s="131"/>
      <c r="U376" s="131"/>
    </row>
    <row r="377" spans="1:25" x14ac:dyDescent="0.25">
      <c r="C377" s="230" t="str">
        <f>Arkusz7!B5</f>
        <v>AFGANISTAN</v>
      </c>
      <c r="D377" s="231"/>
      <c r="E377" s="231"/>
      <c r="F377" s="231"/>
      <c r="G377" s="238">
        <f>Arkusz7!C5</f>
        <v>106</v>
      </c>
      <c r="H377" s="238"/>
      <c r="I377" s="238"/>
      <c r="J377" s="238">
        <f>Arkusz7!D5</f>
        <v>53</v>
      </c>
      <c r="K377" s="238"/>
      <c r="L377" s="238"/>
      <c r="M377" s="238">
        <f>Arkusz7!E5</f>
        <v>0</v>
      </c>
      <c r="N377" s="238"/>
      <c r="O377" s="238"/>
      <c r="P377" s="238">
        <f>Arkusz7!F5</f>
        <v>4</v>
      </c>
      <c r="Q377" s="238"/>
      <c r="R377" s="238"/>
      <c r="S377" s="238">
        <f>Arkusz7!G5</f>
        <v>143</v>
      </c>
      <c r="T377" s="238"/>
      <c r="U377" s="238"/>
    </row>
    <row r="378" spans="1:25" x14ac:dyDescent="0.25">
      <c r="C378" s="239" t="str">
        <f>Arkusz7!B6</f>
        <v>EGIPT</v>
      </c>
      <c r="D378" s="240"/>
      <c r="E378" s="240"/>
      <c r="F378" s="240"/>
      <c r="G378" s="131">
        <f>Arkusz7!C6</f>
        <v>3</v>
      </c>
      <c r="H378" s="131"/>
      <c r="I378" s="131"/>
      <c r="J378" s="131">
        <f>Arkusz7!D6</f>
        <v>0</v>
      </c>
      <c r="K378" s="131"/>
      <c r="L378" s="131"/>
      <c r="M378" s="131">
        <f>Arkusz7!E6</f>
        <v>0</v>
      </c>
      <c r="N378" s="131"/>
      <c r="O378" s="131"/>
      <c r="P378" s="131">
        <f>Arkusz7!F6</f>
        <v>133</v>
      </c>
      <c r="Q378" s="131"/>
      <c r="R378" s="131"/>
      <c r="S378" s="131">
        <f>Arkusz7!G6</f>
        <v>148</v>
      </c>
      <c r="T378" s="131"/>
      <c r="U378" s="131"/>
    </row>
    <row r="379" spans="1:25" ht="15.75" thickBot="1" x14ac:dyDescent="0.3">
      <c r="C379" s="133" t="str">
        <f>Arkusz7!B7</f>
        <v>Pozostałe</v>
      </c>
      <c r="D379" s="134"/>
      <c r="E379" s="134"/>
      <c r="F379" s="134"/>
      <c r="G379" s="132">
        <f>Arkusz7!C7</f>
        <v>137</v>
      </c>
      <c r="H379" s="132"/>
      <c r="I379" s="132"/>
      <c r="J379" s="132">
        <f>Arkusz7!D7</f>
        <v>120</v>
      </c>
      <c r="K379" s="132"/>
      <c r="L379" s="132"/>
      <c r="M379" s="132">
        <f>Arkusz7!E7</f>
        <v>0</v>
      </c>
      <c r="N379" s="132"/>
      <c r="O379" s="132"/>
      <c r="P379" s="132">
        <f>Arkusz7!F7</f>
        <v>729</v>
      </c>
      <c r="Q379" s="132"/>
      <c r="R379" s="132"/>
      <c r="S379" s="132">
        <f>Arkusz7!G7</f>
        <v>931</v>
      </c>
      <c r="T379" s="132"/>
      <c r="U379" s="132"/>
    </row>
    <row r="380" spans="1:25" ht="15.75" thickBot="1" x14ac:dyDescent="0.3">
      <c r="C380" s="135" t="s">
        <v>1</v>
      </c>
      <c r="D380" s="136"/>
      <c r="E380" s="136"/>
      <c r="F380" s="136"/>
      <c r="G380" s="91">
        <f>SUM(G374:I379)</f>
        <v>602</v>
      </c>
      <c r="H380" s="91"/>
      <c r="I380" s="91"/>
      <c r="J380" s="91">
        <f t="shared" ref="J380" si="15">SUM(J374:L379)</f>
        <v>4029</v>
      </c>
      <c r="K380" s="91"/>
      <c r="L380" s="91"/>
      <c r="M380" s="91">
        <f t="shared" ref="M380" si="16">SUM(M374:O379)</f>
        <v>6</v>
      </c>
      <c r="N380" s="91"/>
      <c r="O380" s="91"/>
      <c r="P380" s="91">
        <f t="shared" ref="P380" si="17">SUM(P374:R379)</f>
        <v>1880</v>
      </c>
      <c r="Q380" s="91"/>
      <c r="R380" s="91"/>
      <c r="S380" s="91">
        <f>SUM(S374:U379)</f>
        <v>2297</v>
      </c>
      <c r="T380" s="91"/>
      <c r="U380" s="92"/>
    </row>
    <row r="383" spans="1:25" x14ac:dyDescent="0.25">
      <c r="A383" s="55" t="s">
        <v>178</v>
      </c>
      <c r="B383" s="56"/>
      <c r="C383" s="56"/>
      <c r="D383" s="56"/>
      <c r="E383" s="56"/>
      <c r="F383" s="56"/>
      <c r="G383" s="56"/>
      <c r="H383" s="56"/>
      <c r="I383" s="56"/>
      <c r="J383" s="56"/>
      <c r="K383" s="56"/>
      <c r="L383" s="56"/>
      <c r="M383" s="56"/>
      <c r="N383" s="56"/>
      <c r="O383" s="56"/>
      <c r="P383" s="56"/>
      <c r="Q383" s="56"/>
      <c r="R383" s="56"/>
      <c r="S383" s="56"/>
      <c r="T383" s="56"/>
      <c r="U383" s="56"/>
      <c r="V383" s="56"/>
      <c r="W383" s="56"/>
      <c r="X383" s="56"/>
      <c r="Y383" s="56"/>
    </row>
    <row r="384" spans="1:25" x14ac:dyDescent="0.25">
      <c r="A384" s="56"/>
      <c r="B384" s="56"/>
      <c r="C384" s="56"/>
      <c r="D384" s="56"/>
      <c r="E384" s="56"/>
      <c r="F384" s="56"/>
      <c r="G384" s="56"/>
      <c r="H384" s="56"/>
      <c r="I384" s="56"/>
      <c r="J384" s="56"/>
      <c r="K384" s="56"/>
      <c r="L384" s="56"/>
      <c r="M384" s="56"/>
      <c r="N384" s="56"/>
      <c r="O384" s="56"/>
      <c r="P384" s="56"/>
      <c r="Q384" s="56"/>
      <c r="R384" s="56"/>
      <c r="S384" s="56"/>
      <c r="T384" s="56"/>
      <c r="U384" s="56"/>
      <c r="V384" s="56"/>
      <c r="W384" s="56"/>
      <c r="X384" s="56"/>
      <c r="Y384" s="56"/>
    </row>
    <row r="385" spans="1:25" x14ac:dyDescent="0.25">
      <c r="A385" s="56"/>
      <c r="B385" s="56"/>
      <c r="C385" s="56"/>
      <c r="D385" s="56"/>
      <c r="E385" s="56"/>
      <c r="F385" s="56"/>
      <c r="G385" s="56"/>
      <c r="H385" s="56"/>
      <c r="I385" s="56"/>
      <c r="J385" s="56"/>
      <c r="K385" s="56"/>
      <c r="L385" s="56"/>
      <c r="M385" s="56"/>
      <c r="N385" s="56"/>
      <c r="O385" s="56"/>
      <c r="P385" s="56"/>
      <c r="Q385" s="56"/>
      <c r="R385" s="56"/>
      <c r="S385" s="56"/>
      <c r="T385" s="56"/>
      <c r="U385" s="56"/>
      <c r="V385" s="56"/>
      <c r="W385" s="56"/>
      <c r="X385" s="56"/>
      <c r="Y385" s="56"/>
    </row>
    <row r="386" spans="1:25" x14ac:dyDescent="0.25">
      <c r="A386" s="56"/>
      <c r="B386" s="56"/>
      <c r="C386" s="56"/>
      <c r="D386" s="56"/>
      <c r="E386" s="56"/>
      <c r="F386" s="56"/>
      <c r="G386" s="56"/>
      <c r="H386" s="56"/>
      <c r="I386" s="56"/>
      <c r="J386" s="56"/>
      <c r="K386" s="56"/>
      <c r="L386" s="56"/>
      <c r="M386" s="56"/>
      <c r="N386" s="56"/>
      <c r="O386" s="56"/>
      <c r="P386" s="56"/>
      <c r="Q386" s="56"/>
      <c r="R386" s="56"/>
      <c r="S386" s="56"/>
      <c r="T386" s="56"/>
      <c r="U386" s="56"/>
      <c r="V386" s="56"/>
      <c r="W386" s="56"/>
      <c r="X386" s="56"/>
      <c r="Y386" s="56"/>
    </row>
    <row r="387" spans="1:25" x14ac:dyDescent="0.25">
      <c r="A387" s="56"/>
      <c r="B387" s="56"/>
      <c r="C387" s="56"/>
      <c r="D387" s="56"/>
      <c r="E387" s="56"/>
      <c r="F387" s="56"/>
      <c r="G387" s="56"/>
      <c r="H387" s="56"/>
      <c r="I387" s="56"/>
      <c r="J387" s="56"/>
      <c r="K387" s="56"/>
      <c r="L387" s="56"/>
      <c r="M387" s="56"/>
      <c r="N387" s="56"/>
      <c r="O387" s="56"/>
      <c r="P387" s="56"/>
      <c r="Q387" s="56"/>
      <c r="R387" s="56"/>
      <c r="S387" s="56"/>
      <c r="T387" s="56"/>
      <c r="U387" s="56"/>
      <c r="V387" s="56"/>
      <c r="W387" s="56"/>
      <c r="X387" s="56"/>
      <c r="Y387" s="56"/>
    </row>
    <row r="388" spans="1:25" x14ac:dyDescent="0.25">
      <c r="A388" s="56"/>
      <c r="B388" s="56"/>
      <c r="C388" s="56"/>
      <c r="D388" s="56"/>
      <c r="E388" s="56"/>
      <c r="F388" s="56"/>
      <c r="G388" s="56"/>
      <c r="H388" s="56"/>
      <c r="I388" s="56"/>
      <c r="J388" s="56"/>
      <c r="K388" s="56"/>
      <c r="L388" s="56"/>
      <c r="M388" s="56"/>
      <c r="N388" s="56"/>
      <c r="O388" s="56"/>
      <c r="P388" s="56"/>
      <c r="Q388" s="56"/>
      <c r="R388" s="56"/>
      <c r="S388" s="56"/>
      <c r="T388" s="56"/>
      <c r="U388" s="56"/>
      <c r="V388" s="56"/>
      <c r="W388" s="56"/>
      <c r="X388" s="56"/>
      <c r="Y388" s="56"/>
    </row>
    <row r="389" spans="1:25" x14ac:dyDescent="0.25">
      <c r="A389" s="56"/>
      <c r="B389" s="56"/>
      <c r="C389" s="56"/>
      <c r="D389" s="56"/>
      <c r="E389" s="56"/>
      <c r="F389" s="56"/>
      <c r="G389" s="56"/>
      <c r="H389" s="56"/>
      <c r="I389" s="56"/>
      <c r="J389" s="56"/>
      <c r="K389" s="56"/>
      <c r="L389" s="56"/>
      <c r="M389" s="56"/>
      <c r="N389" s="56"/>
      <c r="O389" s="56"/>
      <c r="P389" s="56"/>
      <c r="Q389" s="56"/>
      <c r="R389" s="56"/>
      <c r="S389" s="56"/>
      <c r="T389" s="56"/>
      <c r="U389" s="56"/>
      <c r="V389" s="56"/>
      <c r="W389" s="56"/>
      <c r="X389" s="56"/>
      <c r="Y389" s="56"/>
    </row>
    <row r="390" spans="1:25" x14ac:dyDescent="0.25">
      <c r="A390" s="56"/>
      <c r="B390" s="56"/>
      <c r="C390" s="56"/>
      <c r="D390" s="56"/>
      <c r="E390" s="56"/>
      <c r="F390" s="56"/>
      <c r="G390" s="56"/>
      <c r="H390" s="56"/>
      <c r="I390" s="56"/>
      <c r="J390" s="56"/>
      <c r="K390" s="56"/>
      <c r="L390" s="56"/>
      <c r="M390" s="56"/>
      <c r="N390" s="56"/>
      <c r="O390" s="56"/>
      <c r="P390" s="56"/>
      <c r="Q390" s="56"/>
      <c r="R390" s="56"/>
      <c r="S390" s="56"/>
      <c r="T390" s="56"/>
      <c r="U390" s="56"/>
      <c r="V390" s="56"/>
      <c r="W390" s="56"/>
      <c r="X390" s="56"/>
      <c r="Y390" s="56"/>
    </row>
    <row r="391" spans="1:25" x14ac:dyDescent="0.25">
      <c r="A391" s="56"/>
      <c r="B391" s="56"/>
      <c r="C391" s="56"/>
      <c r="D391" s="56"/>
      <c r="E391" s="56"/>
      <c r="F391" s="56"/>
      <c r="G391" s="56"/>
      <c r="H391" s="56"/>
      <c r="I391" s="56"/>
      <c r="J391" s="56"/>
      <c r="K391" s="56"/>
      <c r="L391" s="56"/>
      <c r="M391" s="56"/>
      <c r="N391" s="56"/>
      <c r="O391" s="56"/>
      <c r="P391" s="56"/>
      <c r="Q391" s="56"/>
      <c r="R391" s="56"/>
      <c r="S391" s="56"/>
      <c r="T391" s="56"/>
      <c r="U391" s="56"/>
      <c r="V391" s="56"/>
      <c r="W391" s="56"/>
      <c r="X391" s="56"/>
      <c r="Y391" s="56"/>
    </row>
    <row r="392" spans="1:25" x14ac:dyDescent="0.25">
      <c r="A392" s="56"/>
      <c r="B392" s="56"/>
      <c r="C392" s="56"/>
      <c r="D392" s="56"/>
      <c r="E392" s="56"/>
      <c r="F392" s="56"/>
      <c r="G392" s="56"/>
      <c r="H392" s="56"/>
      <c r="I392" s="56"/>
      <c r="J392" s="56"/>
      <c r="K392" s="56"/>
      <c r="L392" s="56"/>
      <c r="M392" s="56"/>
      <c r="N392" s="56"/>
      <c r="O392" s="56"/>
      <c r="P392" s="56"/>
      <c r="Q392" s="56"/>
      <c r="R392" s="56"/>
      <c r="S392" s="56"/>
      <c r="T392" s="56"/>
      <c r="U392" s="56"/>
      <c r="V392" s="56"/>
      <c r="W392" s="56"/>
      <c r="X392" s="56"/>
      <c r="Y392" s="56"/>
    </row>
    <row r="393" spans="1:25" s="53" customFormat="1" x14ac:dyDescent="0.25">
      <c r="A393" s="56"/>
      <c r="B393" s="56"/>
      <c r="C393" s="56"/>
      <c r="D393" s="56"/>
      <c r="E393" s="56"/>
      <c r="F393" s="56"/>
      <c r="G393" s="56"/>
      <c r="H393" s="56"/>
      <c r="I393" s="56"/>
      <c r="J393" s="56"/>
      <c r="K393" s="56"/>
      <c r="L393" s="56"/>
      <c r="M393" s="56"/>
      <c r="N393" s="56"/>
      <c r="O393" s="56"/>
      <c r="P393" s="56"/>
      <c r="Q393" s="56"/>
      <c r="R393" s="56"/>
      <c r="S393" s="56"/>
      <c r="T393" s="56"/>
      <c r="U393" s="56"/>
      <c r="V393" s="56"/>
      <c r="W393" s="56"/>
      <c r="X393" s="56"/>
      <c r="Y393" s="56"/>
    </row>
    <row r="394" spans="1:25" x14ac:dyDescent="0.25">
      <c r="A394" s="56"/>
      <c r="B394" s="56"/>
      <c r="C394" s="56"/>
      <c r="D394" s="56"/>
      <c r="E394" s="56"/>
      <c r="F394" s="56"/>
      <c r="G394" s="56"/>
      <c r="H394" s="56"/>
      <c r="I394" s="56"/>
      <c r="J394" s="56"/>
      <c r="K394" s="56"/>
      <c r="L394" s="56"/>
      <c r="M394" s="56"/>
      <c r="N394" s="56"/>
      <c r="O394" s="56"/>
      <c r="P394" s="56"/>
      <c r="Q394" s="56"/>
      <c r="R394" s="56"/>
      <c r="S394" s="56"/>
      <c r="T394" s="56"/>
      <c r="U394" s="56"/>
      <c r="V394" s="56"/>
      <c r="W394" s="56"/>
      <c r="X394" s="56"/>
      <c r="Y394" s="56"/>
    </row>
    <row r="398" spans="1:25" x14ac:dyDescent="0.25">
      <c r="A398" s="63" t="s">
        <v>147</v>
      </c>
      <c r="B398" s="63"/>
      <c r="C398" s="63"/>
      <c r="D398" s="63"/>
      <c r="E398" s="63"/>
      <c r="F398" s="63"/>
      <c r="G398" s="63"/>
      <c r="H398" s="63"/>
      <c r="I398" s="63"/>
      <c r="J398" s="63"/>
      <c r="K398" s="63"/>
      <c r="L398" s="63"/>
      <c r="M398" s="63"/>
      <c r="N398" s="63"/>
      <c r="O398" s="63"/>
      <c r="P398" s="63"/>
      <c r="Q398" s="63"/>
      <c r="R398" s="63"/>
      <c r="S398" s="63"/>
      <c r="T398" s="63"/>
      <c r="U398" s="63"/>
      <c r="V398" s="63"/>
      <c r="W398" s="63"/>
      <c r="X398" s="63"/>
      <c r="Y398" s="63"/>
    </row>
    <row r="399" spans="1:25" x14ac:dyDescent="0.25">
      <c r="A399" s="63"/>
      <c r="B399" s="63"/>
      <c r="C399" s="63"/>
      <c r="D399" s="63"/>
      <c r="E399" s="63"/>
      <c r="F399" s="63"/>
      <c r="G399" s="63"/>
      <c r="H399" s="63"/>
      <c r="I399" s="63"/>
      <c r="J399" s="63"/>
      <c r="K399" s="63"/>
      <c r="L399" s="63"/>
      <c r="M399" s="63"/>
      <c r="N399" s="63"/>
      <c r="O399" s="63"/>
      <c r="P399" s="63"/>
      <c r="Q399" s="63"/>
      <c r="R399" s="63"/>
      <c r="S399" s="63"/>
      <c r="T399" s="63"/>
      <c r="U399" s="63"/>
      <c r="V399" s="63"/>
      <c r="W399" s="63"/>
      <c r="X399" s="63"/>
      <c r="Y399" s="63"/>
    </row>
    <row r="400" spans="1:25" x14ac:dyDescent="0.25">
      <c r="A400" s="20"/>
      <c r="B400" s="20"/>
      <c r="C400" s="20"/>
      <c r="D400" s="20"/>
      <c r="E400" s="20"/>
      <c r="F400" s="20"/>
      <c r="G400" s="20"/>
      <c r="H400" s="20"/>
      <c r="I400" s="20"/>
      <c r="J400" s="20"/>
      <c r="K400" s="20"/>
      <c r="L400" s="20"/>
      <c r="M400" s="20"/>
      <c r="N400" s="20"/>
      <c r="O400" s="20"/>
      <c r="P400" s="20"/>
      <c r="Q400" s="20"/>
      <c r="R400" s="20"/>
      <c r="S400" s="20"/>
      <c r="T400" s="20"/>
      <c r="U400" s="20"/>
    </row>
    <row r="401" spans="2:24" ht="15.75" thickBot="1" x14ac:dyDescent="0.3"/>
    <row r="402" spans="2:24" ht="30" customHeight="1" x14ac:dyDescent="0.25">
      <c r="B402" s="137" t="s">
        <v>9</v>
      </c>
      <c r="C402" s="138"/>
      <c r="D402" s="138"/>
      <c r="E402" s="138"/>
      <c r="F402" s="138"/>
      <c r="G402" s="138"/>
      <c r="H402" s="138"/>
      <c r="I402" s="138"/>
      <c r="J402" s="141" t="str">
        <f>Arkusz8!C6</f>
        <v>27.11.2023 - 03.12.2023</v>
      </c>
      <c r="K402" s="141"/>
      <c r="L402" s="141"/>
      <c r="M402" s="141" t="str">
        <f>Arkusz8!C10</f>
        <v>04.12.2023 - 10.12.2023</v>
      </c>
      <c r="N402" s="141"/>
      <c r="O402" s="141"/>
      <c r="P402" s="141" t="str">
        <f>Arkusz8!C9</f>
        <v>11.12.2023 - 17.12.2023</v>
      </c>
      <c r="Q402" s="141"/>
      <c r="R402" s="141"/>
      <c r="S402" s="141" t="str">
        <f>Arkusz8!C8</f>
        <v>18.12.2023 - 24.12.2023</v>
      </c>
      <c r="T402" s="141"/>
      <c r="U402" s="141"/>
      <c r="V402" s="141" t="str">
        <f>Arkusz8!C7</f>
        <v>25.12.2023 - 31.12.2023</v>
      </c>
      <c r="W402" s="141"/>
      <c r="X402" s="173"/>
    </row>
    <row r="403" spans="2:24" x14ac:dyDescent="0.25">
      <c r="B403" s="256" t="s">
        <v>29</v>
      </c>
      <c r="C403" s="257"/>
      <c r="D403" s="257"/>
      <c r="E403" s="257"/>
      <c r="F403" s="257"/>
      <c r="G403" s="257"/>
      <c r="H403" s="257"/>
      <c r="I403" s="257"/>
      <c r="J403" s="172">
        <f>Arkusz8!A6</f>
        <v>648</v>
      </c>
      <c r="K403" s="172"/>
      <c r="L403" s="172"/>
      <c r="M403" s="172">
        <f>Arkusz8!A5</f>
        <v>642</v>
      </c>
      <c r="N403" s="172"/>
      <c r="O403" s="172"/>
      <c r="P403" s="172">
        <f>Arkusz8!A4</f>
        <v>671</v>
      </c>
      <c r="Q403" s="172"/>
      <c r="R403" s="172"/>
      <c r="S403" s="172">
        <f>Arkusz8!A3</f>
        <v>676</v>
      </c>
      <c r="T403" s="172"/>
      <c r="U403" s="172"/>
      <c r="V403" s="172">
        <f>Arkusz8!A2</f>
        <v>669</v>
      </c>
      <c r="W403" s="172"/>
      <c r="X403" s="172"/>
    </row>
    <row r="404" spans="2:24" x14ac:dyDescent="0.25">
      <c r="B404" s="254" t="s">
        <v>5</v>
      </c>
      <c r="C404" s="255"/>
      <c r="D404" s="255"/>
      <c r="E404" s="255"/>
      <c r="F404" s="255"/>
      <c r="G404" s="255"/>
      <c r="H404" s="255"/>
      <c r="I404" s="255"/>
      <c r="J404" s="131">
        <f>Arkusz8!A11</f>
        <v>3613</v>
      </c>
      <c r="K404" s="131"/>
      <c r="L404" s="131"/>
      <c r="M404" s="131">
        <f>Arkusz8!A10</f>
        <v>3660</v>
      </c>
      <c r="N404" s="131"/>
      <c r="O404" s="131"/>
      <c r="P404" s="131">
        <f>Arkusz8!A9</f>
        <v>3689</v>
      </c>
      <c r="Q404" s="131"/>
      <c r="R404" s="131"/>
      <c r="S404" s="131">
        <f>Arkusz8!A8</f>
        <v>3723</v>
      </c>
      <c r="T404" s="131"/>
      <c r="U404" s="131"/>
      <c r="V404" s="131">
        <f>Arkusz8!A7</f>
        <v>3708</v>
      </c>
      <c r="W404" s="131"/>
      <c r="X404" s="131"/>
    </row>
    <row r="405" spans="2:24" x14ac:dyDescent="0.25">
      <c r="B405" s="256" t="s">
        <v>6</v>
      </c>
      <c r="C405" s="257"/>
      <c r="D405" s="257"/>
      <c r="E405" s="257"/>
      <c r="F405" s="257"/>
      <c r="G405" s="257"/>
      <c r="H405" s="257"/>
      <c r="I405" s="257"/>
      <c r="J405" s="172">
        <f>Arkusz8!A16</f>
        <v>132</v>
      </c>
      <c r="K405" s="172"/>
      <c r="L405" s="172"/>
      <c r="M405" s="172">
        <f>Arkusz8!A15</f>
        <v>114</v>
      </c>
      <c r="N405" s="172"/>
      <c r="O405" s="172"/>
      <c r="P405" s="172">
        <f>Arkusz8!A14</f>
        <v>107</v>
      </c>
      <c r="Q405" s="172"/>
      <c r="R405" s="172"/>
      <c r="S405" s="172">
        <f>Arkusz8!A13</f>
        <v>81</v>
      </c>
      <c r="T405" s="172"/>
      <c r="U405" s="172"/>
      <c r="V405" s="172">
        <f>Arkusz8!A12</f>
        <v>97</v>
      </c>
      <c r="W405" s="172"/>
      <c r="X405" s="172"/>
    </row>
    <row r="406" spans="2:24" x14ac:dyDescent="0.25">
      <c r="B406" s="176" t="s">
        <v>7</v>
      </c>
      <c r="C406" s="177"/>
      <c r="D406" s="177"/>
      <c r="E406" s="177"/>
      <c r="F406" s="177"/>
      <c r="G406" s="177"/>
      <c r="H406" s="177"/>
      <c r="I406" s="177"/>
      <c r="J406" s="131">
        <f>Arkusz8!A21</f>
        <v>128</v>
      </c>
      <c r="K406" s="131"/>
      <c r="L406" s="131"/>
      <c r="M406" s="131">
        <f>Arkusz8!A20</f>
        <v>151</v>
      </c>
      <c r="N406" s="131"/>
      <c r="O406" s="131"/>
      <c r="P406" s="131">
        <f>Arkusz8!A19</f>
        <v>174</v>
      </c>
      <c r="Q406" s="131"/>
      <c r="R406" s="131"/>
      <c r="S406" s="131">
        <f>Arkusz8!A18</f>
        <v>122</v>
      </c>
      <c r="T406" s="131"/>
      <c r="U406" s="131"/>
      <c r="V406" s="131">
        <f>Arkusz8!A17</f>
        <v>59</v>
      </c>
      <c r="W406" s="131"/>
      <c r="X406" s="131"/>
    </row>
    <row r="407" spans="2:24" ht="15.75" thickBot="1" x14ac:dyDescent="0.3">
      <c r="B407" s="142" t="s">
        <v>92</v>
      </c>
      <c r="C407" s="143"/>
      <c r="D407" s="143"/>
      <c r="E407" s="143"/>
      <c r="F407" s="143"/>
      <c r="G407" s="143"/>
      <c r="H407" s="143"/>
      <c r="I407" s="143"/>
      <c r="J407" s="171">
        <f>Arkusz8!A26</f>
        <v>1</v>
      </c>
      <c r="K407" s="171"/>
      <c r="L407" s="171"/>
      <c r="M407" s="171">
        <f>Arkusz8!A25</f>
        <v>1</v>
      </c>
      <c r="N407" s="171"/>
      <c r="O407" s="171"/>
      <c r="P407" s="171">
        <f>Arkusz8!A24</f>
        <v>1</v>
      </c>
      <c r="Q407" s="171"/>
      <c r="R407" s="171"/>
      <c r="S407" s="171">
        <f>Arkusz8!A23</f>
        <v>1</v>
      </c>
      <c r="T407" s="171"/>
      <c r="U407" s="171"/>
      <c r="V407" s="171">
        <f>Arkusz8!A22</f>
        <v>1</v>
      </c>
      <c r="W407" s="171"/>
      <c r="X407" s="171"/>
    </row>
    <row r="408" spans="2:24" ht="15.75" thickBot="1" x14ac:dyDescent="0.3">
      <c r="B408" s="156" t="s">
        <v>93</v>
      </c>
      <c r="C408" s="157"/>
      <c r="D408" s="157"/>
      <c r="E408" s="157"/>
      <c r="F408" s="157"/>
      <c r="G408" s="157"/>
      <c r="H408" s="157"/>
      <c r="I408" s="157"/>
      <c r="J408" s="129">
        <f>SUM(J403,J404,J407)</f>
        <v>4262</v>
      </c>
      <c r="K408" s="129"/>
      <c r="L408" s="129"/>
      <c r="M408" s="129">
        <f>SUM(M403,M404,M407)</f>
        <v>4303</v>
      </c>
      <c r="N408" s="129"/>
      <c r="O408" s="129"/>
      <c r="P408" s="129">
        <f>SUM(P403,P404,P407)</f>
        <v>4361</v>
      </c>
      <c r="Q408" s="129"/>
      <c r="R408" s="129"/>
      <c r="S408" s="129">
        <f>SUM(S403,S404,S407)</f>
        <v>4400</v>
      </c>
      <c r="T408" s="129"/>
      <c r="U408" s="129"/>
      <c r="V408" s="129">
        <f>SUM(V403,V404,V407)</f>
        <v>4378</v>
      </c>
      <c r="W408" s="129"/>
      <c r="X408" s="130"/>
    </row>
    <row r="409" spans="2:24" x14ac:dyDescent="0.25">
      <c r="B409" s="22"/>
      <c r="C409" s="22"/>
      <c r="D409" s="22"/>
      <c r="E409" s="22"/>
      <c r="F409" s="22"/>
      <c r="G409" s="22"/>
      <c r="H409" s="22"/>
      <c r="I409" s="22"/>
      <c r="J409" s="23"/>
      <c r="K409" s="23"/>
      <c r="L409" s="23"/>
      <c r="M409" s="23"/>
      <c r="N409" s="23"/>
      <c r="O409" s="23"/>
      <c r="P409" s="23"/>
      <c r="Q409" s="23"/>
      <c r="R409" s="23"/>
      <c r="S409" s="23"/>
      <c r="T409" s="23"/>
      <c r="U409" s="23"/>
      <c r="V409" s="23"/>
      <c r="W409" s="23"/>
      <c r="X409" s="23"/>
    </row>
    <row r="410" spans="2:24" x14ac:dyDescent="0.25">
      <c r="B410" s="22"/>
      <c r="C410" s="22"/>
      <c r="D410" s="22"/>
      <c r="E410" s="22"/>
      <c r="F410" s="22"/>
      <c r="G410" s="22"/>
      <c r="H410" s="22"/>
      <c r="I410" s="22"/>
      <c r="J410" s="23"/>
      <c r="K410" s="23"/>
      <c r="L410" s="23"/>
      <c r="M410" s="23"/>
      <c r="N410" s="23"/>
      <c r="O410" s="23"/>
      <c r="P410" s="23"/>
      <c r="Q410" s="23"/>
      <c r="R410" s="23"/>
      <c r="S410" s="23"/>
      <c r="T410" s="23"/>
      <c r="U410" s="23"/>
      <c r="V410" s="23"/>
      <c r="W410" s="23"/>
      <c r="X410" s="23"/>
    </row>
    <row r="411" spans="2:24" x14ac:dyDescent="0.25">
      <c r="B411" s="22"/>
      <c r="C411" s="22"/>
      <c r="D411" s="22"/>
      <c r="E411" s="22"/>
      <c r="F411" s="22"/>
      <c r="G411" s="22"/>
      <c r="H411" s="22"/>
      <c r="I411" s="22"/>
      <c r="J411" s="23"/>
      <c r="K411" s="23"/>
      <c r="L411" s="23"/>
      <c r="M411" s="23"/>
      <c r="N411" s="23"/>
      <c r="O411" s="23"/>
      <c r="P411" s="23"/>
      <c r="Q411" s="23"/>
      <c r="R411" s="23"/>
      <c r="S411" s="23"/>
      <c r="T411" s="23"/>
      <c r="U411" s="23"/>
      <c r="V411" s="23"/>
      <c r="W411" s="23"/>
      <c r="X411" s="23"/>
    </row>
    <row r="412" spans="2:24" x14ac:dyDescent="0.25">
      <c r="B412" s="22"/>
      <c r="C412" s="22"/>
      <c r="D412" s="22"/>
      <c r="E412" s="22"/>
      <c r="F412" s="22"/>
      <c r="G412" s="22"/>
      <c r="H412" s="22"/>
      <c r="I412" s="22"/>
      <c r="J412" s="23"/>
      <c r="K412" s="23"/>
      <c r="L412" s="23"/>
      <c r="M412" s="23"/>
      <c r="N412" s="23"/>
      <c r="O412" s="23"/>
      <c r="P412" s="23"/>
      <c r="Q412" s="23"/>
      <c r="R412" s="23"/>
      <c r="S412" s="23"/>
      <c r="T412" s="23"/>
      <c r="U412" s="23"/>
      <c r="V412" s="23"/>
      <c r="W412" s="23"/>
      <c r="X412" s="23"/>
    </row>
    <row r="413" spans="2:24" x14ac:dyDescent="0.25">
      <c r="B413" s="22"/>
      <c r="C413" s="22"/>
      <c r="D413" s="22"/>
      <c r="E413" s="22"/>
      <c r="F413" s="22"/>
      <c r="G413" s="22"/>
      <c r="H413" s="22"/>
      <c r="I413" s="22"/>
      <c r="J413" s="23"/>
      <c r="K413" s="23"/>
      <c r="L413" s="23"/>
      <c r="M413" s="23"/>
      <c r="N413" s="23"/>
      <c r="O413" s="23"/>
      <c r="P413" s="23"/>
      <c r="Q413" s="23"/>
      <c r="R413" s="23"/>
      <c r="S413" s="23"/>
      <c r="T413" s="23"/>
      <c r="U413" s="23"/>
      <c r="V413" s="23"/>
      <c r="W413" s="23"/>
      <c r="X413" s="23"/>
    </row>
    <row r="414" spans="2:24" x14ac:dyDescent="0.25">
      <c r="B414" s="22"/>
      <c r="C414" s="22"/>
      <c r="D414" s="22"/>
      <c r="E414" s="22"/>
      <c r="F414" s="22"/>
      <c r="G414" s="22"/>
      <c r="H414" s="22"/>
      <c r="I414" s="22"/>
      <c r="J414" s="23"/>
      <c r="K414" s="23"/>
      <c r="L414" s="23"/>
      <c r="M414" s="23"/>
      <c r="N414" s="23"/>
      <c r="O414" s="23"/>
      <c r="P414" s="23"/>
      <c r="Q414" s="23"/>
      <c r="R414" s="23"/>
      <c r="S414" s="23"/>
      <c r="T414" s="23"/>
      <c r="U414" s="23"/>
      <c r="V414" s="23"/>
      <c r="W414" s="23"/>
      <c r="X414" s="23"/>
    </row>
    <row r="429" spans="1:21" x14ac:dyDescent="0.25">
      <c r="A429" s="4"/>
      <c r="B429" s="4"/>
      <c r="C429" s="4"/>
      <c r="D429" s="4"/>
      <c r="E429" s="4"/>
      <c r="F429" s="4"/>
      <c r="G429" s="4"/>
      <c r="H429" s="4"/>
      <c r="I429" s="4"/>
      <c r="J429" s="4"/>
      <c r="K429" s="4"/>
      <c r="L429" s="4"/>
      <c r="M429" s="4"/>
      <c r="N429" s="4"/>
      <c r="O429" s="4"/>
      <c r="P429" s="4"/>
      <c r="Q429" s="4"/>
      <c r="R429" s="4"/>
      <c r="S429" s="4"/>
      <c r="T429" s="4"/>
      <c r="U429" s="4"/>
    </row>
    <row r="430" spans="1:21" x14ac:dyDescent="0.25">
      <c r="A430" s="4"/>
      <c r="B430" s="4"/>
      <c r="C430" s="4"/>
      <c r="D430" s="4"/>
      <c r="E430" s="4"/>
      <c r="F430" s="4"/>
      <c r="G430" s="4"/>
      <c r="H430" s="4"/>
      <c r="I430" s="4"/>
      <c r="J430" s="4"/>
      <c r="K430" s="4"/>
      <c r="L430" s="4"/>
      <c r="M430" s="4"/>
      <c r="N430" s="4"/>
      <c r="O430" s="4"/>
      <c r="P430" s="4"/>
      <c r="Q430" s="4"/>
      <c r="R430" s="4"/>
      <c r="S430" s="4"/>
      <c r="T430" s="4"/>
      <c r="U430" s="4"/>
    </row>
    <row r="431" spans="1:21" x14ac:dyDescent="0.25">
      <c r="A431" s="4"/>
      <c r="B431" s="4"/>
      <c r="C431" s="4"/>
      <c r="D431" s="4"/>
      <c r="E431" s="4"/>
      <c r="F431" s="4"/>
      <c r="G431" s="4"/>
      <c r="H431" s="4"/>
      <c r="I431" s="4"/>
      <c r="J431" s="4"/>
      <c r="K431" s="4"/>
      <c r="L431" s="4"/>
      <c r="M431" s="4"/>
      <c r="N431" s="4"/>
      <c r="O431" s="4"/>
      <c r="P431" s="4"/>
      <c r="Q431" s="4"/>
      <c r="R431" s="4"/>
      <c r="S431" s="4"/>
      <c r="T431" s="4"/>
      <c r="U431" s="4"/>
    </row>
    <row r="432" spans="1:21" x14ac:dyDescent="0.25">
      <c r="A432" s="24"/>
      <c r="B432" s="24"/>
      <c r="C432" s="24"/>
      <c r="D432" s="24"/>
      <c r="E432" s="24"/>
      <c r="F432" s="24"/>
      <c r="G432" s="24"/>
      <c r="H432" s="24"/>
      <c r="I432" s="24"/>
      <c r="J432" s="24"/>
      <c r="K432" s="24"/>
      <c r="L432" s="24"/>
      <c r="M432" s="24"/>
      <c r="N432" s="24"/>
      <c r="O432" s="24"/>
      <c r="P432" s="24"/>
      <c r="Q432" s="24"/>
      <c r="R432" s="24"/>
      <c r="S432" s="24"/>
      <c r="T432" s="24"/>
      <c r="U432" s="24"/>
    </row>
    <row r="433" spans="1:25" x14ac:dyDescent="0.25">
      <c r="A433" s="57" t="s">
        <v>168</v>
      </c>
      <c r="B433" s="57"/>
      <c r="C433" s="57"/>
      <c r="D433" s="57"/>
      <c r="E433" s="57"/>
      <c r="F433" s="57"/>
      <c r="G433" s="57"/>
      <c r="H433" s="57"/>
      <c r="I433" s="57"/>
      <c r="J433" s="57"/>
      <c r="K433" s="57"/>
      <c r="L433" s="57"/>
      <c r="M433" s="57"/>
      <c r="N433" s="57"/>
      <c r="O433" s="57"/>
      <c r="P433" s="57"/>
      <c r="Q433" s="57"/>
      <c r="R433" s="57"/>
      <c r="S433" s="57"/>
      <c r="T433" s="57"/>
      <c r="U433" s="57"/>
      <c r="V433" s="57"/>
      <c r="W433" s="57"/>
      <c r="X433" s="57"/>
      <c r="Y433" s="57"/>
    </row>
    <row r="434" spans="1:25" x14ac:dyDescent="0.25">
      <c r="A434" s="57"/>
      <c r="B434" s="57"/>
      <c r="C434" s="57"/>
      <c r="D434" s="57"/>
      <c r="E434" s="57"/>
      <c r="F434" s="57"/>
      <c r="G434" s="57"/>
      <c r="H434" s="57"/>
      <c r="I434" s="57"/>
      <c r="J434" s="57"/>
      <c r="K434" s="57"/>
      <c r="L434" s="57"/>
      <c r="M434" s="57"/>
      <c r="N434" s="57"/>
      <c r="O434" s="57"/>
      <c r="P434" s="57"/>
      <c r="Q434" s="57"/>
      <c r="R434" s="57"/>
      <c r="S434" s="57"/>
      <c r="T434" s="57"/>
      <c r="U434" s="57"/>
      <c r="V434" s="57"/>
      <c r="W434" s="57"/>
      <c r="X434" s="57"/>
      <c r="Y434" s="57"/>
    </row>
    <row r="435" spans="1:25" x14ac:dyDescent="0.25">
      <c r="A435" s="57"/>
      <c r="B435" s="57"/>
      <c r="C435" s="57"/>
      <c r="D435" s="57"/>
      <c r="E435" s="57"/>
      <c r="F435" s="57"/>
      <c r="G435" s="57"/>
      <c r="H435" s="57"/>
      <c r="I435" s="57"/>
      <c r="J435" s="57"/>
      <c r="K435" s="57"/>
      <c r="L435" s="57"/>
      <c r="M435" s="57"/>
      <c r="N435" s="57"/>
      <c r="O435" s="57"/>
      <c r="P435" s="57"/>
      <c r="Q435" s="57"/>
      <c r="R435" s="57"/>
      <c r="S435" s="57"/>
      <c r="T435" s="57"/>
      <c r="U435" s="57"/>
      <c r="V435" s="57"/>
      <c r="W435" s="57"/>
      <c r="X435" s="57"/>
      <c r="Y435" s="57"/>
    </row>
    <row r="438" spans="1:25" x14ac:dyDescent="0.25">
      <c r="A438" s="40" t="s">
        <v>48</v>
      </c>
      <c r="B438" s="40"/>
      <c r="C438" s="40"/>
      <c r="D438" s="40"/>
      <c r="E438" s="40"/>
      <c r="F438" s="40"/>
      <c r="G438" s="40"/>
      <c r="H438" s="40"/>
      <c r="I438" s="40"/>
      <c r="J438" s="40"/>
      <c r="K438" s="40"/>
      <c r="L438" s="40"/>
      <c r="M438" s="40"/>
      <c r="N438" s="40"/>
      <c r="O438" s="40"/>
      <c r="R438" s="41"/>
      <c r="S438" s="41"/>
      <c r="T438" s="41"/>
    </row>
    <row r="439" spans="1:25" x14ac:dyDescent="0.25">
      <c r="P439" s="42"/>
      <c r="Q439" s="42"/>
      <c r="R439" s="41"/>
      <c r="S439" s="41"/>
      <c r="T439" s="41"/>
      <c r="U439" s="42"/>
    </row>
    <row r="440" spans="1:25" x14ac:dyDescent="0.25">
      <c r="G440" s="4"/>
      <c r="H440" s="4"/>
      <c r="I440" s="4"/>
      <c r="J440" s="4"/>
      <c r="K440" s="4"/>
      <c r="L440" s="4"/>
      <c r="M440" s="4"/>
      <c r="N440" s="4"/>
      <c r="O440" s="4"/>
      <c r="P440" s="4"/>
      <c r="Q440" s="4"/>
      <c r="R440" s="4"/>
      <c r="S440" s="4"/>
      <c r="T440" s="4"/>
      <c r="U440" s="4"/>
    </row>
    <row r="441" spans="1:25" x14ac:dyDescent="0.25">
      <c r="A441" s="55" t="s">
        <v>179</v>
      </c>
      <c r="B441" s="128"/>
      <c r="C441" s="128"/>
      <c r="D441" s="128"/>
      <c r="E441" s="128"/>
      <c r="F441" s="128"/>
      <c r="G441" s="128"/>
      <c r="H441" s="128"/>
      <c r="I441" s="128"/>
      <c r="J441" s="128"/>
      <c r="K441" s="128"/>
      <c r="L441" s="128"/>
      <c r="M441" s="128"/>
      <c r="N441" s="128"/>
      <c r="O441" s="128"/>
      <c r="P441" s="128"/>
      <c r="Q441" s="128"/>
      <c r="R441" s="128"/>
      <c r="S441" s="128"/>
      <c r="T441" s="128"/>
      <c r="U441" s="128"/>
      <c r="V441" s="128"/>
      <c r="W441" s="128"/>
      <c r="X441" s="128"/>
      <c r="Y441" s="128"/>
    </row>
    <row r="442" spans="1:25" x14ac:dyDescent="0.25">
      <c r="A442" s="128"/>
      <c r="B442" s="128"/>
      <c r="C442" s="128"/>
      <c r="D442" s="128"/>
      <c r="E442" s="128"/>
      <c r="F442" s="128"/>
      <c r="G442" s="128"/>
      <c r="H442" s="128"/>
      <c r="I442" s="128"/>
      <c r="J442" s="128"/>
      <c r="K442" s="128"/>
      <c r="L442" s="128"/>
      <c r="M442" s="128"/>
      <c r="N442" s="128"/>
      <c r="O442" s="128"/>
      <c r="P442" s="128"/>
      <c r="Q442" s="128"/>
      <c r="R442" s="128"/>
      <c r="S442" s="128"/>
      <c r="T442" s="128"/>
      <c r="U442" s="128"/>
      <c r="V442" s="128"/>
      <c r="W442" s="128"/>
      <c r="X442" s="128"/>
      <c r="Y442" s="128"/>
    </row>
    <row r="443" spans="1:25" x14ac:dyDescent="0.25">
      <c r="A443" s="128"/>
      <c r="B443" s="128"/>
      <c r="C443" s="128"/>
      <c r="D443" s="128"/>
      <c r="E443" s="128"/>
      <c r="F443" s="128"/>
      <c r="G443" s="128"/>
      <c r="H443" s="128"/>
      <c r="I443" s="128"/>
      <c r="J443" s="128"/>
      <c r="K443" s="128"/>
      <c r="L443" s="128"/>
      <c r="M443" s="128"/>
      <c r="N443" s="128"/>
      <c r="O443" s="128"/>
      <c r="P443" s="128"/>
      <c r="Q443" s="128"/>
      <c r="R443" s="128"/>
      <c r="S443" s="128"/>
      <c r="T443" s="128"/>
      <c r="U443" s="128"/>
      <c r="V443" s="128"/>
      <c r="W443" s="128"/>
      <c r="X443" s="128"/>
      <c r="Y443" s="128"/>
    </row>
    <row r="444" spans="1:25" x14ac:dyDescent="0.25">
      <c r="A444" s="128"/>
      <c r="B444" s="128"/>
      <c r="C444" s="128"/>
      <c r="D444" s="128"/>
      <c r="E444" s="128"/>
      <c r="F444" s="128"/>
      <c r="G444" s="128"/>
      <c r="H444" s="128"/>
      <c r="I444" s="128"/>
      <c r="J444" s="128"/>
      <c r="K444" s="128"/>
      <c r="L444" s="128"/>
      <c r="M444" s="128"/>
      <c r="N444" s="128"/>
      <c r="O444" s="128"/>
      <c r="P444" s="128"/>
      <c r="Q444" s="128"/>
      <c r="R444" s="128"/>
      <c r="S444" s="128"/>
      <c r="T444" s="128"/>
      <c r="U444" s="128"/>
      <c r="V444" s="128"/>
      <c r="W444" s="128"/>
      <c r="X444" s="128"/>
      <c r="Y444" s="128"/>
    </row>
    <row r="445" spans="1:25" x14ac:dyDescent="0.25">
      <c r="A445" s="128"/>
      <c r="B445" s="128"/>
      <c r="C445" s="128"/>
      <c r="D445" s="128"/>
      <c r="E445" s="128"/>
      <c r="F445" s="128"/>
      <c r="G445" s="128"/>
      <c r="H445" s="128"/>
      <c r="I445" s="128"/>
      <c r="J445" s="128"/>
      <c r="K445" s="128"/>
      <c r="L445" s="128"/>
      <c r="M445" s="128"/>
      <c r="N445" s="128"/>
      <c r="O445" s="128"/>
      <c r="P445" s="128"/>
      <c r="Q445" s="128"/>
      <c r="R445" s="128"/>
      <c r="S445" s="128"/>
      <c r="T445" s="128"/>
      <c r="U445" s="128"/>
      <c r="V445" s="128"/>
      <c r="W445" s="128"/>
      <c r="X445" s="128"/>
      <c r="Y445" s="128"/>
    </row>
    <row r="446" spans="1:25" x14ac:dyDescent="0.25">
      <c r="A446" s="128"/>
      <c r="B446" s="128"/>
      <c r="C446" s="128"/>
      <c r="D446" s="128"/>
      <c r="E446" s="128"/>
      <c r="F446" s="128"/>
      <c r="G446" s="128"/>
      <c r="H446" s="128"/>
      <c r="I446" s="128"/>
      <c r="J446" s="128"/>
      <c r="K446" s="128"/>
      <c r="L446" s="128"/>
      <c r="M446" s="128"/>
      <c r="N446" s="128"/>
      <c r="O446" s="128"/>
      <c r="P446" s="128"/>
      <c r="Q446" s="128"/>
      <c r="R446" s="128"/>
      <c r="S446" s="128"/>
      <c r="T446" s="128"/>
      <c r="U446" s="128"/>
      <c r="V446" s="128"/>
      <c r="W446" s="128"/>
      <c r="X446" s="128"/>
      <c r="Y446" s="128"/>
    </row>
    <row r="447" spans="1:25" x14ac:dyDescent="0.25">
      <c r="A447" s="128"/>
      <c r="B447" s="128"/>
      <c r="C447" s="128"/>
      <c r="D447" s="128"/>
      <c r="E447" s="128"/>
      <c r="F447" s="128"/>
      <c r="G447" s="128"/>
      <c r="H447" s="128"/>
      <c r="I447" s="128"/>
      <c r="J447" s="128"/>
      <c r="K447" s="128"/>
      <c r="L447" s="128"/>
      <c r="M447" s="128"/>
      <c r="N447" s="128"/>
      <c r="O447" s="128"/>
      <c r="P447" s="128"/>
      <c r="Q447" s="128"/>
      <c r="R447" s="128"/>
      <c r="S447" s="128"/>
      <c r="T447" s="128"/>
      <c r="U447" s="128"/>
      <c r="V447" s="128"/>
      <c r="W447" s="128"/>
      <c r="X447" s="128"/>
      <c r="Y447" s="128"/>
    </row>
    <row r="448" spans="1:25" x14ac:dyDescent="0.25">
      <c r="A448" s="128"/>
      <c r="B448" s="128"/>
      <c r="C448" s="128"/>
      <c r="D448" s="128"/>
      <c r="E448" s="128"/>
      <c r="F448" s="128"/>
      <c r="G448" s="128"/>
      <c r="H448" s="128"/>
      <c r="I448" s="128"/>
      <c r="J448" s="128"/>
      <c r="K448" s="128"/>
      <c r="L448" s="128"/>
      <c r="M448" s="128"/>
      <c r="N448" s="128"/>
      <c r="O448" s="128"/>
      <c r="P448" s="128"/>
      <c r="Q448" s="128"/>
      <c r="R448" s="128"/>
      <c r="S448" s="128"/>
      <c r="T448" s="128"/>
      <c r="U448" s="128"/>
      <c r="V448" s="128"/>
      <c r="W448" s="128"/>
      <c r="X448" s="128"/>
      <c r="Y448" s="128"/>
    </row>
    <row r="449" spans="1:25" x14ac:dyDescent="0.25">
      <c r="A449" s="128"/>
      <c r="B449" s="128"/>
      <c r="C449" s="128"/>
      <c r="D449" s="128"/>
      <c r="E449" s="128"/>
      <c r="F449" s="128"/>
      <c r="G449" s="128"/>
      <c r="H449" s="128"/>
      <c r="I449" s="128"/>
      <c r="J449" s="128"/>
      <c r="K449" s="128"/>
      <c r="L449" s="128"/>
      <c r="M449" s="128"/>
      <c r="N449" s="128"/>
      <c r="O449" s="128"/>
      <c r="P449" s="128"/>
      <c r="Q449" s="128"/>
      <c r="R449" s="128"/>
      <c r="S449" s="128"/>
      <c r="T449" s="128"/>
      <c r="U449" s="128"/>
      <c r="V449" s="128"/>
      <c r="W449" s="128"/>
      <c r="X449" s="128"/>
      <c r="Y449" s="128"/>
    </row>
    <row r="450" spans="1:25" x14ac:dyDescent="0.25">
      <c r="A450" s="128"/>
      <c r="B450" s="128"/>
      <c r="C450" s="128"/>
      <c r="D450" s="128"/>
      <c r="E450" s="128"/>
      <c r="F450" s="128"/>
      <c r="G450" s="128"/>
      <c r="H450" s="128"/>
      <c r="I450" s="128"/>
      <c r="J450" s="128"/>
      <c r="K450" s="128"/>
      <c r="L450" s="128"/>
      <c r="M450" s="128"/>
      <c r="N450" s="128"/>
      <c r="O450" s="128"/>
      <c r="P450" s="128"/>
      <c r="Q450" s="128"/>
      <c r="R450" s="128"/>
      <c r="S450" s="128"/>
      <c r="T450" s="128"/>
      <c r="U450" s="128"/>
      <c r="V450" s="128"/>
      <c r="W450" s="128"/>
      <c r="X450" s="128"/>
      <c r="Y450" s="128"/>
    </row>
    <row r="451" spans="1:25" x14ac:dyDescent="0.25">
      <c r="A451" s="128"/>
      <c r="B451" s="128"/>
      <c r="C451" s="128"/>
      <c r="D451" s="128"/>
      <c r="E451" s="128"/>
      <c r="F451" s="128"/>
      <c r="G451" s="128"/>
      <c r="H451" s="128"/>
      <c r="I451" s="128"/>
      <c r="J451" s="128"/>
      <c r="K451" s="128"/>
      <c r="L451" s="128"/>
      <c r="M451" s="128"/>
      <c r="N451" s="128"/>
      <c r="O451" s="128"/>
      <c r="P451" s="128"/>
      <c r="Q451" s="128"/>
      <c r="R451" s="128"/>
      <c r="S451" s="128"/>
      <c r="T451" s="128"/>
      <c r="U451" s="128"/>
      <c r="V451" s="128"/>
      <c r="W451" s="128"/>
      <c r="X451" s="128"/>
      <c r="Y451" s="128"/>
    </row>
    <row r="452" spans="1:25" x14ac:dyDescent="0.25">
      <c r="A452" s="128"/>
      <c r="B452" s="128"/>
      <c r="C452" s="128"/>
      <c r="D452" s="128"/>
      <c r="E452" s="128"/>
      <c r="F452" s="128"/>
      <c r="G452" s="128"/>
      <c r="H452" s="128"/>
      <c r="I452" s="128"/>
      <c r="J452" s="128"/>
      <c r="K452" s="128"/>
      <c r="L452" s="128"/>
      <c r="M452" s="128"/>
      <c r="N452" s="128"/>
      <c r="O452" s="128"/>
      <c r="P452" s="128"/>
      <c r="Q452" s="128"/>
      <c r="R452" s="128"/>
      <c r="S452" s="128"/>
      <c r="T452" s="128"/>
      <c r="U452" s="128"/>
      <c r="V452" s="128"/>
      <c r="W452" s="128"/>
      <c r="X452" s="128"/>
      <c r="Y452" s="128"/>
    </row>
    <row r="453" spans="1:25" x14ac:dyDescent="0.25">
      <c r="A453" s="128"/>
      <c r="B453" s="128"/>
      <c r="C453" s="128"/>
      <c r="D453" s="128"/>
      <c r="E453" s="128"/>
      <c r="F453" s="128"/>
      <c r="G453" s="128"/>
      <c r="H453" s="128"/>
      <c r="I453" s="128"/>
      <c r="J453" s="128"/>
      <c r="K453" s="128"/>
      <c r="L453" s="128"/>
      <c r="M453" s="128"/>
      <c r="N453" s="128"/>
      <c r="O453" s="128"/>
      <c r="P453" s="128"/>
      <c r="Q453" s="128"/>
      <c r="R453" s="128"/>
      <c r="S453" s="128"/>
      <c r="T453" s="128"/>
      <c r="U453" s="128"/>
      <c r="V453" s="128"/>
      <c r="W453" s="128"/>
      <c r="X453" s="128"/>
      <c r="Y453" s="128"/>
    </row>
    <row r="454" spans="1:25" x14ac:dyDescent="0.25">
      <c r="A454" s="128"/>
      <c r="B454" s="128"/>
      <c r="C454" s="128"/>
      <c r="D454" s="128"/>
      <c r="E454" s="128"/>
      <c r="F454" s="128"/>
      <c r="G454" s="128"/>
      <c r="H454" s="128"/>
      <c r="I454" s="128"/>
      <c r="J454" s="128"/>
      <c r="K454" s="128"/>
      <c r="L454" s="128"/>
      <c r="M454" s="128"/>
      <c r="N454" s="128"/>
      <c r="O454" s="128"/>
      <c r="P454" s="128"/>
      <c r="Q454" s="128"/>
      <c r="R454" s="128"/>
      <c r="S454" s="128"/>
      <c r="T454" s="128"/>
      <c r="U454" s="128"/>
      <c r="V454" s="128"/>
      <c r="W454" s="128"/>
      <c r="X454" s="128"/>
      <c r="Y454" s="128"/>
    </row>
    <row r="455" spans="1:25" x14ac:dyDescent="0.25">
      <c r="A455" s="128"/>
      <c r="B455" s="128"/>
      <c r="C455" s="128"/>
      <c r="D455" s="128"/>
      <c r="E455" s="128"/>
      <c r="F455" s="128"/>
      <c r="G455" s="128"/>
      <c r="H455" s="128"/>
      <c r="I455" s="128"/>
      <c r="J455" s="128"/>
      <c r="K455" s="128"/>
      <c r="L455" s="128"/>
      <c r="M455" s="128"/>
      <c r="N455" s="128"/>
      <c r="O455" s="128"/>
      <c r="P455" s="128"/>
      <c r="Q455" s="128"/>
      <c r="R455" s="128"/>
      <c r="S455" s="128"/>
      <c r="T455" s="128"/>
      <c r="U455" s="128"/>
      <c r="V455" s="128"/>
      <c r="W455" s="128"/>
      <c r="X455" s="128"/>
      <c r="Y455" s="128"/>
    </row>
    <row r="456" spans="1:25" x14ac:dyDescent="0.25">
      <c r="A456" s="128"/>
      <c r="B456" s="128"/>
      <c r="C456" s="128"/>
      <c r="D456" s="128"/>
      <c r="E456" s="128"/>
      <c r="F456" s="128"/>
      <c r="G456" s="128"/>
      <c r="H456" s="128"/>
      <c r="I456" s="128"/>
      <c r="J456" s="128"/>
      <c r="K456" s="128"/>
      <c r="L456" s="128"/>
      <c r="M456" s="128"/>
      <c r="N456" s="128"/>
      <c r="O456" s="128"/>
      <c r="P456" s="128"/>
      <c r="Q456" s="128"/>
      <c r="R456" s="128"/>
      <c r="S456" s="128"/>
      <c r="T456" s="128"/>
      <c r="U456" s="128"/>
      <c r="V456" s="128"/>
      <c r="W456" s="128"/>
      <c r="X456" s="128"/>
      <c r="Y456" s="128"/>
    </row>
    <row r="457" spans="1:25" x14ac:dyDescent="0.25">
      <c r="A457" s="128"/>
      <c r="B457" s="128"/>
      <c r="C457" s="128"/>
      <c r="D457" s="128"/>
      <c r="E457" s="128"/>
      <c r="F457" s="128"/>
      <c r="G457" s="128"/>
      <c r="H457" s="128"/>
      <c r="I457" s="128"/>
      <c r="J457" s="128"/>
      <c r="K457" s="128"/>
      <c r="L457" s="128"/>
      <c r="M457" s="128"/>
      <c r="N457" s="128"/>
      <c r="O457" s="128"/>
      <c r="P457" s="128"/>
      <c r="Q457" s="128"/>
      <c r="R457" s="128"/>
      <c r="S457" s="128"/>
      <c r="T457" s="128"/>
      <c r="U457" s="128"/>
      <c r="V457" s="128"/>
      <c r="W457" s="128"/>
      <c r="X457" s="128"/>
      <c r="Y457" s="128"/>
    </row>
    <row r="458" spans="1:25" x14ac:dyDescent="0.25">
      <c r="A458" s="128"/>
      <c r="B458" s="128"/>
      <c r="C458" s="128"/>
      <c r="D458" s="128"/>
      <c r="E458" s="128"/>
      <c r="F458" s="128"/>
      <c r="G458" s="128"/>
      <c r="H458" s="128"/>
      <c r="I458" s="128"/>
      <c r="J458" s="128"/>
      <c r="K458" s="128"/>
      <c r="L458" s="128"/>
      <c r="M458" s="128"/>
      <c r="N458" s="128"/>
      <c r="O458" s="128"/>
      <c r="P458" s="128"/>
      <c r="Q458" s="128"/>
      <c r="R458" s="128"/>
      <c r="S458" s="128"/>
      <c r="T458" s="128"/>
      <c r="U458" s="128"/>
      <c r="V458" s="128"/>
      <c r="W458" s="128"/>
      <c r="X458" s="128"/>
      <c r="Y458" s="128"/>
    </row>
    <row r="459" spans="1:25" x14ac:dyDescent="0.25">
      <c r="A459" s="42"/>
      <c r="B459" s="42"/>
      <c r="C459" s="42"/>
      <c r="D459" s="42"/>
      <c r="E459" s="42"/>
      <c r="F459" s="42"/>
      <c r="G459" s="42"/>
      <c r="H459" s="42"/>
      <c r="I459" s="42"/>
      <c r="J459" s="42"/>
      <c r="K459" s="42"/>
      <c r="L459" s="42"/>
      <c r="M459" s="42"/>
      <c r="N459" s="42"/>
      <c r="O459" s="42"/>
      <c r="P459" s="42"/>
      <c r="Q459" s="42"/>
      <c r="R459" s="42"/>
      <c r="S459" s="42"/>
      <c r="T459" s="42"/>
      <c r="U459" s="42"/>
    </row>
    <row r="460" spans="1:25" x14ac:dyDescent="0.25">
      <c r="P460" s="44"/>
      <c r="Q460" s="44"/>
      <c r="R460" s="43"/>
      <c r="S460" s="43"/>
      <c r="T460" s="43"/>
      <c r="U460" s="44"/>
    </row>
    <row r="461" spans="1:25" x14ac:dyDescent="0.25">
      <c r="A461" s="45" t="s">
        <v>175</v>
      </c>
      <c r="B461" s="45"/>
      <c r="C461" s="45"/>
      <c r="D461" s="45"/>
      <c r="E461" s="45"/>
      <c r="F461" s="45"/>
      <c r="G461" s="45"/>
      <c r="H461" s="45"/>
      <c r="I461" s="45"/>
      <c r="N461" s="44"/>
      <c r="O461" s="44"/>
      <c r="P461" s="46"/>
      <c r="Q461" s="46"/>
      <c r="R461" s="43"/>
      <c r="S461" s="43"/>
      <c r="T461" s="43"/>
    </row>
    <row r="462" spans="1:25" x14ac:dyDescent="0.25">
      <c r="M462" s="47"/>
      <c r="N462" s="47"/>
      <c r="R462" s="43"/>
      <c r="S462" s="43"/>
      <c r="T462" s="43"/>
    </row>
    <row r="463" spans="1:25" x14ac:dyDescent="0.25">
      <c r="R463" s="43"/>
      <c r="S463" s="43"/>
      <c r="T463" s="43"/>
    </row>
    <row r="464" spans="1:25" x14ac:dyDescent="0.25">
      <c r="D464" s="7"/>
      <c r="E464" s="7"/>
      <c r="P464" s="47"/>
      <c r="Q464" s="47"/>
      <c r="R464" s="43"/>
      <c r="S464" s="43"/>
      <c r="T464" s="43"/>
      <c r="U464" s="47"/>
    </row>
    <row r="465" spans="1:24" x14ac:dyDescent="0.25">
      <c r="A465" s="48"/>
      <c r="B465" s="48"/>
      <c r="C465" s="48"/>
      <c r="D465" s="49"/>
      <c r="E465" s="49"/>
      <c r="F465" s="47"/>
      <c r="G465" s="47"/>
      <c r="H465" s="47"/>
      <c r="I465" s="47"/>
      <c r="J465" s="47"/>
      <c r="K465" s="47"/>
      <c r="L465" s="47"/>
      <c r="M465" s="47"/>
      <c r="N465" s="47"/>
      <c r="O465" s="47"/>
      <c r="P465" s="47"/>
      <c r="Q465" s="47"/>
      <c r="U465" s="47"/>
    </row>
    <row r="466" spans="1:24" ht="17.25" customHeight="1" x14ac:dyDescent="0.25">
      <c r="A466" s="124"/>
      <c r="B466" s="124"/>
      <c r="C466" s="124"/>
      <c r="D466" s="49"/>
      <c r="E466" s="49"/>
      <c r="F466" s="47"/>
      <c r="G466" s="47"/>
      <c r="H466" s="47"/>
      <c r="I466" s="47"/>
      <c r="J466" s="47"/>
      <c r="K466" s="47"/>
      <c r="L466" s="47"/>
      <c r="M466" s="47"/>
      <c r="N466" s="47"/>
      <c r="O466" s="47"/>
      <c r="P466" s="43"/>
      <c r="Q466" s="43"/>
      <c r="R466" s="50"/>
      <c r="U466" s="43"/>
    </row>
    <row r="467" spans="1:24" x14ac:dyDescent="0.25">
      <c r="A467" s="304"/>
      <c r="B467" s="304"/>
      <c r="C467" s="304"/>
      <c r="D467" s="304"/>
      <c r="E467" s="304"/>
      <c r="F467" s="304"/>
      <c r="G467" s="304"/>
      <c r="H467" s="304"/>
      <c r="I467" s="304"/>
      <c r="J467" s="304"/>
      <c r="K467" s="304"/>
      <c r="L467" s="304"/>
      <c r="M467" s="304"/>
      <c r="N467" s="304"/>
      <c r="O467" s="304"/>
      <c r="P467" s="304"/>
      <c r="Q467" s="304"/>
      <c r="R467" s="304"/>
      <c r="S467" s="304"/>
      <c r="T467" s="304"/>
      <c r="U467" s="304"/>
      <c r="V467" s="304"/>
      <c r="W467" s="304"/>
      <c r="X467" s="304"/>
    </row>
    <row r="468" spans="1:24" x14ac:dyDescent="0.25">
      <c r="A468" s="43"/>
      <c r="B468" s="43"/>
      <c r="C468" s="43"/>
      <c r="D468" s="43"/>
      <c r="E468" s="43"/>
      <c r="F468" s="43"/>
      <c r="G468" s="43"/>
      <c r="H468" s="43"/>
      <c r="I468" s="43"/>
      <c r="J468" s="43"/>
      <c r="K468" s="43"/>
      <c r="L468" s="43"/>
      <c r="M468" s="43"/>
      <c r="N468" s="43"/>
      <c r="O468" s="43"/>
      <c r="P468" s="43"/>
      <c r="Q468" s="43"/>
      <c r="U468" s="43"/>
    </row>
    <row r="469" spans="1:24" x14ac:dyDescent="0.25">
      <c r="A469" s="43"/>
      <c r="B469" s="43"/>
      <c r="C469" s="43"/>
      <c r="D469" s="43"/>
      <c r="E469" s="43"/>
      <c r="F469" s="43"/>
      <c r="G469" s="43"/>
      <c r="H469" s="43"/>
      <c r="I469" s="43"/>
      <c r="J469" s="43"/>
      <c r="K469" s="43"/>
      <c r="L469" s="43"/>
      <c r="M469" s="43"/>
      <c r="N469" s="43"/>
      <c r="O469" s="43"/>
      <c r="P469" s="43"/>
      <c r="Q469" s="43"/>
      <c r="U469" s="43"/>
    </row>
  </sheetData>
  <sheetProtection formatCells="0" insertColumns="0" insertRows="0" deleteColumns="0" deleteRows="0"/>
  <mergeCells count="626">
    <mergeCell ref="A467:X467"/>
    <mergeCell ref="Q50:R50"/>
    <mergeCell ref="Q51:R51"/>
    <mergeCell ref="Q52:R52"/>
    <mergeCell ref="Q85:R85"/>
    <mergeCell ref="Q86:R86"/>
    <mergeCell ref="Q87:R87"/>
    <mergeCell ref="Q88:R88"/>
    <mergeCell ref="Q82:R83"/>
    <mergeCell ref="Q84:R84"/>
    <mergeCell ref="L109:V109"/>
    <mergeCell ref="O88:P88"/>
    <mergeCell ref="G82:N83"/>
    <mergeCell ref="O82:P83"/>
    <mergeCell ref="G84:N84"/>
    <mergeCell ref="O84:P84"/>
    <mergeCell ref="G85:N85"/>
    <mergeCell ref="O85:P85"/>
    <mergeCell ref="G86:N86"/>
    <mergeCell ref="O86:P86"/>
    <mergeCell ref="G56:J57"/>
    <mergeCell ref="K56:L57"/>
    <mergeCell ref="M56:R56"/>
    <mergeCell ref="M57:N57"/>
    <mergeCell ref="O257:P257"/>
    <mergeCell ref="M257:N257"/>
    <mergeCell ref="S380:U380"/>
    <mergeCell ref="P361:R361"/>
    <mergeCell ref="G26:J26"/>
    <mergeCell ref="O51:P51"/>
    <mergeCell ref="O52:P52"/>
    <mergeCell ref="G50:N50"/>
    <mergeCell ref="G51:N51"/>
    <mergeCell ref="G49:N49"/>
    <mergeCell ref="G52:N52"/>
    <mergeCell ref="O48:P48"/>
    <mergeCell ref="O49:P49"/>
    <mergeCell ref="O50:P50"/>
    <mergeCell ref="G48:N48"/>
    <mergeCell ref="Q46:R47"/>
    <mergeCell ref="Q48:R48"/>
    <mergeCell ref="Q49:R49"/>
    <mergeCell ref="M380:O380"/>
    <mergeCell ref="O57:P57"/>
    <mergeCell ref="Q57:R57"/>
    <mergeCell ref="G46:N47"/>
    <mergeCell ref="O46:P47"/>
    <mergeCell ref="G375:I375"/>
    <mergeCell ref="I256:J256"/>
    <mergeCell ref="G256:H256"/>
    <mergeCell ref="P375:R375"/>
    <mergeCell ref="S375:U375"/>
    <mergeCell ref="S377:U377"/>
    <mergeCell ref="P379:R379"/>
    <mergeCell ref="M378:O378"/>
    <mergeCell ref="M58:N58"/>
    <mergeCell ref="O58:P58"/>
    <mergeCell ref="Q58:R58"/>
    <mergeCell ref="U252:V252"/>
    <mergeCell ref="S252:T252"/>
    <mergeCell ref="S251:V251"/>
    <mergeCell ref="U255:V255"/>
    <mergeCell ref="S255:T255"/>
    <mergeCell ref="Q255:R255"/>
    <mergeCell ref="O255:P255"/>
    <mergeCell ref="M255:N255"/>
    <mergeCell ref="R341:S341"/>
    <mergeCell ref="M342:O342"/>
    <mergeCell ref="P342:Q342"/>
    <mergeCell ref="U257:V257"/>
    <mergeCell ref="S257:T257"/>
    <mergeCell ref="Q257:R257"/>
    <mergeCell ref="B403:I403"/>
    <mergeCell ref="B402:I402"/>
    <mergeCell ref="O289:P289"/>
    <mergeCell ref="M289:N289"/>
    <mergeCell ref="U291:V291"/>
    <mergeCell ref="S366:U366"/>
    <mergeCell ref="S363:U363"/>
    <mergeCell ref="R344:S344"/>
    <mergeCell ref="P345:Q345"/>
    <mergeCell ref="R345:S345"/>
    <mergeCell ref="A348:Y353"/>
    <mergeCell ref="S365:U365"/>
    <mergeCell ref="A342:C342"/>
    <mergeCell ref="A357:U357"/>
    <mergeCell ref="T345:U345"/>
    <mergeCell ref="M341:O341"/>
    <mergeCell ref="P341:Q341"/>
    <mergeCell ref="C363:F363"/>
    <mergeCell ref="J365:L365"/>
    <mergeCell ref="G376:I376"/>
    <mergeCell ref="J376:L376"/>
    <mergeCell ref="J375:L375"/>
    <mergeCell ref="M375:O375"/>
    <mergeCell ref="P378:R378"/>
    <mergeCell ref="D226:F226"/>
    <mergeCell ref="G226:I226"/>
    <mergeCell ref="J226:L226"/>
    <mergeCell ref="M226:O226"/>
    <mergeCell ref="P226:R226"/>
    <mergeCell ref="C254:F254"/>
    <mergeCell ref="C255:F255"/>
    <mergeCell ref="J237:L237"/>
    <mergeCell ref="G232:R232"/>
    <mergeCell ref="D234:F234"/>
    <mergeCell ref="G234:I234"/>
    <mergeCell ref="J234:L234"/>
    <mergeCell ref="M234:O234"/>
    <mergeCell ref="P234:R234"/>
    <mergeCell ref="M233:O233"/>
    <mergeCell ref="D228:F228"/>
    <mergeCell ref="G228:I228"/>
    <mergeCell ref="J228:L228"/>
    <mergeCell ref="M228:O228"/>
    <mergeCell ref="K255:L255"/>
    <mergeCell ref="I255:J255"/>
    <mergeCell ref="G255:H255"/>
    <mergeCell ref="G251:J251"/>
    <mergeCell ref="G250:V250"/>
    <mergeCell ref="P225:R225"/>
    <mergeCell ref="G225:I225"/>
    <mergeCell ref="J225:L225"/>
    <mergeCell ref="M225:O225"/>
    <mergeCell ref="G237:I237"/>
    <mergeCell ref="U256:V256"/>
    <mergeCell ref="S256:T256"/>
    <mergeCell ref="Q256:R256"/>
    <mergeCell ref="O256:P256"/>
    <mergeCell ref="M256:N256"/>
    <mergeCell ref="U254:V254"/>
    <mergeCell ref="S254:T254"/>
    <mergeCell ref="Q254:R254"/>
    <mergeCell ref="O254:P254"/>
    <mergeCell ref="M254:N254"/>
    <mergeCell ref="K254:L254"/>
    <mergeCell ref="I254:J254"/>
    <mergeCell ref="G254:H254"/>
    <mergeCell ref="U253:V253"/>
    <mergeCell ref="S253:T253"/>
    <mergeCell ref="Q253:R253"/>
    <mergeCell ref="O253:P253"/>
    <mergeCell ref="M253:N253"/>
    <mergeCell ref="K253:L253"/>
    <mergeCell ref="C250:F252"/>
    <mergeCell ref="C253:F253"/>
    <mergeCell ref="O251:R251"/>
    <mergeCell ref="M252:N252"/>
    <mergeCell ref="O252:P252"/>
    <mergeCell ref="Q252:R252"/>
    <mergeCell ref="P233:R233"/>
    <mergeCell ref="P237:R237"/>
    <mergeCell ref="D235:F235"/>
    <mergeCell ref="G235:I235"/>
    <mergeCell ref="J235:L235"/>
    <mergeCell ref="M237:O237"/>
    <mergeCell ref="M235:O235"/>
    <mergeCell ref="M236:O236"/>
    <mergeCell ref="P235:R235"/>
    <mergeCell ref="P236:R236"/>
    <mergeCell ref="D237:F237"/>
    <mergeCell ref="G253:H253"/>
    <mergeCell ref="C259:F259"/>
    <mergeCell ref="C256:F256"/>
    <mergeCell ref="C258:F258"/>
    <mergeCell ref="K180:L180"/>
    <mergeCell ref="C116:K116"/>
    <mergeCell ref="C117:K117"/>
    <mergeCell ref="C118:K118"/>
    <mergeCell ref="C119:K119"/>
    <mergeCell ref="C120:K120"/>
    <mergeCell ref="C121:K121"/>
    <mergeCell ref="C122:K122"/>
    <mergeCell ref="I259:J259"/>
    <mergeCell ref="G252:H252"/>
    <mergeCell ref="I252:J252"/>
    <mergeCell ref="K252:L252"/>
    <mergeCell ref="D190:G190"/>
    <mergeCell ref="K190:M190"/>
    <mergeCell ref="D191:G191"/>
    <mergeCell ref="K191:M191"/>
    <mergeCell ref="D192:G192"/>
    <mergeCell ref="K192:M192"/>
    <mergeCell ref="H192:J192"/>
    <mergeCell ref="H191:J191"/>
    <mergeCell ref="D225:F225"/>
    <mergeCell ref="M376:O376"/>
    <mergeCell ref="P376:R376"/>
    <mergeCell ref="B404:I404"/>
    <mergeCell ref="B405:I405"/>
    <mergeCell ref="C378:F378"/>
    <mergeCell ref="G378:I378"/>
    <mergeCell ref="J378:L378"/>
    <mergeCell ref="M403:O403"/>
    <mergeCell ref="P403:R403"/>
    <mergeCell ref="A398:Y399"/>
    <mergeCell ref="J380:L380"/>
    <mergeCell ref="J379:L379"/>
    <mergeCell ref="P377:R377"/>
    <mergeCell ref="G377:I377"/>
    <mergeCell ref="J377:L377"/>
    <mergeCell ref="M377:O377"/>
    <mergeCell ref="C380:F380"/>
    <mergeCell ref="C376:F376"/>
    <mergeCell ref="S378:U378"/>
    <mergeCell ref="S379:U379"/>
    <mergeCell ref="S404:U404"/>
    <mergeCell ref="C377:F377"/>
    <mergeCell ref="P380:R380"/>
    <mergeCell ref="M379:O379"/>
    <mergeCell ref="C362:F362"/>
    <mergeCell ref="F343:G343"/>
    <mergeCell ref="A340:C340"/>
    <mergeCell ref="C360:F361"/>
    <mergeCell ref="D338:E339"/>
    <mergeCell ref="K258:L258"/>
    <mergeCell ref="D306:E306"/>
    <mergeCell ref="F338:G339"/>
    <mergeCell ref="A341:C341"/>
    <mergeCell ref="K259:L259"/>
    <mergeCell ref="C285:F285"/>
    <mergeCell ref="C286:F286"/>
    <mergeCell ref="C287:F287"/>
    <mergeCell ref="C288:F288"/>
    <mergeCell ref="C289:F289"/>
    <mergeCell ref="C290:F290"/>
    <mergeCell ref="C291:F291"/>
    <mergeCell ref="A293:Z293"/>
    <mergeCell ref="A355:Z355"/>
    <mergeCell ref="R342:S342"/>
    <mergeCell ref="T342:U342"/>
    <mergeCell ref="T343:U343"/>
    <mergeCell ref="T344:U344"/>
    <mergeCell ref="J361:L361"/>
    <mergeCell ref="P363:R363"/>
    <mergeCell ref="M374:O374"/>
    <mergeCell ref="J374:L374"/>
    <mergeCell ref="S374:U374"/>
    <mergeCell ref="C364:F364"/>
    <mergeCell ref="G364:I364"/>
    <mergeCell ref="P373:R373"/>
    <mergeCell ref="C366:F366"/>
    <mergeCell ref="C367:F367"/>
    <mergeCell ref="G367:I367"/>
    <mergeCell ref="G363:I363"/>
    <mergeCell ref="M365:O365"/>
    <mergeCell ref="M363:O363"/>
    <mergeCell ref="J366:L366"/>
    <mergeCell ref="M366:O366"/>
    <mergeCell ref="P374:R374"/>
    <mergeCell ref="P367:R367"/>
    <mergeCell ref="P366:R366"/>
    <mergeCell ref="P365:R365"/>
    <mergeCell ref="G374:I374"/>
    <mergeCell ref="T341:U341"/>
    <mergeCell ref="S361:U361"/>
    <mergeCell ref="S364:U364"/>
    <mergeCell ref="S368:U368"/>
    <mergeCell ref="J362:L362"/>
    <mergeCell ref="S367:U367"/>
    <mergeCell ref="P364:R364"/>
    <mergeCell ref="P344:Q344"/>
    <mergeCell ref="P340:Q340"/>
    <mergeCell ref="M340:O340"/>
    <mergeCell ref="T340:U340"/>
    <mergeCell ref="P346:Q346"/>
    <mergeCell ref="R346:S346"/>
    <mergeCell ref="T346:U346"/>
    <mergeCell ref="R340:S340"/>
    <mergeCell ref="G360:U360"/>
    <mergeCell ref="M362:O362"/>
    <mergeCell ref="P362:R362"/>
    <mergeCell ref="S362:U362"/>
    <mergeCell ref="G361:I361"/>
    <mergeCell ref="P343:Q343"/>
    <mergeCell ref="R343:S343"/>
    <mergeCell ref="M361:O361"/>
    <mergeCell ref="P368:R368"/>
    <mergeCell ref="C375:F375"/>
    <mergeCell ref="M344:O344"/>
    <mergeCell ref="M343:O343"/>
    <mergeCell ref="A345:C345"/>
    <mergeCell ref="A344:C344"/>
    <mergeCell ref="A343:C343"/>
    <mergeCell ref="A346:C346"/>
    <mergeCell ref="G362:I362"/>
    <mergeCell ref="G366:I366"/>
    <mergeCell ref="J363:L363"/>
    <mergeCell ref="M364:O364"/>
    <mergeCell ref="G368:I368"/>
    <mergeCell ref="J368:L368"/>
    <mergeCell ref="M368:O368"/>
    <mergeCell ref="G365:I365"/>
    <mergeCell ref="M345:O345"/>
    <mergeCell ref="C374:F374"/>
    <mergeCell ref="G372:U372"/>
    <mergeCell ref="G373:I373"/>
    <mergeCell ref="J373:L373"/>
    <mergeCell ref="M373:O373"/>
    <mergeCell ref="J364:L364"/>
    <mergeCell ref="C365:F365"/>
    <mergeCell ref="S373:U373"/>
    <mergeCell ref="F345:G345"/>
    <mergeCell ref="D342:E342"/>
    <mergeCell ref="G169:J169"/>
    <mergeCell ref="O26:P26"/>
    <mergeCell ref="Q26:R26"/>
    <mergeCell ref="K26:L26"/>
    <mergeCell ref="A18:U20"/>
    <mergeCell ref="G58:J58"/>
    <mergeCell ref="K58:L58"/>
    <mergeCell ref="G88:N88"/>
    <mergeCell ref="G175:J175"/>
    <mergeCell ref="K175:L175"/>
    <mergeCell ref="G87:N87"/>
    <mergeCell ref="O87:P87"/>
    <mergeCell ref="C110:K110"/>
    <mergeCell ref="C111:K111"/>
    <mergeCell ref="C112:K112"/>
    <mergeCell ref="C113:K113"/>
    <mergeCell ref="C114:K114"/>
    <mergeCell ref="C115:K115"/>
    <mergeCell ref="N152:P152"/>
    <mergeCell ref="L153:M153"/>
    <mergeCell ref="N153:P153"/>
    <mergeCell ref="D153:K153"/>
    <mergeCell ref="O284:P284"/>
    <mergeCell ref="Q284:R284"/>
    <mergeCell ref="M338:O339"/>
    <mergeCell ref="D346:E346"/>
    <mergeCell ref="F346:G346"/>
    <mergeCell ref="H346:I346"/>
    <mergeCell ref="M346:O346"/>
    <mergeCell ref="A338:C339"/>
    <mergeCell ref="G257:H257"/>
    <mergeCell ref="I257:J257"/>
    <mergeCell ref="K257:L257"/>
    <mergeCell ref="H341:I341"/>
    <mergeCell ref="H342:I342"/>
    <mergeCell ref="H343:I343"/>
    <mergeCell ref="H344:I344"/>
    <mergeCell ref="H345:I345"/>
    <mergeCell ref="A337:I337"/>
    <mergeCell ref="D343:E343"/>
    <mergeCell ref="D341:E341"/>
    <mergeCell ref="F341:G341"/>
    <mergeCell ref="D344:E344"/>
    <mergeCell ref="F344:G344"/>
    <mergeCell ref="F342:G342"/>
    <mergeCell ref="D345:E345"/>
    <mergeCell ref="C282:F284"/>
    <mergeCell ref="I253:J253"/>
    <mergeCell ref="K256:L256"/>
    <mergeCell ref="A333:U333"/>
    <mergeCell ref="G283:J283"/>
    <mergeCell ref="K283:N283"/>
    <mergeCell ref="I290:J290"/>
    <mergeCell ref="K284:L284"/>
    <mergeCell ref="K285:L285"/>
    <mergeCell ref="K286:L286"/>
    <mergeCell ref="K288:L288"/>
    <mergeCell ref="I284:J284"/>
    <mergeCell ref="I286:J286"/>
    <mergeCell ref="S285:T285"/>
    <mergeCell ref="U285:V285"/>
    <mergeCell ref="I288:J288"/>
    <mergeCell ref="G284:H284"/>
    <mergeCell ref="G285:H285"/>
    <mergeCell ref="K289:L289"/>
    <mergeCell ref="S291:T291"/>
    <mergeCell ref="S286:T286"/>
    <mergeCell ref="A318:Y328"/>
    <mergeCell ref="M286:N286"/>
    <mergeCell ref="M287:N287"/>
    <mergeCell ref="O283:R283"/>
    <mergeCell ref="O285:P285"/>
    <mergeCell ref="Q285:R285"/>
    <mergeCell ref="K290:L290"/>
    <mergeCell ref="A247:U247"/>
    <mergeCell ref="M290:N290"/>
    <mergeCell ref="G282:V282"/>
    <mergeCell ref="S283:V283"/>
    <mergeCell ref="S284:T284"/>
    <mergeCell ref="U284:V284"/>
    <mergeCell ref="K251:N251"/>
    <mergeCell ref="M284:N284"/>
    <mergeCell ref="U259:V259"/>
    <mergeCell ref="S259:T259"/>
    <mergeCell ref="D271:E271"/>
    <mergeCell ref="G259:H259"/>
    <mergeCell ref="M259:N259"/>
    <mergeCell ref="G289:H289"/>
    <mergeCell ref="I289:J289"/>
    <mergeCell ref="I285:J285"/>
    <mergeCell ref="I287:J287"/>
    <mergeCell ref="U258:V258"/>
    <mergeCell ref="S258:T258"/>
    <mergeCell ref="G258:H258"/>
    <mergeCell ref="U286:V286"/>
    <mergeCell ref="S287:T287"/>
    <mergeCell ref="U287:V287"/>
    <mergeCell ref="U289:V289"/>
    <mergeCell ref="S289:T289"/>
    <mergeCell ref="U288:V288"/>
    <mergeCell ref="S288:T288"/>
    <mergeCell ref="V406:X406"/>
    <mergeCell ref="B406:I406"/>
    <mergeCell ref="S376:U376"/>
    <mergeCell ref="S403:U403"/>
    <mergeCell ref="U290:V290"/>
    <mergeCell ref="S290:T290"/>
    <mergeCell ref="Q291:R291"/>
    <mergeCell ref="G291:H291"/>
    <mergeCell ref="M337:U337"/>
    <mergeCell ref="T338:U339"/>
    <mergeCell ref="P338:Q339"/>
    <mergeCell ref="R338:S339"/>
    <mergeCell ref="D340:E340"/>
    <mergeCell ref="F340:G340"/>
    <mergeCell ref="H338:I339"/>
    <mergeCell ref="H340:I340"/>
    <mergeCell ref="G286:H286"/>
    <mergeCell ref="M407:O407"/>
    <mergeCell ref="P407:R407"/>
    <mergeCell ref="J402:L402"/>
    <mergeCell ref="V404:X404"/>
    <mergeCell ref="J405:L405"/>
    <mergeCell ref="S405:U405"/>
    <mergeCell ref="V407:X407"/>
    <mergeCell ref="J406:L406"/>
    <mergeCell ref="M406:O406"/>
    <mergeCell ref="P406:R406"/>
    <mergeCell ref="S406:U406"/>
    <mergeCell ref="M402:O402"/>
    <mergeCell ref="P404:R404"/>
    <mergeCell ref="M405:O405"/>
    <mergeCell ref="P405:R405"/>
    <mergeCell ref="V405:X405"/>
    <mergeCell ref="V402:X402"/>
    <mergeCell ref="J403:L403"/>
    <mergeCell ref="S402:U402"/>
    <mergeCell ref="V403:X403"/>
    <mergeCell ref="S407:U407"/>
    <mergeCell ref="J407:L407"/>
    <mergeCell ref="J408:L408"/>
    <mergeCell ref="M408:O408"/>
    <mergeCell ref="S408:U408"/>
    <mergeCell ref="B408:I408"/>
    <mergeCell ref="M22:R22"/>
    <mergeCell ref="M23:N23"/>
    <mergeCell ref="K25:L25"/>
    <mergeCell ref="G25:J25"/>
    <mergeCell ref="G24:J24"/>
    <mergeCell ref="G22:J23"/>
    <mergeCell ref="K61:L61"/>
    <mergeCell ref="O61:P61"/>
    <mergeCell ref="Q61:R61"/>
    <mergeCell ref="M61:N61"/>
    <mergeCell ref="G59:J59"/>
    <mergeCell ref="K59:L59"/>
    <mergeCell ref="M59:N59"/>
    <mergeCell ref="O59:P59"/>
    <mergeCell ref="Q59:R59"/>
    <mergeCell ref="G60:J60"/>
    <mergeCell ref="K60:L60"/>
    <mergeCell ref="M60:N60"/>
    <mergeCell ref="Q60:R60"/>
    <mergeCell ref="O60:P60"/>
    <mergeCell ref="O259:P259"/>
    <mergeCell ref="Q259:R259"/>
    <mergeCell ref="I258:J258"/>
    <mergeCell ref="M258:N258"/>
    <mergeCell ref="O258:P258"/>
    <mergeCell ref="Q258:R258"/>
    <mergeCell ref="L119:M119"/>
    <mergeCell ref="L120:M120"/>
    <mergeCell ref="L121:M121"/>
    <mergeCell ref="L122:M122"/>
    <mergeCell ref="L123:M123"/>
    <mergeCell ref="L124:M124"/>
    <mergeCell ref="L125:M125"/>
    <mergeCell ref="K178:L178"/>
    <mergeCell ref="G179:J179"/>
    <mergeCell ref="K179:L179"/>
    <mergeCell ref="A167:U167"/>
    <mergeCell ref="K170:L170"/>
    <mergeCell ref="K171:L171"/>
    <mergeCell ref="D152:K152"/>
    <mergeCell ref="K174:L174"/>
    <mergeCell ref="K173:L173"/>
    <mergeCell ref="L126:M126"/>
    <mergeCell ref="C257:F257"/>
    <mergeCell ref="K287:L287"/>
    <mergeCell ref="I291:J291"/>
    <mergeCell ref="K291:L291"/>
    <mergeCell ref="M291:N291"/>
    <mergeCell ref="O291:P291"/>
    <mergeCell ref="Q289:R289"/>
    <mergeCell ref="M285:N285"/>
    <mergeCell ref="G287:H287"/>
    <mergeCell ref="G288:H288"/>
    <mergeCell ref="G290:H290"/>
    <mergeCell ref="Q286:R286"/>
    <mergeCell ref="O287:P287"/>
    <mergeCell ref="Q287:R287"/>
    <mergeCell ref="O288:P288"/>
    <mergeCell ref="Q288:R288"/>
    <mergeCell ref="O290:P290"/>
    <mergeCell ref="Q290:R290"/>
    <mergeCell ref="O286:P286"/>
    <mergeCell ref="M288:N288"/>
    <mergeCell ref="A466:C466"/>
    <mergeCell ref="D236:F236"/>
    <mergeCell ref="G236:I236"/>
    <mergeCell ref="J236:L236"/>
    <mergeCell ref="D227:F227"/>
    <mergeCell ref="G227:I227"/>
    <mergeCell ref="J227:L227"/>
    <mergeCell ref="A240:Y242"/>
    <mergeCell ref="A441:Y458"/>
    <mergeCell ref="V408:X408"/>
    <mergeCell ref="P408:R408"/>
    <mergeCell ref="J404:L404"/>
    <mergeCell ref="M404:O404"/>
    <mergeCell ref="J367:L367"/>
    <mergeCell ref="M367:O367"/>
    <mergeCell ref="C379:F379"/>
    <mergeCell ref="G379:I379"/>
    <mergeCell ref="G380:I380"/>
    <mergeCell ref="C368:F368"/>
    <mergeCell ref="C372:F373"/>
    <mergeCell ref="P402:R402"/>
    <mergeCell ref="B407:I407"/>
    <mergeCell ref="M227:O227"/>
    <mergeCell ref="P227:R227"/>
    <mergeCell ref="K172:L172"/>
    <mergeCell ref="K169:L169"/>
    <mergeCell ref="C126:K126"/>
    <mergeCell ref="L152:M152"/>
    <mergeCell ref="Q153:S153"/>
    <mergeCell ref="G177:J177"/>
    <mergeCell ref="G176:J176"/>
    <mergeCell ref="G174:J174"/>
    <mergeCell ref="G173:J173"/>
    <mergeCell ref="G172:J172"/>
    <mergeCell ref="G171:J171"/>
    <mergeCell ref="K181:L181"/>
    <mergeCell ref="G178:J178"/>
    <mergeCell ref="V124:W124"/>
    <mergeCell ref="V125:W125"/>
    <mergeCell ref="P228:R228"/>
    <mergeCell ref="D232:F233"/>
    <mergeCell ref="G233:I233"/>
    <mergeCell ref="J233:L233"/>
    <mergeCell ref="H190:J190"/>
    <mergeCell ref="G180:J180"/>
    <mergeCell ref="D194:G194"/>
    <mergeCell ref="K194:M194"/>
    <mergeCell ref="H193:J193"/>
    <mergeCell ref="H194:J194"/>
    <mergeCell ref="D223:F224"/>
    <mergeCell ref="G223:R223"/>
    <mergeCell ref="G224:I224"/>
    <mergeCell ref="J224:L224"/>
    <mergeCell ref="M224:O224"/>
    <mergeCell ref="P224:R224"/>
    <mergeCell ref="D193:G193"/>
    <mergeCell ref="K193:M193"/>
    <mergeCell ref="A213:Y217"/>
    <mergeCell ref="G170:J170"/>
    <mergeCell ref="M26:N26"/>
    <mergeCell ref="M25:N25"/>
    <mergeCell ref="O25:P25"/>
    <mergeCell ref="G61:J61"/>
    <mergeCell ref="V118:W118"/>
    <mergeCell ref="V111:W111"/>
    <mergeCell ref="V112:W112"/>
    <mergeCell ref="V113:W113"/>
    <mergeCell ref="V114:W114"/>
    <mergeCell ref="V115:W115"/>
    <mergeCell ref="V116:W116"/>
    <mergeCell ref="V117:W117"/>
    <mergeCell ref="L118:M118"/>
    <mergeCell ref="L112:M112"/>
    <mergeCell ref="K27:L27"/>
    <mergeCell ref="M27:N27"/>
    <mergeCell ref="O27:P27"/>
    <mergeCell ref="Q27:R27"/>
    <mergeCell ref="G27:J27"/>
    <mergeCell ref="L115:M115"/>
    <mergeCell ref="L116:M116"/>
    <mergeCell ref="L117:M117"/>
    <mergeCell ref="M24:N24"/>
    <mergeCell ref="O24:P24"/>
    <mergeCell ref="Q24:R24"/>
    <mergeCell ref="Q25:R25"/>
    <mergeCell ref="E5:Q8"/>
    <mergeCell ref="E9:Q9"/>
    <mergeCell ref="Q23:R23"/>
    <mergeCell ref="K22:L23"/>
    <mergeCell ref="K24:L24"/>
    <mergeCell ref="O23:P23"/>
    <mergeCell ref="A383:Y394"/>
    <mergeCell ref="A433:Y435"/>
    <mergeCell ref="A91:Y102"/>
    <mergeCell ref="A155:Y165"/>
    <mergeCell ref="C125:K125"/>
    <mergeCell ref="L113:M113"/>
    <mergeCell ref="L114:M114"/>
    <mergeCell ref="V110:W110"/>
    <mergeCell ref="L110:M110"/>
    <mergeCell ref="L111:M111"/>
    <mergeCell ref="A107:U108"/>
    <mergeCell ref="V119:W119"/>
    <mergeCell ref="V120:W120"/>
    <mergeCell ref="V121:W121"/>
    <mergeCell ref="V122:W122"/>
    <mergeCell ref="C124:K124"/>
    <mergeCell ref="Q152:S152"/>
    <mergeCell ref="K177:L177"/>
    <mergeCell ref="K176:L176"/>
    <mergeCell ref="C123:K123"/>
    <mergeCell ref="V126:W126"/>
    <mergeCell ref="V123:W123"/>
    <mergeCell ref="A183:Y185"/>
    <mergeCell ref="G181:J181"/>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100</v>
      </c>
      <c r="B1" t="s">
        <v>118</v>
      </c>
      <c r="C1" t="s">
        <v>110</v>
      </c>
      <c r="D1" t="s">
        <v>95</v>
      </c>
    </row>
    <row r="2" spans="1:4" x14ac:dyDescent="0.25">
      <c r="A2">
        <v>0</v>
      </c>
      <c r="B2" t="s">
        <v>88</v>
      </c>
      <c r="C2" t="s">
        <v>65</v>
      </c>
      <c r="D2">
        <v>1</v>
      </c>
    </row>
    <row r="3" spans="1:4" x14ac:dyDescent="0.25">
      <c r="A3">
        <v>0</v>
      </c>
      <c r="B3" t="s">
        <v>88</v>
      </c>
      <c r="C3" t="s">
        <v>90</v>
      </c>
      <c r="D3">
        <v>2</v>
      </c>
    </row>
    <row r="4" spans="1:4" x14ac:dyDescent="0.25">
      <c r="A4">
        <v>0</v>
      </c>
      <c r="B4" t="s">
        <v>88</v>
      </c>
      <c r="C4" t="s">
        <v>64</v>
      </c>
      <c r="D4">
        <v>3</v>
      </c>
    </row>
    <row r="5" spans="1:4" x14ac:dyDescent="0.25">
      <c r="A5">
        <v>0</v>
      </c>
      <c r="B5" t="s">
        <v>88</v>
      </c>
      <c r="C5" t="s">
        <v>89</v>
      </c>
      <c r="D5">
        <v>4</v>
      </c>
    </row>
    <row r="6" spans="1:4" x14ac:dyDescent="0.25">
      <c r="A6">
        <v>154</v>
      </c>
      <c r="B6" t="s">
        <v>51</v>
      </c>
      <c r="C6" t="s">
        <v>65</v>
      </c>
      <c r="D6">
        <v>1</v>
      </c>
    </row>
    <row r="7" spans="1:4" x14ac:dyDescent="0.25">
      <c r="A7">
        <v>1</v>
      </c>
      <c r="B7" t="s">
        <v>51</v>
      </c>
      <c r="C7" t="s">
        <v>90</v>
      </c>
      <c r="D7">
        <v>2</v>
      </c>
    </row>
    <row r="8" spans="1:4" x14ac:dyDescent="0.25">
      <c r="A8">
        <v>0</v>
      </c>
      <c r="B8" t="s">
        <v>51</v>
      </c>
      <c r="C8" t="s">
        <v>64</v>
      </c>
      <c r="D8">
        <v>3</v>
      </c>
    </row>
    <row r="9" spans="1:4" x14ac:dyDescent="0.25">
      <c r="A9">
        <v>0</v>
      </c>
      <c r="B9" t="s">
        <v>51</v>
      </c>
      <c r="C9" t="s">
        <v>89</v>
      </c>
      <c r="D9">
        <v>4</v>
      </c>
    </row>
    <row r="10" spans="1:4" x14ac:dyDescent="0.25">
      <c r="A10">
        <v>0</v>
      </c>
      <c r="B10" t="s">
        <v>52</v>
      </c>
      <c r="C10" t="s">
        <v>65</v>
      </c>
      <c r="D10">
        <v>1</v>
      </c>
    </row>
    <row r="11" spans="1:4" x14ac:dyDescent="0.25">
      <c r="A11">
        <v>0</v>
      </c>
      <c r="B11" t="s">
        <v>52</v>
      </c>
      <c r="C11" t="s">
        <v>90</v>
      </c>
      <c r="D11">
        <v>2</v>
      </c>
    </row>
    <row r="12" spans="1:4" x14ac:dyDescent="0.25">
      <c r="A12">
        <v>0</v>
      </c>
      <c r="B12" t="s">
        <v>52</v>
      </c>
      <c r="C12" t="s">
        <v>64</v>
      </c>
      <c r="D12">
        <v>3</v>
      </c>
    </row>
    <row r="13" spans="1:4" x14ac:dyDescent="0.25">
      <c r="A13">
        <v>0</v>
      </c>
      <c r="B13" t="s">
        <v>52</v>
      </c>
      <c r="C13" t="s">
        <v>89</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100</v>
      </c>
      <c r="B1" t="s">
        <v>118</v>
      </c>
      <c r="C1" t="s">
        <v>110</v>
      </c>
      <c r="D1" t="s">
        <v>95</v>
      </c>
    </row>
    <row r="2" spans="1:4" x14ac:dyDescent="0.25">
      <c r="A2">
        <v>0</v>
      </c>
      <c r="B2" t="s">
        <v>88</v>
      </c>
      <c r="C2" t="s">
        <v>65</v>
      </c>
      <c r="D2">
        <v>1</v>
      </c>
    </row>
    <row r="3" spans="1:4" x14ac:dyDescent="0.25">
      <c r="A3">
        <v>0</v>
      </c>
      <c r="B3" t="s">
        <v>88</v>
      </c>
      <c r="C3" t="s">
        <v>90</v>
      </c>
      <c r="D3">
        <v>2</v>
      </c>
    </row>
    <row r="4" spans="1:4" x14ac:dyDescent="0.25">
      <c r="A4">
        <v>0</v>
      </c>
      <c r="B4" t="s">
        <v>88</v>
      </c>
      <c r="C4" t="s">
        <v>64</v>
      </c>
      <c r="D4">
        <v>3</v>
      </c>
    </row>
    <row r="5" spans="1:4" x14ac:dyDescent="0.25">
      <c r="A5">
        <v>0</v>
      </c>
      <c r="B5" t="s">
        <v>88</v>
      </c>
      <c r="C5" t="s">
        <v>89</v>
      </c>
      <c r="D5">
        <v>4</v>
      </c>
    </row>
    <row r="6" spans="1:4" x14ac:dyDescent="0.25">
      <c r="A6">
        <v>5264</v>
      </c>
      <c r="B6" t="s">
        <v>51</v>
      </c>
      <c r="C6" t="s">
        <v>65</v>
      </c>
      <c r="D6">
        <v>1</v>
      </c>
    </row>
    <row r="7" spans="1:4" x14ac:dyDescent="0.25">
      <c r="A7">
        <v>10</v>
      </c>
      <c r="B7" t="s">
        <v>51</v>
      </c>
      <c r="C7" t="s">
        <v>90</v>
      </c>
      <c r="D7">
        <v>2</v>
      </c>
    </row>
    <row r="8" spans="1:4" x14ac:dyDescent="0.25">
      <c r="A8">
        <v>0</v>
      </c>
      <c r="B8" t="s">
        <v>51</v>
      </c>
      <c r="C8" t="s">
        <v>64</v>
      </c>
      <c r="D8">
        <v>3</v>
      </c>
    </row>
    <row r="9" spans="1:4" x14ac:dyDescent="0.25">
      <c r="A9">
        <v>0</v>
      </c>
      <c r="B9" t="s">
        <v>51</v>
      </c>
      <c r="C9" t="s">
        <v>89</v>
      </c>
      <c r="D9">
        <v>4</v>
      </c>
    </row>
    <row r="10" spans="1:4" x14ac:dyDescent="0.25">
      <c r="A10">
        <v>0</v>
      </c>
      <c r="B10" t="s">
        <v>52</v>
      </c>
      <c r="C10" t="s">
        <v>65</v>
      </c>
      <c r="D10">
        <v>1</v>
      </c>
    </row>
    <row r="11" spans="1:4" x14ac:dyDescent="0.25">
      <c r="A11">
        <v>0</v>
      </c>
      <c r="B11" t="s">
        <v>52</v>
      </c>
      <c r="C11" t="s">
        <v>90</v>
      </c>
      <c r="D11">
        <v>2</v>
      </c>
    </row>
    <row r="12" spans="1:4" x14ac:dyDescent="0.25">
      <c r="A12">
        <v>0</v>
      </c>
      <c r="B12" t="s">
        <v>52</v>
      </c>
      <c r="C12" t="s">
        <v>64</v>
      </c>
      <c r="D12">
        <v>3</v>
      </c>
    </row>
    <row r="13" spans="1:4" x14ac:dyDescent="0.25">
      <c r="A13">
        <v>0</v>
      </c>
      <c r="B13" t="s">
        <v>52</v>
      </c>
      <c r="C13" t="s">
        <v>89</v>
      </c>
      <c r="D13">
        <v>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95</v>
      </c>
      <c r="B1" t="s">
        <v>105</v>
      </c>
      <c r="C1" t="s">
        <v>60</v>
      </c>
      <c r="D1" t="s">
        <v>61</v>
      </c>
      <c r="E1" t="s">
        <v>62</v>
      </c>
      <c r="F1" t="s">
        <v>71</v>
      </c>
      <c r="G1" t="s">
        <v>63</v>
      </c>
    </row>
    <row r="2" spans="1:7" x14ac:dyDescent="0.25">
      <c r="A2">
        <v>1</v>
      </c>
      <c r="B2" t="s">
        <v>151</v>
      </c>
      <c r="C2">
        <v>14</v>
      </c>
      <c r="D2">
        <v>201</v>
      </c>
      <c r="E2">
        <v>0</v>
      </c>
      <c r="F2">
        <v>6</v>
      </c>
      <c r="G2">
        <v>2</v>
      </c>
    </row>
    <row r="3" spans="1:7" x14ac:dyDescent="0.25">
      <c r="A3">
        <v>2</v>
      </c>
      <c r="B3" t="s">
        <v>123</v>
      </c>
      <c r="C3">
        <v>17</v>
      </c>
      <c r="D3">
        <v>6</v>
      </c>
      <c r="E3">
        <v>0</v>
      </c>
      <c r="F3">
        <v>104</v>
      </c>
      <c r="G3">
        <v>27</v>
      </c>
    </row>
    <row r="4" spans="1:7" x14ac:dyDescent="0.25">
      <c r="A4">
        <v>3</v>
      </c>
      <c r="B4" t="s">
        <v>122</v>
      </c>
      <c r="C4">
        <v>0</v>
      </c>
      <c r="D4">
        <v>43</v>
      </c>
      <c r="E4">
        <v>0</v>
      </c>
      <c r="F4">
        <v>2</v>
      </c>
      <c r="G4">
        <v>2</v>
      </c>
    </row>
    <row r="5" spans="1:7" x14ac:dyDescent="0.25">
      <c r="A5">
        <v>4</v>
      </c>
      <c r="B5" t="s">
        <v>153</v>
      </c>
      <c r="C5">
        <v>3</v>
      </c>
      <c r="D5">
        <v>0</v>
      </c>
      <c r="E5">
        <v>0</v>
      </c>
      <c r="F5">
        <v>0</v>
      </c>
      <c r="G5">
        <v>13</v>
      </c>
    </row>
    <row r="6" spans="1:7" x14ac:dyDescent="0.25">
      <c r="A6">
        <v>5</v>
      </c>
      <c r="B6" t="s">
        <v>134</v>
      </c>
      <c r="C6">
        <v>0</v>
      </c>
      <c r="D6">
        <v>0</v>
      </c>
      <c r="E6">
        <v>0</v>
      </c>
      <c r="F6">
        <v>1</v>
      </c>
      <c r="G6">
        <v>14</v>
      </c>
    </row>
    <row r="7" spans="1:7" x14ac:dyDescent="0.25">
      <c r="A7">
        <v>6</v>
      </c>
      <c r="B7" t="s">
        <v>102</v>
      </c>
      <c r="C7">
        <v>10</v>
      </c>
      <c r="D7">
        <v>20</v>
      </c>
      <c r="E7">
        <v>0</v>
      </c>
      <c r="F7">
        <v>60</v>
      </c>
      <c r="G7">
        <v>35</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95</v>
      </c>
      <c r="B1" t="s">
        <v>105</v>
      </c>
      <c r="C1" t="s">
        <v>60</v>
      </c>
      <c r="D1" t="s">
        <v>61</v>
      </c>
      <c r="E1" t="s">
        <v>62</v>
      </c>
      <c r="F1" t="s">
        <v>71</v>
      </c>
      <c r="G1" t="s">
        <v>63</v>
      </c>
    </row>
    <row r="2" spans="1:7" x14ac:dyDescent="0.25">
      <c r="A2">
        <v>1</v>
      </c>
      <c r="B2" t="s">
        <v>151</v>
      </c>
      <c r="C2">
        <v>228</v>
      </c>
      <c r="D2">
        <v>2651</v>
      </c>
      <c r="E2">
        <v>0</v>
      </c>
      <c r="F2">
        <v>49</v>
      </c>
      <c r="G2">
        <v>50</v>
      </c>
    </row>
    <row r="3" spans="1:7" x14ac:dyDescent="0.25">
      <c r="A3">
        <v>2</v>
      </c>
      <c r="B3" t="s">
        <v>123</v>
      </c>
      <c r="C3">
        <v>113</v>
      </c>
      <c r="D3">
        <v>79</v>
      </c>
      <c r="E3">
        <v>6</v>
      </c>
      <c r="F3">
        <v>878</v>
      </c>
      <c r="G3">
        <v>870</v>
      </c>
    </row>
    <row r="4" spans="1:7" x14ac:dyDescent="0.25">
      <c r="A4">
        <v>3</v>
      </c>
      <c r="B4" t="s">
        <v>122</v>
      </c>
      <c r="C4">
        <v>15</v>
      </c>
      <c r="D4">
        <v>1126</v>
      </c>
      <c r="E4">
        <v>0</v>
      </c>
      <c r="F4">
        <v>88</v>
      </c>
      <c r="G4">
        <v>155</v>
      </c>
    </row>
    <row r="5" spans="1:7" x14ac:dyDescent="0.25">
      <c r="A5">
        <v>4</v>
      </c>
      <c r="B5" t="s">
        <v>159</v>
      </c>
      <c r="C5">
        <v>106</v>
      </c>
      <c r="D5">
        <v>53</v>
      </c>
      <c r="E5">
        <v>0</v>
      </c>
      <c r="F5">
        <v>4</v>
      </c>
      <c r="G5">
        <v>143</v>
      </c>
    </row>
    <row r="6" spans="1:7" x14ac:dyDescent="0.25">
      <c r="A6">
        <v>5</v>
      </c>
      <c r="B6" t="s">
        <v>154</v>
      </c>
      <c r="C6">
        <v>3</v>
      </c>
      <c r="D6">
        <v>0</v>
      </c>
      <c r="E6">
        <v>0</v>
      </c>
      <c r="F6">
        <v>133</v>
      </c>
      <c r="G6">
        <v>148</v>
      </c>
    </row>
    <row r="7" spans="1:7" x14ac:dyDescent="0.25">
      <c r="A7">
        <v>6</v>
      </c>
      <c r="B7" t="s">
        <v>102</v>
      </c>
      <c r="C7">
        <v>137</v>
      </c>
      <c r="D7">
        <v>120</v>
      </c>
      <c r="E7">
        <v>0</v>
      </c>
      <c r="F7">
        <v>729</v>
      </c>
      <c r="G7">
        <v>931</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106</v>
      </c>
      <c r="B1" t="s">
        <v>9</v>
      </c>
      <c r="C1" t="s">
        <v>107</v>
      </c>
    </row>
    <row r="2" spans="1:3" x14ac:dyDescent="0.25">
      <c r="A2">
        <v>669</v>
      </c>
      <c r="B2" t="s">
        <v>108</v>
      </c>
      <c r="C2" t="s">
        <v>160</v>
      </c>
    </row>
    <row r="3" spans="1:3" x14ac:dyDescent="0.25">
      <c r="A3">
        <v>676</v>
      </c>
      <c r="B3" t="s">
        <v>108</v>
      </c>
      <c r="C3" t="s">
        <v>161</v>
      </c>
    </row>
    <row r="4" spans="1:3" x14ac:dyDescent="0.25">
      <c r="A4">
        <v>671</v>
      </c>
      <c r="B4" t="s">
        <v>108</v>
      </c>
      <c r="C4" t="s">
        <v>162</v>
      </c>
    </row>
    <row r="5" spans="1:3" x14ac:dyDescent="0.25">
      <c r="A5">
        <v>642</v>
      </c>
      <c r="B5" t="s">
        <v>108</v>
      </c>
      <c r="C5" t="s">
        <v>163</v>
      </c>
    </row>
    <row r="6" spans="1:3" x14ac:dyDescent="0.25">
      <c r="A6">
        <v>648</v>
      </c>
      <c r="B6" t="s">
        <v>108</v>
      </c>
      <c r="C6" t="s">
        <v>164</v>
      </c>
    </row>
    <row r="7" spans="1:3" x14ac:dyDescent="0.25">
      <c r="A7">
        <v>3708</v>
      </c>
      <c r="B7" t="s">
        <v>5</v>
      </c>
      <c r="C7" t="s">
        <v>160</v>
      </c>
    </row>
    <row r="8" spans="1:3" x14ac:dyDescent="0.25">
      <c r="A8">
        <v>3723</v>
      </c>
      <c r="B8" t="s">
        <v>5</v>
      </c>
      <c r="C8" t="s">
        <v>161</v>
      </c>
    </row>
    <row r="9" spans="1:3" x14ac:dyDescent="0.25">
      <c r="A9">
        <v>3689</v>
      </c>
      <c r="B9" t="s">
        <v>5</v>
      </c>
      <c r="C9" t="s">
        <v>162</v>
      </c>
    </row>
    <row r="10" spans="1:3" x14ac:dyDescent="0.25">
      <c r="A10">
        <v>3660</v>
      </c>
      <c r="B10" t="s">
        <v>5</v>
      </c>
      <c r="C10" t="s">
        <v>163</v>
      </c>
    </row>
    <row r="11" spans="1:3" x14ac:dyDescent="0.25">
      <c r="A11">
        <v>3613</v>
      </c>
      <c r="B11" t="s">
        <v>5</v>
      </c>
      <c r="C11" t="s">
        <v>164</v>
      </c>
    </row>
    <row r="12" spans="1:3" x14ac:dyDescent="0.25">
      <c r="A12">
        <v>97</v>
      </c>
      <c r="B12" t="s">
        <v>6</v>
      </c>
      <c r="C12" t="s">
        <v>160</v>
      </c>
    </row>
    <row r="13" spans="1:3" x14ac:dyDescent="0.25">
      <c r="A13">
        <v>81</v>
      </c>
      <c r="B13" t="s">
        <v>6</v>
      </c>
      <c r="C13" t="s">
        <v>161</v>
      </c>
    </row>
    <row r="14" spans="1:3" x14ac:dyDescent="0.25">
      <c r="A14">
        <v>107</v>
      </c>
      <c r="B14" t="s">
        <v>6</v>
      </c>
      <c r="C14" t="s">
        <v>162</v>
      </c>
    </row>
    <row r="15" spans="1:3" x14ac:dyDescent="0.25">
      <c r="A15">
        <v>114</v>
      </c>
      <c r="B15" t="s">
        <v>6</v>
      </c>
      <c r="C15" t="s">
        <v>163</v>
      </c>
    </row>
    <row r="16" spans="1:3" x14ac:dyDescent="0.25">
      <c r="A16">
        <v>132</v>
      </c>
      <c r="B16" t="s">
        <v>6</v>
      </c>
      <c r="C16" t="s">
        <v>164</v>
      </c>
    </row>
    <row r="17" spans="1:3" x14ac:dyDescent="0.25">
      <c r="A17">
        <v>59</v>
      </c>
      <c r="B17" t="s">
        <v>7</v>
      </c>
      <c r="C17" t="s">
        <v>160</v>
      </c>
    </row>
    <row r="18" spans="1:3" x14ac:dyDescent="0.25">
      <c r="A18">
        <v>122</v>
      </c>
      <c r="B18" t="s">
        <v>7</v>
      </c>
      <c r="C18" t="s">
        <v>161</v>
      </c>
    </row>
    <row r="19" spans="1:3" x14ac:dyDescent="0.25">
      <c r="A19">
        <v>174</v>
      </c>
      <c r="B19" t="s">
        <v>7</v>
      </c>
      <c r="C19" t="s">
        <v>162</v>
      </c>
    </row>
    <row r="20" spans="1:3" x14ac:dyDescent="0.25">
      <c r="A20">
        <v>151</v>
      </c>
      <c r="B20" t="s">
        <v>7</v>
      </c>
      <c r="C20" t="s">
        <v>163</v>
      </c>
    </row>
    <row r="21" spans="1:3" x14ac:dyDescent="0.25">
      <c r="A21" s="2">
        <v>128</v>
      </c>
      <c r="B21" s="2" t="s">
        <v>7</v>
      </c>
      <c r="C21" s="2" t="s">
        <v>164</v>
      </c>
    </row>
    <row r="22" spans="1:3" x14ac:dyDescent="0.25">
      <c r="A22" s="2">
        <v>1</v>
      </c>
      <c r="B22" s="2" t="s">
        <v>132</v>
      </c>
      <c r="C22" s="2" t="s">
        <v>160</v>
      </c>
    </row>
    <row r="23" spans="1:3" x14ac:dyDescent="0.25">
      <c r="A23" s="2">
        <v>1</v>
      </c>
      <c r="B23" s="2" t="s">
        <v>132</v>
      </c>
      <c r="C23" s="2" t="s">
        <v>161</v>
      </c>
    </row>
    <row r="24" spans="1:3" x14ac:dyDescent="0.25">
      <c r="A24" s="2">
        <v>1</v>
      </c>
      <c r="B24" s="2" t="s">
        <v>132</v>
      </c>
      <c r="C24" s="2" t="s">
        <v>162</v>
      </c>
    </row>
    <row r="25" spans="1:3" x14ac:dyDescent="0.25">
      <c r="A25" s="2">
        <v>1</v>
      </c>
      <c r="B25" s="2" t="s">
        <v>132</v>
      </c>
      <c r="C25" s="2" t="s">
        <v>163</v>
      </c>
    </row>
    <row r="26" spans="1:3" x14ac:dyDescent="0.25">
      <c r="A26" s="2">
        <v>1</v>
      </c>
      <c r="B26" s="2" t="s">
        <v>132</v>
      </c>
      <c r="C26" s="2" t="s">
        <v>164</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109</v>
      </c>
      <c r="B1" t="s">
        <v>100</v>
      </c>
      <c r="C1" t="s">
        <v>110</v>
      </c>
    </row>
    <row r="2" spans="1:3" x14ac:dyDescent="0.25">
      <c r="A2" t="s">
        <v>111</v>
      </c>
      <c r="B2">
        <v>1378</v>
      </c>
      <c r="C2" t="s">
        <v>34</v>
      </c>
    </row>
    <row r="3" spans="1:3" x14ac:dyDescent="0.25">
      <c r="A3" t="s">
        <v>112</v>
      </c>
      <c r="B3">
        <v>25563</v>
      </c>
      <c r="C3" t="s">
        <v>34</v>
      </c>
    </row>
    <row r="4" spans="1:3" x14ac:dyDescent="0.25">
      <c r="A4" t="s">
        <v>113</v>
      </c>
      <c r="B4">
        <v>875</v>
      </c>
      <c r="C4" t="s">
        <v>34</v>
      </c>
    </row>
    <row r="5" spans="1:3" x14ac:dyDescent="0.25">
      <c r="A5" t="s">
        <v>30</v>
      </c>
      <c r="B5">
        <v>37194</v>
      </c>
      <c r="C5" t="s">
        <v>34</v>
      </c>
    </row>
    <row r="6" spans="1:3" x14ac:dyDescent="0.25">
      <c r="A6" t="s">
        <v>111</v>
      </c>
      <c r="B6">
        <v>79</v>
      </c>
      <c r="C6" t="s">
        <v>24</v>
      </c>
    </row>
    <row r="7" spans="1:3" x14ac:dyDescent="0.25">
      <c r="A7" t="s">
        <v>112</v>
      </c>
      <c r="B7">
        <v>731</v>
      </c>
      <c r="C7" t="s">
        <v>24</v>
      </c>
    </row>
    <row r="8" spans="1:3" x14ac:dyDescent="0.25">
      <c r="A8" t="s">
        <v>113</v>
      </c>
      <c r="B8">
        <v>114</v>
      </c>
      <c r="C8" t="s">
        <v>24</v>
      </c>
    </row>
    <row r="9" spans="1:3" x14ac:dyDescent="0.25">
      <c r="A9" t="s">
        <v>30</v>
      </c>
      <c r="B9">
        <v>1665</v>
      </c>
      <c r="C9" t="s">
        <v>24</v>
      </c>
    </row>
    <row r="10" spans="1:3" x14ac:dyDescent="0.25">
      <c r="A10" t="s">
        <v>111</v>
      </c>
      <c r="B10">
        <v>198</v>
      </c>
      <c r="C10" t="s">
        <v>35</v>
      </c>
    </row>
    <row r="11" spans="1:3" x14ac:dyDescent="0.25">
      <c r="A11" t="s">
        <v>112</v>
      </c>
      <c r="B11">
        <v>1370</v>
      </c>
      <c r="C11" t="s">
        <v>35</v>
      </c>
    </row>
    <row r="12" spans="1:3" x14ac:dyDescent="0.25">
      <c r="A12" t="s">
        <v>113</v>
      </c>
      <c r="B12">
        <v>86</v>
      </c>
      <c r="C12" t="s">
        <v>35</v>
      </c>
    </row>
    <row r="13" spans="1:3" x14ac:dyDescent="0.25">
      <c r="A13" t="s">
        <v>30</v>
      </c>
      <c r="B13">
        <v>1944</v>
      </c>
      <c r="C13" t="s">
        <v>35</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76.5703125" bestFit="1" customWidth="1"/>
    <col min="3" max="3" width="18.85546875" bestFit="1" customWidth="1"/>
    <col min="4" max="4" width="5.28515625" bestFit="1" customWidth="1"/>
  </cols>
  <sheetData>
    <row r="1" spans="1:4" x14ac:dyDescent="0.25">
      <c r="A1" t="s">
        <v>100</v>
      </c>
      <c r="B1" t="s">
        <v>110</v>
      </c>
      <c r="C1" t="s">
        <v>98</v>
      </c>
      <c r="D1" t="s">
        <v>95</v>
      </c>
    </row>
    <row r="2" spans="1:4" x14ac:dyDescent="0.25">
      <c r="A2">
        <v>444</v>
      </c>
      <c r="B2" t="s">
        <v>133</v>
      </c>
      <c r="C2" t="s">
        <v>3</v>
      </c>
      <c r="D2">
        <v>1</v>
      </c>
    </row>
    <row r="3" spans="1:4" x14ac:dyDescent="0.25">
      <c r="A3">
        <v>373</v>
      </c>
      <c r="B3" t="s">
        <v>133</v>
      </c>
      <c r="C3" t="s">
        <v>77</v>
      </c>
      <c r="D3">
        <v>1</v>
      </c>
    </row>
    <row r="4" spans="1:4" x14ac:dyDescent="0.25">
      <c r="A4">
        <v>32</v>
      </c>
      <c r="B4" t="s">
        <v>165</v>
      </c>
      <c r="C4" t="s">
        <v>3</v>
      </c>
      <c r="D4">
        <v>2</v>
      </c>
    </row>
    <row r="5" spans="1:4" x14ac:dyDescent="0.25">
      <c r="A5">
        <v>37</v>
      </c>
      <c r="B5" t="s">
        <v>165</v>
      </c>
      <c r="C5" t="s">
        <v>77</v>
      </c>
      <c r="D5">
        <v>2</v>
      </c>
    </row>
    <row r="6" spans="1:4" x14ac:dyDescent="0.25">
      <c r="A6">
        <v>0</v>
      </c>
      <c r="B6" t="s">
        <v>166</v>
      </c>
      <c r="C6" t="s">
        <v>3</v>
      </c>
      <c r="D6">
        <v>3</v>
      </c>
    </row>
    <row r="7" spans="1:4" x14ac:dyDescent="0.25">
      <c r="A7">
        <v>1</v>
      </c>
      <c r="B7" t="s">
        <v>166</v>
      </c>
      <c r="C7" t="s">
        <v>77</v>
      </c>
      <c r="D7">
        <v>3</v>
      </c>
    </row>
    <row r="8" spans="1:4" x14ac:dyDescent="0.25">
      <c r="A8">
        <v>6</v>
      </c>
      <c r="B8" t="s">
        <v>167</v>
      </c>
      <c r="C8" t="s">
        <v>3</v>
      </c>
      <c r="D8">
        <v>4</v>
      </c>
    </row>
    <row r="9" spans="1:4" x14ac:dyDescent="0.25">
      <c r="A9">
        <v>3</v>
      </c>
      <c r="B9" t="s">
        <v>167</v>
      </c>
      <c r="C9" t="s">
        <v>77</v>
      </c>
      <c r="D9">
        <v>4</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109</v>
      </c>
      <c r="B1" t="s">
        <v>100</v>
      </c>
      <c r="C1" t="s">
        <v>110</v>
      </c>
    </row>
    <row r="2" spans="1:3" x14ac:dyDescent="0.25">
      <c r="A2" t="s">
        <v>111</v>
      </c>
      <c r="B2">
        <v>23987</v>
      </c>
      <c r="C2" t="s">
        <v>34</v>
      </c>
    </row>
    <row r="3" spans="1:3" x14ac:dyDescent="0.25">
      <c r="A3" t="s">
        <v>112</v>
      </c>
      <c r="B3">
        <v>334509</v>
      </c>
      <c r="C3" t="s">
        <v>34</v>
      </c>
    </row>
    <row r="4" spans="1:3" x14ac:dyDescent="0.25">
      <c r="A4" t="s">
        <v>113</v>
      </c>
      <c r="B4">
        <v>13127</v>
      </c>
      <c r="C4" t="s">
        <v>34</v>
      </c>
    </row>
    <row r="5" spans="1:3" x14ac:dyDescent="0.25">
      <c r="A5" t="s">
        <v>30</v>
      </c>
      <c r="B5">
        <v>555983</v>
      </c>
      <c r="C5" t="s">
        <v>34</v>
      </c>
    </row>
    <row r="6" spans="1:3" x14ac:dyDescent="0.25">
      <c r="A6" t="s">
        <v>111</v>
      </c>
      <c r="B6">
        <v>1174</v>
      </c>
      <c r="C6" t="s">
        <v>24</v>
      </c>
    </row>
    <row r="7" spans="1:3" x14ac:dyDescent="0.25">
      <c r="A7" t="s">
        <v>112</v>
      </c>
      <c r="B7">
        <v>9643</v>
      </c>
      <c r="C7" t="s">
        <v>24</v>
      </c>
    </row>
    <row r="8" spans="1:3" x14ac:dyDescent="0.25">
      <c r="A8" t="s">
        <v>113</v>
      </c>
      <c r="B8">
        <v>1081</v>
      </c>
      <c r="C8" t="s">
        <v>24</v>
      </c>
    </row>
    <row r="9" spans="1:3" x14ac:dyDescent="0.25">
      <c r="A9" t="s">
        <v>30</v>
      </c>
      <c r="B9">
        <v>23636</v>
      </c>
      <c r="C9" t="s">
        <v>24</v>
      </c>
    </row>
    <row r="10" spans="1:3" x14ac:dyDescent="0.25">
      <c r="A10" t="s">
        <v>111</v>
      </c>
      <c r="B10">
        <v>2954</v>
      </c>
      <c r="C10" t="s">
        <v>35</v>
      </c>
    </row>
    <row r="11" spans="1:3" x14ac:dyDescent="0.25">
      <c r="A11" t="s">
        <v>112</v>
      </c>
      <c r="B11">
        <v>24599</v>
      </c>
      <c r="C11" t="s">
        <v>35</v>
      </c>
    </row>
    <row r="12" spans="1:3" x14ac:dyDescent="0.25">
      <c r="A12" t="s">
        <v>113</v>
      </c>
      <c r="B12">
        <v>1465</v>
      </c>
      <c r="C12" t="s">
        <v>35</v>
      </c>
    </row>
    <row r="13" spans="1:3" x14ac:dyDescent="0.25">
      <c r="A13" t="s">
        <v>30</v>
      </c>
      <c r="B13">
        <v>35057</v>
      </c>
      <c r="C13" t="s">
        <v>35</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76.5703125" bestFit="1" customWidth="1"/>
    <col min="3" max="3" width="18.85546875" bestFit="1" customWidth="1"/>
    <col min="4" max="4" width="5.28515625" bestFit="1" customWidth="1"/>
  </cols>
  <sheetData>
    <row r="1" spans="1:4" x14ac:dyDescent="0.25">
      <c r="A1" t="s">
        <v>100</v>
      </c>
      <c r="B1" t="s">
        <v>110</v>
      </c>
      <c r="C1" t="s">
        <v>98</v>
      </c>
      <c r="D1" t="s">
        <v>95</v>
      </c>
    </row>
    <row r="2" spans="1:4" x14ac:dyDescent="0.25">
      <c r="A2">
        <v>4428</v>
      </c>
      <c r="B2" t="s">
        <v>133</v>
      </c>
      <c r="C2" t="s">
        <v>3</v>
      </c>
      <c r="D2">
        <v>1</v>
      </c>
    </row>
    <row r="3" spans="1:4" x14ac:dyDescent="0.25">
      <c r="A3">
        <v>3466</v>
      </c>
      <c r="B3" t="s">
        <v>133</v>
      </c>
      <c r="C3" t="s">
        <v>77</v>
      </c>
      <c r="D3">
        <v>1</v>
      </c>
    </row>
    <row r="4" spans="1:4" x14ac:dyDescent="0.25">
      <c r="A4">
        <v>506</v>
      </c>
      <c r="B4" t="s">
        <v>165</v>
      </c>
      <c r="C4" t="s">
        <v>3</v>
      </c>
      <c r="D4">
        <v>2</v>
      </c>
    </row>
    <row r="5" spans="1:4" x14ac:dyDescent="0.25">
      <c r="A5">
        <v>457</v>
      </c>
      <c r="B5" t="s">
        <v>165</v>
      </c>
      <c r="C5" t="s">
        <v>77</v>
      </c>
      <c r="D5">
        <v>2</v>
      </c>
    </row>
    <row r="6" spans="1:4" x14ac:dyDescent="0.25">
      <c r="A6">
        <v>1</v>
      </c>
      <c r="B6" t="s">
        <v>166</v>
      </c>
      <c r="C6" t="s">
        <v>3</v>
      </c>
      <c r="D6">
        <v>3</v>
      </c>
    </row>
    <row r="7" spans="1:4" x14ac:dyDescent="0.25">
      <c r="A7">
        <v>8</v>
      </c>
      <c r="B7" t="s">
        <v>166</v>
      </c>
      <c r="C7" t="s">
        <v>77</v>
      </c>
      <c r="D7">
        <v>3</v>
      </c>
    </row>
    <row r="8" spans="1:4" x14ac:dyDescent="0.25">
      <c r="A8">
        <v>62</v>
      </c>
      <c r="B8" t="s">
        <v>167</v>
      </c>
      <c r="C8" t="s">
        <v>3</v>
      </c>
      <c r="D8">
        <v>4</v>
      </c>
    </row>
    <row r="9" spans="1:4" x14ac:dyDescent="0.25">
      <c r="A9">
        <v>43</v>
      </c>
      <c r="B9" t="s">
        <v>167</v>
      </c>
      <c r="C9" t="s">
        <v>77</v>
      </c>
      <c r="D9">
        <v>4</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45"/>
  <sheetViews>
    <sheetView topLeftCell="A105" workbookViewId="0">
      <selection activeCell="C124" sqref="C124"/>
    </sheetView>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95</v>
      </c>
      <c r="B1" t="s">
        <v>2</v>
      </c>
      <c r="C1" t="s">
        <v>100</v>
      </c>
      <c r="D1" t="s">
        <v>110</v>
      </c>
      <c r="E1" t="s">
        <v>114</v>
      </c>
    </row>
    <row r="2" spans="1:5" x14ac:dyDescent="0.25">
      <c r="A2">
        <v>1</v>
      </c>
      <c r="B2" t="s">
        <v>34</v>
      </c>
      <c r="C2">
        <v>19808</v>
      </c>
      <c r="D2" t="s">
        <v>115</v>
      </c>
      <c r="E2">
        <v>1</v>
      </c>
    </row>
    <row r="3" spans="1:5" x14ac:dyDescent="0.25">
      <c r="A3">
        <v>2</v>
      </c>
      <c r="B3" t="s">
        <v>35</v>
      </c>
      <c r="C3">
        <v>1188</v>
      </c>
      <c r="D3" t="s">
        <v>115</v>
      </c>
      <c r="E3">
        <v>1</v>
      </c>
    </row>
    <row r="4" spans="1:5" x14ac:dyDescent="0.25">
      <c r="A4">
        <v>3</v>
      </c>
      <c r="B4" t="s">
        <v>36</v>
      </c>
      <c r="C4">
        <v>516</v>
      </c>
      <c r="D4" t="s">
        <v>115</v>
      </c>
      <c r="E4">
        <v>1</v>
      </c>
    </row>
    <row r="5" spans="1:5" x14ac:dyDescent="0.25">
      <c r="A5">
        <v>4</v>
      </c>
      <c r="B5" t="s">
        <v>37</v>
      </c>
      <c r="C5">
        <v>29</v>
      </c>
      <c r="D5" t="s">
        <v>115</v>
      </c>
      <c r="E5">
        <v>1</v>
      </c>
    </row>
    <row r="6" spans="1:5" x14ac:dyDescent="0.25">
      <c r="A6">
        <v>5</v>
      </c>
      <c r="B6" t="s">
        <v>38</v>
      </c>
      <c r="C6">
        <v>1</v>
      </c>
      <c r="D6" t="s">
        <v>115</v>
      </c>
      <c r="E6">
        <v>1</v>
      </c>
    </row>
    <row r="7" spans="1:5" x14ac:dyDescent="0.25">
      <c r="A7">
        <v>6</v>
      </c>
      <c r="B7" t="s">
        <v>46</v>
      </c>
      <c r="C7">
        <v>10</v>
      </c>
      <c r="D7" t="s">
        <v>115</v>
      </c>
      <c r="E7">
        <v>1</v>
      </c>
    </row>
    <row r="8" spans="1:5" x14ac:dyDescent="0.25">
      <c r="A8">
        <v>7</v>
      </c>
      <c r="B8" t="s">
        <v>116</v>
      </c>
      <c r="C8">
        <v>1</v>
      </c>
      <c r="D8" t="s">
        <v>115</v>
      </c>
      <c r="E8">
        <v>1</v>
      </c>
    </row>
    <row r="9" spans="1:5" x14ac:dyDescent="0.25">
      <c r="A9">
        <v>8</v>
      </c>
      <c r="B9" t="s">
        <v>4</v>
      </c>
      <c r="C9">
        <v>0</v>
      </c>
      <c r="D9" t="s">
        <v>115</v>
      </c>
      <c r="E9">
        <v>1</v>
      </c>
    </row>
    <row r="10" spans="1:5" x14ac:dyDescent="0.25">
      <c r="A10">
        <v>9</v>
      </c>
      <c r="B10" t="s">
        <v>39</v>
      </c>
      <c r="C10">
        <v>21</v>
      </c>
      <c r="D10" t="s">
        <v>115</v>
      </c>
      <c r="E10">
        <v>1</v>
      </c>
    </row>
    <row r="11" spans="1:5" x14ac:dyDescent="0.25">
      <c r="A11">
        <v>10</v>
      </c>
      <c r="B11" t="s">
        <v>40</v>
      </c>
      <c r="C11">
        <v>7</v>
      </c>
      <c r="D11" t="s">
        <v>115</v>
      </c>
      <c r="E11">
        <v>1</v>
      </c>
    </row>
    <row r="12" spans="1:5" x14ac:dyDescent="0.25">
      <c r="A12">
        <v>11</v>
      </c>
      <c r="B12" t="s">
        <v>41</v>
      </c>
      <c r="C12">
        <v>1133</v>
      </c>
      <c r="D12" t="s">
        <v>115</v>
      </c>
      <c r="E12">
        <v>1</v>
      </c>
    </row>
    <row r="13" spans="1:5" x14ac:dyDescent="0.25">
      <c r="A13">
        <v>12</v>
      </c>
      <c r="B13" t="s">
        <v>42</v>
      </c>
      <c r="C13">
        <v>0</v>
      </c>
      <c r="D13" t="s">
        <v>115</v>
      </c>
      <c r="E13">
        <v>1</v>
      </c>
    </row>
    <row r="14" spans="1:5" x14ac:dyDescent="0.25">
      <c r="A14">
        <v>13</v>
      </c>
      <c r="B14" t="s">
        <v>11</v>
      </c>
      <c r="C14">
        <v>18</v>
      </c>
      <c r="D14" t="s">
        <v>115</v>
      </c>
      <c r="E14">
        <v>1</v>
      </c>
    </row>
    <row r="15" spans="1:5" x14ac:dyDescent="0.25">
      <c r="A15">
        <v>14</v>
      </c>
      <c r="B15" t="s">
        <v>43</v>
      </c>
      <c r="C15">
        <v>17</v>
      </c>
      <c r="D15" t="s">
        <v>115</v>
      </c>
      <c r="E15">
        <v>1</v>
      </c>
    </row>
    <row r="16" spans="1:5" x14ac:dyDescent="0.25">
      <c r="A16">
        <v>15</v>
      </c>
      <c r="B16" t="s">
        <v>44</v>
      </c>
      <c r="C16">
        <v>0</v>
      </c>
      <c r="D16" t="s">
        <v>115</v>
      </c>
      <c r="E16">
        <v>1</v>
      </c>
    </row>
    <row r="17" spans="1:5" x14ac:dyDescent="0.25">
      <c r="A17">
        <v>16</v>
      </c>
      <c r="B17" t="s">
        <v>45</v>
      </c>
      <c r="C17">
        <v>4</v>
      </c>
      <c r="D17" t="s">
        <v>115</v>
      </c>
      <c r="E17">
        <v>1</v>
      </c>
    </row>
    <row r="18" spans="1:5" x14ac:dyDescent="0.25">
      <c r="A18">
        <v>1</v>
      </c>
      <c r="B18" t="s">
        <v>34</v>
      </c>
      <c r="C18">
        <v>6213</v>
      </c>
      <c r="D18" t="s">
        <v>12</v>
      </c>
      <c r="E18">
        <v>2</v>
      </c>
    </row>
    <row r="19" spans="1:5" x14ac:dyDescent="0.25">
      <c r="A19">
        <v>2</v>
      </c>
      <c r="B19" t="s">
        <v>35</v>
      </c>
      <c r="C19">
        <v>595</v>
      </c>
      <c r="D19" t="s">
        <v>12</v>
      </c>
      <c r="E19">
        <v>2</v>
      </c>
    </row>
    <row r="20" spans="1:5" x14ac:dyDescent="0.25">
      <c r="A20">
        <v>3</v>
      </c>
      <c r="B20" t="s">
        <v>36</v>
      </c>
      <c r="C20">
        <v>232</v>
      </c>
      <c r="D20" t="s">
        <v>12</v>
      </c>
      <c r="E20">
        <v>2</v>
      </c>
    </row>
    <row r="21" spans="1:5" x14ac:dyDescent="0.25">
      <c r="A21">
        <v>4</v>
      </c>
      <c r="B21" t="s">
        <v>37</v>
      </c>
      <c r="C21">
        <v>9</v>
      </c>
      <c r="D21" t="s">
        <v>12</v>
      </c>
      <c r="E21">
        <v>2</v>
      </c>
    </row>
    <row r="22" spans="1:5" x14ac:dyDescent="0.25">
      <c r="A22">
        <v>5</v>
      </c>
      <c r="B22" t="s">
        <v>38</v>
      </c>
      <c r="C22">
        <v>2</v>
      </c>
      <c r="D22" t="s">
        <v>12</v>
      </c>
      <c r="E22">
        <v>2</v>
      </c>
    </row>
    <row r="23" spans="1:5" x14ac:dyDescent="0.25">
      <c r="A23">
        <v>6</v>
      </c>
      <c r="B23" t="s">
        <v>46</v>
      </c>
      <c r="C23">
        <v>8</v>
      </c>
      <c r="D23" t="s">
        <v>12</v>
      </c>
      <c r="E23">
        <v>2</v>
      </c>
    </row>
    <row r="24" spans="1:5" x14ac:dyDescent="0.25">
      <c r="A24">
        <v>7</v>
      </c>
      <c r="B24" t="s">
        <v>116</v>
      </c>
      <c r="C24">
        <v>0</v>
      </c>
      <c r="D24" t="s">
        <v>12</v>
      </c>
      <c r="E24">
        <v>2</v>
      </c>
    </row>
    <row r="25" spans="1:5" x14ac:dyDescent="0.25">
      <c r="A25">
        <v>8</v>
      </c>
      <c r="B25" t="s">
        <v>4</v>
      </c>
      <c r="C25">
        <v>1</v>
      </c>
      <c r="D25" t="s">
        <v>12</v>
      </c>
      <c r="E25">
        <v>2</v>
      </c>
    </row>
    <row r="26" spans="1:5" x14ac:dyDescent="0.25">
      <c r="A26">
        <v>9</v>
      </c>
      <c r="B26" t="s">
        <v>39</v>
      </c>
      <c r="C26">
        <v>12</v>
      </c>
      <c r="D26" t="s">
        <v>12</v>
      </c>
      <c r="E26">
        <v>2</v>
      </c>
    </row>
    <row r="27" spans="1:5" x14ac:dyDescent="0.25">
      <c r="A27">
        <v>10</v>
      </c>
      <c r="B27" t="s">
        <v>40</v>
      </c>
      <c r="C27">
        <v>2</v>
      </c>
      <c r="D27" t="s">
        <v>12</v>
      </c>
      <c r="E27">
        <v>2</v>
      </c>
    </row>
    <row r="28" spans="1:5" x14ac:dyDescent="0.25">
      <c r="A28">
        <v>11</v>
      </c>
      <c r="B28" t="s">
        <v>41</v>
      </c>
      <c r="C28">
        <v>457</v>
      </c>
      <c r="D28" t="s">
        <v>12</v>
      </c>
      <c r="E28">
        <v>2</v>
      </c>
    </row>
    <row r="29" spans="1:5" x14ac:dyDescent="0.25">
      <c r="A29">
        <v>12</v>
      </c>
      <c r="B29" t="s">
        <v>42</v>
      </c>
      <c r="C29">
        <v>0</v>
      </c>
      <c r="D29" t="s">
        <v>12</v>
      </c>
      <c r="E29">
        <v>2</v>
      </c>
    </row>
    <row r="30" spans="1:5" x14ac:dyDescent="0.25">
      <c r="A30">
        <v>13</v>
      </c>
      <c r="B30" t="s">
        <v>11</v>
      </c>
      <c r="C30">
        <v>6</v>
      </c>
      <c r="D30" t="s">
        <v>12</v>
      </c>
      <c r="E30">
        <v>2</v>
      </c>
    </row>
    <row r="31" spans="1:5" x14ac:dyDescent="0.25">
      <c r="A31">
        <v>14</v>
      </c>
      <c r="B31" t="s">
        <v>43</v>
      </c>
      <c r="C31">
        <v>12</v>
      </c>
      <c r="D31" t="s">
        <v>12</v>
      </c>
      <c r="E31">
        <v>2</v>
      </c>
    </row>
    <row r="32" spans="1:5" x14ac:dyDescent="0.25">
      <c r="A32">
        <v>15</v>
      </c>
      <c r="B32" t="s">
        <v>44</v>
      </c>
      <c r="C32">
        <v>1</v>
      </c>
      <c r="D32" t="s">
        <v>12</v>
      </c>
      <c r="E32">
        <v>2</v>
      </c>
    </row>
    <row r="33" spans="1:5" x14ac:dyDescent="0.25">
      <c r="A33">
        <v>16</v>
      </c>
      <c r="B33" t="s">
        <v>45</v>
      </c>
      <c r="C33">
        <v>7</v>
      </c>
      <c r="D33" t="s">
        <v>12</v>
      </c>
      <c r="E33">
        <v>2</v>
      </c>
    </row>
    <row r="34" spans="1:5" x14ac:dyDescent="0.25">
      <c r="A34">
        <v>1</v>
      </c>
      <c r="B34" t="s">
        <v>34</v>
      </c>
      <c r="C34">
        <v>11478</v>
      </c>
      <c r="D34" t="s">
        <v>94</v>
      </c>
      <c r="E34">
        <v>3</v>
      </c>
    </row>
    <row r="35" spans="1:5" x14ac:dyDescent="0.25">
      <c r="A35">
        <v>2</v>
      </c>
      <c r="B35" t="s">
        <v>35</v>
      </c>
      <c r="C35">
        <v>285</v>
      </c>
      <c r="D35" t="s">
        <v>94</v>
      </c>
      <c r="E35">
        <v>3</v>
      </c>
    </row>
    <row r="36" spans="1:5" x14ac:dyDescent="0.25">
      <c r="A36">
        <v>3</v>
      </c>
      <c r="B36" t="s">
        <v>36</v>
      </c>
      <c r="C36">
        <v>102</v>
      </c>
      <c r="D36" t="s">
        <v>94</v>
      </c>
      <c r="E36">
        <v>3</v>
      </c>
    </row>
    <row r="37" spans="1:5" x14ac:dyDescent="0.25">
      <c r="A37">
        <v>4</v>
      </c>
      <c r="B37" t="s">
        <v>37</v>
      </c>
      <c r="C37">
        <v>2</v>
      </c>
      <c r="D37" t="s">
        <v>94</v>
      </c>
      <c r="E37">
        <v>3</v>
      </c>
    </row>
    <row r="38" spans="1:5" x14ac:dyDescent="0.25">
      <c r="A38">
        <v>5</v>
      </c>
      <c r="B38" t="s">
        <v>38</v>
      </c>
      <c r="C38">
        <v>0</v>
      </c>
      <c r="D38" t="s">
        <v>94</v>
      </c>
      <c r="E38">
        <v>3</v>
      </c>
    </row>
    <row r="39" spans="1:5" x14ac:dyDescent="0.25">
      <c r="A39">
        <v>6</v>
      </c>
      <c r="B39" t="s">
        <v>46</v>
      </c>
      <c r="C39">
        <v>2</v>
      </c>
      <c r="D39" t="s">
        <v>94</v>
      </c>
      <c r="E39">
        <v>3</v>
      </c>
    </row>
    <row r="40" spans="1:5" x14ac:dyDescent="0.25">
      <c r="A40">
        <v>7</v>
      </c>
      <c r="B40" t="s">
        <v>116</v>
      </c>
      <c r="C40">
        <v>0</v>
      </c>
      <c r="D40" t="s">
        <v>94</v>
      </c>
      <c r="E40">
        <v>3</v>
      </c>
    </row>
    <row r="41" spans="1:5" x14ac:dyDescent="0.25">
      <c r="A41">
        <v>8</v>
      </c>
      <c r="B41" t="s">
        <v>4</v>
      </c>
      <c r="C41">
        <v>0</v>
      </c>
      <c r="D41" t="s">
        <v>94</v>
      </c>
      <c r="E41">
        <v>3</v>
      </c>
    </row>
    <row r="42" spans="1:5" x14ac:dyDescent="0.25">
      <c r="A42">
        <v>9</v>
      </c>
      <c r="B42" t="s">
        <v>39</v>
      </c>
      <c r="C42">
        <v>0</v>
      </c>
      <c r="D42" t="s">
        <v>94</v>
      </c>
      <c r="E42">
        <v>3</v>
      </c>
    </row>
    <row r="43" spans="1:5" x14ac:dyDescent="0.25">
      <c r="A43">
        <v>10</v>
      </c>
      <c r="B43" t="s">
        <v>40</v>
      </c>
      <c r="C43">
        <v>0</v>
      </c>
      <c r="D43" t="s">
        <v>94</v>
      </c>
      <c r="E43">
        <v>3</v>
      </c>
    </row>
    <row r="44" spans="1:5" x14ac:dyDescent="0.25">
      <c r="A44">
        <v>11</v>
      </c>
      <c r="B44" t="s">
        <v>41</v>
      </c>
      <c r="C44">
        <v>2</v>
      </c>
      <c r="D44" t="s">
        <v>94</v>
      </c>
      <c r="E44">
        <v>3</v>
      </c>
    </row>
    <row r="45" spans="1:5" x14ac:dyDescent="0.25">
      <c r="A45">
        <v>12</v>
      </c>
      <c r="B45" t="s">
        <v>42</v>
      </c>
      <c r="C45">
        <v>0</v>
      </c>
      <c r="D45" t="s">
        <v>94</v>
      </c>
      <c r="E45">
        <v>3</v>
      </c>
    </row>
    <row r="46" spans="1:5" x14ac:dyDescent="0.25">
      <c r="A46">
        <v>13</v>
      </c>
      <c r="B46" t="s">
        <v>11</v>
      </c>
      <c r="C46">
        <v>0</v>
      </c>
      <c r="D46" t="s">
        <v>94</v>
      </c>
      <c r="E46">
        <v>3</v>
      </c>
    </row>
    <row r="47" spans="1:5" x14ac:dyDescent="0.25">
      <c r="A47">
        <v>14</v>
      </c>
      <c r="B47" t="s">
        <v>43</v>
      </c>
      <c r="C47">
        <v>5</v>
      </c>
      <c r="D47" t="s">
        <v>94</v>
      </c>
      <c r="E47">
        <v>3</v>
      </c>
    </row>
    <row r="48" spans="1:5" x14ac:dyDescent="0.25">
      <c r="A48">
        <v>15</v>
      </c>
      <c r="B48" t="s">
        <v>44</v>
      </c>
      <c r="C48">
        <v>0</v>
      </c>
      <c r="D48" t="s">
        <v>94</v>
      </c>
      <c r="E48">
        <v>3</v>
      </c>
    </row>
    <row r="49" spans="1:5" x14ac:dyDescent="0.25">
      <c r="A49">
        <v>16</v>
      </c>
      <c r="B49" t="s">
        <v>45</v>
      </c>
      <c r="C49">
        <v>0</v>
      </c>
      <c r="D49" t="s">
        <v>94</v>
      </c>
      <c r="E49">
        <v>3</v>
      </c>
    </row>
    <row r="50" spans="1:5" x14ac:dyDescent="0.25">
      <c r="A50">
        <v>1</v>
      </c>
      <c r="B50" t="s">
        <v>34</v>
      </c>
      <c r="C50">
        <v>3162</v>
      </c>
      <c r="D50" t="s">
        <v>84</v>
      </c>
      <c r="E50">
        <v>4</v>
      </c>
    </row>
    <row r="51" spans="1:5" x14ac:dyDescent="0.25">
      <c r="A51">
        <v>2</v>
      </c>
      <c r="B51" t="s">
        <v>35</v>
      </c>
      <c r="C51">
        <v>236</v>
      </c>
      <c r="D51" t="s">
        <v>84</v>
      </c>
      <c r="E51">
        <v>4</v>
      </c>
    </row>
    <row r="52" spans="1:5" x14ac:dyDescent="0.25">
      <c r="A52">
        <v>3</v>
      </c>
      <c r="B52" t="s">
        <v>36</v>
      </c>
      <c r="C52">
        <v>71</v>
      </c>
      <c r="D52" t="s">
        <v>84</v>
      </c>
      <c r="E52">
        <v>4</v>
      </c>
    </row>
    <row r="53" spans="1:5" x14ac:dyDescent="0.25">
      <c r="A53">
        <v>4</v>
      </c>
      <c r="B53" t="s">
        <v>37</v>
      </c>
      <c r="C53">
        <v>3</v>
      </c>
      <c r="D53" t="s">
        <v>84</v>
      </c>
      <c r="E53">
        <v>4</v>
      </c>
    </row>
    <row r="54" spans="1:5" x14ac:dyDescent="0.25">
      <c r="A54">
        <v>5</v>
      </c>
      <c r="B54" t="s">
        <v>38</v>
      </c>
      <c r="C54">
        <v>2</v>
      </c>
      <c r="D54" t="s">
        <v>84</v>
      </c>
      <c r="E54">
        <v>4</v>
      </c>
    </row>
    <row r="55" spans="1:5" x14ac:dyDescent="0.25">
      <c r="A55">
        <v>6</v>
      </c>
      <c r="B55" t="s">
        <v>46</v>
      </c>
      <c r="C55">
        <v>4</v>
      </c>
      <c r="D55" t="s">
        <v>84</v>
      </c>
      <c r="E55">
        <v>4</v>
      </c>
    </row>
    <row r="56" spans="1:5" x14ac:dyDescent="0.25">
      <c r="A56">
        <v>7</v>
      </c>
      <c r="B56" t="s">
        <v>116</v>
      </c>
      <c r="C56">
        <v>1</v>
      </c>
      <c r="D56" t="s">
        <v>84</v>
      </c>
      <c r="E56">
        <v>4</v>
      </c>
    </row>
    <row r="57" spans="1:5" x14ac:dyDescent="0.25">
      <c r="A57">
        <v>8</v>
      </c>
      <c r="B57" t="s">
        <v>4</v>
      </c>
      <c r="C57">
        <v>0</v>
      </c>
      <c r="D57" t="s">
        <v>84</v>
      </c>
      <c r="E57">
        <v>4</v>
      </c>
    </row>
    <row r="58" spans="1:5" x14ac:dyDescent="0.25">
      <c r="A58">
        <v>9</v>
      </c>
      <c r="B58" t="s">
        <v>39</v>
      </c>
      <c r="C58">
        <v>0</v>
      </c>
      <c r="D58" t="s">
        <v>84</v>
      </c>
      <c r="E58">
        <v>4</v>
      </c>
    </row>
    <row r="59" spans="1:5" x14ac:dyDescent="0.25">
      <c r="A59">
        <v>10</v>
      </c>
      <c r="B59" t="s">
        <v>40</v>
      </c>
      <c r="C59">
        <v>0</v>
      </c>
      <c r="D59" t="s">
        <v>84</v>
      </c>
      <c r="E59">
        <v>4</v>
      </c>
    </row>
    <row r="60" spans="1:5" x14ac:dyDescent="0.25">
      <c r="A60">
        <v>11</v>
      </c>
      <c r="B60" t="s">
        <v>41</v>
      </c>
      <c r="C60">
        <v>47</v>
      </c>
      <c r="D60" t="s">
        <v>84</v>
      </c>
      <c r="E60">
        <v>4</v>
      </c>
    </row>
    <row r="61" spans="1:5" x14ac:dyDescent="0.25">
      <c r="A61">
        <v>12</v>
      </c>
      <c r="B61" t="s">
        <v>42</v>
      </c>
      <c r="C61">
        <v>0</v>
      </c>
      <c r="D61" t="s">
        <v>84</v>
      </c>
      <c r="E61">
        <v>4</v>
      </c>
    </row>
    <row r="62" spans="1:5" x14ac:dyDescent="0.25">
      <c r="A62">
        <v>13</v>
      </c>
      <c r="B62" t="s">
        <v>11</v>
      </c>
      <c r="C62">
        <v>0</v>
      </c>
      <c r="D62" t="s">
        <v>84</v>
      </c>
      <c r="E62">
        <v>4</v>
      </c>
    </row>
    <row r="63" spans="1:5" x14ac:dyDescent="0.25">
      <c r="A63">
        <v>14</v>
      </c>
      <c r="B63" t="s">
        <v>43</v>
      </c>
      <c r="C63">
        <v>0</v>
      </c>
      <c r="D63" t="s">
        <v>84</v>
      </c>
      <c r="E63">
        <v>4</v>
      </c>
    </row>
    <row r="64" spans="1:5" x14ac:dyDescent="0.25">
      <c r="A64">
        <v>15</v>
      </c>
      <c r="B64" t="s">
        <v>44</v>
      </c>
      <c r="C64">
        <v>0</v>
      </c>
      <c r="D64" t="s">
        <v>84</v>
      </c>
      <c r="E64">
        <v>4</v>
      </c>
    </row>
    <row r="65" spans="1:5" x14ac:dyDescent="0.25">
      <c r="A65">
        <v>16</v>
      </c>
      <c r="B65" t="s">
        <v>45</v>
      </c>
      <c r="C65">
        <v>0</v>
      </c>
      <c r="D65" t="s">
        <v>84</v>
      </c>
      <c r="E65">
        <v>4</v>
      </c>
    </row>
    <row r="66" spans="1:5" x14ac:dyDescent="0.25">
      <c r="A66">
        <v>1</v>
      </c>
      <c r="B66" t="s">
        <v>34</v>
      </c>
      <c r="C66">
        <v>206</v>
      </c>
      <c r="D66" t="s">
        <v>117</v>
      </c>
      <c r="E66">
        <v>5</v>
      </c>
    </row>
    <row r="67" spans="1:5" x14ac:dyDescent="0.25">
      <c r="A67">
        <v>2</v>
      </c>
      <c r="B67" t="s">
        <v>35</v>
      </c>
      <c r="C67">
        <v>58</v>
      </c>
      <c r="D67" t="s">
        <v>117</v>
      </c>
      <c r="E67">
        <v>5</v>
      </c>
    </row>
    <row r="68" spans="1:5" x14ac:dyDescent="0.25">
      <c r="A68">
        <v>3</v>
      </c>
      <c r="B68" t="s">
        <v>36</v>
      </c>
      <c r="C68">
        <v>17</v>
      </c>
      <c r="D68" t="s">
        <v>117</v>
      </c>
      <c r="E68">
        <v>5</v>
      </c>
    </row>
    <row r="69" spans="1:5" x14ac:dyDescent="0.25">
      <c r="A69">
        <v>4</v>
      </c>
      <c r="B69" t="s">
        <v>37</v>
      </c>
      <c r="C69">
        <v>1</v>
      </c>
      <c r="D69" t="s">
        <v>117</v>
      </c>
      <c r="E69">
        <v>5</v>
      </c>
    </row>
    <row r="70" spans="1:5" x14ac:dyDescent="0.25">
      <c r="A70">
        <v>5</v>
      </c>
      <c r="B70" t="s">
        <v>38</v>
      </c>
      <c r="C70">
        <v>0</v>
      </c>
      <c r="D70" t="s">
        <v>117</v>
      </c>
      <c r="E70">
        <v>5</v>
      </c>
    </row>
    <row r="71" spans="1:5" x14ac:dyDescent="0.25">
      <c r="A71">
        <v>6</v>
      </c>
      <c r="B71" t="s">
        <v>46</v>
      </c>
      <c r="C71">
        <v>1</v>
      </c>
      <c r="D71" t="s">
        <v>117</v>
      </c>
      <c r="E71">
        <v>5</v>
      </c>
    </row>
    <row r="72" spans="1:5" x14ac:dyDescent="0.25">
      <c r="A72">
        <v>7</v>
      </c>
      <c r="B72" t="s">
        <v>116</v>
      </c>
      <c r="C72">
        <v>0</v>
      </c>
      <c r="D72" t="s">
        <v>117</v>
      </c>
      <c r="E72">
        <v>5</v>
      </c>
    </row>
    <row r="73" spans="1:5" x14ac:dyDescent="0.25">
      <c r="A73">
        <v>8</v>
      </c>
      <c r="B73" t="s">
        <v>4</v>
      </c>
      <c r="C73">
        <v>0</v>
      </c>
      <c r="D73" t="s">
        <v>117</v>
      </c>
      <c r="E73">
        <v>5</v>
      </c>
    </row>
    <row r="74" spans="1:5" x14ac:dyDescent="0.25">
      <c r="A74">
        <v>9</v>
      </c>
      <c r="B74" t="s">
        <v>39</v>
      </c>
      <c r="C74">
        <v>0</v>
      </c>
      <c r="D74" t="s">
        <v>117</v>
      </c>
      <c r="E74">
        <v>5</v>
      </c>
    </row>
    <row r="75" spans="1:5" x14ac:dyDescent="0.25">
      <c r="A75">
        <v>10</v>
      </c>
      <c r="B75" t="s">
        <v>40</v>
      </c>
      <c r="C75">
        <v>0</v>
      </c>
      <c r="D75" t="s">
        <v>117</v>
      </c>
      <c r="E75">
        <v>5</v>
      </c>
    </row>
    <row r="76" spans="1:5" x14ac:dyDescent="0.25">
      <c r="A76">
        <v>11</v>
      </c>
      <c r="B76" t="s">
        <v>41</v>
      </c>
      <c r="C76">
        <v>1103</v>
      </c>
      <c r="D76" t="s">
        <v>117</v>
      </c>
      <c r="E76">
        <v>5</v>
      </c>
    </row>
    <row r="77" spans="1:5" x14ac:dyDescent="0.25">
      <c r="A77">
        <v>12</v>
      </c>
      <c r="B77" t="s">
        <v>42</v>
      </c>
      <c r="C77">
        <v>0</v>
      </c>
      <c r="D77" t="s">
        <v>117</v>
      </c>
      <c r="E77">
        <v>5</v>
      </c>
    </row>
    <row r="78" spans="1:5" x14ac:dyDescent="0.25">
      <c r="A78">
        <v>13</v>
      </c>
      <c r="B78" t="s">
        <v>11</v>
      </c>
      <c r="C78">
        <v>5</v>
      </c>
      <c r="D78" t="s">
        <v>117</v>
      </c>
      <c r="E78">
        <v>5</v>
      </c>
    </row>
    <row r="79" spans="1:5" x14ac:dyDescent="0.25">
      <c r="A79">
        <v>14</v>
      </c>
      <c r="B79" t="s">
        <v>43</v>
      </c>
      <c r="C79">
        <v>1</v>
      </c>
      <c r="D79" t="s">
        <v>117</v>
      </c>
      <c r="E79">
        <v>5</v>
      </c>
    </row>
    <row r="80" spans="1:5" x14ac:dyDescent="0.25">
      <c r="A80">
        <v>15</v>
      </c>
      <c r="B80" t="s">
        <v>44</v>
      </c>
      <c r="C80">
        <v>0</v>
      </c>
      <c r="D80" t="s">
        <v>117</v>
      </c>
      <c r="E80">
        <v>5</v>
      </c>
    </row>
    <row r="81" spans="1:5" x14ac:dyDescent="0.25">
      <c r="A81">
        <v>16</v>
      </c>
      <c r="B81" t="s">
        <v>45</v>
      </c>
      <c r="C81">
        <v>6</v>
      </c>
      <c r="D81" t="s">
        <v>117</v>
      </c>
      <c r="E81">
        <v>5</v>
      </c>
    </row>
    <row r="82" spans="1:5" x14ac:dyDescent="0.25">
      <c r="A82">
        <v>1</v>
      </c>
      <c r="B82" t="s">
        <v>34</v>
      </c>
      <c r="C82">
        <v>0</v>
      </c>
      <c r="D82" t="s">
        <v>39</v>
      </c>
      <c r="E82">
        <v>6</v>
      </c>
    </row>
    <row r="83" spans="1:5" x14ac:dyDescent="0.25">
      <c r="A83">
        <v>2</v>
      </c>
      <c r="B83" t="s">
        <v>35</v>
      </c>
      <c r="C83">
        <v>0</v>
      </c>
      <c r="D83" t="s">
        <v>39</v>
      </c>
      <c r="E83">
        <v>6</v>
      </c>
    </row>
    <row r="84" spans="1:5" x14ac:dyDescent="0.25">
      <c r="A84">
        <v>3</v>
      </c>
      <c r="B84" t="s">
        <v>36</v>
      </c>
      <c r="C84">
        <v>0</v>
      </c>
      <c r="D84" t="s">
        <v>39</v>
      </c>
      <c r="E84">
        <v>6</v>
      </c>
    </row>
    <row r="85" spans="1:5" x14ac:dyDescent="0.25">
      <c r="A85">
        <v>4</v>
      </c>
      <c r="B85" t="s">
        <v>37</v>
      </c>
      <c r="C85">
        <v>0</v>
      </c>
      <c r="D85" t="s">
        <v>39</v>
      </c>
      <c r="E85">
        <v>6</v>
      </c>
    </row>
    <row r="86" spans="1:5" x14ac:dyDescent="0.25">
      <c r="A86">
        <v>5</v>
      </c>
      <c r="B86" t="s">
        <v>38</v>
      </c>
      <c r="C86">
        <v>0</v>
      </c>
      <c r="D86" t="s">
        <v>39</v>
      </c>
      <c r="E86">
        <v>6</v>
      </c>
    </row>
    <row r="87" spans="1:5" x14ac:dyDescent="0.25">
      <c r="A87">
        <v>6</v>
      </c>
      <c r="B87" t="s">
        <v>46</v>
      </c>
      <c r="C87">
        <v>0</v>
      </c>
      <c r="D87" t="s">
        <v>39</v>
      </c>
      <c r="E87">
        <v>6</v>
      </c>
    </row>
    <row r="88" spans="1:5" x14ac:dyDescent="0.25">
      <c r="A88">
        <v>7</v>
      </c>
      <c r="B88" t="s">
        <v>116</v>
      </c>
      <c r="C88">
        <v>0</v>
      </c>
      <c r="D88" t="s">
        <v>39</v>
      </c>
      <c r="E88">
        <v>6</v>
      </c>
    </row>
    <row r="89" spans="1:5" x14ac:dyDescent="0.25">
      <c r="A89">
        <v>8</v>
      </c>
      <c r="B89" t="s">
        <v>4</v>
      </c>
      <c r="C89">
        <v>0</v>
      </c>
      <c r="D89" t="s">
        <v>39</v>
      </c>
      <c r="E89">
        <v>6</v>
      </c>
    </row>
    <row r="90" spans="1:5" x14ac:dyDescent="0.25">
      <c r="A90">
        <v>9</v>
      </c>
      <c r="B90" t="s">
        <v>39</v>
      </c>
      <c r="C90">
        <v>7</v>
      </c>
      <c r="D90" t="s">
        <v>39</v>
      </c>
      <c r="E90">
        <v>6</v>
      </c>
    </row>
    <row r="91" spans="1:5" x14ac:dyDescent="0.25">
      <c r="A91">
        <v>10</v>
      </c>
      <c r="B91" t="s">
        <v>40</v>
      </c>
      <c r="C91">
        <v>0</v>
      </c>
      <c r="D91" t="s">
        <v>39</v>
      </c>
      <c r="E91">
        <v>6</v>
      </c>
    </row>
    <row r="92" spans="1:5" x14ac:dyDescent="0.25">
      <c r="A92">
        <v>11</v>
      </c>
      <c r="B92" t="s">
        <v>41</v>
      </c>
      <c r="C92">
        <v>32</v>
      </c>
      <c r="D92" t="s">
        <v>39</v>
      </c>
      <c r="E92">
        <v>6</v>
      </c>
    </row>
    <row r="93" spans="1:5" x14ac:dyDescent="0.25">
      <c r="A93">
        <v>12</v>
      </c>
      <c r="B93" t="s">
        <v>42</v>
      </c>
      <c r="C93">
        <v>0</v>
      </c>
      <c r="D93" t="s">
        <v>39</v>
      </c>
      <c r="E93">
        <v>6</v>
      </c>
    </row>
    <row r="94" spans="1:5" x14ac:dyDescent="0.25">
      <c r="A94">
        <v>13</v>
      </c>
      <c r="B94" t="s">
        <v>11</v>
      </c>
      <c r="C94">
        <v>0</v>
      </c>
      <c r="D94" t="s">
        <v>39</v>
      </c>
      <c r="E94">
        <v>6</v>
      </c>
    </row>
    <row r="95" spans="1:5" x14ac:dyDescent="0.25">
      <c r="A95">
        <v>14</v>
      </c>
      <c r="B95" t="s">
        <v>43</v>
      </c>
      <c r="C95">
        <v>0</v>
      </c>
      <c r="D95" t="s">
        <v>39</v>
      </c>
      <c r="E95">
        <v>6</v>
      </c>
    </row>
    <row r="96" spans="1:5" x14ac:dyDescent="0.25">
      <c r="A96">
        <v>15</v>
      </c>
      <c r="B96" t="s">
        <v>44</v>
      </c>
      <c r="C96">
        <v>0</v>
      </c>
      <c r="D96" t="s">
        <v>39</v>
      </c>
      <c r="E96">
        <v>6</v>
      </c>
    </row>
    <row r="97" spans="1:5" x14ac:dyDescent="0.25">
      <c r="A97">
        <v>16</v>
      </c>
      <c r="B97" t="s">
        <v>45</v>
      </c>
      <c r="C97">
        <v>0</v>
      </c>
      <c r="D97" t="s">
        <v>39</v>
      </c>
      <c r="E97">
        <v>6</v>
      </c>
    </row>
    <row r="98" spans="1:5" x14ac:dyDescent="0.25">
      <c r="A98">
        <v>1</v>
      </c>
      <c r="B98" t="s">
        <v>34</v>
      </c>
      <c r="C98">
        <v>0</v>
      </c>
      <c r="D98" t="s">
        <v>4</v>
      </c>
      <c r="E98">
        <v>7</v>
      </c>
    </row>
    <row r="99" spans="1:5" x14ac:dyDescent="0.25">
      <c r="A99">
        <v>2</v>
      </c>
      <c r="B99" t="s">
        <v>35</v>
      </c>
      <c r="C99">
        <v>0</v>
      </c>
      <c r="D99" t="s">
        <v>4</v>
      </c>
      <c r="E99">
        <v>7</v>
      </c>
    </row>
    <row r="100" spans="1:5" x14ac:dyDescent="0.25">
      <c r="A100">
        <v>3</v>
      </c>
      <c r="B100" t="s">
        <v>36</v>
      </c>
      <c r="C100">
        <v>0</v>
      </c>
      <c r="D100" t="s">
        <v>4</v>
      </c>
      <c r="E100">
        <v>7</v>
      </c>
    </row>
    <row r="101" spans="1:5" x14ac:dyDescent="0.25">
      <c r="A101">
        <v>4</v>
      </c>
      <c r="B101" t="s">
        <v>37</v>
      </c>
      <c r="C101">
        <v>0</v>
      </c>
      <c r="D101" t="s">
        <v>4</v>
      </c>
      <c r="E101">
        <v>7</v>
      </c>
    </row>
    <row r="102" spans="1:5" x14ac:dyDescent="0.25">
      <c r="A102">
        <v>5</v>
      </c>
      <c r="B102" t="s">
        <v>38</v>
      </c>
      <c r="C102">
        <v>0</v>
      </c>
      <c r="D102" t="s">
        <v>4</v>
      </c>
      <c r="E102">
        <v>7</v>
      </c>
    </row>
    <row r="103" spans="1:5" x14ac:dyDescent="0.25">
      <c r="A103">
        <v>6</v>
      </c>
      <c r="B103" t="s">
        <v>46</v>
      </c>
      <c r="C103">
        <v>0</v>
      </c>
      <c r="D103" t="s">
        <v>4</v>
      </c>
      <c r="E103">
        <v>7</v>
      </c>
    </row>
    <row r="104" spans="1:5" x14ac:dyDescent="0.25">
      <c r="A104">
        <v>7</v>
      </c>
      <c r="B104" t="s">
        <v>116</v>
      </c>
      <c r="C104">
        <v>0</v>
      </c>
      <c r="D104" t="s">
        <v>4</v>
      </c>
      <c r="E104">
        <v>7</v>
      </c>
    </row>
    <row r="105" spans="1:5" x14ac:dyDescent="0.25">
      <c r="A105">
        <v>8</v>
      </c>
      <c r="B105" t="s">
        <v>4</v>
      </c>
      <c r="C105">
        <v>0</v>
      </c>
      <c r="D105" t="s">
        <v>4</v>
      </c>
      <c r="E105">
        <v>7</v>
      </c>
    </row>
    <row r="106" spans="1:5" x14ac:dyDescent="0.25">
      <c r="A106">
        <v>9</v>
      </c>
      <c r="B106" t="s">
        <v>39</v>
      </c>
      <c r="C106">
        <v>0</v>
      </c>
      <c r="D106" t="s">
        <v>4</v>
      </c>
      <c r="E106">
        <v>7</v>
      </c>
    </row>
    <row r="107" spans="1:5" x14ac:dyDescent="0.25">
      <c r="A107">
        <v>10</v>
      </c>
      <c r="B107" t="s">
        <v>40</v>
      </c>
      <c r="C107">
        <v>0</v>
      </c>
      <c r="D107" t="s">
        <v>4</v>
      </c>
      <c r="E107">
        <v>7</v>
      </c>
    </row>
    <row r="108" spans="1:5" x14ac:dyDescent="0.25">
      <c r="A108">
        <v>11</v>
      </c>
      <c r="B108" t="s">
        <v>41</v>
      </c>
      <c r="C108">
        <v>0</v>
      </c>
      <c r="D108" t="s">
        <v>4</v>
      </c>
      <c r="E108">
        <v>7</v>
      </c>
    </row>
    <row r="109" spans="1:5" x14ac:dyDescent="0.25">
      <c r="A109">
        <v>12</v>
      </c>
      <c r="B109" t="s">
        <v>42</v>
      </c>
      <c r="C109">
        <v>0</v>
      </c>
      <c r="D109" t="s">
        <v>4</v>
      </c>
      <c r="E109">
        <v>7</v>
      </c>
    </row>
    <row r="110" spans="1:5" x14ac:dyDescent="0.25">
      <c r="A110">
        <v>13</v>
      </c>
      <c r="B110" t="s">
        <v>11</v>
      </c>
      <c r="C110">
        <v>0</v>
      </c>
      <c r="D110" t="s">
        <v>4</v>
      </c>
      <c r="E110">
        <v>7</v>
      </c>
    </row>
    <row r="111" spans="1:5" x14ac:dyDescent="0.25">
      <c r="A111">
        <v>14</v>
      </c>
      <c r="B111" t="s">
        <v>43</v>
      </c>
      <c r="C111">
        <v>0</v>
      </c>
      <c r="D111" t="s">
        <v>4</v>
      </c>
      <c r="E111">
        <v>7</v>
      </c>
    </row>
    <row r="112" spans="1:5" x14ac:dyDescent="0.25">
      <c r="A112">
        <v>15</v>
      </c>
      <c r="B112" t="s">
        <v>44</v>
      </c>
      <c r="C112">
        <v>0</v>
      </c>
      <c r="D112" t="s">
        <v>4</v>
      </c>
      <c r="E112">
        <v>7</v>
      </c>
    </row>
    <row r="113" spans="1:5" x14ac:dyDescent="0.25">
      <c r="A113">
        <v>16</v>
      </c>
      <c r="B113" t="s">
        <v>45</v>
      </c>
      <c r="C113">
        <v>0</v>
      </c>
      <c r="D113" t="s">
        <v>4</v>
      </c>
      <c r="E113">
        <v>7</v>
      </c>
    </row>
    <row r="114" spans="1:5" x14ac:dyDescent="0.25">
      <c r="A114">
        <v>1</v>
      </c>
      <c r="B114" t="s">
        <v>34</v>
      </c>
      <c r="C114" s="2">
        <v>0</v>
      </c>
      <c r="D114" t="s">
        <v>42</v>
      </c>
      <c r="E114">
        <v>8</v>
      </c>
    </row>
    <row r="115" spans="1:5" x14ac:dyDescent="0.25">
      <c r="A115">
        <v>2</v>
      </c>
      <c r="B115" t="s">
        <v>35</v>
      </c>
      <c r="C115" s="2">
        <v>0</v>
      </c>
      <c r="D115" s="2" t="s">
        <v>42</v>
      </c>
      <c r="E115">
        <v>8</v>
      </c>
    </row>
    <row r="116" spans="1:5" x14ac:dyDescent="0.25">
      <c r="A116">
        <v>3</v>
      </c>
      <c r="B116" t="s">
        <v>36</v>
      </c>
      <c r="C116" s="2">
        <v>0</v>
      </c>
      <c r="D116" s="2" t="s">
        <v>42</v>
      </c>
      <c r="E116">
        <v>8</v>
      </c>
    </row>
    <row r="117" spans="1:5" x14ac:dyDescent="0.25">
      <c r="A117">
        <v>4</v>
      </c>
      <c r="B117" t="s">
        <v>37</v>
      </c>
      <c r="C117" s="2">
        <v>0</v>
      </c>
      <c r="D117" s="2" t="s">
        <v>42</v>
      </c>
      <c r="E117">
        <v>8</v>
      </c>
    </row>
    <row r="118" spans="1:5" x14ac:dyDescent="0.25">
      <c r="A118">
        <v>5</v>
      </c>
      <c r="B118" t="s">
        <v>38</v>
      </c>
      <c r="C118" s="2">
        <v>0</v>
      </c>
      <c r="D118" s="2" t="s">
        <v>42</v>
      </c>
      <c r="E118">
        <v>8</v>
      </c>
    </row>
    <row r="119" spans="1:5" x14ac:dyDescent="0.25">
      <c r="A119">
        <v>6</v>
      </c>
      <c r="B119" t="s">
        <v>46</v>
      </c>
      <c r="C119" s="2">
        <v>0</v>
      </c>
      <c r="D119" s="2" t="s">
        <v>42</v>
      </c>
      <c r="E119">
        <v>8</v>
      </c>
    </row>
    <row r="120" spans="1:5" x14ac:dyDescent="0.25">
      <c r="A120">
        <v>7</v>
      </c>
      <c r="B120" t="s">
        <v>116</v>
      </c>
      <c r="C120" s="2">
        <v>0</v>
      </c>
      <c r="D120" s="2" t="s">
        <v>42</v>
      </c>
      <c r="E120">
        <v>8</v>
      </c>
    </row>
    <row r="121" spans="1:5" x14ac:dyDescent="0.25">
      <c r="A121" s="2">
        <v>8</v>
      </c>
      <c r="B121" s="2" t="s">
        <v>4</v>
      </c>
      <c r="C121" s="2">
        <v>0</v>
      </c>
      <c r="D121" s="2" t="s">
        <v>42</v>
      </c>
      <c r="E121" s="2">
        <v>8</v>
      </c>
    </row>
    <row r="122" spans="1:5" x14ac:dyDescent="0.25">
      <c r="A122" s="2">
        <v>9</v>
      </c>
      <c r="B122" s="2" t="s">
        <v>39</v>
      </c>
      <c r="C122" s="2">
        <v>0</v>
      </c>
      <c r="D122" s="2" t="s">
        <v>42</v>
      </c>
      <c r="E122" s="2">
        <v>8</v>
      </c>
    </row>
    <row r="123" spans="1:5" x14ac:dyDescent="0.25">
      <c r="A123" s="2">
        <v>10</v>
      </c>
      <c r="B123" s="2" t="s">
        <v>40</v>
      </c>
      <c r="C123" s="2">
        <v>0</v>
      </c>
      <c r="D123" s="2" t="s">
        <v>42</v>
      </c>
      <c r="E123" s="2">
        <v>8</v>
      </c>
    </row>
    <row r="124" spans="1:5" x14ac:dyDescent="0.25">
      <c r="A124" s="2">
        <v>11</v>
      </c>
      <c r="B124" s="2" t="s">
        <v>41</v>
      </c>
      <c r="C124" s="2">
        <v>137</v>
      </c>
      <c r="D124" s="2" t="s">
        <v>42</v>
      </c>
      <c r="E124" s="2">
        <v>8</v>
      </c>
    </row>
    <row r="125" spans="1:5" x14ac:dyDescent="0.25">
      <c r="A125" s="2">
        <v>12</v>
      </c>
      <c r="B125" s="2" t="s">
        <v>42</v>
      </c>
      <c r="C125" s="2">
        <v>0</v>
      </c>
      <c r="D125" s="2" t="s">
        <v>42</v>
      </c>
      <c r="E125" s="2">
        <v>8</v>
      </c>
    </row>
    <row r="126" spans="1:5" x14ac:dyDescent="0.25">
      <c r="A126" s="2">
        <v>13</v>
      </c>
      <c r="B126" s="2" t="s">
        <v>11</v>
      </c>
      <c r="C126" s="2">
        <v>0</v>
      </c>
      <c r="D126" s="2" t="s">
        <v>42</v>
      </c>
      <c r="E126" s="2">
        <v>8</v>
      </c>
    </row>
    <row r="127" spans="1:5" x14ac:dyDescent="0.25">
      <c r="A127" s="2">
        <v>14</v>
      </c>
      <c r="B127" s="2" t="s">
        <v>43</v>
      </c>
      <c r="C127" s="2">
        <v>0</v>
      </c>
      <c r="D127" s="2" t="s">
        <v>42</v>
      </c>
      <c r="E127" s="2">
        <v>8</v>
      </c>
    </row>
    <row r="128" spans="1:5" x14ac:dyDescent="0.25">
      <c r="A128" s="2">
        <v>15</v>
      </c>
      <c r="B128" s="2" t="s">
        <v>44</v>
      </c>
      <c r="C128" s="2">
        <v>0</v>
      </c>
      <c r="D128" s="2" t="s">
        <v>42</v>
      </c>
      <c r="E128" s="2">
        <v>8</v>
      </c>
    </row>
    <row r="129" spans="1:5" x14ac:dyDescent="0.25">
      <c r="A129" s="2">
        <v>16</v>
      </c>
      <c r="B129" s="2" t="s">
        <v>45</v>
      </c>
      <c r="C129" s="2">
        <v>0</v>
      </c>
      <c r="D129" s="2" t="s">
        <v>42</v>
      </c>
      <c r="E129" s="2">
        <v>8</v>
      </c>
    </row>
    <row r="130" spans="1:5" x14ac:dyDescent="0.25">
      <c r="A130" s="2">
        <v>1</v>
      </c>
      <c r="B130" s="2" t="s">
        <v>34</v>
      </c>
      <c r="C130" s="2">
        <v>21522</v>
      </c>
      <c r="D130" s="2" t="s">
        <v>83</v>
      </c>
      <c r="E130" s="2">
        <v>9</v>
      </c>
    </row>
    <row r="131" spans="1:5" x14ac:dyDescent="0.25">
      <c r="A131" s="2">
        <v>2</v>
      </c>
      <c r="B131" s="2" t="s">
        <v>35</v>
      </c>
      <c r="C131" s="2">
        <v>1362</v>
      </c>
      <c r="D131" s="2" t="s">
        <v>83</v>
      </c>
      <c r="E131" s="2">
        <v>9</v>
      </c>
    </row>
    <row r="132" spans="1:5" x14ac:dyDescent="0.25">
      <c r="A132" s="2">
        <v>3</v>
      </c>
      <c r="B132" s="2" t="s">
        <v>36</v>
      </c>
      <c r="C132" s="2">
        <v>513</v>
      </c>
      <c r="D132" s="2" t="s">
        <v>83</v>
      </c>
      <c r="E132" s="2">
        <v>9</v>
      </c>
    </row>
    <row r="133" spans="1:5" x14ac:dyDescent="0.25">
      <c r="A133" s="2">
        <v>4</v>
      </c>
      <c r="B133" s="2" t="s">
        <v>37</v>
      </c>
      <c r="C133" s="2">
        <v>31</v>
      </c>
      <c r="D133" s="2" t="s">
        <v>83</v>
      </c>
      <c r="E133" s="2">
        <v>9</v>
      </c>
    </row>
    <row r="134" spans="1:5" x14ac:dyDescent="0.25">
      <c r="A134" s="2">
        <v>5</v>
      </c>
      <c r="B134" s="2" t="s">
        <v>38</v>
      </c>
      <c r="C134" s="2">
        <v>4</v>
      </c>
      <c r="D134" s="2" t="s">
        <v>83</v>
      </c>
      <c r="E134" s="2">
        <v>9</v>
      </c>
    </row>
    <row r="135" spans="1:5" x14ac:dyDescent="0.25">
      <c r="A135" s="2">
        <v>6</v>
      </c>
      <c r="B135" s="2" t="s">
        <v>46</v>
      </c>
      <c r="C135" s="2">
        <v>20</v>
      </c>
      <c r="D135" s="2" t="s">
        <v>83</v>
      </c>
      <c r="E135" s="2">
        <v>9</v>
      </c>
    </row>
    <row r="136" spans="1:5" x14ac:dyDescent="0.25">
      <c r="A136" s="2">
        <v>7</v>
      </c>
      <c r="B136" s="2" t="s">
        <v>116</v>
      </c>
      <c r="C136" s="2">
        <v>1</v>
      </c>
      <c r="D136" s="2" t="s">
        <v>83</v>
      </c>
      <c r="E136" s="2">
        <v>9</v>
      </c>
    </row>
    <row r="137" spans="1:5" x14ac:dyDescent="0.25">
      <c r="A137" s="2">
        <v>8</v>
      </c>
      <c r="B137" s="2" t="s">
        <v>4</v>
      </c>
      <c r="C137" s="2">
        <v>1</v>
      </c>
      <c r="D137" s="2" t="s">
        <v>83</v>
      </c>
      <c r="E137" s="2">
        <v>9</v>
      </c>
    </row>
    <row r="138" spans="1:5" x14ac:dyDescent="0.25">
      <c r="A138" s="2">
        <v>9</v>
      </c>
      <c r="B138" s="2" t="s">
        <v>39</v>
      </c>
      <c r="C138" s="2">
        <v>27</v>
      </c>
      <c r="D138" s="2" t="s">
        <v>83</v>
      </c>
      <c r="E138" s="2">
        <v>9</v>
      </c>
    </row>
    <row r="139" spans="1:5" x14ac:dyDescent="0.25">
      <c r="A139" s="2">
        <v>10</v>
      </c>
      <c r="B139" s="2" t="s">
        <v>40</v>
      </c>
      <c r="C139" s="2">
        <v>5</v>
      </c>
      <c r="D139" s="2" t="s">
        <v>83</v>
      </c>
      <c r="E139" s="2">
        <v>9</v>
      </c>
    </row>
    <row r="140" spans="1:5" x14ac:dyDescent="0.25">
      <c r="A140" s="2">
        <v>11</v>
      </c>
      <c r="B140" s="2" t="s">
        <v>41</v>
      </c>
      <c r="C140" s="2">
        <v>2263</v>
      </c>
      <c r="D140" s="2" t="s">
        <v>83</v>
      </c>
      <c r="E140" s="2">
        <v>9</v>
      </c>
    </row>
    <row r="141" spans="1:5" x14ac:dyDescent="0.25">
      <c r="A141" s="2">
        <v>12</v>
      </c>
      <c r="B141" s="2" t="s">
        <v>42</v>
      </c>
      <c r="C141" s="2">
        <v>0</v>
      </c>
      <c r="D141" s="2" t="s">
        <v>83</v>
      </c>
      <c r="E141" s="2">
        <v>9</v>
      </c>
    </row>
    <row r="142" spans="1:5" x14ac:dyDescent="0.25">
      <c r="A142" s="2">
        <v>13</v>
      </c>
      <c r="B142" s="2" t="s">
        <v>11</v>
      </c>
      <c r="C142" s="2">
        <v>20</v>
      </c>
      <c r="D142" s="2" t="s">
        <v>83</v>
      </c>
      <c r="E142" s="2">
        <v>9</v>
      </c>
    </row>
    <row r="143" spans="1:5" x14ac:dyDescent="0.25">
      <c r="A143" s="2">
        <v>14</v>
      </c>
      <c r="B143" s="2" t="s">
        <v>43</v>
      </c>
      <c r="C143" s="2">
        <v>27</v>
      </c>
      <c r="D143" s="2" t="s">
        <v>83</v>
      </c>
      <c r="E143" s="2">
        <v>9</v>
      </c>
    </row>
    <row r="144" spans="1:5" x14ac:dyDescent="0.25">
      <c r="A144" s="2">
        <v>15</v>
      </c>
      <c r="B144" s="2" t="s">
        <v>44</v>
      </c>
      <c r="C144" s="2">
        <v>2</v>
      </c>
      <c r="D144" s="2" t="s">
        <v>83</v>
      </c>
      <c r="E144" s="2">
        <v>9</v>
      </c>
    </row>
    <row r="145" spans="1:5" x14ac:dyDescent="0.25">
      <c r="A145" s="2">
        <v>16</v>
      </c>
      <c r="B145" s="2" t="s">
        <v>45</v>
      </c>
      <c r="C145" s="2">
        <v>22</v>
      </c>
      <c r="D145" s="2" t="s">
        <v>83</v>
      </c>
      <c r="E145" s="2">
        <v>9</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2:Y30"/>
  <sheetViews>
    <sheetView workbookViewId="0">
      <selection activeCell="K31" sqref="K31"/>
    </sheetView>
  </sheetViews>
  <sheetFormatPr defaultRowHeight="15" x14ac:dyDescent="0.25"/>
  <sheetData>
    <row r="2" spans="7:25" x14ac:dyDescent="0.25">
      <c r="H2">
        <v>7871</v>
      </c>
      <c r="J2">
        <v>1310</v>
      </c>
      <c r="L2">
        <v>332</v>
      </c>
      <c r="N2">
        <f>SUM(H2:M2)</f>
        <v>9513</v>
      </c>
    </row>
    <row r="11" spans="7:25" x14ac:dyDescent="0.25">
      <c r="G11" t="s">
        <v>151</v>
      </c>
      <c r="K11">
        <v>2791</v>
      </c>
      <c r="O11">
        <v>61</v>
      </c>
      <c r="S11">
        <v>8</v>
      </c>
      <c r="W11">
        <v>2860</v>
      </c>
      <c r="Y11">
        <v>3713</v>
      </c>
    </row>
    <row r="12" spans="7:25" x14ac:dyDescent="0.25">
      <c r="G12" t="s">
        <v>122</v>
      </c>
      <c r="K12">
        <v>1153</v>
      </c>
      <c r="O12">
        <v>46</v>
      </c>
      <c r="S12">
        <v>20</v>
      </c>
      <c r="W12">
        <v>1219</v>
      </c>
      <c r="Y12">
        <v>1770</v>
      </c>
    </row>
    <row r="13" spans="7:25" x14ac:dyDescent="0.25">
      <c r="G13" t="s">
        <v>123</v>
      </c>
      <c r="K13">
        <v>512</v>
      </c>
      <c r="O13">
        <v>295</v>
      </c>
      <c r="S13">
        <v>67</v>
      </c>
      <c r="W13">
        <v>874</v>
      </c>
      <c r="Y13">
        <v>1766</v>
      </c>
    </row>
    <row r="14" spans="7:25" x14ac:dyDescent="0.25">
      <c r="G14" t="s">
        <v>153</v>
      </c>
      <c r="K14">
        <v>118</v>
      </c>
      <c r="O14">
        <v>3</v>
      </c>
      <c r="S14">
        <v>8</v>
      </c>
      <c r="W14">
        <v>129</v>
      </c>
      <c r="Y14">
        <v>248</v>
      </c>
    </row>
    <row r="15" spans="7:25" x14ac:dyDescent="0.25">
      <c r="G15" t="s">
        <v>154</v>
      </c>
      <c r="K15">
        <v>110</v>
      </c>
      <c r="O15">
        <v>31</v>
      </c>
      <c r="S15">
        <v>6</v>
      </c>
      <c r="W15">
        <v>147</v>
      </c>
      <c r="Y15">
        <v>194</v>
      </c>
    </row>
    <row r="22" spans="11:11" x14ac:dyDescent="0.25">
      <c r="K22">
        <v>3713</v>
      </c>
    </row>
    <row r="23" spans="11:11" x14ac:dyDescent="0.25">
      <c r="K23">
        <v>1770</v>
      </c>
    </row>
    <row r="24" spans="11:11" x14ac:dyDescent="0.25">
      <c r="K24">
        <v>1766</v>
      </c>
    </row>
    <row r="25" spans="11:11" x14ac:dyDescent="0.25">
      <c r="K25">
        <v>248</v>
      </c>
    </row>
    <row r="26" spans="11:11" x14ac:dyDescent="0.25">
      <c r="K26">
        <v>194</v>
      </c>
    </row>
    <row r="27" spans="11:11" x14ac:dyDescent="0.25">
      <c r="K27">
        <v>1822</v>
      </c>
    </row>
    <row r="28" spans="11:11" x14ac:dyDescent="0.25">
      <c r="K28">
        <v>9513</v>
      </c>
    </row>
    <row r="30" spans="11:11" x14ac:dyDescent="0.25">
      <c r="K30">
        <f>7691/9513</f>
        <v>0.8084726164196363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95</v>
      </c>
      <c r="B1" t="s">
        <v>100</v>
      </c>
      <c r="C1" t="s">
        <v>2</v>
      </c>
      <c r="D1" t="s">
        <v>110</v>
      </c>
    </row>
    <row r="2" spans="1:4" x14ac:dyDescent="0.25">
      <c r="A2">
        <v>1</v>
      </c>
      <c r="B2">
        <v>17</v>
      </c>
      <c r="C2" t="s">
        <v>85</v>
      </c>
      <c r="D2" t="s">
        <v>3</v>
      </c>
    </row>
    <row r="3" spans="1:4" x14ac:dyDescent="0.25">
      <c r="A3">
        <v>2</v>
      </c>
      <c r="B3">
        <v>9</v>
      </c>
      <c r="C3" t="s">
        <v>85</v>
      </c>
      <c r="D3" t="s">
        <v>86</v>
      </c>
    </row>
    <row r="4" spans="1:4" x14ac:dyDescent="0.25">
      <c r="A4">
        <v>3</v>
      </c>
      <c r="B4">
        <v>0</v>
      </c>
      <c r="C4" t="s">
        <v>85</v>
      </c>
      <c r="D4" t="s">
        <v>87</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95</v>
      </c>
      <c r="B1" t="s">
        <v>130</v>
      </c>
      <c r="C1" t="s">
        <v>100</v>
      </c>
    </row>
    <row r="2" spans="1:3" x14ac:dyDescent="0.25">
      <c r="A2">
        <v>1</v>
      </c>
      <c r="B2" t="s">
        <v>13</v>
      </c>
      <c r="C2">
        <v>243</v>
      </c>
    </row>
    <row r="3" spans="1:3" x14ac:dyDescent="0.25">
      <c r="A3">
        <v>2</v>
      </c>
      <c r="B3" t="s">
        <v>14</v>
      </c>
      <c r="C3">
        <v>52</v>
      </c>
    </row>
    <row r="4" spans="1:3" x14ac:dyDescent="0.25">
      <c r="A4">
        <v>3</v>
      </c>
      <c r="B4" t="s">
        <v>15</v>
      </c>
      <c r="C4">
        <v>26</v>
      </c>
    </row>
    <row r="5" spans="1:3" x14ac:dyDescent="0.25">
      <c r="A5">
        <v>4</v>
      </c>
      <c r="B5" t="s">
        <v>80</v>
      </c>
      <c r="C5">
        <v>97</v>
      </c>
    </row>
    <row r="6" spans="1:3" x14ac:dyDescent="0.25">
      <c r="A6">
        <v>5</v>
      </c>
      <c r="B6" t="s">
        <v>81</v>
      </c>
      <c r="C6">
        <v>0</v>
      </c>
    </row>
    <row r="7" spans="1:3" x14ac:dyDescent="0.25">
      <c r="A7">
        <v>6</v>
      </c>
      <c r="B7" t="s">
        <v>131</v>
      </c>
      <c r="C7">
        <v>0</v>
      </c>
    </row>
    <row r="8" spans="1:3" x14ac:dyDescent="0.25">
      <c r="A8">
        <v>7</v>
      </c>
      <c r="B8" t="s">
        <v>16</v>
      </c>
      <c r="C8">
        <v>0</v>
      </c>
    </row>
    <row r="9" spans="1:3" x14ac:dyDescent="0.25">
      <c r="A9">
        <v>8</v>
      </c>
      <c r="B9" t="s">
        <v>17</v>
      </c>
      <c r="C9">
        <v>0</v>
      </c>
    </row>
    <row r="10" spans="1:3" x14ac:dyDescent="0.25">
      <c r="A10">
        <v>9</v>
      </c>
      <c r="B10" t="s">
        <v>18</v>
      </c>
      <c r="C10">
        <v>0</v>
      </c>
    </row>
    <row r="11" spans="1:3" x14ac:dyDescent="0.25">
      <c r="A11">
        <v>10</v>
      </c>
      <c r="B11" t="s">
        <v>19</v>
      </c>
      <c r="C11">
        <v>0</v>
      </c>
    </row>
    <row r="12" spans="1:3" x14ac:dyDescent="0.25">
      <c r="A12">
        <v>11</v>
      </c>
      <c r="B12" t="s">
        <v>82</v>
      </c>
      <c r="C12">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95</v>
      </c>
      <c r="B1" t="s">
        <v>126</v>
      </c>
      <c r="C1" t="s">
        <v>30</v>
      </c>
      <c r="D1" t="s">
        <v>127</v>
      </c>
    </row>
    <row r="2" spans="1:4" x14ac:dyDescent="0.25">
      <c r="A2">
        <v>1</v>
      </c>
      <c r="B2" t="s">
        <v>128</v>
      </c>
      <c r="C2">
        <v>0</v>
      </c>
      <c r="D2">
        <v>0</v>
      </c>
    </row>
    <row r="3" spans="1:4" x14ac:dyDescent="0.25">
      <c r="A3">
        <v>2</v>
      </c>
      <c r="B3" t="s">
        <v>129</v>
      </c>
      <c r="C3">
        <v>0</v>
      </c>
      <c r="D3">
        <v>0</v>
      </c>
    </row>
    <row r="4" spans="1:4" x14ac:dyDescent="0.25">
      <c r="A4">
        <v>3</v>
      </c>
      <c r="B4" t="s">
        <v>21</v>
      </c>
      <c r="C4">
        <v>0</v>
      </c>
      <c r="D4">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G19" sqref="G19"/>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95</v>
      </c>
      <c r="B1" t="s">
        <v>96</v>
      </c>
      <c r="C1" t="s">
        <v>97</v>
      </c>
      <c r="D1" t="s">
        <v>98</v>
      </c>
      <c r="E1" t="s">
        <v>99</v>
      </c>
      <c r="F1" t="s">
        <v>100</v>
      </c>
      <c r="G1" t="s">
        <v>101</v>
      </c>
    </row>
    <row r="2" spans="1:7" x14ac:dyDescent="0.25">
      <c r="A2">
        <v>1</v>
      </c>
      <c r="B2" t="s">
        <v>151</v>
      </c>
      <c r="C2" t="s">
        <v>31</v>
      </c>
      <c r="D2" t="s">
        <v>30</v>
      </c>
      <c r="E2">
        <v>1</v>
      </c>
      <c r="F2">
        <v>212</v>
      </c>
      <c r="G2">
        <v>1</v>
      </c>
    </row>
    <row r="3" spans="1:7" x14ac:dyDescent="0.25">
      <c r="A3">
        <v>2</v>
      </c>
      <c r="B3" t="s">
        <v>122</v>
      </c>
      <c r="C3" t="s">
        <v>31</v>
      </c>
      <c r="D3" t="s">
        <v>30</v>
      </c>
      <c r="E3">
        <v>1</v>
      </c>
      <c r="F3">
        <v>120</v>
      </c>
      <c r="G3">
        <v>1</v>
      </c>
    </row>
    <row r="4" spans="1:7" x14ac:dyDescent="0.25">
      <c r="A4">
        <v>3</v>
      </c>
      <c r="B4" t="s">
        <v>123</v>
      </c>
      <c r="C4" t="s">
        <v>31</v>
      </c>
      <c r="D4" t="s">
        <v>30</v>
      </c>
      <c r="E4">
        <v>1</v>
      </c>
      <c r="F4">
        <v>37</v>
      </c>
      <c r="G4">
        <v>1</v>
      </c>
    </row>
    <row r="5" spans="1:7" x14ac:dyDescent="0.25">
      <c r="A5">
        <v>4</v>
      </c>
      <c r="B5" t="s">
        <v>134</v>
      </c>
      <c r="C5" t="s">
        <v>31</v>
      </c>
      <c r="D5" t="s">
        <v>30</v>
      </c>
      <c r="E5">
        <v>1</v>
      </c>
      <c r="F5">
        <v>4</v>
      </c>
      <c r="G5">
        <v>1</v>
      </c>
    </row>
    <row r="6" spans="1:7" x14ac:dyDescent="0.25">
      <c r="A6">
        <v>5</v>
      </c>
      <c r="B6" t="s">
        <v>152</v>
      </c>
      <c r="C6" t="s">
        <v>31</v>
      </c>
      <c r="D6" t="s">
        <v>30</v>
      </c>
      <c r="E6">
        <v>1</v>
      </c>
      <c r="F6">
        <v>8</v>
      </c>
      <c r="G6">
        <v>1</v>
      </c>
    </row>
    <row r="7" spans="1:7" x14ac:dyDescent="0.25">
      <c r="A7">
        <v>6</v>
      </c>
      <c r="B7" t="s">
        <v>102</v>
      </c>
      <c r="C7" t="s">
        <v>31</v>
      </c>
      <c r="D7" t="s">
        <v>30</v>
      </c>
      <c r="E7">
        <v>1</v>
      </c>
      <c r="F7">
        <v>68</v>
      </c>
      <c r="G7">
        <v>1</v>
      </c>
    </row>
    <row r="8" spans="1:7" x14ac:dyDescent="0.25">
      <c r="A8">
        <v>1</v>
      </c>
      <c r="B8" t="s">
        <v>151</v>
      </c>
      <c r="C8" t="s">
        <v>31</v>
      </c>
      <c r="D8" t="s">
        <v>10</v>
      </c>
      <c r="E8">
        <v>2</v>
      </c>
      <c r="F8">
        <v>271</v>
      </c>
      <c r="G8">
        <v>1</v>
      </c>
    </row>
    <row r="9" spans="1:7" x14ac:dyDescent="0.25">
      <c r="A9">
        <v>2</v>
      </c>
      <c r="B9" t="s">
        <v>122</v>
      </c>
      <c r="C9" t="s">
        <v>31</v>
      </c>
      <c r="D9" t="s">
        <v>10</v>
      </c>
      <c r="E9">
        <v>2</v>
      </c>
      <c r="F9">
        <v>158</v>
      </c>
      <c r="G9">
        <v>1</v>
      </c>
    </row>
    <row r="10" spans="1:7" x14ac:dyDescent="0.25">
      <c r="A10">
        <v>3</v>
      </c>
      <c r="B10" t="s">
        <v>123</v>
      </c>
      <c r="C10" t="s">
        <v>31</v>
      </c>
      <c r="D10" t="s">
        <v>10</v>
      </c>
      <c r="E10">
        <v>2</v>
      </c>
      <c r="F10">
        <v>58</v>
      </c>
      <c r="G10">
        <v>1</v>
      </c>
    </row>
    <row r="11" spans="1:7" x14ac:dyDescent="0.25">
      <c r="A11">
        <v>4</v>
      </c>
      <c r="B11" t="s">
        <v>134</v>
      </c>
      <c r="C11" t="s">
        <v>31</v>
      </c>
      <c r="D11" t="s">
        <v>10</v>
      </c>
      <c r="E11">
        <v>2</v>
      </c>
      <c r="F11">
        <v>13</v>
      </c>
      <c r="G11">
        <v>1</v>
      </c>
    </row>
    <row r="12" spans="1:7" x14ac:dyDescent="0.25">
      <c r="A12">
        <v>5</v>
      </c>
      <c r="B12" t="s">
        <v>152</v>
      </c>
      <c r="C12" t="s">
        <v>31</v>
      </c>
      <c r="D12" t="s">
        <v>10</v>
      </c>
      <c r="E12">
        <v>2</v>
      </c>
      <c r="F12">
        <v>9</v>
      </c>
      <c r="G12">
        <v>1</v>
      </c>
    </row>
    <row r="13" spans="1:7" x14ac:dyDescent="0.25">
      <c r="A13">
        <v>6</v>
      </c>
      <c r="B13" t="s">
        <v>102</v>
      </c>
      <c r="C13" t="s">
        <v>31</v>
      </c>
      <c r="D13" t="s">
        <v>10</v>
      </c>
      <c r="E13">
        <v>2</v>
      </c>
      <c r="F13">
        <v>81</v>
      </c>
      <c r="G13">
        <v>1</v>
      </c>
    </row>
    <row r="14" spans="1:7" x14ac:dyDescent="0.25">
      <c r="A14">
        <v>1</v>
      </c>
      <c r="B14" t="s">
        <v>151</v>
      </c>
      <c r="C14" t="s">
        <v>55</v>
      </c>
      <c r="D14" t="s">
        <v>30</v>
      </c>
      <c r="E14">
        <v>1</v>
      </c>
      <c r="F14">
        <v>221</v>
      </c>
      <c r="G14">
        <v>2</v>
      </c>
    </row>
    <row r="15" spans="1:7" x14ac:dyDescent="0.25">
      <c r="A15">
        <v>2</v>
      </c>
      <c r="B15" t="s">
        <v>122</v>
      </c>
      <c r="C15" s="2" t="s">
        <v>55</v>
      </c>
      <c r="D15" t="s">
        <v>30</v>
      </c>
      <c r="E15">
        <v>1</v>
      </c>
      <c r="F15" s="2">
        <v>125</v>
      </c>
      <c r="G15">
        <v>2</v>
      </c>
    </row>
    <row r="16" spans="1:7" x14ac:dyDescent="0.25">
      <c r="A16">
        <v>3</v>
      </c>
      <c r="B16" t="s">
        <v>123</v>
      </c>
      <c r="C16" s="2" t="s">
        <v>55</v>
      </c>
      <c r="D16" t="s">
        <v>30</v>
      </c>
      <c r="E16">
        <v>1</v>
      </c>
      <c r="F16" s="2">
        <v>63</v>
      </c>
      <c r="G16">
        <v>2</v>
      </c>
    </row>
    <row r="17" spans="1:7" x14ac:dyDescent="0.25">
      <c r="A17">
        <v>4</v>
      </c>
      <c r="B17" t="s">
        <v>134</v>
      </c>
      <c r="C17" s="2" t="s">
        <v>55</v>
      </c>
      <c r="D17" t="s">
        <v>30</v>
      </c>
      <c r="E17">
        <v>1</v>
      </c>
      <c r="F17" s="2">
        <v>5</v>
      </c>
      <c r="G17">
        <v>2</v>
      </c>
    </row>
    <row r="18" spans="1:7" x14ac:dyDescent="0.25">
      <c r="A18">
        <v>5</v>
      </c>
      <c r="B18" t="s">
        <v>152</v>
      </c>
      <c r="C18" s="2" t="s">
        <v>55</v>
      </c>
      <c r="D18" t="s">
        <v>30</v>
      </c>
      <c r="E18">
        <v>1</v>
      </c>
      <c r="F18" s="2">
        <v>10</v>
      </c>
      <c r="G18">
        <v>2</v>
      </c>
    </row>
    <row r="19" spans="1:7" x14ac:dyDescent="0.25">
      <c r="A19">
        <v>6</v>
      </c>
      <c r="B19" t="s">
        <v>102</v>
      </c>
      <c r="C19" s="2" t="s">
        <v>55</v>
      </c>
      <c r="D19" t="s">
        <v>30</v>
      </c>
      <c r="E19">
        <v>1</v>
      </c>
      <c r="F19" s="2">
        <v>93</v>
      </c>
      <c r="G19">
        <v>2</v>
      </c>
    </row>
    <row r="20" spans="1:7" x14ac:dyDescent="0.25">
      <c r="A20">
        <v>1</v>
      </c>
      <c r="B20" t="s">
        <v>151</v>
      </c>
      <c r="C20" s="2" t="s">
        <v>55</v>
      </c>
      <c r="D20" t="s">
        <v>10</v>
      </c>
      <c r="E20">
        <v>2</v>
      </c>
      <c r="F20" s="2">
        <v>284</v>
      </c>
      <c r="G20">
        <v>2</v>
      </c>
    </row>
    <row r="21" spans="1:7" x14ac:dyDescent="0.25">
      <c r="A21">
        <v>2</v>
      </c>
      <c r="B21" t="s">
        <v>122</v>
      </c>
      <c r="C21" s="2" t="s">
        <v>55</v>
      </c>
      <c r="D21" t="s">
        <v>10</v>
      </c>
      <c r="E21">
        <v>2</v>
      </c>
      <c r="F21" s="2">
        <v>168</v>
      </c>
      <c r="G21">
        <v>2</v>
      </c>
    </row>
    <row r="22" spans="1:7" x14ac:dyDescent="0.25">
      <c r="A22">
        <v>3</v>
      </c>
      <c r="B22" t="s">
        <v>123</v>
      </c>
      <c r="C22" s="2" t="s">
        <v>55</v>
      </c>
      <c r="D22" t="s">
        <v>10</v>
      </c>
      <c r="E22">
        <v>2</v>
      </c>
      <c r="F22" s="2">
        <v>107</v>
      </c>
      <c r="G22">
        <v>2</v>
      </c>
    </row>
    <row r="23" spans="1:7" x14ac:dyDescent="0.25">
      <c r="A23">
        <v>4</v>
      </c>
      <c r="B23" t="s">
        <v>134</v>
      </c>
      <c r="C23" s="2" t="s">
        <v>55</v>
      </c>
      <c r="D23" t="s">
        <v>10</v>
      </c>
      <c r="E23">
        <v>2</v>
      </c>
      <c r="F23" s="2">
        <v>18</v>
      </c>
      <c r="G23">
        <v>2</v>
      </c>
    </row>
    <row r="24" spans="1:7" x14ac:dyDescent="0.25">
      <c r="A24">
        <v>5</v>
      </c>
      <c r="B24" t="s">
        <v>152</v>
      </c>
      <c r="C24" s="2" t="s">
        <v>55</v>
      </c>
      <c r="D24" t="s">
        <v>10</v>
      </c>
      <c r="E24">
        <v>2</v>
      </c>
      <c r="F24" s="2">
        <v>11</v>
      </c>
      <c r="G24">
        <v>2</v>
      </c>
    </row>
    <row r="25" spans="1:7" x14ac:dyDescent="0.25">
      <c r="A25">
        <v>6</v>
      </c>
      <c r="B25" t="s">
        <v>102</v>
      </c>
      <c r="C25" s="2" t="s">
        <v>55</v>
      </c>
      <c r="D25" t="s">
        <v>10</v>
      </c>
      <c r="E25">
        <v>2</v>
      </c>
      <c r="F25" s="2">
        <v>118</v>
      </c>
      <c r="G25">
        <v>2</v>
      </c>
    </row>
    <row r="26" spans="1:7" x14ac:dyDescent="0.25">
      <c r="A26">
        <v>1</v>
      </c>
      <c r="B26" t="s">
        <v>151</v>
      </c>
      <c r="C26" t="s">
        <v>103</v>
      </c>
      <c r="D26" t="s">
        <v>30</v>
      </c>
      <c r="E26">
        <v>1</v>
      </c>
      <c r="F26">
        <v>0</v>
      </c>
      <c r="G26">
        <v>3</v>
      </c>
    </row>
    <row r="27" spans="1:7" x14ac:dyDescent="0.25">
      <c r="A27">
        <v>2</v>
      </c>
      <c r="B27" t="s">
        <v>122</v>
      </c>
      <c r="C27" t="s">
        <v>103</v>
      </c>
      <c r="D27" t="s">
        <v>30</v>
      </c>
      <c r="E27">
        <v>1</v>
      </c>
      <c r="F27">
        <v>2</v>
      </c>
      <c r="G27">
        <v>3</v>
      </c>
    </row>
    <row r="28" spans="1:7" x14ac:dyDescent="0.25">
      <c r="A28">
        <v>3</v>
      </c>
      <c r="B28" t="s">
        <v>123</v>
      </c>
      <c r="C28" t="s">
        <v>103</v>
      </c>
      <c r="D28" t="s">
        <v>30</v>
      </c>
      <c r="E28">
        <v>1</v>
      </c>
      <c r="F28">
        <v>4</v>
      </c>
      <c r="G28">
        <v>3</v>
      </c>
    </row>
    <row r="29" spans="1:7" x14ac:dyDescent="0.25">
      <c r="A29">
        <v>4</v>
      </c>
      <c r="B29" t="s">
        <v>134</v>
      </c>
      <c r="C29" t="s">
        <v>103</v>
      </c>
      <c r="D29" t="s">
        <v>30</v>
      </c>
      <c r="E29">
        <v>1</v>
      </c>
      <c r="F29">
        <v>0</v>
      </c>
      <c r="G29">
        <v>3</v>
      </c>
    </row>
    <row r="30" spans="1:7" x14ac:dyDescent="0.25">
      <c r="A30">
        <v>5</v>
      </c>
      <c r="B30" t="s">
        <v>152</v>
      </c>
      <c r="C30" t="s">
        <v>103</v>
      </c>
      <c r="D30" t="s">
        <v>30</v>
      </c>
      <c r="E30">
        <v>1</v>
      </c>
      <c r="F30">
        <v>0</v>
      </c>
      <c r="G30">
        <v>3</v>
      </c>
    </row>
    <row r="31" spans="1:7" x14ac:dyDescent="0.25">
      <c r="A31">
        <v>6</v>
      </c>
      <c r="B31" t="s">
        <v>102</v>
      </c>
      <c r="C31" t="s">
        <v>103</v>
      </c>
      <c r="D31" t="s">
        <v>30</v>
      </c>
      <c r="E31">
        <v>1</v>
      </c>
      <c r="F31">
        <v>6</v>
      </c>
      <c r="G31">
        <v>3</v>
      </c>
    </row>
    <row r="32" spans="1:7" x14ac:dyDescent="0.25">
      <c r="A32">
        <v>1</v>
      </c>
      <c r="B32" t="s">
        <v>151</v>
      </c>
      <c r="C32" t="s">
        <v>103</v>
      </c>
      <c r="D32" t="s">
        <v>10</v>
      </c>
      <c r="E32">
        <v>2</v>
      </c>
      <c r="F32">
        <v>0</v>
      </c>
      <c r="G32">
        <v>3</v>
      </c>
    </row>
    <row r="33" spans="1:7" x14ac:dyDescent="0.25">
      <c r="A33">
        <v>2</v>
      </c>
      <c r="B33" t="s">
        <v>122</v>
      </c>
      <c r="C33" t="s">
        <v>103</v>
      </c>
      <c r="D33" t="s">
        <v>10</v>
      </c>
      <c r="E33">
        <v>2</v>
      </c>
      <c r="F33">
        <v>2</v>
      </c>
      <c r="G33">
        <v>3</v>
      </c>
    </row>
    <row r="34" spans="1:7" x14ac:dyDescent="0.25">
      <c r="A34">
        <v>3</v>
      </c>
      <c r="B34" t="s">
        <v>123</v>
      </c>
      <c r="C34" t="s">
        <v>103</v>
      </c>
      <c r="D34" t="s">
        <v>10</v>
      </c>
      <c r="E34">
        <v>2</v>
      </c>
      <c r="F34">
        <v>8</v>
      </c>
      <c r="G34">
        <v>3</v>
      </c>
    </row>
    <row r="35" spans="1:7" x14ac:dyDescent="0.25">
      <c r="A35">
        <v>4</v>
      </c>
      <c r="B35" t="s">
        <v>134</v>
      </c>
      <c r="C35" t="s">
        <v>103</v>
      </c>
      <c r="D35" t="s">
        <v>10</v>
      </c>
      <c r="E35">
        <v>2</v>
      </c>
      <c r="F35">
        <v>0</v>
      </c>
      <c r="G35">
        <v>3</v>
      </c>
    </row>
    <row r="36" spans="1:7" x14ac:dyDescent="0.25">
      <c r="A36">
        <v>5</v>
      </c>
      <c r="B36" t="s">
        <v>152</v>
      </c>
      <c r="C36" t="s">
        <v>103</v>
      </c>
      <c r="D36" t="s">
        <v>10</v>
      </c>
      <c r="E36">
        <v>2</v>
      </c>
      <c r="F36">
        <v>0</v>
      </c>
      <c r="G36">
        <v>3</v>
      </c>
    </row>
    <row r="37" spans="1:7" x14ac:dyDescent="0.25">
      <c r="A37">
        <v>6</v>
      </c>
      <c r="B37" t="s">
        <v>102</v>
      </c>
      <c r="C37" t="s">
        <v>103</v>
      </c>
      <c r="D37" t="s">
        <v>10</v>
      </c>
      <c r="E37">
        <v>2</v>
      </c>
      <c r="F37">
        <v>6</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election activeCell="E33" sqref="E33"/>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95</v>
      </c>
      <c r="B1" t="s">
        <v>96</v>
      </c>
      <c r="C1" t="s">
        <v>97</v>
      </c>
      <c r="D1" t="s">
        <v>98</v>
      </c>
      <c r="E1" t="s">
        <v>99</v>
      </c>
      <c r="F1" t="s">
        <v>100</v>
      </c>
      <c r="G1" t="s">
        <v>101</v>
      </c>
    </row>
    <row r="2" spans="1:7" x14ac:dyDescent="0.25">
      <c r="A2">
        <v>1</v>
      </c>
      <c r="B2" t="s">
        <v>151</v>
      </c>
      <c r="C2" t="s">
        <v>31</v>
      </c>
      <c r="D2" t="s">
        <v>30</v>
      </c>
      <c r="E2">
        <v>1</v>
      </c>
      <c r="F2">
        <v>2791</v>
      </c>
      <c r="G2">
        <v>1</v>
      </c>
    </row>
    <row r="3" spans="1:7" x14ac:dyDescent="0.25">
      <c r="A3">
        <v>2</v>
      </c>
      <c r="B3" t="s">
        <v>122</v>
      </c>
      <c r="C3" t="s">
        <v>31</v>
      </c>
      <c r="D3" t="s">
        <v>30</v>
      </c>
      <c r="E3">
        <v>1</v>
      </c>
      <c r="F3">
        <v>1153</v>
      </c>
      <c r="G3">
        <v>1</v>
      </c>
    </row>
    <row r="4" spans="1:7" x14ac:dyDescent="0.25">
      <c r="A4">
        <v>3</v>
      </c>
      <c r="B4" t="s">
        <v>123</v>
      </c>
      <c r="C4" t="s">
        <v>31</v>
      </c>
      <c r="D4" t="s">
        <v>30</v>
      </c>
      <c r="E4">
        <v>1</v>
      </c>
      <c r="F4">
        <v>512</v>
      </c>
      <c r="G4">
        <v>1</v>
      </c>
    </row>
    <row r="5" spans="1:7" x14ac:dyDescent="0.25">
      <c r="A5">
        <v>4</v>
      </c>
      <c r="B5" t="s">
        <v>153</v>
      </c>
      <c r="C5" t="s">
        <v>31</v>
      </c>
      <c r="D5" t="s">
        <v>30</v>
      </c>
      <c r="E5">
        <v>1</v>
      </c>
      <c r="F5">
        <v>118</v>
      </c>
      <c r="G5">
        <v>1</v>
      </c>
    </row>
    <row r="6" spans="1:7" x14ac:dyDescent="0.25">
      <c r="A6">
        <v>5</v>
      </c>
      <c r="B6" t="s">
        <v>154</v>
      </c>
      <c r="C6" t="s">
        <v>31</v>
      </c>
      <c r="D6" t="s">
        <v>30</v>
      </c>
      <c r="E6">
        <v>1</v>
      </c>
      <c r="F6">
        <v>110</v>
      </c>
      <c r="G6">
        <v>1</v>
      </c>
    </row>
    <row r="7" spans="1:7" x14ac:dyDescent="0.25">
      <c r="A7">
        <v>6</v>
      </c>
      <c r="B7" t="s">
        <v>102</v>
      </c>
      <c r="C7" t="s">
        <v>31</v>
      </c>
      <c r="D7" t="s">
        <v>30</v>
      </c>
      <c r="E7">
        <v>1</v>
      </c>
      <c r="F7">
        <v>1082</v>
      </c>
      <c r="G7">
        <v>1</v>
      </c>
    </row>
    <row r="8" spans="1:7" x14ac:dyDescent="0.25">
      <c r="A8">
        <v>1</v>
      </c>
      <c r="B8" t="s">
        <v>151</v>
      </c>
      <c r="C8" t="s">
        <v>31</v>
      </c>
      <c r="D8" t="s">
        <v>10</v>
      </c>
      <c r="E8">
        <v>2</v>
      </c>
      <c r="F8">
        <v>3587</v>
      </c>
      <c r="G8">
        <v>1</v>
      </c>
    </row>
    <row r="9" spans="1:7" x14ac:dyDescent="0.25">
      <c r="A9">
        <v>2</v>
      </c>
      <c r="B9" t="s">
        <v>122</v>
      </c>
      <c r="C9" t="s">
        <v>31</v>
      </c>
      <c r="D9" t="s">
        <v>10</v>
      </c>
      <c r="E9">
        <v>2</v>
      </c>
      <c r="F9">
        <v>1645</v>
      </c>
      <c r="G9">
        <v>1</v>
      </c>
    </row>
    <row r="10" spans="1:7" x14ac:dyDescent="0.25">
      <c r="A10">
        <v>3</v>
      </c>
      <c r="B10" t="s">
        <v>123</v>
      </c>
      <c r="C10" t="s">
        <v>31</v>
      </c>
      <c r="D10" t="s">
        <v>10</v>
      </c>
      <c r="E10">
        <v>2</v>
      </c>
      <c r="F10">
        <v>973</v>
      </c>
      <c r="G10">
        <v>1</v>
      </c>
    </row>
    <row r="11" spans="1:7" x14ac:dyDescent="0.25">
      <c r="A11">
        <v>4</v>
      </c>
      <c r="B11" t="s">
        <v>153</v>
      </c>
      <c r="C11" t="s">
        <v>31</v>
      </c>
      <c r="D11" t="s">
        <v>10</v>
      </c>
      <c r="E11">
        <v>2</v>
      </c>
      <c r="F11">
        <v>230</v>
      </c>
      <c r="G11">
        <v>1</v>
      </c>
    </row>
    <row r="12" spans="1:7" x14ac:dyDescent="0.25">
      <c r="A12">
        <v>5</v>
      </c>
      <c r="B12" t="s">
        <v>154</v>
      </c>
      <c r="C12" t="s">
        <v>31</v>
      </c>
      <c r="D12" t="s">
        <v>10</v>
      </c>
      <c r="E12">
        <v>2</v>
      </c>
      <c r="F12">
        <v>146</v>
      </c>
      <c r="G12">
        <v>1</v>
      </c>
    </row>
    <row r="13" spans="1:7" x14ac:dyDescent="0.25">
      <c r="A13">
        <v>6</v>
      </c>
      <c r="B13" t="s">
        <v>102</v>
      </c>
      <c r="C13" t="s">
        <v>31</v>
      </c>
      <c r="D13" t="s">
        <v>10</v>
      </c>
      <c r="E13">
        <v>2</v>
      </c>
      <c r="F13">
        <v>1290</v>
      </c>
      <c r="G13">
        <v>1</v>
      </c>
    </row>
    <row r="14" spans="1:7" x14ac:dyDescent="0.25">
      <c r="A14">
        <v>1</v>
      </c>
      <c r="B14" t="s">
        <v>151</v>
      </c>
      <c r="C14" t="s">
        <v>55</v>
      </c>
      <c r="D14" t="s">
        <v>30</v>
      </c>
      <c r="E14">
        <v>1</v>
      </c>
      <c r="F14">
        <v>2852</v>
      </c>
      <c r="G14">
        <v>2</v>
      </c>
    </row>
    <row r="15" spans="1:7" x14ac:dyDescent="0.25">
      <c r="A15">
        <v>2</v>
      </c>
      <c r="B15" t="s">
        <v>122</v>
      </c>
      <c r="C15" s="2" t="s">
        <v>55</v>
      </c>
      <c r="D15" t="s">
        <v>30</v>
      </c>
      <c r="E15">
        <v>1</v>
      </c>
      <c r="F15" s="2">
        <v>1199</v>
      </c>
      <c r="G15">
        <v>2</v>
      </c>
    </row>
    <row r="16" spans="1:7" x14ac:dyDescent="0.25">
      <c r="A16">
        <v>3</v>
      </c>
      <c r="B16" t="s">
        <v>123</v>
      </c>
      <c r="C16" s="2" t="s">
        <v>55</v>
      </c>
      <c r="D16" t="s">
        <v>30</v>
      </c>
      <c r="E16">
        <v>1</v>
      </c>
      <c r="F16" s="2">
        <v>807</v>
      </c>
      <c r="G16">
        <v>2</v>
      </c>
    </row>
    <row r="17" spans="1:7" x14ac:dyDescent="0.25">
      <c r="A17">
        <v>4</v>
      </c>
      <c r="B17" t="s">
        <v>153</v>
      </c>
      <c r="C17" s="2" t="s">
        <v>55</v>
      </c>
      <c r="D17" t="s">
        <v>30</v>
      </c>
      <c r="E17">
        <v>1</v>
      </c>
      <c r="F17" s="2">
        <v>121</v>
      </c>
      <c r="G17">
        <v>2</v>
      </c>
    </row>
    <row r="18" spans="1:7" x14ac:dyDescent="0.25">
      <c r="A18">
        <v>5</v>
      </c>
      <c r="B18" t="s">
        <v>154</v>
      </c>
      <c r="C18" s="2" t="s">
        <v>55</v>
      </c>
      <c r="D18" t="s">
        <v>30</v>
      </c>
      <c r="E18">
        <v>1</v>
      </c>
      <c r="F18" s="2">
        <v>141</v>
      </c>
      <c r="G18">
        <v>2</v>
      </c>
    </row>
    <row r="19" spans="1:7" x14ac:dyDescent="0.25">
      <c r="A19">
        <v>6</v>
      </c>
      <c r="B19" t="s">
        <v>102</v>
      </c>
      <c r="C19" s="2" t="s">
        <v>55</v>
      </c>
      <c r="D19" t="s">
        <v>30</v>
      </c>
      <c r="E19">
        <v>1</v>
      </c>
      <c r="F19" s="2">
        <v>1348</v>
      </c>
      <c r="G19">
        <v>2</v>
      </c>
    </row>
    <row r="20" spans="1:7" x14ac:dyDescent="0.25">
      <c r="A20">
        <v>1</v>
      </c>
      <c r="B20" t="s">
        <v>151</v>
      </c>
      <c r="C20" s="2" t="s">
        <v>55</v>
      </c>
      <c r="D20" t="s">
        <v>10</v>
      </c>
      <c r="E20">
        <v>2</v>
      </c>
      <c r="F20" s="2">
        <v>3701</v>
      </c>
      <c r="G20">
        <v>2</v>
      </c>
    </row>
    <row r="21" spans="1:7" x14ac:dyDescent="0.25">
      <c r="A21">
        <v>2</v>
      </c>
      <c r="B21" t="s">
        <v>122</v>
      </c>
      <c r="C21" s="2" t="s">
        <v>55</v>
      </c>
      <c r="D21" t="s">
        <v>10</v>
      </c>
      <c r="E21">
        <v>2</v>
      </c>
      <c r="F21" s="2">
        <v>1742</v>
      </c>
      <c r="G21">
        <v>2</v>
      </c>
    </row>
    <row r="22" spans="1:7" x14ac:dyDescent="0.25">
      <c r="A22">
        <v>3</v>
      </c>
      <c r="B22" t="s">
        <v>123</v>
      </c>
      <c r="C22" s="2" t="s">
        <v>55</v>
      </c>
      <c r="D22" t="s">
        <v>10</v>
      </c>
      <c r="E22">
        <v>2</v>
      </c>
      <c r="F22" s="2">
        <v>1604</v>
      </c>
      <c r="G22">
        <v>2</v>
      </c>
    </row>
    <row r="23" spans="1:7" x14ac:dyDescent="0.25">
      <c r="A23">
        <v>4</v>
      </c>
      <c r="B23" t="s">
        <v>153</v>
      </c>
      <c r="C23" s="2" t="s">
        <v>55</v>
      </c>
      <c r="D23" t="s">
        <v>10</v>
      </c>
      <c r="E23">
        <v>2</v>
      </c>
      <c r="F23" s="2">
        <v>240</v>
      </c>
      <c r="G23">
        <v>2</v>
      </c>
    </row>
    <row r="24" spans="1:7" x14ac:dyDescent="0.25">
      <c r="A24">
        <v>5</v>
      </c>
      <c r="B24" t="s">
        <v>154</v>
      </c>
      <c r="C24" s="2" t="s">
        <v>55</v>
      </c>
      <c r="D24" t="s">
        <v>10</v>
      </c>
      <c r="E24">
        <v>2</v>
      </c>
      <c r="F24" s="2">
        <v>182</v>
      </c>
      <c r="G24">
        <v>2</v>
      </c>
    </row>
    <row r="25" spans="1:7" x14ac:dyDescent="0.25">
      <c r="A25">
        <v>6</v>
      </c>
      <c r="B25" t="s">
        <v>102</v>
      </c>
      <c r="C25" s="2" t="s">
        <v>55</v>
      </c>
      <c r="D25" t="s">
        <v>10</v>
      </c>
      <c r="E25">
        <v>2</v>
      </c>
      <c r="F25" s="2">
        <v>1712</v>
      </c>
      <c r="G25">
        <v>2</v>
      </c>
    </row>
    <row r="26" spans="1:7" x14ac:dyDescent="0.25">
      <c r="A26">
        <v>1</v>
      </c>
      <c r="B26" t="s">
        <v>151</v>
      </c>
      <c r="C26" t="s">
        <v>103</v>
      </c>
      <c r="D26" t="s">
        <v>30</v>
      </c>
      <c r="E26">
        <v>1</v>
      </c>
      <c r="F26">
        <v>8</v>
      </c>
      <c r="G26">
        <v>3</v>
      </c>
    </row>
    <row r="27" spans="1:7" x14ac:dyDescent="0.25">
      <c r="A27">
        <v>2</v>
      </c>
      <c r="B27" t="s">
        <v>122</v>
      </c>
      <c r="C27" t="s">
        <v>103</v>
      </c>
      <c r="D27" t="s">
        <v>30</v>
      </c>
      <c r="E27">
        <v>1</v>
      </c>
      <c r="F27">
        <v>20</v>
      </c>
      <c r="G27">
        <v>3</v>
      </c>
    </row>
    <row r="28" spans="1:7" x14ac:dyDescent="0.25">
      <c r="A28">
        <v>3</v>
      </c>
      <c r="B28" t="s">
        <v>123</v>
      </c>
      <c r="C28" t="s">
        <v>103</v>
      </c>
      <c r="D28" t="s">
        <v>30</v>
      </c>
      <c r="E28">
        <v>1</v>
      </c>
      <c r="F28">
        <v>67</v>
      </c>
      <c r="G28">
        <v>3</v>
      </c>
    </row>
    <row r="29" spans="1:7" x14ac:dyDescent="0.25">
      <c r="A29">
        <v>4</v>
      </c>
      <c r="B29" t="s">
        <v>153</v>
      </c>
      <c r="C29" t="s">
        <v>103</v>
      </c>
      <c r="D29" t="s">
        <v>30</v>
      </c>
      <c r="E29">
        <v>1</v>
      </c>
      <c r="F29">
        <v>8</v>
      </c>
      <c r="G29">
        <v>3</v>
      </c>
    </row>
    <row r="30" spans="1:7" x14ac:dyDescent="0.25">
      <c r="A30">
        <v>5</v>
      </c>
      <c r="B30" t="s">
        <v>154</v>
      </c>
      <c r="C30" t="s">
        <v>103</v>
      </c>
      <c r="D30" t="s">
        <v>30</v>
      </c>
      <c r="E30">
        <v>1</v>
      </c>
      <c r="F30">
        <v>6</v>
      </c>
      <c r="G30">
        <v>3</v>
      </c>
    </row>
    <row r="31" spans="1:7" x14ac:dyDescent="0.25">
      <c r="A31">
        <v>6</v>
      </c>
      <c r="B31" t="s">
        <v>102</v>
      </c>
      <c r="C31" t="s">
        <v>103</v>
      </c>
      <c r="D31" t="s">
        <v>30</v>
      </c>
      <c r="E31">
        <v>1</v>
      </c>
      <c r="F31">
        <v>72</v>
      </c>
      <c r="G31">
        <v>3</v>
      </c>
    </row>
    <row r="32" spans="1:7" x14ac:dyDescent="0.25">
      <c r="A32">
        <v>1</v>
      </c>
      <c r="B32" t="s">
        <v>151</v>
      </c>
      <c r="C32" t="s">
        <v>103</v>
      </c>
      <c r="D32" t="s">
        <v>10</v>
      </c>
      <c r="E32">
        <v>2</v>
      </c>
      <c r="F32">
        <v>12</v>
      </c>
      <c r="G32">
        <v>3</v>
      </c>
    </row>
    <row r="33" spans="1:7" x14ac:dyDescent="0.25">
      <c r="A33">
        <v>2</v>
      </c>
      <c r="B33" t="s">
        <v>122</v>
      </c>
      <c r="C33" t="s">
        <v>103</v>
      </c>
      <c r="D33" t="s">
        <v>10</v>
      </c>
      <c r="E33">
        <v>2</v>
      </c>
      <c r="F33">
        <v>28</v>
      </c>
      <c r="G33">
        <v>3</v>
      </c>
    </row>
    <row r="34" spans="1:7" x14ac:dyDescent="0.25">
      <c r="A34">
        <v>3</v>
      </c>
      <c r="B34" t="s">
        <v>123</v>
      </c>
      <c r="C34" t="s">
        <v>103</v>
      </c>
      <c r="D34" t="s">
        <v>10</v>
      </c>
      <c r="E34">
        <v>2</v>
      </c>
      <c r="F34">
        <v>162</v>
      </c>
      <c r="G34">
        <v>3</v>
      </c>
    </row>
    <row r="35" spans="1:7" x14ac:dyDescent="0.25">
      <c r="A35">
        <v>4</v>
      </c>
      <c r="B35" t="s">
        <v>153</v>
      </c>
      <c r="C35" t="s">
        <v>103</v>
      </c>
      <c r="D35" t="s">
        <v>10</v>
      </c>
      <c r="E35">
        <v>2</v>
      </c>
      <c r="F35">
        <v>8</v>
      </c>
      <c r="G35">
        <v>3</v>
      </c>
    </row>
    <row r="36" spans="1:7" x14ac:dyDescent="0.25">
      <c r="A36">
        <v>5</v>
      </c>
      <c r="B36" t="s">
        <v>154</v>
      </c>
      <c r="C36" t="s">
        <v>103</v>
      </c>
      <c r="D36" t="s">
        <v>10</v>
      </c>
      <c r="E36">
        <v>2</v>
      </c>
      <c r="F36">
        <v>12</v>
      </c>
      <c r="G36">
        <v>3</v>
      </c>
    </row>
    <row r="37" spans="1:7" x14ac:dyDescent="0.25">
      <c r="A37">
        <v>6</v>
      </c>
      <c r="B37" t="s">
        <v>102</v>
      </c>
      <c r="C37" t="s">
        <v>103</v>
      </c>
      <c r="D37" t="s">
        <v>10</v>
      </c>
      <c r="E37">
        <v>2</v>
      </c>
      <c r="F37">
        <v>110</v>
      </c>
      <c r="G37">
        <v>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95</v>
      </c>
      <c r="B1" t="s">
        <v>0</v>
      </c>
      <c r="C1" t="s">
        <v>57</v>
      </c>
      <c r="D1" t="s">
        <v>104</v>
      </c>
      <c r="E1" t="s">
        <v>54</v>
      </c>
    </row>
    <row r="2" spans="1:5" x14ac:dyDescent="0.25">
      <c r="A2">
        <v>1</v>
      </c>
      <c r="B2" t="s">
        <v>124</v>
      </c>
      <c r="C2">
        <v>1873</v>
      </c>
      <c r="D2">
        <v>1689</v>
      </c>
      <c r="E2">
        <v>375</v>
      </c>
    </row>
    <row r="3" spans="1:5" x14ac:dyDescent="0.25">
      <c r="A3">
        <v>2</v>
      </c>
      <c r="B3" t="s">
        <v>125</v>
      </c>
      <c r="C3">
        <v>676</v>
      </c>
      <c r="D3">
        <v>568</v>
      </c>
      <c r="E3">
        <v>19</v>
      </c>
    </row>
    <row r="4" spans="1:5" x14ac:dyDescent="0.25">
      <c r="A4">
        <v>3</v>
      </c>
      <c r="B4" t="s">
        <v>136</v>
      </c>
      <c r="C4">
        <v>288</v>
      </c>
      <c r="D4">
        <v>269</v>
      </c>
      <c r="E4">
        <v>11</v>
      </c>
    </row>
    <row r="5" spans="1:5" x14ac:dyDescent="0.25">
      <c r="A5" s="2">
        <v>4</v>
      </c>
      <c r="B5" s="2" t="s">
        <v>155</v>
      </c>
      <c r="C5" s="2">
        <v>278</v>
      </c>
      <c r="D5" s="2">
        <v>249</v>
      </c>
      <c r="E5" s="2">
        <v>148</v>
      </c>
    </row>
    <row r="6" spans="1:5" x14ac:dyDescent="0.25">
      <c r="A6" s="2">
        <v>5</v>
      </c>
      <c r="B6" s="2" t="s">
        <v>156</v>
      </c>
      <c r="C6" s="2">
        <v>197</v>
      </c>
      <c r="D6" s="2">
        <v>191</v>
      </c>
      <c r="E6" s="2">
        <v>9</v>
      </c>
    </row>
    <row r="7" spans="1:5" x14ac:dyDescent="0.25">
      <c r="A7" s="2">
        <v>6</v>
      </c>
      <c r="B7" s="2" t="s">
        <v>102</v>
      </c>
      <c r="C7" s="2">
        <v>620</v>
      </c>
      <c r="D7" s="2">
        <v>543</v>
      </c>
      <c r="E7" s="2">
        <v>177</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95</v>
      </c>
      <c r="B1" t="s">
        <v>0</v>
      </c>
      <c r="C1" t="s">
        <v>59</v>
      </c>
      <c r="D1" t="s">
        <v>104</v>
      </c>
      <c r="E1" t="s">
        <v>54</v>
      </c>
    </row>
    <row r="2" spans="1:5" x14ac:dyDescent="0.25">
      <c r="A2" s="2">
        <v>1</v>
      </c>
      <c r="B2" s="2" t="s">
        <v>124</v>
      </c>
      <c r="C2" s="2">
        <v>76</v>
      </c>
      <c r="D2" s="2">
        <v>63</v>
      </c>
      <c r="E2" s="2">
        <v>40</v>
      </c>
    </row>
    <row r="3" spans="1:5" x14ac:dyDescent="0.25">
      <c r="A3" s="2">
        <v>2</v>
      </c>
      <c r="B3" s="2" t="s">
        <v>125</v>
      </c>
      <c r="C3" s="2">
        <v>25</v>
      </c>
      <c r="D3" s="2">
        <v>16</v>
      </c>
      <c r="E3" s="2">
        <v>10</v>
      </c>
    </row>
    <row r="4" spans="1:5" x14ac:dyDescent="0.25">
      <c r="A4" s="2">
        <v>3</v>
      </c>
      <c r="B4" s="2" t="s">
        <v>157</v>
      </c>
      <c r="C4" s="2">
        <v>22</v>
      </c>
      <c r="D4" s="2">
        <v>18</v>
      </c>
      <c r="E4" s="2">
        <v>12</v>
      </c>
    </row>
    <row r="5" spans="1:5" x14ac:dyDescent="0.25">
      <c r="A5" s="2">
        <v>4</v>
      </c>
      <c r="B5" s="2" t="s">
        <v>137</v>
      </c>
      <c r="C5" s="2">
        <v>22</v>
      </c>
      <c r="D5" s="2">
        <v>14</v>
      </c>
      <c r="E5" s="2">
        <v>0</v>
      </c>
    </row>
    <row r="6" spans="1:5" x14ac:dyDescent="0.25">
      <c r="A6" s="2">
        <v>5</v>
      </c>
      <c r="B6" s="2" t="s">
        <v>158</v>
      </c>
      <c r="C6" s="2">
        <v>16</v>
      </c>
      <c r="D6" s="2">
        <v>14</v>
      </c>
      <c r="E6" s="2">
        <v>5</v>
      </c>
    </row>
    <row r="7" spans="1:5" x14ac:dyDescent="0.25">
      <c r="A7" s="2">
        <v>6</v>
      </c>
      <c r="B7" s="2" t="s">
        <v>102</v>
      </c>
      <c r="C7" s="2">
        <v>89</v>
      </c>
      <c r="D7" s="2">
        <v>52</v>
      </c>
      <c r="E7" s="2">
        <v>24</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119</v>
      </c>
      <c r="B1" t="s">
        <v>120</v>
      </c>
      <c r="C1" t="s">
        <v>121</v>
      </c>
    </row>
    <row r="2" spans="1:3" x14ac:dyDescent="0.25">
      <c r="A2" s="1" t="s">
        <v>148</v>
      </c>
      <c r="B2" s="1" t="s">
        <v>149</v>
      </c>
      <c r="C2" s="1" t="s">
        <v>150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3.xml><?xml version="1.0" encoding="utf-8"?>
<ds:datastoreItem xmlns:ds="http://schemas.openxmlformats.org/officeDocument/2006/customXml" ds:itemID="{8D5FCF27-C05A-47F7-AB6B-3FBE333CBFD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20</vt:i4>
      </vt:variant>
    </vt:vector>
  </HeadingPairs>
  <TitlesOfParts>
    <vt:vector size="20" baseType="lpstr">
      <vt:lpstr>Meldunek tygodniowy</vt:lpstr>
      <vt:lpstr>Arkusz19</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Meldunek tygodniowy</dc:title>
  <dc:creator>Sebastian</dc:creator>
  <cp:lastModifiedBy>Kozłowska Magdalena</cp:lastModifiedBy>
  <cp:lastPrinted>2015-01-07T11:10:02Z</cp:lastPrinted>
  <dcterms:created xsi:type="dcterms:W3CDTF">2014-07-29T18:33:30Z</dcterms:created>
  <dcterms:modified xsi:type="dcterms:W3CDTF">2024-01-25T12:46:42Z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