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bookViews>
    <workbookView xWindow="14220" yWindow="135" windowWidth="14490" windowHeight="1264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52511"/>
</workbook>
</file>

<file path=xl/calcChain.xml><?xml version="1.0" encoding="utf-8"?>
<calcChain xmlns="http://schemas.openxmlformats.org/spreadsheetml/2006/main">
  <c r="K445" i="1" l="1"/>
  <c r="H445" i="1"/>
  <c r="T389" i="1" l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S389" i="1"/>
  <c r="T390" i="1" l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U389" i="1" l="1"/>
  <c r="V389" i="1" s="1"/>
  <c r="U381" i="1"/>
  <c r="V381" i="1" s="1"/>
  <c r="U377" i="1"/>
  <c r="V377" i="1" s="1"/>
  <c r="U385" i="1"/>
  <c r="V385" i="1" s="1"/>
  <c r="U388" i="1"/>
  <c r="V388" i="1" s="1"/>
  <c r="U384" i="1"/>
  <c r="V384" i="1" s="1"/>
  <c r="U380" i="1"/>
  <c r="V380" i="1" s="1"/>
  <c r="U376" i="1"/>
  <c r="V376" i="1" s="1"/>
  <c r="U379" i="1"/>
  <c r="V379" i="1" s="1"/>
  <c r="U387" i="1"/>
  <c r="V387" i="1" s="1"/>
  <c r="U383" i="1"/>
  <c r="V383" i="1" s="1"/>
  <c r="U375" i="1"/>
  <c r="U386" i="1"/>
  <c r="V386" i="1" s="1"/>
  <c r="U382" i="1"/>
  <c r="V382" i="1" s="1"/>
  <c r="U378" i="1"/>
  <c r="V378" i="1" s="1"/>
  <c r="J240" i="1"/>
  <c r="V241" i="1" l="1"/>
  <c r="S241" i="1"/>
  <c r="P241" i="1"/>
  <c r="M241" i="1"/>
  <c r="J241" i="1"/>
  <c r="O25" i="1" l="1"/>
  <c r="S25" i="1" s="1"/>
  <c r="I23" i="1" l="1"/>
  <c r="M23" i="1" s="1"/>
  <c r="O22" i="1"/>
  <c r="S22" i="1" s="1"/>
  <c r="T150" i="1" l="1"/>
  <c r="T151" i="1"/>
  <c r="T152" i="1"/>
  <c r="T153" i="1"/>
  <c r="T154" i="1"/>
  <c r="T149" i="1"/>
  <c r="R150" i="1"/>
  <c r="R151" i="1"/>
  <c r="R152" i="1"/>
  <c r="R153" i="1"/>
  <c r="R154" i="1"/>
  <c r="R149" i="1"/>
  <c r="P150" i="1"/>
  <c r="P151" i="1"/>
  <c r="P152" i="1"/>
  <c r="P153" i="1"/>
  <c r="P154" i="1"/>
  <c r="P149" i="1"/>
  <c r="M150" i="1"/>
  <c r="M151" i="1"/>
  <c r="M152" i="1"/>
  <c r="M153" i="1"/>
  <c r="M154" i="1"/>
  <c r="M149" i="1"/>
  <c r="H150" i="1"/>
  <c r="H151" i="1"/>
  <c r="H152" i="1"/>
  <c r="H153" i="1"/>
  <c r="H154" i="1"/>
  <c r="F150" i="1"/>
  <c r="F151" i="1"/>
  <c r="F152" i="1"/>
  <c r="F153" i="1"/>
  <c r="F154" i="1"/>
  <c r="D150" i="1"/>
  <c r="D151" i="1"/>
  <c r="D152" i="1"/>
  <c r="D153" i="1"/>
  <c r="D154" i="1"/>
  <c r="A150" i="1"/>
  <c r="A151" i="1"/>
  <c r="A152" i="1"/>
  <c r="A153" i="1"/>
  <c r="A154" i="1"/>
  <c r="R155" i="1" l="1"/>
  <c r="T155" i="1"/>
  <c r="P155" i="1"/>
  <c r="G482" i="1"/>
  <c r="G473" i="1"/>
  <c r="M313" i="1"/>
  <c r="L373" i="1"/>
  <c r="M284" i="1"/>
  <c r="G174" i="1"/>
  <c r="G19" i="1"/>
  <c r="G186" i="1"/>
  <c r="M146" i="1"/>
  <c r="A146" i="1"/>
  <c r="G51" i="1"/>
  <c r="E9" i="1"/>
  <c r="P486" i="1"/>
  <c r="M486" i="1"/>
  <c r="J486" i="1"/>
  <c r="G486" i="1"/>
  <c r="P485" i="1"/>
  <c r="M485" i="1"/>
  <c r="J485" i="1"/>
  <c r="G485" i="1"/>
  <c r="P484" i="1"/>
  <c r="M484" i="1"/>
  <c r="M487" i="1" s="1"/>
  <c r="J484" i="1"/>
  <c r="J487" i="1" s="1"/>
  <c r="G484" i="1"/>
  <c r="P477" i="1"/>
  <c r="M477" i="1"/>
  <c r="J477" i="1"/>
  <c r="G477" i="1"/>
  <c r="J476" i="1"/>
  <c r="M476" i="1"/>
  <c r="P476" i="1"/>
  <c r="G476" i="1"/>
  <c r="P475" i="1"/>
  <c r="M475" i="1"/>
  <c r="M478" i="1" s="1"/>
  <c r="J475" i="1"/>
  <c r="G475" i="1"/>
  <c r="Q424" i="1"/>
  <c r="N424" i="1"/>
  <c r="L424" i="1"/>
  <c r="L375" i="1"/>
  <c r="Q343" i="1"/>
  <c r="O343" i="1"/>
  <c r="Q342" i="1"/>
  <c r="O342" i="1"/>
  <c r="Q341" i="1"/>
  <c r="O341" i="1"/>
  <c r="Q340" i="1"/>
  <c r="O340" i="1"/>
  <c r="Q317" i="1"/>
  <c r="O317" i="1"/>
  <c r="M317" i="1"/>
  <c r="K317" i="1"/>
  <c r="Q316" i="1"/>
  <c r="O316" i="1"/>
  <c r="M316" i="1"/>
  <c r="K316" i="1"/>
  <c r="Q315" i="1"/>
  <c r="Q318" i="1" s="1"/>
  <c r="O315" i="1"/>
  <c r="M315" i="1"/>
  <c r="M318" i="1" s="1"/>
  <c r="K315" i="1"/>
  <c r="Q288" i="1"/>
  <c r="O288" i="1"/>
  <c r="M288" i="1"/>
  <c r="K288" i="1"/>
  <c r="Q287" i="1"/>
  <c r="O287" i="1"/>
  <c r="M287" i="1"/>
  <c r="K287" i="1"/>
  <c r="Q286" i="1"/>
  <c r="O286" i="1"/>
  <c r="M286" i="1"/>
  <c r="K286" i="1"/>
  <c r="Q310" i="1"/>
  <c r="O310" i="1"/>
  <c r="Q309" i="1"/>
  <c r="O309" i="1"/>
  <c r="Q308" i="1"/>
  <c r="O308" i="1"/>
  <c r="Q307" i="1"/>
  <c r="O307" i="1"/>
  <c r="V240" i="1"/>
  <c r="S240" i="1"/>
  <c r="P240" i="1"/>
  <c r="M240" i="1"/>
  <c r="V239" i="1"/>
  <c r="S239" i="1"/>
  <c r="P239" i="1"/>
  <c r="M239" i="1"/>
  <c r="J239" i="1"/>
  <c r="V238" i="1"/>
  <c r="S238" i="1"/>
  <c r="P238" i="1"/>
  <c r="M238" i="1"/>
  <c r="J238" i="1"/>
  <c r="V237" i="1"/>
  <c r="S237" i="1"/>
  <c r="P237" i="1"/>
  <c r="M237" i="1"/>
  <c r="J237" i="1"/>
  <c r="V236" i="1"/>
  <c r="S236" i="1"/>
  <c r="P236" i="1"/>
  <c r="M236" i="1"/>
  <c r="J236" i="1"/>
  <c r="S189" i="1"/>
  <c r="S190" i="1"/>
  <c r="S191" i="1"/>
  <c r="S192" i="1"/>
  <c r="S193" i="1"/>
  <c r="S188" i="1"/>
  <c r="P189" i="1"/>
  <c r="P190" i="1"/>
  <c r="P191" i="1"/>
  <c r="P192" i="1"/>
  <c r="P193" i="1"/>
  <c r="P188" i="1"/>
  <c r="M189" i="1"/>
  <c r="M190" i="1"/>
  <c r="M191" i="1"/>
  <c r="M192" i="1"/>
  <c r="M193" i="1"/>
  <c r="M188" i="1"/>
  <c r="J189" i="1"/>
  <c r="J190" i="1"/>
  <c r="J191" i="1"/>
  <c r="J192" i="1"/>
  <c r="J193" i="1"/>
  <c r="J188" i="1"/>
  <c r="G189" i="1"/>
  <c r="G190" i="1"/>
  <c r="G191" i="1"/>
  <c r="G192" i="1"/>
  <c r="G193" i="1"/>
  <c r="G188" i="1"/>
  <c r="C189" i="1"/>
  <c r="C190" i="1"/>
  <c r="C191" i="1"/>
  <c r="C192" i="1"/>
  <c r="C193" i="1"/>
  <c r="C188" i="1"/>
  <c r="S177" i="1"/>
  <c r="S178" i="1"/>
  <c r="S179" i="1"/>
  <c r="S180" i="1"/>
  <c r="S181" i="1"/>
  <c r="S176" i="1"/>
  <c r="P177" i="1"/>
  <c r="P178" i="1"/>
  <c r="P179" i="1"/>
  <c r="P180" i="1"/>
  <c r="P181" i="1"/>
  <c r="P176" i="1"/>
  <c r="M177" i="1"/>
  <c r="M178" i="1"/>
  <c r="M179" i="1"/>
  <c r="M180" i="1"/>
  <c r="M181" i="1"/>
  <c r="M176" i="1"/>
  <c r="J177" i="1"/>
  <c r="J178" i="1"/>
  <c r="J179" i="1"/>
  <c r="J180" i="1"/>
  <c r="J181" i="1"/>
  <c r="J176" i="1"/>
  <c r="G177" i="1"/>
  <c r="G178" i="1"/>
  <c r="G179" i="1"/>
  <c r="G180" i="1"/>
  <c r="G181" i="1"/>
  <c r="G176" i="1"/>
  <c r="C177" i="1"/>
  <c r="C178" i="1"/>
  <c r="C179" i="1"/>
  <c r="C180" i="1"/>
  <c r="C181" i="1"/>
  <c r="C176" i="1"/>
  <c r="H149" i="1"/>
  <c r="F149" i="1"/>
  <c r="D149" i="1"/>
  <c r="A149" i="1"/>
  <c r="Q55" i="1"/>
  <c r="U55" i="1" s="1"/>
  <c r="Q56" i="1"/>
  <c r="U56" i="1" s="1"/>
  <c r="Q57" i="1"/>
  <c r="U57" i="1" s="1"/>
  <c r="Q58" i="1"/>
  <c r="U58" i="1" s="1"/>
  <c r="Q59" i="1"/>
  <c r="U59" i="1" s="1"/>
  <c r="Q54" i="1"/>
  <c r="U54" i="1" s="1"/>
  <c r="O55" i="1"/>
  <c r="S55" i="1" s="1"/>
  <c r="O56" i="1"/>
  <c r="S56" i="1" s="1"/>
  <c r="O57" i="1"/>
  <c r="S57" i="1" s="1"/>
  <c r="O58" i="1"/>
  <c r="S58" i="1" s="1"/>
  <c r="O59" i="1"/>
  <c r="S59" i="1" s="1"/>
  <c r="O54" i="1"/>
  <c r="S54" i="1" s="1"/>
  <c r="I55" i="1"/>
  <c r="M55" i="1" s="1"/>
  <c r="I56" i="1"/>
  <c r="M56" i="1" s="1"/>
  <c r="I57" i="1"/>
  <c r="M57" i="1" s="1"/>
  <c r="I58" i="1"/>
  <c r="M58" i="1" s="1"/>
  <c r="I59" i="1"/>
  <c r="M59" i="1" s="1"/>
  <c r="I54" i="1"/>
  <c r="M54" i="1" s="1"/>
  <c r="G54" i="1"/>
  <c r="K54" i="1" s="1"/>
  <c r="G55" i="1"/>
  <c r="K55" i="1" s="1"/>
  <c r="G56" i="1"/>
  <c r="K56" i="1" s="1"/>
  <c r="G57" i="1"/>
  <c r="K57" i="1" s="1"/>
  <c r="G58" i="1"/>
  <c r="K58" i="1" s="1"/>
  <c r="G59" i="1"/>
  <c r="K59" i="1" s="1"/>
  <c r="C55" i="1"/>
  <c r="C56" i="1"/>
  <c r="C57" i="1"/>
  <c r="C58" i="1"/>
  <c r="C59" i="1"/>
  <c r="C54" i="1"/>
  <c r="Q23" i="1"/>
  <c r="U23" i="1" s="1"/>
  <c r="Q24" i="1"/>
  <c r="U24" i="1" s="1"/>
  <c r="Q25" i="1"/>
  <c r="U25" i="1" s="1"/>
  <c r="Q26" i="1"/>
  <c r="U26" i="1" s="1"/>
  <c r="Q27" i="1"/>
  <c r="U27" i="1" s="1"/>
  <c r="Q22" i="1"/>
  <c r="U22" i="1" s="1"/>
  <c r="O23" i="1"/>
  <c r="S23" i="1" s="1"/>
  <c r="O24" i="1"/>
  <c r="S24" i="1" s="1"/>
  <c r="O26" i="1"/>
  <c r="S26" i="1" s="1"/>
  <c r="O27" i="1"/>
  <c r="S27" i="1" s="1"/>
  <c r="C23" i="1"/>
  <c r="C24" i="1"/>
  <c r="C25" i="1"/>
  <c r="C26" i="1"/>
  <c r="C27" i="1"/>
  <c r="I24" i="1"/>
  <c r="M24" i="1" s="1"/>
  <c r="I25" i="1"/>
  <c r="M25" i="1" s="1"/>
  <c r="I26" i="1"/>
  <c r="M26" i="1" s="1"/>
  <c r="I27" i="1"/>
  <c r="M27" i="1" s="1"/>
  <c r="I22" i="1"/>
  <c r="M22" i="1" s="1"/>
  <c r="G23" i="1"/>
  <c r="K23" i="1" s="1"/>
  <c r="G24" i="1"/>
  <c r="K24" i="1" s="1"/>
  <c r="G25" i="1"/>
  <c r="K25" i="1" s="1"/>
  <c r="G26" i="1"/>
  <c r="K26" i="1" s="1"/>
  <c r="G27" i="1"/>
  <c r="K27" i="1" s="1"/>
  <c r="G22" i="1"/>
  <c r="K22" i="1" s="1"/>
  <c r="C22" i="1"/>
  <c r="G487" i="1" l="1"/>
  <c r="P487" i="1"/>
  <c r="M28" i="1"/>
  <c r="K318" i="1"/>
  <c r="J242" i="1"/>
  <c r="V242" i="1"/>
  <c r="S242" i="1"/>
  <c r="V375" i="1"/>
  <c r="P242" i="1"/>
  <c r="M242" i="1"/>
  <c r="O318" i="1"/>
  <c r="G478" i="1"/>
  <c r="J478" i="1"/>
  <c r="Q344" i="1"/>
  <c r="S194" i="1"/>
  <c r="P478" i="1"/>
  <c r="G182" i="1"/>
  <c r="M182" i="1"/>
  <c r="S182" i="1"/>
  <c r="F155" i="1"/>
  <c r="O344" i="1"/>
  <c r="J194" i="1"/>
  <c r="P194" i="1"/>
  <c r="G194" i="1"/>
  <c r="M194" i="1"/>
  <c r="P182" i="1"/>
  <c r="J182" i="1"/>
  <c r="D155" i="1"/>
  <c r="H155" i="1"/>
  <c r="S390" i="1"/>
  <c r="R390" i="1"/>
  <c r="Q390" i="1"/>
  <c r="P390" i="1"/>
  <c r="O390" i="1"/>
  <c r="N390" i="1"/>
  <c r="L390" i="1"/>
  <c r="Q311" i="1"/>
  <c r="O311" i="1"/>
  <c r="Q289" i="1"/>
  <c r="O289" i="1"/>
  <c r="M289" i="1"/>
  <c r="K289" i="1"/>
  <c r="Q60" i="1"/>
  <c r="O60" i="1"/>
  <c r="M60" i="1"/>
  <c r="K60" i="1"/>
  <c r="I60" i="1"/>
  <c r="G60" i="1"/>
  <c r="Q28" i="1"/>
  <c r="O28" i="1"/>
  <c r="I28" i="1"/>
  <c r="G28" i="1"/>
  <c r="U390" i="1" l="1"/>
  <c r="V390" i="1"/>
  <c r="S28" i="1"/>
  <c r="U28" i="1"/>
  <c r="S60" i="1"/>
  <c r="U60" i="1"/>
  <c r="K28" i="1"/>
</calcChain>
</file>

<file path=xl/connections.xml><?xml version="1.0" encoding="utf-8"?>
<connections xmlns="http://schemas.openxmlformats.org/spreadsheetml/2006/main">
  <connection id="1" keepAlive="1" name="SP_Meldunek_parametry" type="5" refreshedVersion="4" savePassword="1" deleted="1" background="1" saveData="1" credentials="none">
    <dbPr connection="" command=""/>
  </connection>
  <connection id="2" keepAlive="1" name="SP_Meldunek_sekcja_I_tab_1" type="5" refreshedVersion="4" savePassword="1" deleted="1" background="1" saveData="1" credentials="none">
    <dbPr connection="" command=""/>
  </connection>
  <connection id="3" keepAlive="1" name="SP_Meldunek_sekcja_I_tab_2" type="5" refreshedVersion="4" savePassword="1" deleted="1" background="1" saveData="1" credentials="none">
    <dbPr connection="" command=""/>
  </connection>
  <connection id="4" keepAlive="1" name="SP_Meldunek_sekcja_II_tab_1" type="5" refreshedVersion="4" savePassword="1" deleted="1" background="1" saveData="1" credentials="none">
    <dbPr connection="" command=""/>
  </connection>
  <connection id="5" keepAlive="1" name="SP_Meldunek_sekcja_II_tab_2" type="5" refreshedVersion="4" savePassword="1" deleted="1" background="1" saveData="1" credentials="none">
    <dbPr connection="" command=""/>
  </connection>
  <connection id="6" keepAlive="1" name="SP_Meldunek_sekcja_III_tab_1" type="5" refreshedVersion="4" savePassword="1" deleted="1" background="1" saveData="1" credentials="none">
    <dbPr connection="" command=""/>
  </connection>
  <connection id="7" keepAlive="1" name="SP_Meldunek_sekcja_III_tab_2" type="5" refreshedVersion="4" savePassword="1" deleted="1" background="1" saveData="1" credentials="none">
    <dbPr connection="" command=""/>
  </connection>
  <connection id="8" keepAlive="1" name="SP_Meldunek_sekcja_IV" type="5" refreshedVersion="4" savePassword="1" deleted="1" background="1" saveData="1" credentials="none">
    <dbPr connection="" command=""/>
  </connection>
  <connection id="9" keepAlive="1" name="SP_Meldunek_sekcja_IX_tab_1" type="5" refreshedVersion="4" savePassword="1" deleted="1" background="1" saveData="1" credentials="none">
    <dbPr connection="" command=""/>
  </connection>
  <connection id="10" keepAlive="1" name="SP_Meldunek_sekcja_IX_tab_2" type="5" refreshedVersion="4" savePassword="1" deleted="1" background="1" saveData="1" credentials="none">
    <dbPr connection="" command=""/>
  </connection>
  <connection id="11" keepAlive="1" name="SP_Meldunek_sekcja_V_tab_1" type="5" refreshedVersion="4" savePassword="1" deleted="1" background="1" saveData="1" credentials="none">
    <dbPr connection="" command=""/>
  </connection>
  <connection id="12" keepAlive="1" name="SP_Meldunek_sekcja_V_tab_2" type="5" refreshedVersion="4" savePassword="1" deleted="1" background="1" saveData="1" credentials="none">
    <dbPr connection="" command=""/>
  </connection>
  <connection id="13" keepAlive="1" name="SP_Meldunek_sekcja_V_tab_3" type="5" refreshedVersion="4" savePassword="1" deleted="1" background="1" saveData="1" credentials="none">
    <dbPr connection="" command=""/>
  </connection>
  <connection id="14" keepAlive="1" name="SP_Meldunek_sekcja_V_tab_4" type="5" refreshedVersion="4" savePassword="1" deleted="1" background="1" saveData="1" credentials="none">
    <dbPr connection="" command=""/>
  </connection>
  <connection id="15" keepAlive="1" name="SP_Meldunek_sekcja_VI_tab_1" type="5" refreshedVersion="4" savePassword="1" deleted="1" background="1" saveData="1" credentials="none">
    <dbPr connection="" command=""/>
  </connection>
  <connection id="16" keepAlive="1" name="SP_Meldunek_sekcja_VI_tab_2" type="5" refreshedVersion="4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4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<sst xmlns="http://schemas.openxmlformats.org/spreadsheetml/2006/main" count="986" uniqueCount="177">
  <si>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</si>
  <si>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</si>
  <si>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</si>
  <si>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</si>
  <si>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</si>
  <si>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</si>
  <si>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</si>
  <si>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</si>
  <si>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</si>
  <si>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</si>
  <si>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</si>
  <si>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</si>
  <si>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</si>
  <si>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</si>
  <si>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</si>
  <si>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</si>
  <si>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</si>
  <si>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</si>
  <si>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</si>
  <si>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</si>
  <si>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konsul RP</t>
  </si>
  <si>
    <t>fakultatywne</t>
  </si>
  <si>
    <t>decyzje</t>
  </si>
  <si>
    <t>pobyt rezyd. UE</t>
  </si>
  <si>
    <t>pozytywne</t>
  </si>
  <si>
    <t>negatywne</t>
  </si>
  <si>
    <t>umorzenia</t>
  </si>
  <si>
    <t>Wnioskujący</t>
  </si>
  <si>
    <t>przebywający 
w ośrodku</t>
  </si>
  <si>
    <t>VIII. Konsultacje wizowe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</si>
  <si>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</si>
  <si>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</si>
  <si>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</si>
  <si>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</si>
  <si>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</si>
  <si>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</si>
  <si>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</si>
  <si>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</si>
  <si>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</si>
  <si>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</si>
  <si>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</si>
  <si>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</si>
  <si>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</si>
  <si>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</si>
  <si>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</si>
  <si>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</si>
  <si>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</si>
  <si>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</si>
  <si>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IX.  Informacja o Małym Ruchu Granicznym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</si>
  <si>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</si>
  <si>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</si>
  <si>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</si>
  <si>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</si>
  <si>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</si>
  <si>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</si>
  <si>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</si>
  <si>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</si>
  <si>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</si>
  <si>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</si>
  <si>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</si>
  <si>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</si>
  <si>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</si>
  <si>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</si>
  <si>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</si>
  <si>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</si>
  <si>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</si>
  <si>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</si>
  <si>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V. Wnioski, które wpłynęły do wojewodów w sprawie zezwolenia na pobyt czasowy, pobyt stały i pobyt rezydenta długoterminowego UE oraz wydane w tych sprawach decyzje:
</t>
  </si>
  <si>
    <t xml:space="preserve">Informacja o działalności 
Urzędu do Spraw Cudzoziemców 
</t>
  </si>
  <si>
    <t>Ochrona międzynarodowa</t>
  </si>
  <si>
    <r>
      <t>*</t>
    </r>
    <r>
      <rPr>
        <i/>
        <sz val="6"/>
        <color theme="1"/>
        <rFont val="Tahoma"/>
        <family val="2"/>
        <charset val="238"/>
      </rPr>
      <t xml:space="preserve"> zgodnie z nowym aquis azylowym od 1.01.2014 r. wznowienie postępowania po tzw. transferze dublińskim liczy się jako kolejny wniosek o nadanie statusu uchodźcy</t>
    </r>
  </si>
  <si>
    <t>II. Stosowanie Rozporządzenia  Dublińskiego*: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</si>
  <si>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</si>
  <si>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</si>
  <si>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</si>
  <si>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</si>
  <si>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</si>
  <si>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</si>
  <si>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</si>
  <si>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</si>
  <si>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</si>
  <si>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</si>
  <si>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</si>
  <si>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</si>
  <si>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</si>
  <si>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</si>
  <si>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</si>
  <si>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</si>
  <si>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</si>
  <si>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</si>
  <si>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</si>
  <si>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</si>
  <si>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</si>
  <si>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</si>
  <si>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</si>
  <si>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VI. Odwołania od decyzji wydanych w I instancji w sprawie legalizacji pobytu cudzoziemców na terytorium RP, odpowiedzi na skargi oraz wnioski o udzielenie zezwolenia na pobyt stały dla członków rodzin repatriantów: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</si>
  <si>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</si>
  <si>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</si>
  <si>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</si>
  <si>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</si>
  <si>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</si>
  <si>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</si>
  <si>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</si>
  <si>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</si>
  <si>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</si>
  <si>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</si>
  <si>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</si>
  <si>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</si>
  <si>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</si>
  <si>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</si>
  <si>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</si>
  <si>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</si>
  <si>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</si>
  <si>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</si>
  <si>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</si>
  <si>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</si>
  <si>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</si>
  <si>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</si>
  <si>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</si>
  <si>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</si>
  <si>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</si>
  <si>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</si>
  <si>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</si>
  <si>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</si>
  <si>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</si>
  <si>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</si>
  <si>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</si>
  <si>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</si>
  <si>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</si>
  <si>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</si>
  <si>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</si>
  <si>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</si>
  <si>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</si>
  <si>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</si>
  <si>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</si>
  <si>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</si>
  <si>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</si>
  <si>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</si>
  <si>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</si>
  <si>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WNIOSEK O WYDANIE DOK. POTW. PRAWO STAŁEGO POBYTU</t>
  </si>
  <si>
    <t>WNIOSEK O WYDANIE KP CZŁ. RODZINY OBYWATELA UE</t>
  </si>
  <si>
    <t>WNIOSEK O WYDANIE KSP CZŁ. RODZINY OBYWATELA UE</t>
  </si>
  <si>
    <t>GRUZJA</t>
  </si>
  <si>
    <t>TADŻYKISTAN</t>
  </si>
  <si>
    <t>WZNOWIENIA</t>
  </si>
  <si>
    <t>BELGIA</t>
  </si>
  <si>
    <t>SZWECJA</t>
  </si>
  <si>
    <t>WŁOCHY</t>
  </si>
  <si>
    <t>I. Przyjęte wnioski o udzielenie ochrony międzynarodowej w RP:</t>
  </si>
  <si>
    <t>III. Wydane decyzje w sprawie o udzielenie ochrony międzynarodowej:</t>
  </si>
  <si>
    <t>IV. Cudzoziemcy, w sprawie których wszczęto postępowanie o udzielenie ochrony międzynarodowej i którym zapewniono zakwaterowanie w ośrodkach dla cudzoziemców:</t>
  </si>
  <si>
    <t>01.02.2017</t>
  </si>
  <si>
    <t>28.02.2017</t>
  </si>
  <si>
    <t>01.01.2017</t>
  </si>
  <si>
    <t>ARMENIA</t>
  </si>
  <si>
    <t>DANIA</t>
  </si>
  <si>
    <t>SZWAJCARIA</t>
  </si>
  <si>
    <t>BUŁGARIA</t>
  </si>
  <si>
    <t>BIAŁORUŚ</t>
  </si>
  <si>
    <t>ERYTREA</t>
  </si>
  <si>
    <t>WIETNAM</t>
  </si>
  <si>
    <t>22.02.2017 - 28.02.2017</t>
  </si>
  <si>
    <t>15.02.2017 - 21.02.2017</t>
  </si>
  <si>
    <t>08.02.2017 - 14.02.2017</t>
  </si>
  <si>
    <t>01.02.2017 - 07.02.2017</t>
  </si>
  <si>
    <t>25.01.2017 - 31.01.2017</t>
  </si>
  <si>
    <t xml:space="preserve">Szef Urzędu do Spraw Cudzoziemców wydał 1 063 decyzje: udzielił ochrony 56 os. (5% ogółu), 450 os. (42% ogółu) uzyskało decyzję negatywną, a 557 postępowań (52% ogółu) umorzono. Najliczniejszymi beneficjentami wszystkich decyzji przyznających w 2017 r. ochronę (status uchodźcy, ochrona uzupełniająca i pobyt tolerowany) byli obywatele:
* Ukrainy (25 os., 45%, wyłącznie ochrona uzupełniająca),
* Rosji (18 os., 32%, po połowie ochrona uzupełniająca i status uchodźcy),
* Białorusi (4 os., 7%, wyłącznie status uchodźcy),
* Palestyny (2 os., 5%, ochrona uzupełniająca i status uchodźcy),
*Tadżykistanu (2 os., 5%, ochrona uzupełniająca),
* Chin, Syrii, Bangladeszu, Kamerunu (po 1 os., po 2%, status uchodźcy),
* Kongo (1 os., 2%, ochrona uzupełniająca).
Ponadto decyzje o udzieleniu ochrony kolejnym 7 osobom wydała Rada do Spraw Uchodźców (ochrona uzupełniająca dla 6 obywateli Ukrainy, 1 pobyt tolerowany dla obywatela Sudanu). Podsumowując, w RP organy obydwu instancji wydały wnioskodawcom w sumie 63 decyzje o udzieleniu jednej z form ochrony: 89% Szef Urzędu do Spraw Cudzoziemców, 11% Rada do Spraw Uchodźców.
Decyzje merytoryczne stanowiły jednak tylko 47% . Ponad połowa decyzji wydanych przez Szefa Urzędu to umorzenia wydane w związku z brakiem zainteresowania kontynuacją postępowania ze strony cudzoziemca, z czego 80% z nich dotyczyło Rosjan (447os.), 8% (42 os.) obywateli Ukrainy.  
</t>
  </si>
  <si>
    <t xml:space="preserve">Szef Urzędu do Spraw Cudzoziemców miał w lutym pod swoją opieką średnio 4,3 tys. os., czyli nieco więcej niż w styczniu  Nieco ponad połowa wnioskodawców przebywa poza ośrodkami dla cudzoziemców, chociaż w porównaniu do zeszłego roku widoczny jest spadek : aktualnie średnio 53% świadczeniobiorców  wynajmuje mieszkania i utrzymuje się ze środków otrzymywanych z Urzędu, podczas gdy w lutym 2016 r. - 59%. 
W przypadku 10 najliczniejszych obywatelstw wnioskodawców można zaobserwować, zdecydowane preferencje odnośnie miejsca pobytu na czas trwania postępowania w RP. Na pobyt w ośrodku decydują się Rosjanie, Tadżykowie i Kazachowie (odpowiednio 73%, 65% i 81% ogółu wnioskodawców z danego państwa). Oczekiwanie na zakończenie procedury poza ośrodkiem preferują Ukraińcy, Gruzini, Kirgizi, Ormianie, Białorusini oraz Syryjczycy i Irakijczycy (pomiędzy 80% a 95% wnioskodawców z danego kraju).
</t>
  </si>
  <si>
    <t xml:space="preserve">Liczba składanych wniosków legalizacyjnych co najmniej trzeci rok charakteryzuje się tendencją wzrostową. 
W 2017 r. spośród ponad 28,5 tys. wniosków 84% dotyczyło otrzymania zezwolenia na pobyt czasowy, 14% zezwolenia na pobyt stały, a 2% zezwolenia na pobyt rezydenta UE. W sprawie zezwolenia na pobyt czasowy spośród niemal 24 tys. wniosków 67%  (16 tys.) złożyli obywatele Ukrainy,  4%- Hindusi, po 3% - Chińczycy i Turcy, po 2% - Wietnamczycy i Rosjanie. O zezwolenie na pobyt stały ubiegało się ponad 4,1 tys. cudzoziemców, w tym 60% (2,4 tys.) to obywatele Ukrainy, 31% - Białorusini, 3% - Rosjanie. Wnioski o zezwolenie na pobyt rezydenta długoterminowego UE, (430 wniosków) zdominowali również obywatele Ukrainy (164) - złożyli 38% wniosków, 17% - Wietnamczycy, 9% -  Chińczycy, 5%- Turcy, po 4% Białorusini i Rosjanie. 
Uwzględniając kryterium obywatelstwa wnioskodawców  najczęściej o zezwolenie na pobyt w 2016 r. ubiegali się obywatele Ukrainy: 65% - (18 602/28 522), w pierwszych dwóch miesiącach 2016 r. odsetek ten był podobny (63%), ale liczba złożonych wniosków- o 61%  niższa niż w 2016 r (18 602/11 582). Za opisany wzrost w 2016 r. odpowiedzialna jest zwiększona - w porównaniu z zeszłym rokiem - liczba wniosków o zezwolenie na pobyt czasowy składanych przez obywateli Ukrainy, (+54% - z 10 385 os. w 2016 r. na15 997 os. w 2017 r.) oraz pobytem stałym (ponad dwukrotny (z 1065 os w 2016 r. ma 2441 os. w 2017 r.)
Ogółem w 2016 r. złożono łącznie 54% wniosków legalizacyjnych więcej (+46% wniosków na pobyt czasowy, +151% wniosków na pobyt stały, +11% wniosków na pobyt rezydenta długoterminowego UE). 87% wszystkich procedur zakończyło się decyzją przyznającą zezwolenie pobytowe), 9% odmową wydania zezwolenia, a 4% umorzeniem sprawy. 
Biorąc pod uwagę rozmieszczenie wnioskodawców na terenie RP, najwięcej wniosków przyjęli: Wojewoda Mazowiecki (34%) i Wojewodowie Dolnośląski, Małopolski i Wielkopolski (po 9%).
</t>
  </si>
  <si>
    <t xml:space="preserve">W lutym przyjęto ponad 60 tys. wniosków w sprawie konsultacji wizowych,  przy czym 95% z nich inicjowało inne państwo. 
W tym samym okresie wydano ponad 57,8 tys. decyzji - 95% z nich wobec wniosków innych państw.      </t>
  </si>
  <si>
    <t>Głównym beneficjentem MRG są obywatele Ukrainy. Brak Rosji w statystykach wydanych pozwoleń MRG związany jest z tymczasowym zawieszeniem MRG w stosunku do obywateli tego kraju. 
Od początku 2017 r.  wszystkie zezwolenia MRG wydano na Ukrainie, 73% we Lwowie,  pozostałe 27% - przez wydział konsularny w Łucku. Wydania zezwoleń MRG odmówiono 51 osobm. Cofnięcie zezwoleń miało miejsce w stosunku do 138 posiadaczy:  w 93% obywateli Ukrainy, 7%- Rosji, a 50 zezwoleń unieważniono.</t>
  </si>
  <si>
    <t>Warszawa, 7 marca 2017 r.</t>
  </si>
  <si>
    <t>Opracowała: Małgorzata Jankowska</t>
  </si>
  <si>
    <t xml:space="preserve">Do końca lutego 2017 r. cudzoziemcy złożyli 1 023 odwołania od decyzji organów pierwszej instancji, z czego 70% odwołań dotyczyło pobytu czasowego, 19% - zobowiązania do powrotu,8% - pobytu stałego. Cudzoziemcy uzyskali w tym samym czasie 916 decyzji Szefa UdSC w sprawach o legalizację pobytu na terytorium RP, z czego 31% stanowiło utrzymanie decyzji, od której się odwołano. 14% decyzji uchylono i przekazano do ponownego rozpatrzenia, a 15% postępowań odwoławczych zakończyło się uchyleniem decyzji organu pierwszej instancji i udzieleniem zezwolenia.
Aktualnie drugi miesiąc widoczny jest znaczny spadek liczby złożonych odwołań (grudzień 2016: 690, luty 2017: 492.  Z tego powodu liczba odwołań z lutego 2017 r. jest najniższa od 10 miesięcy i jednocześnie zbliżona do wartości z lutego 2016 r. (prawie 500 miesięcznie), ale wciąż dwukrotnie wyższa niż w lutym 2015 r. (226).
</t>
  </si>
  <si>
    <t xml:space="preserve">UJĘCIE ROCZNE
W  2017 r. wnioski o udzielenie ochrony międzynarodowej złożyło 1 127 os., z czego 57% stanowiły wnioski pierwsze.  Niemal wszyscy wnioskodawcy (94%)  pochodzili z państw należących do byłego ZSRR (Rosja, Ukraina, Tadżykistan, Kirgistan, Armenia, Gruzja, Białoruś). Dwie największe grupy obywateli ubiegających się ochronę pochodziły z Rosji (785os., 70%) i Ukrainy (160 os., 14%).  W gronie pozostałych dominujących wnioskodawców znaleźli się mieszkańcy Azji Centralnej (6%): Tadżykistanu (40 os. 4%) i Kirgistanu (15 os., 3%), Zakaukazia (4%): Armenii i Gruzji (po 20 os., po 2%), a także Białorusi i  Syrii (po 14 os., po 1%), oraz Iranu (12 os.).
Większość wnioskodawców (56%) dostała się na teren RP lądem, najczęściej przekraczając wschodnią granicę kraju (ok. 72% ogółu). Najwięcej wniosków (40%) przyjęła placówka Straży Granicznej w Terespolu. Jest to znacząca zmiana w porównaniu do roku 2016 i 2015, kiedy to przejście graniczne w także było najczęściej wybierane jako miejsce złożenia wniosku o ochronę, ale odsetek przyjętych wniosków przez placówkę w Terespolu był znacznie wyższy i wynosił około 68% i 71%. Kolejne jednostki, cieszące się jednak znacznie mniejszym zainteresowaniem wnioskodawców to:  Placówka SG na lotnisku Okęcie w Warszawie (19%), Szef Urzędu do Spraw Cudzoziemców (15%), Placówka Straży Granicznej w Białej Podlaskiej (6%), Placówka SG w Bobrownikach (5%). 
Wartym uwagi jest fakt, że cudzoziemcy coraz częściej składają wniosku o ochronę na lotnisku.  W 2015 2 wnioski na 100 były składane w porcie lotniczym, w 2016 - co dziesiąty, a w 2017 już co czwarty wniosek.
Widoczne są także zmiany w strukturze wniosków. W całym 2016 r. udział wniosków pierwszych w ogólnej liczbie wniosków wynosił 80%, w 2017 r. wynosi on 57%, a udział wniosków kolejnych wzrósł z 12% do 27%. Do Ukrainy, która już w zeszłym roku miała wysoki odsetek wniosków kolejnych (45% w 2017 r., 48% w 2016 r.) dołączyła Rosja (wzrost z 8% na 23%), Gruzja (wzrost z 40% w 2016 r. na 70% w 2017 r.). Wzrósł także odsetek wznowień postępowania z 8% na 16%. Szczególnie widoczne jest to w przypadku Rosji (wzrost z 9% na 19%) i Tadżykistanu (z 4% na 28%).
Według struktury demograficznej wśród ubiegających się o udzielenie ochrony międzynarodowej 45% stanowili niepełnoletni (46% dziewczynki, 54% chłopcy), 55% pełnoletni (49% kobiety i 51% mężczyźni).
Po raz pierwszy od siedmiu miesięcy, liczba osób ubiegających się miesięcznie o udzielenie ochrony międzynarodowej nieco wzrosła (+3%, styczeń: 554 os. luty: 572 os.) W porównaniu do lutego minionego roku widoczny jest 69% spadek (2017 -1 127, 2016 - 1649 wniosków). Najważniejsze zmiany, jakie miały miejsce przez pierwsze dwa miesiące w porównaniu z analogicznym okresem 2016 r. to:
 * spadek o 20% wniosków z Rosji. Aktualnie Rosja znajduje się na I pozycji pod względem liczby złożonych wniosków, podobnie jak w lutym 2015 r. Ich liczba spada, ale odsetek wnioskodawców wzrósł z 50% w 2016r. na 70% w 2017 r.;
* spadek o 35% liczby wniosków z Ukrainy. Obecnie są oni na 2 miejscu, stanowiąc 14% ogółu wnioskujących. Liczba wnioskodawców powoli, ale stale spadała przez ostatnie 5 miesięcy, ale w  lutym liczba złożonych wniosków nieco wzrosła. Ukraina jest także  państwem z top5 charakteryzującym się wysokim odsetkiem kolejnych wniosków (45%);
*  6-krotny spadek liczby wniosków z Tadżykistanu. Z powodu narastającego konfliktu wewnętrznego w Tadżykistanie, od sierpnia 2015 r. miał miejsce wzrost liczby wniosków, ale od maja 2016 liczba wnioskodawców stale spada (maj 2016: 129 os., luty 2017: 18os.);
*spadek o połowę liczby wniosków z Armenii. Pomimo ogólnego wzrostu liczby wniosków, który jest konsekwencją konfliktu w Górnym Karabachu pomiędzy Armenią i Azerbejdżanem liczba osób wnioskujących miesięcznie spada od lipca (lipiec 2016: 48 os., luty 2017  5 os);
* podobna liczba wniosków z Gruzji. Wartym zauważenia jest fakt, że 70% ogółu wniosków z 2017 r. z Gruzji stanowią wnioski kolejne.
* kilkukrotny wzrost liczby wniosków z Kirgistanu, Białorusi, Iranu. Należy mieć jednak na uwadze fakt, że wzrost ten nie spowodował zmian na liście obywateli państw najczęściej ubiegających się o ochronę, ponieważ obywatele państw wymienionych powyżej złożyli w 2017 r. łącznie 4% ogółu wniosków.
</t>
  </si>
  <si>
    <t xml:space="preserve">Zdecydowaną większość działań związanych ze stosowaniem Procedur Dublińskich stanowią sprawy dotyczące przejęcia odpowiedzialności za wniosek o udzielenie ochrony złożony na terytorium innego państwa członkowskiego (tzw. IN). Liczba spraw ) 40-krotnie przekracza liczbę takich wniosków złożonych przez Polskę. Jest to związane z położeniem geograficznym naszego kraju (zewnętrzne państwo Strefy Schengen) i traktowaniem terytorium RP jako strefy tranzytowej do krajów docelowych UE (Niemcy, Francja, Austria, Belgia i Szwecja). 
Liczba cudzoziemców objętych wnioskami IN wyniosła od początku roku 916 os. Polska wystąpiła z takim wnioskiem do innych krajów europejskich (OUT) w przypadku 23 os., z czego 80% wniosków IN i 57% wniosków OUT zostało rozpatrzonych pozytywnie. 54% wniosków IN oraz 48% wniosków OUT dotyczy współpracy z Niemcami. Poza tym, osoby, które ubiegały się o ochronę międzynarodową w Polsce składały niezmiennie kolejne wnioski we Francji, Austrii, Szwecji i Belgii. Z kolei dalsze wnioski OUT  z Polski kierowane były tradycyjnie głównie do Danii, Włoch, Szwajcarii i Bułgarii.
</t>
  </si>
  <si>
    <t xml:space="preserve">* Zdecydowanie większy napływ cudzoziemców do Polski obserwujemy od 2014 r. 
* Liczba ważnych dokumentów potwierdzających prawo pobytu na terytorium RP - wg stanu na dzień 1.01.2017 r. - wynosi prawie 265 tys.
* Sytuację migracyjną w Polsce nadal cechuje zwiększony napływ obywateli Ukrainy, a także wzrost liczby wniosków o udzielenie ochronny międzynarodowej składanych przez obywateli Rosji (głównie narodowości czeczeńskiej) i Tadżykistanu. Napływ obywateli tych państw jest stale monitorowany. Większość postępowań o udzielenie ochrony międzynarodowej prowadzonych w stosunku Czeczenów, Gruzinów oraz obywateli Tadżykistanu jest umarzana wkrótce po złożeniu wniosku.
* Zdecydowana większość obywateli Ukrainy przybywających do Polski preferuje legalizację pobytu umożliwiającą podjęcie pracy i samodzielne utrzymanie rodziny.  O zezwolenie na pobyt stały występują głównie cudzoziemcy, którzy od lat przedłużali swój pobyt czasowy w Polsce. Zdecydowana większość z nich to osoby polskiego pochodzenia, w tym legitymujące się Kartą Polaka bądź małżonkowie obywateli RP. Wśród pobytów czasowych największym zainteresowaniem cieszą się te uzasadniane podjęciem pracy, w tym tzw. jednolite zezwolenia na pobyt i pracę. 
* O zezwolenie na pobyt stały występują głównie cudzoziemcy, którzy od lat przedłużali swój pobyt czasowy w Polsce. Zdecydowana większość z nich to osoby polskiego pochodzenia, w tym legitymujące się Kartą Polaka bądź małżonkowie obywateli RP. 
* Wśród pobytów czasowych największym zainteresowaniem cieszą się te uzasadniane podjęciem pracy, w tym tzw. jednolite zezwolenia na pobyt i pracę. 
*Dominują migracje czasowe (6 razy więcej wniosków o pobyt czasowy niż stały).
* Szczególnie dużym zainteresowaniem wśród cudzoziemców cieszy się imigracja zarobkowa do Polski (52% wniosków o pobyt czasowy uzasadnionych chęcią podjęcia pracy).
* Wnioski o udzielenie ochrony międzynarodowej stanowią w 2016 r. ok 7% ogółu wszystkich wniosków cudzoziemców.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</si>
</sst>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8"/>
      <name val="Cambria"/>
      <family val="2"/>
      <charset val="238"/>
      <scheme val="major"/>
    </font>
    <font>
      <b/>
      <sz val="15"/>
      <name val="Calibri"/>
      <family val="2"/>
      <charset val="238"/>
      <scheme val="minor"/>
    </font>
    <font>
      <b/>
      <i/>
      <sz val="14"/>
      <color theme="1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7"/>
      <name val="Tahoma"/>
      <family val="2"/>
      <charset val="238"/>
    </font>
    <font>
      <sz val="6"/>
      <color theme="1"/>
      <name val="Tahoma"/>
      <family val="2"/>
      <charset val="238"/>
    </font>
    <font>
      <i/>
      <sz val="6"/>
      <color theme="1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8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5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31" fillId="0" borderId="0" xfId="0" applyFont="1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9" fillId="0" borderId="0" xfId="43" applyProtection="1"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165" fontId="33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165" fontId="0" fillId="0" borderId="0" xfId="0" applyNumberFormat="1" applyAlignment="1" applyProtection="1">
      <alignment wrapText="1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vertical="top"/>
      <protection locked="0"/>
    </xf>
    <xf numFmtId="165" fontId="25" fillId="0" borderId="0" xfId="0" applyNumberFormat="1" applyFont="1" applyAlignment="1" applyProtection="1">
      <alignment vertical="top"/>
      <protection locked="0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2" fillId="35" borderId="0" xfId="10" applyFont="1" applyFill="1" applyBorder="1" applyAlignment="1" applyProtection="1">
      <alignment horizontal="center" vertical="center" wrapText="1"/>
      <protection locked="0"/>
    </xf>
    <xf numFmtId="0" fontId="32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32" fillId="35" borderId="0" xfId="10" applyFont="1" applyFill="1" applyBorder="1" applyAlignment="1" applyProtection="1">
      <alignment horizontal="left" vertical="center" indent="1"/>
      <protection locked="0"/>
    </xf>
    <xf numFmtId="0" fontId="20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 indent="1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protection locked="0"/>
    </xf>
    <xf numFmtId="0" fontId="27" fillId="0" borderId="0" xfId="0" applyFont="1" applyProtection="1"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3" fontId="37" fillId="0" borderId="10" xfId="0" applyNumberFormat="1" applyFont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36" fillId="0" borderId="0" xfId="24" applyFont="1" applyFill="1" applyBorder="1" applyAlignment="1" applyProtection="1">
      <alignment horizontal="center" vertical="center" wrapText="1"/>
      <protection locked="0"/>
    </xf>
    <xf numFmtId="3" fontId="36" fillId="0" borderId="0" xfId="0" applyNumberFormat="1" applyFont="1" applyFill="1" applyBorder="1" applyAlignment="1" applyProtection="1">
      <alignment horizontal="center" vertical="center"/>
    </xf>
    <xf numFmtId="0" fontId="36" fillId="36" borderId="0" xfId="10" applyFont="1" applyFill="1" applyBorder="1" applyAlignment="1" applyProtection="1">
      <alignment horizontal="center" vertical="center"/>
      <protection locked="0"/>
    </xf>
    <xf numFmtId="3" fontId="36" fillId="36" borderId="0" xfId="10" applyNumberFormat="1" applyFont="1" applyFill="1" applyBorder="1" applyAlignment="1" applyProtection="1">
      <alignment horizontal="center" vertical="center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36" fillId="0" borderId="0" xfId="10" applyFont="1" applyFill="1" applyBorder="1" applyAlignment="1" applyProtection="1">
      <alignment horizontal="left" vertical="center"/>
      <protection locked="0"/>
    </xf>
    <xf numFmtId="0" fontId="36" fillId="0" borderId="0" xfId="1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3" fontId="36" fillId="0" borderId="0" xfId="10" applyNumberFormat="1" applyFont="1" applyFill="1" applyBorder="1" applyAlignment="1" applyProtection="1">
      <alignment horizontal="center" vertical="center"/>
    </xf>
    <xf numFmtId="0" fontId="38" fillId="0" borderId="0" xfId="0" applyFont="1" applyProtection="1">
      <protection locked="0"/>
    </xf>
    <xf numFmtId="0" fontId="36" fillId="0" borderId="0" xfId="10" applyFont="1" applyFill="1" applyBorder="1" applyAlignment="1" applyProtection="1">
      <alignment horizontal="left" vertical="center" indent="1"/>
    </xf>
    <xf numFmtId="0" fontId="36" fillId="0" borderId="0" xfId="10" applyFont="1" applyFill="1" applyBorder="1" applyAlignment="1" applyProtection="1">
      <alignment horizontal="center" vertical="center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3" fontId="37" fillId="0" borderId="10" xfId="0" applyNumberFormat="1" applyFont="1" applyBorder="1" applyAlignment="1" applyProtection="1">
      <alignment horizontal="right" vertical="center" wrapText="1"/>
    </xf>
    <xf numFmtId="0" fontId="0" fillId="33" borderId="0" xfId="0" applyFill="1" applyAlignment="1" applyProtection="1">
      <alignment horizontal="left" vertical="top" wrapText="1"/>
      <protection locked="0"/>
    </xf>
    <xf numFmtId="0" fontId="0" fillId="33" borderId="0" xfId="0" applyFont="1" applyFill="1" applyAlignment="1" applyProtection="1">
      <alignment horizontal="left" vertical="top" wrapText="1"/>
      <protection locked="0"/>
    </xf>
    <xf numFmtId="0" fontId="0" fillId="33" borderId="0" xfId="0" applyFont="1" applyFill="1" applyAlignment="1" applyProtection="1">
      <alignment horizontal="left" vertical="top"/>
      <protection locked="0"/>
    </xf>
    <xf numFmtId="0" fontId="36" fillId="36" borderId="21" xfId="0" applyFont="1" applyFill="1" applyBorder="1" applyAlignment="1" applyProtection="1">
      <alignment horizontal="center" vertical="center"/>
      <protection locked="0"/>
    </xf>
    <xf numFmtId="0" fontId="36" fillId="35" borderId="44" xfId="10" applyFont="1" applyFill="1" applyBorder="1" applyAlignment="1" applyProtection="1">
      <alignment horizontal="center" vertical="center" wrapText="1"/>
      <protection locked="0"/>
    </xf>
    <xf numFmtId="0" fontId="36" fillId="35" borderId="45" xfId="10" applyFont="1" applyFill="1" applyBorder="1" applyAlignment="1" applyProtection="1">
      <alignment horizontal="center" vertical="center" wrapText="1"/>
      <protection locked="0"/>
    </xf>
    <xf numFmtId="0" fontId="36" fillId="35" borderId="21" xfId="0" applyFont="1" applyFill="1" applyBorder="1" applyAlignment="1" applyProtection="1">
      <alignment horizontal="center" vertical="center"/>
      <protection locked="0"/>
    </xf>
    <xf numFmtId="3" fontId="36" fillId="35" borderId="45" xfId="10" applyNumberFormat="1" applyFont="1" applyFill="1" applyBorder="1" applyAlignment="1" applyProtection="1">
      <alignment horizontal="center" vertical="center"/>
    </xf>
    <xf numFmtId="3" fontId="36" fillId="35" borderId="46" xfId="10" applyNumberFormat="1" applyFont="1" applyFill="1" applyBorder="1" applyAlignment="1" applyProtection="1">
      <alignment horizontal="center" vertical="center"/>
    </xf>
    <xf numFmtId="3" fontId="37" fillId="0" borderId="10" xfId="0" applyNumberFormat="1" applyFont="1" applyBorder="1" applyAlignment="1" applyProtection="1">
      <alignment horizontal="right" vertical="center"/>
    </xf>
    <xf numFmtId="3" fontId="37" fillId="0" borderId="32" xfId="0" applyNumberFormat="1" applyFont="1" applyBorder="1" applyAlignment="1" applyProtection="1">
      <alignment horizontal="right" vertical="center"/>
    </xf>
    <xf numFmtId="0" fontId="37" fillId="0" borderId="25" xfId="0" applyFont="1" applyFill="1" applyBorder="1" applyAlignment="1" applyProtection="1">
      <alignment horizontal="left" vertical="center" wrapText="1"/>
      <protection locked="0"/>
    </xf>
    <xf numFmtId="0" fontId="37" fillId="0" borderId="10" xfId="0" applyFont="1" applyFill="1" applyBorder="1" applyAlignment="1" applyProtection="1">
      <alignment horizontal="left" vertical="center" wrapText="1"/>
      <protection locked="0"/>
    </xf>
    <xf numFmtId="0" fontId="36" fillId="35" borderId="22" xfId="0" applyFont="1" applyFill="1" applyBorder="1" applyAlignment="1" applyProtection="1">
      <alignment horizontal="center" vertical="center" wrapText="1"/>
      <protection locked="0"/>
    </xf>
    <xf numFmtId="0" fontId="36" fillId="35" borderId="23" xfId="0" applyFont="1" applyFill="1" applyBorder="1" applyAlignment="1" applyProtection="1">
      <alignment horizontal="center" vertical="center" wrapText="1"/>
      <protection locked="0"/>
    </xf>
    <xf numFmtId="0" fontId="36" fillId="35" borderId="24" xfId="0" applyFont="1" applyFill="1" applyBorder="1" applyAlignment="1" applyProtection="1">
      <alignment horizontal="center" vertical="center" wrapText="1"/>
      <protection locked="0"/>
    </xf>
    <xf numFmtId="3" fontId="37" fillId="35" borderId="29" xfId="0" applyNumberFormat="1" applyFont="1" applyFill="1" applyBorder="1" applyAlignment="1" applyProtection="1">
      <alignment horizontal="right" vertical="center" wrapText="1"/>
    </xf>
    <xf numFmtId="3" fontId="37" fillId="35" borderId="37" xfId="0" applyNumberFormat="1" applyFont="1" applyFill="1" applyBorder="1" applyAlignment="1" applyProtection="1">
      <alignment horizontal="right" vertical="center" wrapText="1"/>
    </xf>
    <xf numFmtId="3" fontId="37" fillId="35" borderId="30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Alignment="1" applyProtection="1">
      <alignment horizontal="left" vertical="center"/>
      <protection locked="0"/>
    </xf>
    <xf numFmtId="0" fontId="37" fillId="0" borderId="41" xfId="24" applyFont="1" applyFill="1" applyBorder="1" applyAlignment="1" applyProtection="1">
      <alignment horizontal="left" vertical="center" indent="1"/>
      <protection locked="0"/>
    </xf>
    <xf numFmtId="0" fontId="37" fillId="0" borderId="42" xfId="24" applyFont="1" applyFill="1" applyBorder="1" applyAlignment="1" applyProtection="1">
      <alignment horizontal="left" vertical="center" indent="1"/>
      <protection locked="0"/>
    </xf>
    <xf numFmtId="3" fontId="37" fillId="0" borderId="42" xfId="24" applyNumberFormat="1" applyFont="1" applyFill="1" applyBorder="1" applyAlignment="1" applyProtection="1">
      <alignment horizontal="right" vertical="center"/>
    </xf>
    <xf numFmtId="0" fontId="36" fillId="33" borderId="21" xfId="0" applyFont="1" applyFill="1" applyBorder="1" applyAlignment="1" applyProtection="1">
      <alignment horizontal="center" vertical="center"/>
    </xf>
    <xf numFmtId="0" fontId="36" fillId="33" borderId="31" xfId="0" applyFont="1" applyFill="1" applyBorder="1" applyAlignment="1" applyProtection="1">
      <alignment horizontal="center" vertical="center"/>
    </xf>
    <xf numFmtId="0" fontId="37" fillId="0" borderId="25" xfId="24" applyFont="1" applyFill="1" applyBorder="1" applyAlignment="1" applyProtection="1">
      <alignment horizontal="left" vertical="center" indent="1"/>
      <protection locked="0"/>
    </xf>
    <xf numFmtId="0" fontId="37" fillId="0" borderId="10" xfId="24" applyFont="1" applyFill="1" applyBorder="1" applyAlignment="1" applyProtection="1">
      <alignment horizontal="left" vertical="center" indent="1"/>
      <protection locked="0"/>
    </xf>
    <xf numFmtId="3" fontId="37" fillId="0" borderId="10" xfId="24" applyNumberFormat="1" applyFont="1" applyFill="1" applyBorder="1" applyAlignment="1" applyProtection="1">
      <alignment horizontal="right" vertical="center"/>
    </xf>
    <xf numFmtId="0" fontId="36" fillId="33" borderId="10" xfId="0" applyFont="1" applyFill="1" applyBorder="1" applyAlignment="1" applyProtection="1">
      <alignment horizontal="center" vertical="center" wrapText="1"/>
      <protection locked="0"/>
    </xf>
    <xf numFmtId="0" fontId="36" fillId="33" borderId="44" xfId="10" applyFont="1" applyFill="1" applyBorder="1" applyAlignment="1" applyProtection="1">
      <alignment horizontal="center" vertical="center"/>
      <protection locked="0"/>
    </xf>
    <xf numFmtId="0" fontId="36" fillId="33" borderId="45" xfId="10" applyFont="1" applyFill="1" applyBorder="1" applyAlignment="1" applyProtection="1">
      <alignment horizontal="center" vertical="center"/>
      <protection locked="0"/>
    </xf>
    <xf numFmtId="3" fontId="36" fillId="33" borderId="45" xfId="10" applyNumberFormat="1" applyFont="1" applyFill="1" applyBorder="1" applyAlignment="1" applyProtection="1">
      <alignment horizontal="center" vertical="center"/>
    </xf>
    <xf numFmtId="3" fontId="36" fillId="33" borderId="46" xfId="10" applyNumberFormat="1" applyFont="1" applyFill="1" applyBorder="1" applyAlignment="1" applyProtection="1">
      <alignment horizontal="center" vertical="center"/>
    </xf>
    <xf numFmtId="0" fontId="36" fillId="33" borderId="20" xfId="0" applyFont="1" applyFill="1" applyBorder="1" applyAlignment="1" applyProtection="1">
      <alignment horizontal="center" vertical="center"/>
      <protection locked="0"/>
    </xf>
    <xf numFmtId="0" fontId="36" fillId="33" borderId="21" xfId="0" applyFont="1" applyFill="1" applyBorder="1" applyAlignment="1" applyProtection="1">
      <alignment horizontal="center" vertical="center"/>
      <protection locked="0"/>
    </xf>
    <xf numFmtId="0" fontId="36" fillId="33" borderId="25" xfId="0" applyFont="1" applyFill="1" applyBorder="1" applyAlignment="1" applyProtection="1">
      <alignment horizontal="center" vertical="center"/>
      <protection locked="0"/>
    </xf>
    <xf numFmtId="0" fontId="36" fillId="33" borderId="10" xfId="0" applyFont="1" applyFill="1" applyBorder="1" applyAlignment="1" applyProtection="1">
      <alignment horizontal="center" vertical="center"/>
      <protection locked="0"/>
    </xf>
    <xf numFmtId="0" fontId="36" fillId="33" borderId="32" xfId="0" applyFont="1" applyFill="1" applyBorder="1" applyAlignment="1" applyProtection="1">
      <alignment horizontal="center" vertical="center" wrapText="1"/>
      <protection locked="0"/>
    </xf>
    <xf numFmtId="0" fontId="37" fillId="33" borderId="25" xfId="0" applyFont="1" applyFill="1" applyBorder="1" applyAlignment="1" applyProtection="1">
      <alignment horizontal="left" vertical="center" indent="1"/>
      <protection locked="0"/>
    </xf>
    <xf numFmtId="0" fontId="37" fillId="33" borderId="10" xfId="0" applyFont="1" applyFill="1" applyBorder="1" applyAlignment="1" applyProtection="1">
      <alignment horizontal="left" vertical="center" indent="1"/>
      <protection locked="0"/>
    </xf>
    <xf numFmtId="3" fontId="37" fillId="33" borderId="10" xfId="24" applyNumberFormat="1" applyFont="1" applyFill="1" applyBorder="1" applyAlignment="1" applyProtection="1">
      <alignment horizontal="right" vertical="center"/>
    </xf>
    <xf numFmtId="0" fontId="36" fillId="36" borderId="20" xfId="0" applyFont="1" applyFill="1" applyBorder="1" applyAlignment="1" applyProtection="1">
      <alignment horizontal="center" vertical="center"/>
      <protection locked="0"/>
    </xf>
    <xf numFmtId="0" fontId="36" fillId="36" borderId="31" xfId="0" applyFont="1" applyFill="1" applyBorder="1" applyAlignment="1" applyProtection="1">
      <alignment horizontal="center" vertical="center"/>
      <protection locked="0"/>
    </xf>
    <xf numFmtId="0" fontId="37" fillId="0" borderId="25" xfId="0" applyFont="1" applyFill="1" applyBorder="1" applyAlignment="1" applyProtection="1">
      <alignment horizontal="left" vertical="center" indent="1"/>
      <protection locked="0"/>
    </xf>
    <xf numFmtId="0" fontId="37" fillId="0" borderId="10" xfId="0" applyFont="1" applyFill="1" applyBorder="1" applyAlignment="1" applyProtection="1">
      <alignment horizontal="left" vertical="center" indent="1"/>
      <protection locked="0"/>
    </xf>
    <xf numFmtId="0" fontId="37" fillId="36" borderId="25" xfId="24" applyFont="1" applyFill="1" applyBorder="1" applyAlignment="1" applyProtection="1">
      <alignment horizontal="left" vertical="center" indent="1"/>
      <protection locked="0"/>
    </xf>
    <xf numFmtId="0" fontId="37" fillId="36" borderId="10" xfId="24" applyFont="1" applyFill="1" applyBorder="1" applyAlignment="1" applyProtection="1">
      <alignment horizontal="left" vertical="center" indent="1"/>
      <protection locked="0"/>
    </xf>
    <xf numFmtId="0" fontId="36" fillId="36" borderId="44" xfId="10" applyFont="1" applyFill="1" applyBorder="1" applyAlignment="1" applyProtection="1">
      <alignment horizontal="center" vertical="center"/>
      <protection locked="0"/>
    </xf>
    <xf numFmtId="0" fontId="36" fillId="36" borderId="45" xfId="10" applyFont="1" applyFill="1" applyBorder="1" applyAlignment="1" applyProtection="1">
      <alignment horizontal="center" vertical="center"/>
      <protection locked="0"/>
    </xf>
    <xf numFmtId="3" fontId="36" fillId="36" borderId="45" xfId="10" applyNumberFormat="1" applyFont="1" applyFill="1" applyBorder="1" applyAlignment="1" applyProtection="1">
      <alignment horizontal="center" vertical="center"/>
    </xf>
    <xf numFmtId="3" fontId="36" fillId="36" borderId="46" xfId="10" applyNumberFormat="1" applyFont="1" applyFill="1" applyBorder="1" applyAlignment="1" applyProtection="1">
      <alignment horizontal="center" vertical="center"/>
    </xf>
    <xf numFmtId="0" fontId="37" fillId="0" borderId="41" xfId="0" applyFont="1" applyFill="1" applyBorder="1" applyAlignment="1" applyProtection="1">
      <alignment horizontal="left" vertical="center" indent="1"/>
      <protection locked="0"/>
    </xf>
    <xf numFmtId="0" fontId="37" fillId="0" borderId="42" xfId="0" applyFont="1" applyFill="1" applyBorder="1" applyAlignment="1" applyProtection="1">
      <alignment horizontal="left" vertical="center" indent="1"/>
      <protection locked="0"/>
    </xf>
    <xf numFmtId="0" fontId="37" fillId="0" borderId="41" xfId="0" applyFont="1" applyFill="1" applyBorder="1" applyAlignment="1" applyProtection="1">
      <alignment horizontal="left" vertical="center" wrapText="1"/>
      <protection locked="0"/>
    </xf>
    <xf numFmtId="0" fontId="37" fillId="0" borderId="42" xfId="0" applyFont="1" applyFill="1" applyBorder="1" applyAlignment="1" applyProtection="1">
      <alignment horizontal="left" vertical="center" wrapText="1"/>
      <protection locked="0"/>
    </xf>
    <xf numFmtId="3" fontId="36" fillId="36" borderId="45" xfId="0" applyNumberFormat="1" applyFont="1" applyFill="1" applyBorder="1" applyAlignment="1" applyProtection="1">
      <alignment horizontal="center" vertical="center"/>
    </xf>
    <xf numFmtId="3" fontId="36" fillId="36" borderId="46" xfId="0" applyNumberFormat="1" applyFont="1" applyFill="1" applyBorder="1" applyAlignment="1" applyProtection="1">
      <alignment horizontal="center" vertical="center"/>
    </xf>
    <xf numFmtId="0" fontId="37" fillId="36" borderId="25" xfId="24" applyFont="1" applyFill="1" applyBorder="1" applyAlignment="1" applyProtection="1">
      <alignment horizontal="left" vertical="center" wrapText="1"/>
    </xf>
    <xf numFmtId="0" fontId="37" fillId="36" borderId="10" xfId="24" applyFont="1" applyFill="1" applyBorder="1" applyAlignment="1" applyProtection="1">
      <alignment horizontal="left" vertical="center" wrapText="1"/>
    </xf>
    <xf numFmtId="3" fontId="37" fillId="36" borderId="10" xfId="24" applyNumberFormat="1" applyFont="1" applyFill="1" applyBorder="1" applyAlignment="1" applyProtection="1">
      <alignment horizontal="right" vertical="center"/>
    </xf>
    <xf numFmtId="3" fontId="37" fillId="36" borderId="10" xfId="24" applyNumberFormat="1" applyFont="1" applyFill="1" applyBorder="1" applyAlignment="1" applyProtection="1">
      <alignment horizontal="right" vertical="center" wrapText="1"/>
    </xf>
    <xf numFmtId="3" fontId="37" fillId="36" borderId="32" xfId="24" applyNumberFormat="1" applyFont="1" applyFill="1" applyBorder="1" applyAlignment="1" applyProtection="1">
      <alignment horizontal="right" vertical="center" wrapText="1"/>
    </xf>
    <xf numFmtId="0" fontId="37" fillId="0" borderId="41" xfId="0" applyFont="1" applyFill="1" applyBorder="1" applyAlignment="1" applyProtection="1">
      <alignment horizontal="left" vertical="center" wrapText="1"/>
    </xf>
    <xf numFmtId="0" fontId="37" fillId="0" borderId="42" xfId="0" applyFont="1" applyFill="1" applyBorder="1" applyAlignment="1" applyProtection="1">
      <alignment horizontal="left" vertical="center" wrapText="1"/>
    </xf>
    <xf numFmtId="3" fontId="37" fillId="0" borderId="42" xfId="0" applyNumberFormat="1" applyFont="1" applyBorder="1" applyAlignment="1" applyProtection="1">
      <alignment horizontal="right" vertical="center"/>
    </xf>
    <xf numFmtId="3" fontId="37" fillId="0" borderId="42" xfId="0" applyNumberFormat="1" applyFont="1" applyBorder="1" applyAlignment="1" applyProtection="1">
      <alignment horizontal="right" vertical="center" wrapText="1"/>
    </xf>
    <xf numFmtId="3" fontId="37" fillId="0" borderId="43" xfId="0" applyNumberFormat="1" applyFont="1" applyBorder="1" applyAlignment="1" applyProtection="1">
      <alignment horizontal="right" vertical="center" wrapText="1"/>
    </xf>
    <xf numFmtId="3" fontId="37" fillId="0" borderId="32" xfId="0" applyNumberFormat="1" applyFont="1" applyBorder="1" applyAlignment="1" applyProtection="1">
      <alignment horizontal="right" vertical="center" wrapText="1"/>
    </xf>
    <xf numFmtId="0" fontId="36" fillId="36" borderId="44" xfId="0" applyFont="1" applyFill="1" applyBorder="1" applyAlignment="1" applyProtection="1">
      <alignment horizontal="center" vertical="center"/>
    </xf>
    <xf numFmtId="0" fontId="36" fillId="36" borderId="45" xfId="0" applyFont="1" applyFill="1" applyBorder="1" applyAlignment="1" applyProtection="1">
      <alignment horizontal="center" vertical="center"/>
    </xf>
    <xf numFmtId="0" fontId="36" fillId="36" borderId="25" xfId="0" applyFont="1" applyFill="1" applyBorder="1" applyAlignment="1" applyProtection="1">
      <alignment horizontal="center" vertical="center"/>
      <protection locked="0"/>
    </xf>
    <xf numFmtId="0" fontId="36" fillId="36" borderId="10" xfId="0" applyFont="1" applyFill="1" applyBorder="1" applyAlignment="1" applyProtection="1">
      <alignment horizontal="center" vertical="center"/>
      <protection locked="0"/>
    </xf>
    <xf numFmtId="3" fontId="36" fillId="34" borderId="45" xfId="0" applyNumberFormat="1" applyFont="1" applyFill="1" applyBorder="1" applyAlignment="1" applyProtection="1">
      <alignment horizontal="center" vertical="center"/>
    </xf>
    <xf numFmtId="3" fontId="36" fillId="34" borderId="46" xfId="0" applyNumberFormat="1" applyFont="1" applyFill="1" applyBorder="1" applyAlignment="1" applyProtection="1">
      <alignment horizontal="center" vertical="center"/>
    </xf>
    <xf numFmtId="3" fontId="37" fillId="34" borderId="10" xfId="0" applyNumberFormat="1" applyFont="1" applyFill="1" applyBorder="1" applyAlignment="1" applyProtection="1">
      <alignment horizontal="right" vertical="center"/>
    </xf>
    <xf numFmtId="0" fontId="37" fillId="35" borderId="25" xfId="0" applyFont="1" applyFill="1" applyBorder="1" applyAlignment="1" applyProtection="1">
      <alignment horizontal="left" vertical="center" wrapText="1"/>
    </xf>
    <xf numFmtId="0" fontId="37" fillId="35" borderId="10" xfId="0" applyFont="1" applyFill="1" applyBorder="1" applyAlignment="1" applyProtection="1">
      <alignment horizontal="left" vertical="center" wrapText="1"/>
    </xf>
    <xf numFmtId="0" fontId="36" fillId="36" borderId="10" xfId="0" applyFont="1" applyFill="1" applyBorder="1" applyAlignment="1" applyProtection="1">
      <alignment horizontal="center" vertical="center" textRotation="90"/>
      <protection locked="0"/>
    </xf>
    <xf numFmtId="0" fontId="36" fillId="36" borderId="32" xfId="0" applyFont="1" applyFill="1" applyBorder="1" applyAlignment="1" applyProtection="1">
      <alignment horizontal="center" vertical="center" textRotation="90"/>
      <protection locked="0"/>
    </xf>
    <xf numFmtId="3" fontId="37" fillId="35" borderId="42" xfId="0" applyNumberFormat="1" applyFont="1" applyFill="1" applyBorder="1" applyAlignment="1" applyProtection="1">
      <alignment horizontal="right" vertical="center"/>
    </xf>
    <xf numFmtId="0" fontId="37" fillId="35" borderId="41" xfId="0" applyFont="1" applyFill="1" applyBorder="1" applyAlignment="1" applyProtection="1">
      <alignment horizontal="left" vertical="center" wrapText="1"/>
    </xf>
    <xf numFmtId="0" fontId="37" fillId="35" borderId="42" xfId="0" applyFont="1" applyFill="1" applyBorder="1" applyAlignment="1" applyProtection="1">
      <alignment horizontal="left" vertical="center" wrapText="1"/>
    </xf>
    <xf numFmtId="0" fontId="36" fillId="36" borderId="44" xfId="10" applyFont="1" applyFill="1" applyBorder="1" applyAlignment="1" applyProtection="1">
      <alignment vertical="center" wrapText="1"/>
    </xf>
    <xf numFmtId="0" fontId="36" fillId="36" borderId="45" xfId="10" applyFont="1" applyFill="1" applyBorder="1" applyAlignment="1" applyProtection="1">
      <alignment vertical="center" wrapText="1"/>
    </xf>
    <xf numFmtId="0" fontId="36" fillId="35" borderId="20" xfId="0" applyFont="1" applyFill="1" applyBorder="1" applyAlignment="1" applyProtection="1">
      <alignment horizontal="center" vertical="center" wrapText="1"/>
      <protection locked="0"/>
    </xf>
    <xf numFmtId="0" fontId="36" fillId="35" borderId="21" xfId="0" applyFont="1" applyFill="1" applyBorder="1" applyAlignment="1" applyProtection="1">
      <alignment horizontal="center" vertical="center" wrapText="1"/>
      <protection locked="0"/>
    </xf>
    <xf numFmtId="0" fontId="36" fillId="35" borderId="25" xfId="0" applyFont="1" applyFill="1" applyBorder="1" applyAlignment="1" applyProtection="1">
      <alignment horizontal="center" vertical="center" wrapText="1"/>
      <protection locked="0"/>
    </xf>
    <xf numFmtId="0" fontId="36" fillId="35" borderId="10" xfId="0" applyFont="1" applyFill="1" applyBorder="1" applyAlignment="1" applyProtection="1">
      <alignment horizontal="center" vertical="center" wrapText="1"/>
      <protection locked="0"/>
    </xf>
    <xf numFmtId="0" fontId="35" fillId="35" borderId="21" xfId="0" applyFont="1" applyFill="1" applyBorder="1" applyAlignment="1" applyProtection="1">
      <alignment horizontal="center" vertical="center" wrapText="1"/>
    </xf>
    <xf numFmtId="0" fontId="36" fillId="35" borderId="17" xfId="44" applyFont="1" applyFill="1" applyBorder="1" applyAlignment="1" applyProtection="1">
      <alignment horizontal="center" vertical="center"/>
      <protection locked="0"/>
    </xf>
    <xf numFmtId="0" fontId="36" fillId="35" borderId="26" xfId="44" applyFont="1" applyFill="1" applyBorder="1" applyAlignment="1" applyProtection="1">
      <alignment horizontal="center" vertical="center"/>
      <protection locked="0"/>
    </xf>
    <xf numFmtId="0" fontId="37" fillId="34" borderId="25" xfId="24" applyFont="1" applyFill="1" applyBorder="1" applyAlignment="1" applyProtection="1">
      <alignment horizontal="left" vertical="center" wrapText="1"/>
      <protection locked="0"/>
    </xf>
    <xf numFmtId="0" fontId="37" fillId="34" borderId="10" xfId="24" applyFont="1" applyFill="1" applyBorder="1" applyAlignment="1" applyProtection="1">
      <alignment horizontal="left" vertical="center" wrapText="1"/>
      <protection locked="0"/>
    </xf>
    <xf numFmtId="3" fontId="37" fillId="0" borderId="10" xfId="0" applyNumberFormat="1" applyFont="1" applyFill="1" applyBorder="1" applyAlignment="1" applyProtection="1">
      <alignment horizontal="right" vertical="center"/>
    </xf>
    <xf numFmtId="3" fontId="37" fillId="0" borderId="42" xfId="0" applyNumberFormat="1" applyFont="1" applyFill="1" applyBorder="1" applyAlignment="1" applyProtection="1">
      <alignment horizontal="right" vertical="center"/>
    </xf>
    <xf numFmtId="0" fontId="35" fillId="35" borderId="31" xfId="0" applyFont="1" applyFill="1" applyBorder="1" applyAlignment="1" applyProtection="1">
      <alignment horizontal="center" vertical="center" wrapText="1"/>
    </xf>
    <xf numFmtId="0" fontId="37" fillId="34" borderId="10" xfId="43" applyFont="1" applyFill="1" applyBorder="1" applyAlignment="1" applyProtection="1">
      <alignment horizontal="right" vertical="center"/>
    </xf>
    <xf numFmtId="0" fontId="37" fillId="34" borderId="32" xfId="43" applyFont="1" applyFill="1" applyBorder="1" applyAlignment="1" applyProtection="1">
      <alignment horizontal="right" vertical="center"/>
    </xf>
    <xf numFmtId="0" fontId="37" fillId="35" borderId="10" xfId="43" applyFont="1" applyFill="1" applyBorder="1" applyAlignment="1" applyProtection="1">
      <alignment horizontal="right" vertical="center"/>
    </xf>
    <xf numFmtId="0" fontId="37" fillId="35" borderId="32" xfId="43" applyFont="1" applyFill="1" applyBorder="1" applyAlignment="1" applyProtection="1">
      <alignment horizontal="right" vertical="center"/>
    </xf>
    <xf numFmtId="0" fontId="36" fillId="36" borderId="47" xfId="10" applyFont="1" applyFill="1" applyBorder="1" applyAlignment="1" applyProtection="1">
      <alignment horizontal="center" vertical="center"/>
    </xf>
    <xf numFmtId="0" fontId="36" fillId="36" borderId="48" xfId="10" applyFont="1" applyFill="1" applyBorder="1" applyAlignment="1" applyProtection="1">
      <alignment horizontal="center" vertical="center"/>
    </xf>
    <xf numFmtId="0" fontId="37" fillId="34" borderId="17" xfId="43" applyFont="1" applyFill="1" applyBorder="1" applyAlignment="1" applyProtection="1">
      <alignment horizontal="right" vertical="center"/>
    </xf>
    <xf numFmtId="0" fontId="37" fillId="34" borderId="26" xfId="43" applyFont="1" applyFill="1" applyBorder="1" applyAlignment="1" applyProtection="1">
      <alignment horizontal="right" vertical="center"/>
    </xf>
    <xf numFmtId="0" fontId="37" fillId="34" borderId="19" xfId="43" applyFont="1" applyFill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37" fillId="35" borderId="11" xfId="43" applyFont="1" applyFill="1" applyBorder="1" applyAlignment="1" applyProtection="1">
      <alignment horizontal="right" vertical="center"/>
    </xf>
    <xf numFmtId="0" fontId="37" fillId="35" borderId="13" xfId="43" applyFont="1" applyFill="1" applyBorder="1" applyAlignment="1" applyProtection="1">
      <alignment horizontal="right" vertical="center"/>
    </xf>
    <xf numFmtId="0" fontId="28" fillId="35" borderId="0" xfId="1" applyFont="1" applyFill="1" applyBorder="1" applyAlignment="1" applyProtection="1">
      <alignment horizontal="center" vertical="center" wrapText="1"/>
      <protection locked="0"/>
    </xf>
    <xf numFmtId="0" fontId="37" fillId="35" borderId="42" xfId="43" applyFont="1" applyFill="1" applyBorder="1" applyAlignment="1" applyProtection="1">
      <alignment horizontal="right" vertical="center"/>
    </xf>
    <xf numFmtId="0" fontId="36" fillId="35" borderId="10" xfId="44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6" fillId="35" borderId="21" xfId="0" applyFont="1" applyFill="1" applyBorder="1" applyAlignment="1" applyProtection="1">
      <alignment horizontal="center" vertical="center"/>
    </xf>
    <xf numFmtId="0" fontId="36" fillId="35" borderId="31" xfId="0" applyFont="1" applyFill="1" applyBorder="1" applyAlignment="1" applyProtection="1">
      <alignment horizontal="center" vertical="center"/>
    </xf>
    <xf numFmtId="0" fontId="36" fillId="35" borderId="32" xfId="44" applyFont="1" applyFill="1" applyBorder="1" applyAlignment="1" applyProtection="1">
      <alignment horizontal="center" vertical="center"/>
      <protection locked="0"/>
    </xf>
    <xf numFmtId="0" fontId="36" fillId="35" borderId="18" xfId="44" applyFont="1" applyFill="1" applyBorder="1" applyAlignment="1" applyProtection="1">
      <alignment horizontal="center" vertical="center"/>
      <protection locked="0"/>
    </xf>
    <xf numFmtId="0" fontId="36" fillId="35" borderId="19" xfId="44" applyFont="1" applyFill="1" applyBorder="1" applyAlignment="1" applyProtection="1">
      <alignment horizontal="center" vertical="center"/>
      <protection locked="0"/>
    </xf>
    <xf numFmtId="0" fontId="36" fillId="35" borderId="17" xfId="44" applyFont="1" applyFill="1" applyBorder="1" applyAlignment="1" applyProtection="1">
      <alignment horizontal="center" vertical="center" wrapText="1"/>
      <protection locked="0"/>
    </xf>
    <xf numFmtId="0" fontId="36" fillId="35" borderId="19" xfId="44" applyFont="1" applyFill="1" applyBorder="1" applyAlignment="1" applyProtection="1">
      <alignment horizontal="center" vertical="center" wrapText="1"/>
      <protection locked="0"/>
    </xf>
    <xf numFmtId="0" fontId="37" fillId="35" borderId="17" xfId="43" applyFont="1" applyFill="1" applyBorder="1" applyAlignment="1" applyProtection="1">
      <alignment horizontal="right" vertical="center"/>
    </xf>
    <xf numFmtId="0" fontId="37" fillId="35" borderId="19" xfId="43" applyFont="1" applyFill="1" applyBorder="1" applyAlignment="1" applyProtection="1">
      <alignment horizontal="right" vertical="center"/>
    </xf>
    <xf numFmtId="0" fontId="36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36" fillId="36" borderId="45" xfId="10" applyFont="1" applyFill="1" applyBorder="1" applyAlignment="1" applyProtection="1">
      <alignment horizontal="center" vertical="center"/>
    </xf>
    <xf numFmtId="0" fontId="37" fillId="35" borderId="43" xfId="43" applyFont="1" applyFill="1" applyBorder="1" applyAlignment="1" applyProtection="1">
      <alignment horizontal="right" vertical="center"/>
    </xf>
    <xf numFmtId="0" fontId="36" fillId="35" borderId="10" xfId="44" applyFont="1" applyFill="1" applyBorder="1" applyAlignment="1" applyProtection="1">
      <alignment horizontal="center" vertical="center" wrapText="1"/>
      <protection locked="0"/>
    </xf>
    <xf numFmtId="0" fontId="36" fillId="35" borderId="20" xfId="0" applyFont="1" applyFill="1" applyBorder="1" applyAlignment="1" applyProtection="1">
      <alignment horizontal="center"/>
    </xf>
    <xf numFmtId="0" fontId="36" fillId="35" borderId="21" xfId="0" applyFont="1" applyFill="1" applyBorder="1" applyAlignment="1" applyProtection="1">
      <alignment horizontal="center"/>
    </xf>
    <xf numFmtId="0" fontId="36" fillId="35" borderId="31" xfId="0" applyFont="1" applyFill="1" applyBorder="1" applyAlignment="1" applyProtection="1">
      <alignment horizontal="center"/>
    </xf>
    <xf numFmtId="0" fontId="36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36" fillId="36" borderId="49" xfId="1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 wrapText="1"/>
      <protection locked="0"/>
    </xf>
    <xf numFmtId="0" fontId="36" fillId="36" borderId="46" xfId="10" applyFont="1" applyFill="1" applyBorder="1" applyAlignment="1" applyProtection="1">
      <alignment horizontal="center" vertical="center"/>
    </xf>
    <xf numFmtId="0" fontId="37" fillId="35" borderId="10" xfId="0" applyFont="1" applyFill="1" applyBorder="1" applyAlignment="1" applyProtection="1">
      <alignment horizontal="right" vertical="center"/>
    </xf>
    <xf numFmtId="0" fontId="37" fillId="34" borderId="25" xfId="0" applyFont="1" applyFill="1" applyBorder="1" applyAlignment="1" applyProtection="1">
      <alignment horizontal="left" vertical="center"/>
    </xf>
    <xf numFmtId="0" fontId="37" fillId="34" borderId="10" xfId="0" applyFont="1" applyFill="1" applyBorder="1" applyAlignment="1" applyProtection="1">
      <alignment horizontal="left" vertical="center"/>
    </xf>
    <xf numFmtId="0" fontId="37" fillId="35" borderId="41" xfId="0" applyFont="1" applyFill="1" applyBorder="1" applyAlignment="1" applyProtection="1">
      <alignment horizontal="left" vertical="center"/>
    </xf>
    <xf numFmtId="0" fontId="37" fillId="35" borderId="42" xfId="0" applyFont="1" applyFill="1" applyBorder="1" applyAlignment="1" applyProtection="1">
      <alignment horizontal="left" vertical="center"/>
    </xf>
    <xf numFmtId="0" fontId="36" fillId="36" borderId="44" xfId="10" applyFont="1" applyFill="1" applyBorder="1" applyAlignment="1" applyProtection="1">
      <alignment horizontal="left" vertical="center"/>
    </xf>
    <xf numFmtId="0" fontId="36" fillId="36" borderId="45" xfId="10" applyFont="1" applyFill="1" applyBorder="1" applyAlignment="1" applyProtection="1">
      <alignment horizontal="left" vertical="center"/>
    </xf>
    <xf numFmtId="0" fontId="33" fillId="0" borderId="0" xfId="0" applyFont="1" applyAlignment="1" applyProtection="1">
      <alignment horizontal="center" vertical="center" wrapText="1"/>
      <protection locked="0"/>
    </xf>
    <xf numFmtId="0" fontId="37" fillId="34" borderId="10" xfId="0" applyFont="1" applyFill="1" applyBorder="1" applyAlignment="1" applyProtection="1">
      <alignment horizontal="right" vertical="center"/>
    </xf>
    <xf numFmtId="0" fontId="37" fillId="35" borderId="42" xfId="0" applyFont="1" applyFill="1" applyBorder="1" applyAlignment="1" applyProtection="1">
      <alignment horizontal="right" vertical="center"/>
    </xf>
    <xf numFmtId="164" fontId="29" fillId="0" borderId="0" xfId="2" applyNumberFormat="1" applyFont="1" applyBorder="1" applyAlignment="1" applyProtection="1">
      <alignment horizontal="center"/>
    </xf>
    <xf numFmtId="0" fontId="37" fillId="35" borderId="25" xfId="0" applyFont="1" applyFill="1" applyBorder="1" applyAlignment="1" applyProtection="1">
      <alignment horizontal="left" vertical="center"/>
    </xf>
    <xf numFmtId="0" fontId="37" fillId="35" borderId="10" xfId="0" applyFont="1" applyFill="1" applyBorder="1" applyAlignment="1" applyProtection="1">
      <alignment horizontal="left" vertical="center"/>
    </xf>
    <xf numFmtId="0" fontId="36" fillId="35" borderId="33" xfId="44" applyFont="1" applyFill="1" applyBorder="1" applyAlignment="1" applyProtection="1">
      <alignment horizontal="center" vertical="center" textRotation="90"/>
      <protection locked="0"/>
    </xf>
    <xf numFmtId="0" fontId="36" fillId="35" borderId="12" xfId="44" applyFont="1" applyFill="1" applyBorder="1" applyAlignment="1" applyProtection="1">
      <alignment horizontal="center" vertical="center" textRotation="90"/>
      <protection locked="0"/>
    </xf>
    <xf numFmtId="0" fontId="36" fillId="35" borderId="13" xfId="44" applyFont="1" applyFill="1" applyBorder="1" applyAlignment="1" applyProtection="1">
      <alignment horizontal="center" vertical="center" textRotation="90"/>
      <protection locked="0"/>
    </xf>
    <xf numFmtId="0" fontId="36" fillId="35" borderId="34" xfId="44" applyFont="1" applyFill="1" applyBorder="1" applyAlignment="1" applyProtection="1">
      <alignment horizontal="center" vertical="center" textRotation="90"/>
      <protection locked="0"/>
    </xf>
    <xf numFmtId="0" fontId="36" fillId="35" borderId="15" xfId="44" applyFont="1" applyFill="1" applyBorder="1" applyAlignment="1" applyProtection="1">
      <alignment horizontal="center" vertical="center" textRotation="90"/>
      <protection locked="0"/>
    </xf>
    <xf numFmtId="0" fontId="36" fillId="35" borderId="16" xfId="44" applyFont="1" applyFill="1" applyBorder="1" applyAlignment="1" applyProtection="1">
      <alignment horizontal="center" vertical="center" textRotation="90"/>
      <protection locked="0"/>
    </xf>
    <xf numFmtId="0" fontId="37" fillId="34" borderId="25" xfId="0" applyFont="1" applyFill="1" applyBorder="1" applyAlignment="1" applyProtection="1">
      <alignment horizontal="left" vertical="center" wrapText="1" indent="1"/>
    </xf>
    <xf numFmtId="0" fontId="37" fillId="34" borderId="10" xfId="0" applyFont="1" applyFill="1" applyBorder="1" applyAlignment="1" applyProtection="1">
      <alignment horizontal="left" vertical="center" wrapText="1" indent="1"/>
    </xf>
    <xf numFmtId="3" fontId="37" fillId="35" borderId="10" xfId="0" applyNumberFormat="1" applyFont="1" applyFill="1" applyBorder="1" applyAlignment="1" applyProtection="1">
      <alignment horizontal="right" vertical="center"/>
    </xf>
    <xf numFmtId="0" fontId="37" fillId="35" borderId="41" xfId="0" applyFont="1" applyFill="1" applyBorder="1" applyAlignment="1" applyProtection="1">
      <alignment horizontal="left" vertical="center" wrapText="1" indent="1"/>
    </xf>
    <xf numFmtId="0" fontId="37" fillId="35" borderId="42" xfId="0" applyFont="1" applyFill="1" applyBorder="1" applyAlignment="1" applyProtection="1">
      <alignment horizontal="left" vertical="center" wrapText="1" indent="1"/>
    </xf>
    <xf numFmtId="0" fontId="36" fillId="36" borderId="44" xfId="10" applyFont="1" applyFill="1" applyBorder="1" applyAlignment="1" applyProtection="1">
      <alignment horizontal="left" vertical="center" indent="1"/>
    </xf>
    <xf numFmtId="0" fontId="36" fillId="36" borderId="45" xfId="10" applyFont="1" applyFill="1" applyBorder="1" applyAlignment="1" applyProtection="1">
      <alignment horizontal="left" vertical="center" indent="1"/>
    </xf>
    <xf numFmtId="0" fontId="37" fillId="34" borderId="32" xfId="0" applyFont="1" applyFill="1" applyBorder="1" applyAlignment="1" applyProtection="1">
      <alignment horizontal="right" vertical="center"/>
    </xf>
    <xf numFmtId="0" fontId="36" fillId="35" borderId="17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8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9" xfId="0" applyFont="1" applyFill="1" applyBorder="1" applyAlignment="1" applyProtection="1">
      <alignment horizontal="center" vertical="center" textRotation="90" wrapText="1"/>
      <protection locked="0"/>
    </xf>
    <xf numFmtId="0" fontId="37" fillId="35" borderId="25" xfId="0" applyFont="1" applyFill="1" applyBorder="1" applyAlignment="1" applyProtection="1">
      <alignment horizontal="left" vertical="center" wrapText="1" indent="1"/>
    </xf>
    <xf numFmtId="0" fontId="37" fillId="35" borderId="10" xfId="0" applyFont="1" applyFill="1" applyBorder="1" applyAlignment="1" applyProtection="1">
      <alignment horizontal="left" vertical="center" wrapText="1" indent="1"/>
    </xf>
    <xf numFmtId="0" fontId="37" fillId="34" borderId="25" xfId="0" applyFont="1" applyFill="1" applyBorder="1" applyAlignment="1" applyProtection="1">
      <alignment horizontal="left" vertical="center" wrapText="1"/>
    </xf>
    <xf numFmtId="0" fontId="37" fillId="34" borderId="10" xfId="0" applyFont="1" applyFill="1" applyBorder="1" applyAlignment="1" applyProtection="1">
      <alignment horizontal="left" vertical="center" wrapText="1"/>
    </xf>
    <xf numFmtId="0" fontId="37" fillId="35" borderId="32" xfId="0" applyFont="1" applyFill="1" applyBorder="1" applyAlignment="1" applyProtection="1">
      <alignment horizontal="right" vertical="center"/>
    </xf>
    <xf numFmtId="0" fontId="36" fillId="35" borderId="26" xfId="0" applyFont="1" applyFill="1" applyBorder="1" applyAlignment="1" applyProtection="1">
      <alignment horizontal="center" vertical="center" textRotation="90" wrapText="1"/>
      <protection locked="0"/>
    </xf>
    <xf numFmtId="0" fontId="0" fillId="33" borderId="0" xfId="0" applyFill="1" applyAlignment="1" applyProtection="1">
      <alignment horizontal="left" vertical="top"/>
      <protection locked="0"/>
    </xf>
    <xf numFmtId="0" fontId="37" fillId="0" borderId="25" xfId="0" applyFont="1" applyFill="1" applyBorder="1" applyAlignment="1" applyProtection="1">
      <alignment horizontal="left" vertical="center"/>
      <protection locked="0"/>
    </xf>
    <xf numFmtId="0" fontId="37" fillId="0" borderId="10" xfId="0" applyFont="1" applyFill="1" applyBorder="1" applyAlignment="1" applyProtection="1">
      <alignment horizontal="left" vertical="center"/>
      <protection locked="0"/>
    </xf>
    <xf numFmtId="3" fontId="37" fillId="35" borderId="28" xfId="0" applyNumberFormat="1" applyFont="1" applyFill="1" applyBorder="1" applyAlignment="1" applyProtection="1">
      <alignment horizontal="right" vertical="center" wrapText="1"/>
    </xf>
    <xf numFmtId="0" fontId="37" fillId="35" borderId="27" xfId="0" applyFont="1" applyFill="1" applyBorder="1" applyAlignment="1" applyProtection="1">
      <alignment horizontal="center" vertical="center"/>
      <protection locked="0"/>
    </xf>
    <xf numFmtId="0" fontId="37" fillId="35" borderId="28" xfId="0" applyFont="1" applyFill="1" applyBorder="1" applyAlignment="1" applyProtection="1">
      <alignment horizontal="center" vertical="center"/>
      <protection locked="0"/>
    </xf>
    <xf numFmtId="0" fontId="36" fillId="35" borderId="20" xfId="0" applyFont="1" applyFill="1" applyBorder="1" applyAlignment="1" applyProtection="1">
      <alignment horizontal="center" vertical="center"/>
      <protection locked="0"/>
    </xf>
    <xf numFmtId="0" fontId="37" fillId="0" borderId="25" xfId="0" applyFont="1" applyFill="1" applyBorder="1" applyAlignment="1" applyProtection="1">
      <alignment horizontal="left" vertical="center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6" fillId="34" borderId="44" xfId="24" applyFont="1" applyFill="1" applyBorder="1" applyAlignment="1" applyProtection="1">
      <alignment horizontal="center" vertical="center" wrapText="1"/>
      <protection locked="0"/>
    </xf>
    <xf numFmtId="0" fontId="36" fillId="34" borderId="45" xfId="24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wrapText="1"/>
    </xf>
    <xf numFmtId="0" fontId="36" fillId="36" borderId="31" xfId="0" applyFont="1" applyFill="1" applyBorder="1" applyAlignment="1" applyProtection="1">
      <alignment horizontal="center" vertical="center" wrapText="1"/>
    </xf>
    <xf numFmtId="3" fontId="37" fillId="36" borderId="42" xfId="24" applyNumberFormat="1" applyFont="1" applyFill="1" applyBorder="1" applyAlignment="1" applyProtection="1">
      <alignment horizontal="right" vertical="center" wrapText="1"/>
    </xf>
    <xf numFmtId="0" fontId="36" fillId="36" borderId="20" xfId="0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wrapText="1"/>
      <protection locked="0"/>
    </xf>
    <xf numFmtId="0" fontId="37" fillId="34" borderId="25" xfId="0" applyFont="1" applyFill="1" applyBorder="1" applyAlignment="1" applyProtection="1">
      <alignment horizontal="left" vertical="center" wrapText="1"/>
      <protection locked="0"/>
    </xf>
    <xf numFmtId="0" fontId="37" fillId="34" borderId="10" xfId="0" applyFont="1" applyFill="1" applyBorder="1" applyAlignment="1" applyProtection="1">
      <alignment horizontal="left" vertical="center" wrapText="1"/>
      <protection locked="0"/>
    </xf>
    <xf numFmtId="0" fontId="37" fillId="34" borderId="41" xfId="0" applyFont="1" applyFill="1" applyBorder="1" applyAlignment="1" applyProtection="1">
      <alignment horizontal="left" vertical="center" wrapText="1"/>
      <protection locked="0"/>
    </xf>
    <xf numFmtId="0" fontId="37" fillId="34" borderId="42" xfId="0" applyFont="1" applyFill="1" applyBorder="1" applyAlignment="1" applyProtection="1">
      <alignment horizontal="left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6" fillId="36" borderId="31" xfId="0" applyFont="1" applyFill="1" applyBorder="1" applyAlignment="1" applyProtection="1">
      <alignment horizontal="center" vertical="center" textRotation="90" wrapText="1"/>
      <protection locked="0"/>
    </xf>
    <xf numFmtId="3" fontId="37" fillId="33" borderId="17" xfId="24" applyNumberFormat="1" applyFont="1" applyFill="1" applyBorder="1" applyAlignment="1" applyProtection="1">
      <alignment horizontal="right" vertical="center"/>
    </xf>
    <xf numFmtId="3" fontId="37" fillId="33" borderId="18" xfId="24" applyNumberFormat="1" applyFont="1" applyFill="1" applyBorder="1" applyAlignment="1" applyProtection="1">
      <alignment horizontal="right" vertical="center"/>
    </xf>
    <xf numFmtId="3" fontId="37" fillId="33" borderId="19" xfId="24" applyNumberFormat="1" applyFont="1" applyFill="1" applyBorder="1" applyAlignment="1" applyProtection="1">
      <alignment horizontal="right" vertical="center"/>
    </xf>
    <xf numFmtId="0" fontId="36" fillId="35" borderId="20" xfId="44" applyFont="1" applyFill="1" applyBorder="1" applyAlignment="1" applyProtection="1">
      <alignment horizontal="center" vertical="center"/>
      <protection locked="0"/>
    </xf>
    <xf numFmtId="0" fontId="36" fillId="35" borderId="21" xfId="44" applyFont="1" applyFill="1" applyBorder="1" applyAlignment="1" applyProtection="1">
      <alignment horizontal="center" vertical="center"/>
      <protection locked="0"/>
    </xf>
    <xf numFmtId="0" fontId="36" fillId="35" borderId="25" xfId="44" applyFont="1" applyFill="1" applyBorder="1" applyAlignment="1" applyProtection="1">
      <alignment horizontal="center" vertical="center"/>
      <protection locked="0"/>
    </xf>
    <xf numFmtId="0" fontId="37" fillId="34" borderId="44" xfId="0" applyFont="1" applyFill="1" applyBorder="1" applyAlignment="1" applyProtection="1">
      <alignment horizontal="left" vertical="center"/>
    </xf>
    <xf numFmtId="0" fontId="37" fillId="34" borderId="45" xfId="0" applyFont="1" applyFill="1" applyBorder="1" applyAlignment="1" applyProtection="1">
      <alignment horizontal="left" vertical="center"/>
    </xf>
    <xf numFmtId="0" fontId="36" fillId="35" borderId="44" xfId="0" applyFont="1" applyFill="1" applyBorder="1" applyAlignment="1" applyProtection="1">
      <alignment horizontal="center" vertical="center"/>
    </xf>
    <xf numFmtId="0" fontId="36" fillId="35" borderId="45" xfId="0" applyFont="1" applyFill="1" applyBorder="1" applyAlignment="1" applyProtection="1">
      <alignment horizontal="center" vertical="center"/>
    </xf>
    <xf numFmtId="0" fontId="37" fillId="36" borderId="41" xfId="0" applyFont="1" applyFill="1" applyBorder="1" applyAlignment="1" applyProtection="1">
      <alignment horizontal="left" vertical="center"/>
    </xf>
    <xf numFmtId="0" fontId="37" fillId="36" borderId="42" xfId="0" applyFont="1" applyFill="1" applyBorder="1" applyAlignment="1" applyProtection="1">
      <alignment horizontal="left" vertical="center"/>
    </xf>
    <xf numFmtId="0" fontId="37" fillId="35" borderId="43" xfId="0" applyFont="1" applyFill="1" applyBorder="1" applyAlignment="1" applyProtection="1">
      <alignment horizontal="right" vertical="center"/>
    </xf>
    <xf numFmtId="0" fontId="37" fillId="35" borderId="26" xfId="43" applyFont="1" applyFill="1" applyBorder="1" applyAlignment="1" applyProtection="1">
      <alignment horizontal="right" vertical="center"/>
    </xf>
    <xf numFmtId="0" fontId="36" fillId="35" borderId="22" xfId="0" applyFont="1" applyFill="1" applyBorder="1" applyAlignment="1" applyProtection="1">
      <alignment horizontal="center" vertical="center"/>
    </xf>
    <xf numFmtId="0" fontId="36" fillId="35" borderId="23" xfId="0" applyFont="1" applyFill="1" applyBorder="1" applyAlignment="1" applyProtection="1">
      <alignment horizontal="center" vertical="center"/>
    </xf>
    <xf numFmtId="0" fontId="36" fillId="35" borderId="24" xfId="0" applyFont="1" applyFill="1" applyBorder="1" applyAlignment="1" applyProtection="1">
      <alignment horizontal="center" vertical="center"/>
    </xf>
    <xf numFmtId="0" fontId="37" fillId="35" borderId="35" xfId="43" applyFont="1" applyFill="1" applyBorder="1" applyAlignment="1" applyProtection="1">
      <alignment horizontal="right" vertical="center"/>
    </xf>
    <xf numFmtId="0" fontId="16" fillId="36" borderId="2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/>
      <protection locked="0"/>
    </xf>
    <xf numFmtId="0" fontId="16" fillId="36" borderId="25" xfId="0" applyFont="1" applyFill="1" applyBorder="1" applyAlignment="1" applyProtection="1">
      <alignment horizontal="center" vertical="center"/>
      <protection locked="0"/>
    </xf>
    <xf numFmtId="0" fontId="16" fillId="36" borderId="1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 textRotation="90"/>
      <protection locked="0"/>
    </xf>
    <xf numFmtId="0" fontId="16" fillId="36" borderId="10" xfId="0" applyFont="1" applyFill="1" applyBorder="1" applyAlignment="1" applyProtection="1">
      <alignment horizontal="center" vertical="center" textRotation="90"/>
      <protection locked="0"/>
    </xf>
    <xf numFmtId="0" fontId="37" fillId="34" borderId="25" xfId="24" applyFont="1" applyFill="1" applyBorder="1" applyAlignment="1" applyProtection="1">
      <alignment horizontal="left" vertical="center"/>
      <protection locked="0"/>
    </xf>
    <xf numFmtId="0" fontId="37" fillId="34" borderId="10" xfId="24" applyFont="1" applyFill="1" applyBorder="1" applyAlignment="1" applyProtection="1">
      <alignment horizontal="left" vertical="center"/>
      <protection locked="0"/>
    </xf>
    <xf numFmtId="3" fontId="36" fillId="35" borderId="45" xfId="0" applyNumberFormat="1" applyFont="1" applyFill="1" applyBorder="1" applyAlignment="1" applyProtection="1">
      <alignment horizontal="center" vertical="center"/>
    </xf>
    <xf numFmtId="0" fontId="37" fillId="36" borderId="25" xfId="0" applyFont="1" applyFill="1" applyBorder="1" applyAlignment="1" applyProtection="1">
      <alignment horizontal="left" vertical="center"/>
    </xf>
    <xf numFmtId="0" fontId="37" fillId="36" borderId="10" xfId="0" applyFont="1" applyFill="1" applyBorder="1" applyAlignment="1" applyProtection="1">
      <alignment horizontal="left" vertical="center"/>
    </xf>
    <xf numFmtId="3" fontId="37" fillId="35" borderId="10" xfId="0" applyNumberFormat="1" applyFont="1" applyFill="1" applyBorder="1" applyAlignment="1" applyProtection="1">
      <alignment horizontal="right" vertical="center" wrapText="1"/>
    </xf>
    <xf numFmtId="3" fontId="37" fillId="36" borderId="10" xfId="0" applyNumberFormat="1" applyFont="1" applyFill="1" applyBorder="1" applyAlignment="1" applyProtection="1">
      <alignment horizontal="right" vertical="center" wrapText="1"/>
    </xf>
    <xf numFmtId="0" fontId="16" fillId="36" borderId="38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9" xfId="0" applyFont="1" applyFill="1" applyBorder="1" applyAlignment="1" applyProtection="1">
      <alignment horizontal="center" vertical="center" textRotation="90" wrapText="1"/>
      <protection locked="0"/>
    </xf>
    <xf numFmtId="0" fontId="16" fillId="36" borderId="14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6" xfId="0" applyFont="1" applyFill="1" applyBorder="1" applyAlignment="1" applyProtection="1">
      <alignment horizontal="center" vertical="center" textRotation="90" wrapText="1"/>
      <protection locked="0"/>
    </xf>
    <xf numFmtId="3" fontId="37" fillId="35" borderId="17" xfId="0" applyNumberFormat="1" applyFont="1" applyFill="1" applyBorder="1" applyAlignment="1" applyProtection="1">
      <alignment horizontal="right" vertical="center" wrapText="1"/>
    </xf>
    <xf numFmtId="3" fontId="37" fillId="35" borderId="26" xfId="0" applyNumberFormat="1" applyFont="1" applyFill="1" applyBorder="1" applyAlignment="1" applyProtection="1">
      <alignment horizontal="right" vertical="center" wrapText="1"/>
    </xf>
    <xf numFmtId="3" fontId="37" fillId="36" borderId="17" xfId="0" applyNumberFormat="1" applyFont="1" applyFill="1" applyBorder="1" applyAlignment="1" applyProtection="1">
      <alignment horizontal="right" vertical="center" wrapText="1"/>
    </xf>
    <xf numFmtId="3" fontId="37" fillId="36" borderId="26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Alignment="1" applyProtection="1">
      <alignment horizontal="left" vertical="top" wrapText="1"/>
      <protection locked="0"/>
    </xf>
    <xf numFmtId="3" fontId="37" fillId="36" borderId="11" xfId="0" applyNumberFormat="1" applyFont="1" applyFill="1" applyBorder="1" applyAlignment="1" applyProtection="1">
      <alignment horizontal="right" vertical="center" wrapText="1"/>
    </xf>
    <xf numFmtId="3" fontId="37" fillId="36" borderId="35" xfId="0" applyNumberFormat="1" applyFont="1" applyFill="1" applyBorder="1" applyAlignment="1" applyProtection="1">
      <alignment horizontal="right" vertical="center" wrapText="1"/>
    </xf>
    <xf numFmtId="3" fontId="36" fillId="35" borderId="47" xfId="24" applyNumberFormat="1" applyFont="1" applyFill="1" applyBorder="1" applyAlignment="1" applyProtection="1">
      <alignment horizontal="center" vertical="center" wrapText="1"/>
    </xf>
    <xf numFmtId="3" fontId="36" fillId="35" borderId="49" xfId="24" applyNumberFormat="1" applyFont="1" applyFill="1" applyBorder="1" applyAlignment="1" applyProtection="1">
      <alignment horizontal="center" vertical="center" wrapText="1"/>
    </xf>
    <xf numFmtId="3" fontId="36" fillId="35" borderId="46" xfId="0" applyNumberFormat="1" applyFont="1" applyFill="1" applyBorder="1" applyAlignment="1" applyProtection="1">
      <alignment horizontal="center" vertical="center"/>
    </xf>
    <xf numFmtId="0" fontId="20" fillId="0" borderId="40" xfId="0" applyFont="1" applyBorder="1" applyAlignment="1" applyProtection="1">
      <alignment horizontal="center" vertical="center" wrapText="1"/>
    </xf>
  </cellXfs>
  <cellStyles count="46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tygodniowy'!$C$54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tygodniowy'!$G$54:$R$54</c:f>
              <c:numCache>
                <c:formatCode>General</c:formatCode>
                <c:ptCount val="12"/>
                <c:pt idx="0">
                  <c:v>160</c:v>
                </c:pt>
                <c:pt idx="2">
                  <c:v>459</c:v>
                </c:pt>
                <c:pt idx="4">
                  <c:v>65</c:v>
                </c:pt>
                <c:pt idx="6">
                  <c:v>175</c:v>
                </c:pt>
                <c:pt idx="8">
                  <c:v>56</c:v>
                </c:pt>
                <c:pt idx="10">
                  <c:v>151</c:v>
                </c:pt>
              </c:numCache>
            </c:numRef>
          </c:val>
        </c:ser>
        <c:ser>
          <c:idx val="1"/>
          <c:order val="1"/>
          <c:tx>
            <c:strRef>
              <c:f>'Meldunek tygodniowy'!$C$55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tygodniowy'!$G$55:$R$55</c:f>
              <c:numCache>
                <c:formatCode>General</c:formatCode>
                <c:ptCount val="12"/>
                <c:pt idx="0">
                  <c:v>57</c:v>
                </c:pt>
                <c:pt idx="2">
                  <c:v>82</c:v>
                </c:pt>
                <c:pt idx="4">
                  <c:v>43</c:v>
                </c:pt>
                <c:pt idx="6">
                  <c:v>72</c:v>
                </c:pt>
                <c:pt idx="8">
                  <c:v>6</c:v>
                </c:pt>
                <c:pt idx="10">
                  <c:v>6</c:v>
                </c:pt>
              </c:numCache>
            </c:numRef>
          </c:val>
        </c:ser>
        <c:ser>
          <c:idx val="2"/>
          <c:order val="2"/>
          <c:tx>
            <c:strRef>
              <c:f>'Meldunek tygodniowy'!$C$56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tygodniowy'!$G$56:$R$56</c:f>
              <c:numCache>
                <c:formatCode>General</c:formatCode>
                <c:ptCount val="12"/>
                <c:pt idx="0">
                  <c:v>11</c:v>
                </c:pt>
                <c:pt idx="2">
                  <c:v>21</c:v>
                </c:pt>
                <c:pt idx="4">
                  <c:v>2</c:v>
                </c:pt>
                <c:pt idx="6">
                  <c:v>8</c:v>
                </c:pt>
                <c:pt idx="8">
                  <c:v>7</c:v>
                </c:pt>
                <c:pt idx="10">
                  <c:v>11</c:v>
                </c:pt>
              </c:numCache>
            </c:numRef>
          </c:val>
        </c:ser>
        <c:ser>
          <c:idx val="3"/>
          <c:order val="3"/>
          <c:tx>
            <c:strRef>
              <c:f>'Meldunek tygodniowy'!$C$57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tygodniowy'!$G$57:$R$57</c:f>
              <c:numCache>
                <c:formatCode>General</c:formatCode>
                <c:ptCount val="12"/>
                <c:pt idx="0">
                  <c:v>4</c:v>
                </c:pt>
                <c:pt idx="2">
                  <c:v>18</c:v>
                </c:pt>
                <c:pt idx="4">
                  <c:v>1</c:v>
                </c:pt>
                <c:pt idx="6">
                  <c:v>1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</c:ser>
        <c:ser>
          <c:idx val="5"/>
          <c:order val="4"/>
          <c:tx>
            <c:strRef>
              <c:f>'Meldunek tygodniowy'!$C$58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tygodniowy'!$G$58:$R$58</c:f>
              <c:numCache>
                <c:formatCode>General</c:formatCode>
                <c:ptCount val="12"/>
                <c:pt idx="0">
                  <c:v>2</c:v>
                </c:pt>
                <c:pt idx="2">
                  <c:v>2</c:v>
                </c:pt>
                <c:pt idx="4">
                  <c:v>7</c:v>
                </c:pt>
                <c:pt idx="6">
                  <c:v>14</c:v>
                </c:pt>
                <c:pt idx="8">
                  <c:v>1</c:v>
                </c:pt>
                <c:pt idx="10">
                  <c:v>4</c:v>
                </c:pt>
              </c:numCache>
            </c:numRef>
          </c:val>
        </c:ser>
        <c:ser>
          <c:idx val="4"/>
          <c:order val="5"/>
          <c:tx>
            <c:strRef>
              <c:f>'Meldunek tygodniowy'!$C$59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tygodniowy'!$G$59:$R$59</c:f>
              <c:numCache>
                <c:formatCode>General</c:formatCode>
                <c:ptCount val="12"/>
                <c:pt idx="0">
                  <c:v>56</c:v>
                </c:pt>
                <c:pt idx="2">
                  <c:v>66</c:v>
                </c:pt>
                <c:pt idx="4">
                  <c:v>18</c:v>
                </c:pt>
                <c:pt idx="6">
                  <c:v>26</c:v>
                </c:pt>
                <c:pt idx="8">
                  <c:v>6</c:v>
                </c:pt>
                <c:pt idx="10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04168056"/>
        <c:axId val="243008376"/>
        <c:axId val="0"/>
      </c:bar3DChart>
      <c:catAx>
        <c:axId val="204168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243008376"/>
        <c:crosses val="autoZero"/>
        <c:auto val="1"/>
        <c:lblAlgn val="ctr"/>
        <c:lblOffset val="100"/>
        <c:noMultiLvlLbl val="0"/>
      </c:catAx>
      <c:valAx>
        <c:axId val="2430083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2041680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tygodniowy'!$B$237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tygodniowy'!$J$236,'Meldunek tygodniowy'!$M$236,'Meldunek tygodniowy'!$P$236,'Meldunek tygodniowy'!$S$236,'Meldunek tygodniowy'!$V$236)</c:f>
              <c:strCache>
                <c:ptCount val="5"/>
                <c:pt idx="0">
                  <c:v>25.01.2017 - 31.01.2017</c:v>
                </c:pt>
                <c:pt idx="1">
                  <c:v>01.02.2017 - 07.02.2017</c:v>
                </c:pt>
                <c:pt idx="2">
                  <c:v>08.02.2017 - 14.02.2017</c:v>
                </c:pt>
                <c:pt idx="3">
                  <c:v>15.02.2017 - 21.02.2017</c:v>
                </c:pt>
                <c:pt idx="4">
                  <c:v>22.02.2017 - 28.02.2017</c:v>
                </c:pt>
              </c:strCache>
            </c:strRef>
          </c:cat>
          <c:val>
            <c:numRef>
              <c:f>('Meldunek tygodniowy'!$J$237,'Meldunek tygodniowy'!$M$237,'Meldunek tygodniowy'!$P$237,'Meldunek tygodniowy'!$S$237,'Meldunek tygodniowy'!$V$237)</c:f>
              <c:numCache>
                <c:formatCode>#,##0</c:formatCode>
                <c:ptCount val="5"/>
                <c:pt idx="0">
                  <c:v>2032</c:v>
                </c:pt>
                <c:pt idx="1">
                  <c:v>2028</c:v>
                </c:pt>
                <c:pt idx="2">
                  <c:v>2018</c:v>
                </c:pt>
                <c:pt idx="3">
                  <c:v>1998</c:v>
                </c:pt>
                <c:pt idx="4">
                  <c:v>2017</c:v>
                </c:pt>
              </c:numCache>
            </c:numRef>
          </c:val>
        </c:ser>
        <c:ser>
          <c:idx val="1"/>
          <c:order val="1"/>
          <c:tx>
            <c:strRef>
              <c:f>'Meldunek tygodniowy'!$B$238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tygodniowy'!$J$236,'Meldunek tygodniowy'!$M$236,'Meldunek tygodniowy'!$P$236,'Meldunek tygodniowy'!$S$236,'Meldunek tygodniowy'!$V$236)</c:f>
              <c:strCache>
                <c:ptCount val="5"/>
                <c:pt idx="0">
                  <c:v>25.01.2017 - 31.01.2017</c:v>
                </c:pt>
                <c:pt idx="1">
                  <c:v>01.02.2017 - 07.02.2017</c:v>
                </c:pt>
                <c:pt idx="2">
                  <c:v>08.02.2017 - 14.02.2017</c:v>
                </c:pt>
                <c:pt idx="3">
                  <c:v>15.02.2017 - 21.02.2017</c:v>
                </c:pt>
                <c:pt idx="4">
                  <c:v>22.02.2017 - 28.02.2017</c:v>
                </c:pt>
              </c:strCache>
            </c:strRef>
          </c:cat>
          <c:val>
            <c:numRef>
              <c:f>('Meldunek tygodniowy'!$J$238,'Meldunek tygodniowy'!$M$238,'Meldunek tygodniowy'!$P$238,'Meldunek tygodniowy'!$S$238,'Meldunek tygodniowy'!$V$238)</c:f>
              <c:numCache>
                <c:formatCode>#,##0</c:formatCode>
                <c:ptCount val="5"/>
                <c:pt idx="0">
                  <c:v>2260</c:v>
                </c:pt>
                <c:pt idx="1">
                  <c:v>2304</c:v>
                </c:pt>
                <c:pt idx="2">
                  <c:v>2280</c:v>
                </c:pt>
                <c:pt idx="3">
                  <c:v>2284</c:v>
                </c:pt>
                <c:pt idx="4">
                  <c:v>2298</c:v>
                </c:pt>
              </c:numCache>
            </c:numRef>
          </c:val>
        </c:ser>
        <c:ser>
          <c:idx val="5"/>
          <c:order val="2"/>
          <c:tx>
            <c:strRef>
              <c:f>'Meldunek tygodniowy'!$B$241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tygodniowy'!$J$236,'Meldunek tygodniowy'!$M$236,'Meldunek tygodniowy'!$P$236,'Meldunek tygodniowy'!$S$236,'Meldunek tygodniowy'!$V$236)</c:f>
              <c:strCache>
                <c:ptCount val="5"/>
                <c:pt idx="0">
                  <c:v>25.01.2017 - 31.01.2017</c:v>
                </c:pt>
                <c:pt idx="1">
                  <c:v>01.02.2017 - 07.02.2017</c:v>
                </c:pt>
                <c:pt idx="2">
                  <c:v>08.02.2017 - 14.02.2017</c:v>
                </c:pt>
                <c:pt idx="3">
                  <c:v>15.02.2017 - 21.02.2017</c:v>
                </c:pt>
                <c:pt idx="4">
                  <c:v>22.02.2017 - 28.02.2017</c:v>
                </c:pt>
              </c:strCache>
            </c:strRef>
          </c:cat>
          <c:val>
            <c:numRef>
              <c:f>('Meldunek tygodniowy'!$J$241,'Meldunek tygodniowy'!$M$241,'Meldunek tygodniowy'!$P$241,'Meldunek tygodniowy'!$S$241,'Meldunek tygodniowy'!$V$241)</c:f>
              <c:numCache>
                <c:formatCode>#,##0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243009160"/>
        <c:axId val="243012296"/>
        <c:axId val="0"/>
      </c:bar3DChart>
      <c:catAx>
        <c:axId val="2430091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43012296"/>
        <c:crosses val="autoZero"/>
        <c:auto val="1"/>
        <c:lblAlgn val="ctr"/>
        <c:lblOffset val="100"/>
        <c:noMultiLvlLbl val="0"/>
      </c:catAx>
      <c:valAx>
        <c:axId val="24301229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2430091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tygodniowy'!$C$375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tygodniowy'!$L$374:$U$374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tygodniowy'!$L$375:$U$375</c:f>
              <c:numCache>
                <c:formatCode>#,##0</c:formatCode>
                <c:ptCount val="10"/>
                <c:pt idx="0">
                  <c:v>720</c:v>
                </c:pt>
                <c:pt idx="2">
                  <c:v>178</c:v>
                </c:pt>
                <c:pt idx="3">
                  <c:v>124</c:v>
                </c:pt>
                <c:pt idx="4">
                  <c:v>104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230</c:v>
                </c:pt>
              </c:numCache>
            </c:numRef>
          </c:val>
        </c:ser>
        <c:ser>
          <c:idx val="0"/>
          <c:order val="1"/>
          <c:tx>
            <c:strRef>
              <c:f>'Meldunek tygodniowy'!$C$376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tygodniowy'!$L$374:$U$374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tygodniowy'!$L$376:$U$376</c:f>
              <c:numCache>
                <c:formatCode>#,##0</c:formatCode>
                <c:ptCount val="10"/>
                <c:pt idx="0">
                  <c:v>82</c:v>
                </c:pt>
                <c:pt idx="2">
                  <c:v>25</c:v>
                </c:pt>
                <c:pt idx="3">
                  <c:v>10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</c:numCache>
            </c:numRef>
          </c:val>
        </c:ser>
        <c:ser>
          <c:idx val="1"/>
          <c:order val="2"/>
          <c:tx>
            <c:strRef>
              <c:f>'Meldunek tygodniowy'!$C$377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tygodniowy'!$L$374:$U$374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tygodniowy'!$L$377:$U$377</c:f>
              <c:numCache>
                <c:formatCode>#,##0</c:formatCode>
                <c:ptCount val="10"/>
                <c:pt idx="0">
                  <c:v>18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</c:numCache>
            </c:numRef>
          </c:val>
        </c:ser>
        <c:ser>
          <c:idx val="2"/>
          <c:order val="3"/>
          <c:tx>
            <c:strRef>
              <c:f>'Meldunek tygodniowy'!$C$378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tygodniowy'!$L$374:$U$374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tygodniowy'!$L$378:$U$378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4"/>
          <c:tx>
            <c:strRef>
              <c:f>'Meldunek tygodniowy'!$C$379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tygodniowy'!$L$374:$U$374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tygodniowy'!$L$379:$U$379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tygodniowy'!$C$380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tygodniowy'!$L$374:$U$374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tygodniowy'!$L$380:$U$380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5"/>
          <c:order val="6"/>
          <c:tx>
            <c:strRef>
              <c:f>'Meldunek tygodniowy'!$C$381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tygodniowy'!$L$374:$U$374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tygodniowy'!$L$381:$U$381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tygodniowy'!$C$382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tygodniowy'!$L$374:$U$374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tygodniowy'!$L$382:$U$382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tygodniowy'!$C$383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tygodniowy'!$L$374:$U$374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tygodniowy'!$L$383:$U$383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tygodniowy'!$C$384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tygodniowy'!$L$374:$U$374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tygodniowy'!$L$384:$U$384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'Meldunek tygodniowy'!$C$385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tygodniowy'!$L$374:$U$374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tygodniowy'!$L$385:$U$385</c:f>
              <c:numCache>
                <c:formatCode>#,##0</c:formatCode>
                <c:ptCount val="10"/>
                <c:pt idx="0">
                  <c:v>198</c:v>
                </c:pt>
                <c:pt idx="2">
                  <c:v>72</c:v>
                </c:pt>
                <c:pt idx="3">
                  <c:v>6</c:v>
                </c:pt>
                <c:pt idx="4">
                  <c:v>14</c:v>
                </c:pt>
                <c:pt idx="5">
                  <c:v>19</c:v>
                </c:pt>
                <c:pt idx="6">
                  <c:v>1</c:v>
                </c:pt>
                <c:pt idx="7">
                  <c:v>0</c:v>
                </c:pt>
                <c:pt idx="8">
                  <c:v>37</c:v>
                </c:pt>
                <c:pt idx="9">
                  <c:v>55</c:v>
                </c:pt>
              </c:numCache>
            </c:numRef>
          </c:val>
        </c:ser>
        <c:ser>
          <c:idx val="11"/>
          <c:order val="11"/>
          <c:tx>
            <c:strRef>
              <c:f>'Meldunek tygodniowy'!$C$386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tygodniowy'!$L$374:$U$374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tygodniowy'!$L$386:$U$386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'Meldunek tygodniowy'!$C$387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tygodniowy'!$L$374:$U$374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tygodniowy'!$L$387:$U$387</c:f>
              <c:numCache>
                <c:formatCode>#,##0</c:formatCode>
                <c:ptCount val="10"/>
                <c:pt idx="0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'Meldunek tygodniowy'!$C$388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tygodniowy'!$L$374:$U$374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tygodniowy'!$L$388:$U$388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tygodniowy'!$C$389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tygodniowy'!$L$374:$U$374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tygodniowy'!$L$389:$U$389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43009944"/>
        <c:axId val="243013080"/>
        <c:axId val="0"/>
      </c:bar3DChart>
      <c:catAx>
        <c:axId val="243009944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43013080"/>
        <c:crosses val="autoZero"/>
        <c:auto val="1"/>
        <c:lblAlgn val="ctr"/>
        <c:lblOffset val="100"/>
        <c:noMultiLvlLbl val="0"/>
      </c:catAx>
      <c:valAx>
        <c:axId val="243013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43009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tygodniowy'!$G$22:$R$22</c:f>
              <c:numCache>
                <c:formatCode>General</c:formatCode>
                <c:ptCount val="12"/>
                <c:pt idx="0">
                  <c:v>78</c:v>
                </c:pt>
                <c:pt idx="2">
                  <c:v>215</c:v>
                </c:pt>
                <c:pt idx="4">
                  <c:v>35</c:v>
                </c:pt>
                <c:pt idx="6">
                  <c:v>95</c:v>
                </c:pt>
                <c:pt idx="8">
                  <c:v>33</c:v>
                </c:pt>
                <c:pt idx="10">
                  <c:v>91</c:v>
                </c:pt>
              </c:numCache>
            </c:numRef>
          </c:val>
        </c:ser>
        <c:ser>
          <c:idx val="1"/>
          <c:order val="1"/>
          <c:tx>
            <c:strRef>
              <c:f>'Meldunek tygodniowy'!$C$23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tygodniowy'!$G$23:$R$23</c:f>
              <c:numCache>
                <c:formatCode>General</c:formatCode>
                <c:ptCount val="12"/>
                <c:pt idx="0">
                  <c:v>28</c:v>
                </c:pt>
                <c:pt idx="2">
                  <c:v>41</c:v>
                </c:pt>
                <c:pt idx="4">
                  <c:v>25</c:v>
                </c:pt>
                <c:pt idx="6">
                  <c:v>41</c:v>
                </c:pt>
                <c:pt idx="8">
                  <c:v>4</c:v>
                </c:pt>
                <c:pt idx="10">
                  <c:v>4</c:v>
                </c:pt>
              </c:numCache>
            </c:numRef>
          </c:val>
        </c:ser>
        <c:ser>
          <c:idx val="2"/>
          <c:order val="2"/>
          <c:tx>
            <c:strRef>
              <c:f>'Meldunek tygodniowy'!$C$24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tygodniowy'!$G$24:$R$24</c:f>
              <c:numCache>
                <c:formatCode>General</c:formatCode>
                <c:ptCount val="12"/>
                <c:pt idx="0">
                  <c:v>4</c:v>
                </c:pt>
                <c:pt idx="2">
                  <c:v>11</c:v>
                </c:pt>
                <c:pt idx="4">
                  <c:v>0</c:v>
                </c:pt>
                <c:pt idx="6">
                  <c:v>4</c:v>
                </c:pt>
                <c:pt idx="8">
                  <c:v>3</c:v>
                </c:pt>
                <c:pt idx="10">
                  <c:v>3</c:v>
                </c:pt>
              </c:numCache>
            </c:numRef>
          </c:val>
        </c:ser>
        <c:ser>
          <c:idx val="3"/>
          <c:order val="3"/>
          <c:tx>
            <c:strRef>
              <c:f>'Meldunek tygodniowy'!$C$25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tygodniowy'!$G$25:$R$25</c:f>
              <c:numCache>
                <c:formatCode>General</c:formatCode>
                <c:ptCount val="12"/>
                <c:pt idx="0">
                  <c:v>1</c:v>
                </c:pt>
                <c:pt idx="2">
                  <c:v>5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tygodniowy'!$C$26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tygodniowy'!$G$26:$R$26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6</c:v>
                </c:pt>
                <c:pt idx="6">
                  <c:v>13</c:v>
                </c:pt>
                <c:pt idx="8">
                  <c:v>1</c:v>
                </c:pt>
                <c:pt idx="10">
                  <c:v>4</c:v>
                </c:pt>
              </c:numCache>
            </c:numRef>
          </c:val>
        </c:ser>
        <c:ser>
          <c:idx val="4"/>
          <c:order val="5"/>
          <c:tx>
            <c:strRef>
              <c:f>'Meldunek tygodniowy'!$C$27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tygodniowy'!$G$27:$R$27</c:f>
              <c:numCache>
                <c:formatCode>General</c:formatCode>
                <c:ptCount val="12"/>
                <c:pt idx="0">
                  <c:v>29</c:v>
                </c:pt>
                <c:pt idx="2">
                  <c:v>33</c:v>
                </c:pt>
                <c:pt idx="4">
                  <c:v>5</c:v>
                </c:pt>
                <c:pt idx="6">
                  <c:v>5</c:v>
                </c:pt>
                <c:pt idx="8">
                  <c:v>4</c:v>
                </c:pt>
                <c:pt idx="10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43010336"/>
        <c:axId val="243011120"/>
        <c:axId val="0"/>
      </c:bar3DChart>
      <c:catAx>
        <c:axId val="24301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243011120"/>
        <c:crosses val="autoZero"/>
        <c:auto val="1"/>
        <c:lblAlgn val="ctr"/>
        <c:lblOffset val="100"/>
        <c:noMultiLvlLbl val="0"/>
      </c:catAx>
      <c:valAx>
        <c:axId val="243011120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2430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tygodniowy'!$G$286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tygodniowy'!$K$284:$K$285,'Meldunek tygodniowy'!$M$284:$M$285,'Meldunek tygodniowy'!$O$284:$O$285,'Meldunek tygodniowy'!$Q$284:$Q$285)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01.02.2017 - 28.02.2017 r.</c:v>
                  </c:pt>
                </c:lvl>
              </c:multiLvlStrCache>
            </c:multiLvlStrRef>
          </c:cat>
          <c:val>
            <c:numRef>
              <c:f>('Meldunek tygodniowy'!$K$286,'Meldunek tygodniowy'!$M$286,'Meldunek tygodniowy'!$O$286,'Meldunek tygodniowy'!$Q$286)</c:f>
              <c:numCache>
                <c:formatCode>#,##0</c:formatCode>
                <c:ptCount val="4"/>
                <c:pt idx="0">
                  <c:v>12324</c:v>
                </c:pt>
                <c:pt idx="1">
                  <c:v>7774</c:v>
                </c:pt>
                <c:pt idx="2">
                  <c:v>839</c:v>
                </c:pt>
                <c:pt idx="3">
                  <c:v>359</c:v>
                </c:pt>
              </c:numCache>
            </c:numRef>
          </c:val>
        </c:ser>
        <c:ser>
          <c:idx val="2"/>
          <c:order val="1"/>
          <c:tx>
            <c:strRef>
              <c:f>'Meldunek tygodniowy'!$G$287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tygodniowy'!$K$284:$K$285,'Meldunek tygodniowy'!$M$284:$M$285,'Meldunek tygodniowy'!$O$284:$O$285,'Meldunek tygodniowy'!$Q$284:$Q$285)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01.02.2017 - 28.02.2017 r.</c:v>
                  </c:pt>
                </c:lvl>
              </c:multiLvlStrCache>
            </c:multiLvlStrRef>
          </c:cat>
          <c:val>
            <c:numRef>
              <c:f>('Meldunek tygodniowy'!$K$287,'Meldunek tygodniowy'!$M$287,'Meldunek tygodniowy'!$O$287,'Meldunek tygodniowy'!$Q$287)</c:f>
              <c:numCache>
                <c:formatCode>#,##0</c:formatCode>
                <c:ptCount val="4"/>
                <c:pt idx="0">
                  <c:v>1873</c:v>
                </c:pt>
                <c:pt idx="1">
                  <c:v>1038</c:v>
                </c:pt>
                <c:pt idx="2">
                  <c:v>77</c:v>
                </c:pt>
                <c:pt idx="3">
                  <c:v>61</c:v>
                </c:pt>
              </c:numCache>
            </c:numRef>
          </c:val>
        </c:ser>
        <c:ser>
          <c:idx val="4"/>
          <c:order val="2"/>
          <c:tx>
            <c:strRef>
              <c:f>'Meldunek tygodniowy'!$G$288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tygodniowy'!$K$284:$K$285,'Meldunek tygodniowy'!$M$284:$M$285,'Meldunek tygodniowy'!$O$284:$O$285,'Meldunek tygodniowy'!$Q$284:$Q$285)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01.02.2017 - 28.02.2017 r.</c:v>
                  </c:pt>
                </c:lvl>
              </c:multiLvlStrCache>
            </c:multiLvlStrRef>
          </c:cat>
          <c:val>
            <c:numRef>
              <c:f>('Meldunek tygodniowy'!$K$288,'Meldunek tygodniowy'!$M$288,'Meldunek tygodniowy'!$O$288,'Meldunek tygodniowy'!$Q$288)</c:f>
              <c:numCache>
                <c:formatCode>#,##0</c:formatCode>
                <c:ptCount val="4"/>
                <c:pt idx="0">
                  <c:v>232</c:v>
                </c:pt>
                <c:pt idx="1">
                  <c:v>135</c:v>
                </c:pt>
                <c:pt idx="2">
                  <c:v>20</c:v>
                </c:pt>
                <c:pt idx="3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3011512"/>
        <c:axId val="243011904"/>
        <c:axId val="0"/>
      </c:bar3DChart>
      <c:catAx>
        <c:axId val="243011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011904"/>
        <c:crosses val="autoZero"/>
        <c:auto val="1"/>
        <c:lblAlgn val="ctr"/>
        <c:lblOffset val="100"/>
        <c:noMultiLvlLbl val="0"/>
      </c:catAx>
      <c:valAx>
        <c:axId val="2430119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30115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tygodniowy'!$D$442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tygodniowy'!$H$441:$K$441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tygodniowy'!$H$442:$K$442</c:f>
              <c:numCache>
                <c:formatCode>#,##0</c:formatCode>
                <c:ptCount val="4"/>
                <c:pt idx="0">
                  <c:v>56840</c:v>
                </c:pt>
                <c:pt idx="3">
                  <c:v>54786</c:v>
                </c:pt>
              </c:numCache>
            </c:numRef>
          </c:val>
        </c:ser>
        <c:ser>
          <c:idx val="1"/>
          <c:order val="1"/>
          <c:tx>
            <c:strRef>
              <c:f>'Meldunek tygodniowy'!$D$443</c:f>
              <c:strCache>
                <c:ptCount val="1"/>
                <c:pt idx="0">
                  <c:v>konsul RP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tygodniowy'!$H$441:$K$441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tygodniowy'!$H$443:$K$443</c:f>
              <c:numCache>
                <c:formatCode>#,##0</c:formatCode>
                <c:ptCount val="4"/>
                <c:pt idx="0">
                  <c:v>1821</c:v>
                </c:pt>
                <c:pt idx="3">
                  <c:v>1673</c:v>
                </c:pt>
              </c:numCache>
            </c:numRef>
          </c:val>
        </c:ser>
        <c:ser>
          <c:idx val="0"/>
          <c:order val="2"/>
          <c:tx>
            <c:strRef>
              <c:f>'Meldunek tygodniowy'!$D$444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tygodniowy'!$H$441:$K$441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tygodniowy'!$H$444:$K$444</c:f>
              <c:numCache>
                <c:formatCode>#,##0</c:formatCode>
                <c:ptCount val="4"/>
                <c:pt idx="0">
                  <c:v>1413</c:v>
                </c:pt>
                <c:pt idx="3">
                  <c:v>1407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3009552"/>
        <c:axId val="243888296"/>
        <c:axId val="243650720"/>
      </c:bar3DChart>
      <c:catAx>
        <c:axId val="24300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43888296"/>
        <c:crosses val="autoZero"/>
        <c:auto val="1"/>
        <c:lblAlgn val="ctr"/>
        <c:lblOffset val="100"/>
        <c:noMultiLvlLbl val="0"/>
      </c:catAx>
      <c:valAx>
        <c:axId val="243888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43009552"/>
        <c:crosses val="autoZero"/>
        <c:crossBetween val="between"/>
      </c:valAx>
      <c:serAx>
        <c:axId val="243650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43888296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tygodniowy'!$G$315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tygodniowy'!$K$313:$K$314,'Meldunek tygodniowy'!$M$313:$M$314,'Meldunek tygodniowy'!$O$313:$O$314,'Meldunek tygodniowy'!$Q$313:$Q$314)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01.01.2017 - 28.02.2017 r.</c:v>
                  </c:pt>
                </c:lvl>
              </c:multiLvlStrCache>
            </c:multiLvlStrRef>
          </c:cat>
          <c:val>
            <c:numRef>
              <c:f>('Meldunek tygodniowy'!$K$315,'Meldunek tygodniowy'!$M$315,'Meldunek tygodniowy'!$O$315,'Meldunek tygodniowy'!$Q$315)</c:f>
              <c:numCache>
                <c:formatCode>#,##0</c:formatCode>
                <c:ptCount val="4"/>
                <c:pt idx="0">
                  <c:v>23990</c:v>
                </c:pt>
                <c:pt idx="1">
                  <c:v>16608</c:v>
                </c:pt>
                <c:pt idx="2">
                  <c:v>1663</c:v>
                </c:pt>
                <c:pt idx="3">
                  <c:v>740</c:v>
                </c:pt>
              </c:numCache>
            </c:numRef>
          </c:val>
        </c:ser>
        <c:ser>
          <c:idx val="2"/>
          <c:order val="1"/>
          <c:tx>
            <c:strRef>
              <c:f>'Meldunek tygodniowy'!$G$316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tygodniowy'!$K$313:$K$314,'Meldunek tygodniowy'!$M$313:$M$314,'Meldunek tygodniowy'!$O$313:$O$314,'Meldunek tygodniowy'!$Q$313:$Q$314)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01.01.2017 - 28.02.2017 r.</c:v>
                  </c:pt>
                </c:lvl>
              </c:multiLvlStrCache>
            </c:multiLvlStrRef>
          </c:cat>
          <c:val>
            <c:numRef>
              <c:f>('Meldunek tygodniowy'!$K$316,'Meldunek tygodniowy'!$M$316,'Meldunek tygodniowy'!$O$316,'Meldunek tygodniowy'!$Q$316)</c:f>
              <c:numCache>
                <c:formatCode>#,##0</c:formatCode>
                <c:ptCount val="4"/>
                <c:pt idx="0">
                  <c:v>4099</c:v>
                </c:pt>
                <c:pt idx="1">
                  <c:v>1959</c:v>
                </c:pt>
                <c:pt idx="2">
                  <c:v>163</c:v>
                </c:pt>
                <c:pt idx="3">
                  <c:v>129</c:v>
                </c:pt>
              </c:numCache>
            </c:numRef>
          </c:val>
        </c:ser>
        <c:ser>
          <c:idx val="4"/>
          <c:order val="2"/>
          <c:tx>
            <c:strRef>
              <c:f>'Meldunek tygodniowy'!$G$317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tygodniowy'!$K$313:$K$314,'Meldunek tygodniowy'!$M$313:$M$314,'Meldunek tygodniowy'!$O$313:$O$314,'Meldunek tygodniowy'!$Q$313:$Q$314)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01.01.2017 - 28.02.2017 r.</c:v>
                  </c:pt>
                </c:lvl>
              </c:multiLvlStrCache>
            </c:multiLvlStrRef>
          </c:cat>
          <c:val>
            <c:numRef>
              <c:f>('Meldunek tygodniowy'!$K$317,'Meldunek tygodniowy'!$M$317,'Meldunek tygodniowy'!$O$317,'Meldunek tygodniowy'!$Q$317)</c:f>
              <c:numCache>
                <c:formatCode>#,##0</c:formatCode>
                <c:ptCount val="4"/>
                <c:pt idx="0">
                  <c:v>430</c:v>
                </c:pt>
                <c:pt idx="1">
                  <c:v>280</c:v>
                </c:pt>
                <c:pt idx="2">
                  <c:v>36</c:v>
                </c:pt>
                <c:pt idx="3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3887120"/>
        <c:axId val="243887512"/>
        <c:axId val="0"/>
      </c:bar3DChart>
      <c:catAx>
        <c:axId val="243887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3887512"/>
        <c:crosses val="autoZero"/>
        <c:auto val="1"/>
        <c:lblAlgn val="ctr"/>
        <c:lblOffset val="100"/>
        <c:noMultiLvlLbl val="0"/>
      </c:catAx>
      <c:valAx>
        <c:axId val="2438875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38871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71</xdr:row>
      <xdr:rowOff>0</xdr:rowOff>
    </xdr:from>
    <xdr:to>
      <xdr:col>24</xdr:col>
      <xdr:colOff>19051</xdr:colOff>
      <xdr:row>90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243</xdr:row>
      <xdr:rowOff>0</xdr:rowOff>
    </xdr:from>
    <xdr:to>
      <xdr:col>23</xdr:col>
      <xdr:colOff>9525</xdr:colOff>
      <xdr:row>255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398</xdr:row>
      <xdr:rowOff>69397</xdr:rowOff>
    </xdr:from>
    <xdr:to>
      <xdr:col>23</xdr:col>
      <xdr:colOff>1</xdr:colOff>
      <xdr:row>420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28</xdr:row>
      <xdr:rowOff>142193</xdr:rowOff>
    </xdr:from>
    <xdr:to>
      <xdr:col>23</xdr:col>
      <xdr:colOff>238126</xdr:colOff>
      <xdr:row>47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289</xdr:row>
      <xdr:rowOff>0</xdr:rowOff>
    </xdr:from>
    <xdr:to>
      <xdr:col>23</xdr:col>
      <xdr:colOff>9525</xdr:colOff>
      <xdr:row>302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446</xdr:row>
      <xdr:rowOff>1</xdr:rowOff>
    </xdr:from>
    <xdr:to>
      <xdr:col>21</xdr:col>
      <xdr:colOff>238125</xdr:colOff>
      <xdr:row>461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167</xdr:row>
      <xdr:rowOff>0</xdr:rowOff>
    </xdr:from>
    <xdr:to>
      <xdr:col>20</xdr:col>
      <xdr:colOff>234084</xdr:colOff>
      <xdr:row>167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56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320</xdr:row>
      <xdr:rowOff>0</xdr:rowOff>
    </xdr:from>
    <xdr:to>
      <xdr:col>22</xdr:col>
      <xdr:colOff>266700</xdr:colOff>
      <xdr:row>335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91</xdr:row>
      <xdr:rowOff>31751</xdr:rowOff>
    </xdr:from>
    <xdr:to>
      <xdr:col>25</xdr:col>
      <xdr:colOff>21167</xdr:colOff>
      <xdr:row>132</xdr:row>
      <xdr:rowOff>0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157</xdr:row>
      <xdr:rowOff>0</xdr:rowOff>
    </xdr:from>
    <xdr:to>
      <xdr:col>25</xdr:col>
      <xdr:colOff>10584</xdr:colOff>
      <xdr:row>167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205</xdr:row>
      <xdr:rowOff>190499</xdr:rowOff>
    </xdr:from>
    <xdr:to>
      <xdr:col>25</xdr:col>
      <xdr:colOff>10584</xdr:colOff>
      <xdr:row>223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257</xdr:row>
      <xdr:rowOff>0</xdr:rowOff>
    </xdr:from>
    <xdr:to>
      <xdr:col>25</xdr:col>
      <xdr:colOff>10584</xdr:colOff>
      <xdr:row>265</xdr:row>
      <xdr:rowOff>179916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345</xdr:row>
      <xdr:rowOff>190499</xdr:rowOff>
    </xdr:from>
    <xdr:to>
      <xdr:col>25</xdr:col>
      <xdr:colOff>10584</xdr:colOff>
      <xdr:row>367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425</xdr:row>
      <xdr:rowOff>0</xdr:rowOff>
    </xdr:from>
    <xdr:to>
      <xdr:col>25</xdr:col>
      <xdr:colOff>10584</xdr:colOff>
      <xdr:row>434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463</xdr:row>
      <xdr:rowOff>0</xdr:rowOff>
    </xdr:from>
    <xdr:to>
      <xdr:col>25</xdr:col>
      <xdr:colOff>10584</xdr:colOff>
      <xdr:row>466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489</xdr:row>
      <xdr:rowOff>0</xdr:rowOff>
    </xdr:from>
    <xdr:to>
      <xdr:col>25</xdr:col>
      <xdr:colOff>10584</xdr:colOff>
      <xdr:row>495</xdr:row>
      <xdr:rowOff>0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512</xdr:row>
      <xdr:rowOff>190499</xdr:rowOff>
    </xdr:from>
    <xdr:to>
      <xdr:col>25</xdr:col>
      <xdr:colOff>10584</xdr:colOff>
      <xdr:row>538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3</xdr:row>
      <xdr:rowOff>9853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76525" cy="58135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Z553"/>
  <sheetViews>
    <sheetView showGridLines="0" tabSelected="1" zoomScaleNormal="100" zoomScaleSheetLayoutView="85" zoomScalePageLayoutView="70" workbookViewId="0"/>
  </sheetViews>
  <sheetFormatPr defaultColWidth="4.140625" defaultRowHeight="15" x14ac:dyDescent="0.25"/>
  <cols>
    <col min="1" max="24" width="5" style="3" customWidth="1"/>
    <col min="25" max="25" width="3.85546875" style="6" customWidth="1"/>
    <col min="26" max="16384" width="4.140625" style="3"/>
  </cols>
  <sheetData>
    <row r="1" spans="1:26" x14ac:dyDescent="0.25">
      <c r="T1" s="56"/>
      <c r="U1" s="57"/>
      <c r="V1" s="57"/>
      <c r="W1" s="57"/>
      <c r="X1" s="57"/>
      <c r="Y1" s="57"/>
      <c r="Z1" s="57"/>
    </row>
    <row r="2" spans="1:26" x14ac:dyDescent="0.25">
      <c r="Q2" s="5"/>
      <c r="T2" s="57"/>
      <c r="U2" s="57"/>
      <c r="V2" s="57"/>
      <c r="W2" s="57"/>
      <c r="X2" s="57"/>
      <c r="Y2" s="57"/>
      <c r="Z2" s="57"/>
    </row>
    <row r="3" spans="1:26" x14ac:dyDescent="0.25">
      <c r="T3" s="57"/>
      <c r="U3" s="57"/>
      <c r="V3" s="57"/>
      <c r="W3" s="57"/>
      <c r="X3" s="57"/>
      <c r="Y3" s="57"/>
      <c r="Z3" s="57"/>
    </row>
    <row r="4" spans="1:26" x14ac:dyDescent="0.25">
      <c r="T4" s="57"/>
      <c r="U4" s="57"/>
      <c r="V4" s="57"/>
      <c r="W4" s="57"/>
      <c r="X4" s="57"/>
      <c r="Y4" s="57"/>
      <c r="Z4" s="57"/>
    </row>
    <row r="5" spans="1:26" x14ac:dyDescent="0.25">
      <c r="E5" s="173" t="s">
        <v>68</v>
      </c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T5" s="57"/>
      <c r="U5" s="57"/>
      <c r="V5" s="57"/>
      <c r="W5" s="57"/>
      <c r="X5" s="57"/>
      <c r="Y5" s="57"/>
      <c r="Z5" s="57"/>
    </row>
    <row r="6" spans="1:26" x14ac:dyDescent="0.25"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T6" s="57"/>
      <c r="U6" s="57"/>
      <c r="V6" s="57"/>
      <c r="W6" s="57"/>
      <c r="X6" s="57"/>
      <c r="Y6" s="57"/>
      <c r="Z6" s="57"/>
    </row>
    <row r="7" spans="1:26" x14ac:dyDescent="0.25"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T7" s="57"/>
      <c r="U7" s="57"/>
      <c r="V7" s="57"/>
      <c r="W7" s="57"/>
      <c r="X7" s="57"/>
      <c r="Y7" s="57"/>
      <c r="Z7" s="57"/>
    </row>
    <row r="8" spans="1:26" x14ac:dyDescent="0.25"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T8" s="57"/>
      <c r="U8" s="57"/>
      <c r="V8" s="57"/>
      <c r="W8" s="57"/>
      <c r="X8" s="57"/>
      <c r="Y8" s="57"/>
      <c r="Z8" s="57"/>
    </row>
    <row r="9" spans="1:26" ht="19.5" x14ac:dyDescent="0.3">
      <c r="E9" s="211" t="str">
        <f>CONCATENATE("w okresie ",Arkusz18!A2," - ",Arkusz18!B2," r.")</f>
        <v>w okresie 01.02.2017 - 28.02.2017 r.</v>
      </c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T9" s="57"/>
      <c r="U9" s="57"/>
      <c r="V9" s="57"/>
      <c r="W9" s="57"/>
      <c r="X9" s="57"/>
      <c r="Y9" s="57"/>
      <c r="Z9" s="57"/>
    </row>
    <row r="10" spans="1:26" x14ac:dyDescent="0.25">
      <c r="T10" s="57"/>
      <c r="U10" s="57"/>
      <c r="V10" s="57"/>
      <c r="W10" s="57"/>
      <c r="X10" s="57"/>
      <c r="Y10" s="57"/>
      <c r="Z10" s="57"/>
    </row>
    <row r="11" spans="1:26" x14ac:dyDescent="0.25">
      <c r="T11" s="57"/>
      <c r="U11" s="57"/>
      <c r="V11" s="57"/>
      <c r="W11" s="57"/>
      <c r="X11" s="57"/>
      <c r="Y11" s="57"/>
      <c r="Z11" s="57"/>
    </row>
    <row r="12" spans="1:26" x14ac:dyDescent="0.25">
      <c r="T12" s="57"/>
      <c r="U12" s="57"/>
      <c r="V12" s="57"/>
      <c r="W12" s="57"/>
      <c r="X12" s="57"/>
      <c r="Y12" s="57"/>
      <c r="Z12" s="57"/>
    </row>
    <row r="13" spans="1:26" x14ac:dyDescent="0.25">
      <c r="T13" s="57"/>
      <c r="U13" s="57"/>
      <c r="V13" s="57"/>
      <c r="W13" s="57"/>
      <c r="X13" s="57"/>
      <c r="Y13" s="57"/>
      <c r="Z13" s="57"/>
    </row>
    <row r="14" spans="1:26" ht="18" x14ac:dyDescent="0.25">
      <c r="A14" s="8" t="s">
        <v>69</v>
      </c>
      <c r="F14" s="9"/>
      <c r="T14" s="57"/>
      <c r="U14" s="57"/>
      <c r="V14" s="57"/>
      <c r="W14" s="57"/>
      <c r="X14" s="57"/>
      <c r="Y14" s="57"/>
      <c r="Z14" s="57"/>
    </row>
    <row r="15" spans="1:26" x14ac:dyDescent="0.25">
      <c r="F15" s="9"/>
      <c r="T15" s="57"/>
      <c r="U15" s="57"/>
      <c r="V15" s="57"/>
      <c r="W15" s="57"/>
      <c r="X15" s="57"/>
      <c r="Y15" s="57"/>
      <c r="Z15" s="57"/>
    </row>
    <row r="16" spans="1:26" x14ac:dyDescent="0.25">
      <c r="A16" s="176" t="s">
        <v>148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</row>
    <row r="17" spans="1:2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2" ht="15.75" thickBo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2" x14ac:dyDescent="0.25">
      <c r="C19" s="262" t="s">
        <v>0</v>
      </c>
      <c r="D19" s="263"/>
      <c r="E19" s="263"/>
      <c r="F19" s="263"/>
      <c r="G19" s="273" t="str">
        <f>CONCATENATE(Arkusz18!A2," - ",Arkusz18!B2," r.")</f>
        <v>01.02.2017 - 28.02.2017 r.</v>
      </c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5"/>
    </row>
    <row r="20" spans="1:22" x14ac:dyDescent="0.25">
      <c r="C20" s="264"/>
      <c r="D20" s="175"/>
      <c r="E20" s="175"/>
      <c r="F20" s="175"/>
      <c r="G20" s="154" t="s">
        <v>31</v>
      </c>
      <c r="H20" s="180"/>
      <c r="I20" s="180"/>
      <c r="J20" s="181"/>
      <c r="K20" s="154" t="s">
        <v>32</v>
      </c>
      <c r="L20" s="180"/>
      <c r="M20" s="180"/>
      <c r="N20" s="181"/>
      <c r="O20" s="154" t="s">
        <v>107</v>
      </c>
      <c r="P20" s="180"/>
      <c r="Q20" s="180"/>
      <c r="R20" s="181"/>
      <c r="S20" s="154" t="s">
        <v>56</v>
      </c>
      <c r="T20" s="180"/>
      <c r="U20" s="180"/>
      <c r="V20" s="155"/>
    </row>
    <row r="21" spans="1:22" ht="15" customHeight="1" x14ac:dyDescent="0.25">
      <c r="C21" s="264"/>
      <c r="D21" s="175"/>
      <c r="E21" s="175"/>
      <c r="F21" s="175"/>
      <c r="G21" s="182" t="s">
        <v>30</v>
      </c>
      <c r="H21" s="183"/>
      <c r="I21" s="154" t="s">
        <v>9</v>
      </c>
      <c r="J21" s="181"/>
      <c r="K21" s="182" t="s">
        <v>33</v>
      </c>
      <c r="L21" s="183"/>
      <c r="M21" s="154" t="s">
        <v>9</v>
      </c>
      <c r="N21" s="181"/>
      <c r="O21" s="182" t="s">
        <v>30</v>
      </c>
      <c r="P21" s="183"/>
      <c r="Q21" s="154" t="s">
        <v>9</v>
      </c>
      <c r="R21" s="181"/>
      <c r="S21" s="182" t="s">
        <v>30</v>
      </c>
      <c r="T21" s="183"/>
      <c r="U21" s="154" t="s">
        <v>9</v>
      </c>
      <c r="V21" s="155"/>
    </row>
    <row r="22" spans="1:22" x14ac:dyDescent="0.25">
      <c r="C22" s="202" t="str">
        <f>Arkusz2!B2</f>
        <v>ROSJA</v>
      </c>
      <c r="D22" s="203"/>
      <c r="E22" s="203"/>
      <c r="F22" s="203"/>
      <c r="G22" s="167">
        <f>Arkusz2!F2</f>
        <v>78</v>
      </c>
      <c r="H22" s="169"/>
      <c r="I22" s="167">
        <f>Arkusz2!F8</f>
        <v>215</v>
      </c>
      <c r="J22" s="169"/>
      <c r="K22" s="167">
        <f>SUM(Arkusz2!F14,-G22)</f>
        <v>35</v>
      </c>
      <c r="L22" s="169"/>
      <c r="M22" s="167">
        <f>SUM(Arkusz2!F20,-I22)</f>
        <v>95</v>
      </c>
      <c r="N22" s="169"/>
      <c r="O22" s="167">
        <f>Arkusz2!F26</f>
        <v>33</v>
      </c>
      <c r="P22" s="169"/>
      <c r="Q22" s="167">
        <f>Arkusz2!F32</f>
        <v>91</v>
      </c>
      <c r="R22" s="169"/>
      <c r="S22" s="167">
        <f>SUM(Arkusz2!F14,O22)</f>
        <v>146</v>
      </c>
      <c r="T22" s="169"/>
      <c r="U22" s="167">
        <f>SUM(Arkusz2!F20,Q22)</f>
        <v>401</v>
      </c>
      <c r="V22" s="168"/>
    </row>
    <row r="23" spans="1:22" x14ac:dyDescent="0.25">
      <c r="C23" s="212" t="str">
        <f>Arkusz2!B3</f>
        <v>UKRAINA</v>
      </c>
      <c r="D23" s="213"/>
      <c r="E23" s="213"/>
      <c r="F23" s="213"/>
      <c r="G23" s="184">
        <f>Arkusz2!F3</f>
        <v>28</v>
      </c>
      <c r="H23" s="185"/>
      <c r="I23" s="184">
        <f>Arkusz2!F9</f>
        <v>41</v>
      </c>
      <c r="J23" s="185"/>
      <c r="K23" s="184">
        <f>SUM(Arkusz2!F15,-G23)</f>
        <v>25</v>
      </c>
      <c r="L23" s="185"/>
      <c r="M23" s="184">
        <f>SUM(Arkusz2!F21,-I23)</f>
        <v>41</v>
      </c>
      <c r="N23" s="185"/>
      <c r="O23" s="184">
        <f>Arkusz2!F27</f>
        <v>4</v>
      </c>
      <c r="P23" s="185"/>
      <c r="Q23" s="184">
        <f>Arkusz2!F33</f>
        <v>4</v>
      </c>
      <c r="R23" s="185"/>
      <c r="S23" s="184">
        <f>SUM(Arkusz2!F15,O23)</f>
        <v>57</v>
      </c>
      <c r="T23" s="185"/>
      <c r="U23" s="184">
        <f>SUM(Arkusz2!F21,Q23)</f>
        <v>86</v>
      </c>
      <c r="V23" s="272"/>
    </row>
    <row r="24" spans="1:22" x14ac:dyDescent="0.25">
      <c r="C24" s="202" t="str">
        <f>Arkusz2!B4</f>
        <v>TADŻYKISTAN</v>
      </c>
      <c r="D24" s="203"/>
      <c r="E24" s="203"/>
      <c r="F24" s="203"/>
      <c r="G24" s="167">
        <f>Arkusz2!F4</f>
        <v>4</v>
      </c>
      <c r="H24" s="169"/>
      <c r="I24" s="167">
        <f>Arkusz2!F10</f>
        <v>11</v>
      </c>
      <c r="J24" s="169"/>
      <c r="K24" s="167">
        <f>SUM(Arkusz2!F16,-G24)</f>
        <v>0</v>
      </c>
      <c r="L24" s="169"/>
      <c r="M24" s="167">
        <f>SUM(Arkusz2!F22,-I24)</f>
        <v>4</v>
      </c>
      <c r="N24" s="169"/>
      <c r="O24" s="167">
        <f>Arkusz2!F28</f>
        <v>3</v>
      </c>
      <c r="P24" s="169"/>
      <c r="Q24" s="167">
        <f>Arkusz2!F34</f>
        <v>3</v>
      </c>
      <c r="R24" s="169"/>
      <c r="S24" s="167">
        <f>SUM(Arkusz2!F16,O24)</f>
        <v>7</v>
      </c>
      <c r="T24" s="169"/>
      <c r="U24" s="167">
        <f>SUM(Arkusz2!F22,Q24)</f>
        <v>18</v>
      </c>
      <c r="V24" s="168"/>
    </row>
    <row r="25" spans="1:22" x14ac:dyDescent="0.25">
      <c r="C25" s="212" t="str">
        <f>Arkusz2!B5</f>
        <v>ARMENIA</v>
      </c>
      <c r="D25" s="213"/>
      <c r="E25" s="213"/>
      <c r="F25" s="213"/>
      <c r="G25" s="184">
        <f>Arkusz2!F5</f>
        <v>1</v>
      </c>
      <c r="H25" s="185"/>
      <c r="I25" s="184">
        <f>Arkusz2!F11</f>
        <v>5</v>
      </c>
      <c r="J25" s="185"/>
      <c r="K25" s="184">
        <f>SUM(Arkusz2!F17,-G25)</f>
        <v>0</v>
      </c>
      <c r="L25" s="185"/>
      <c r="M25" s="184">
        <f>SUM(Arkusz2!F23,-I25)</f>
        <v>0</v>
      </c>
      <c r="N25" s="185"/>
      <c r="O25" s="184">
        <f>Arkusz2!F29</f>
        <v>0</v>
      </c>
      <c r="P25" s="185"/>
      <c r="Q25" s="184">
        <f>Arkusz2!F35</f>
        <v>0</v>
      </c>
      <c r="R25" s="185"/>
      <c r="S25" s="184">
        <f>SUM(Arkusz2!F17,O25)</f>
        <v>1</v>
      </c>
      <c r="T25" s="185"/>
      <c r="U25" s="184">
        <f>SUM(Arkusz2!F23,Q25)</f>
        <v>5</v>
      </c>
      <c r="V25" s="272"/>
    </row>
    <row r="26" spans="1:22" x14ac:dyDescent="0.25">
      <c r="C26" s="202" t="str">
        <f>Arkusz2!B6</f>
        <v>GRUZJA</v>
      </c>
      <c r="D26" s="203"/>
      <c r="E26" s="203"/>
      <c r="F26" s="203"/>
      <c r="G26" s="167">
        <f>Arkusz2!F6</f>
        <v>0</v>
      </c>
      <c r="H26" s="169"/>
      <c r="I26" s="167">
        <f>Arkusz2!F12</f>
        <v>0</v>
      </c>
      <c r="J26" s="169"/>
      <c r="K26" s="167">
        <f>SUM(Arkusz2!F18,-G26)</f>
        <v>6</v>
      </c>
      <c r="L26" s="169"/>
      <c r="M26" s="167">
        <f>SUM(Arkusz2!F24,-I26)</f>
        <v>13</v>
      </c>
      <c r="N26" s="169"/>
      <c r="O26" s="167">
        <f>Arkusz2!F30</f>
        <v>1</v>
      </c>
      <c r="P26" s="169"/>
      <c r="Q26" s="167">
        <f>Arkusz2!F36</f>
        <v>4</v>
      </c>
      <c r="R26" s="169"/>
      <c r="S26" s="167">
        <f>SUM(Arkusz2!F18,O26)</f>
        <v>7</v>
      </c>
      <c r="T26" s="169"/>
      <c r="U26" s="167">
        <f>SUM(Arkusz2!F24,Q26)</f>
        <v>17</v>
      </c>
      <c r="V26" s="168"/>
    </row>
    <row r="27" spans="1:22" ht="15.75" thickBot="1" x14ac:dyDescent="0.3">
      <c r="C27" s="204" t="str">
        <f>Arkusz2!B7</f>
        <v>Pozostałe</v>
      </c>
      <c r="D27" s="205"/>
      <c r="E27" s="205"/>
      <c r="F27" s="205"/>
      <c r="G27" s="171">
        <f>Arkusz2!F7</f>
        <v>29</v>
      </c>
      <c r="H27" s="172"/>
      <c r="I27" s="171">
        <f>Arkusz2!F13</f>
        <v>33</v>
      </c>
      <c r="J27" s="172"/>
      <c r="K27" s="171">
        <f>SUM(Arkusz2!F19,-G27)</f>
        <v>5</v>
      </c>
      <c r="L27" s="172"/>
      <c r="M27" s="171">
        <f>SUM(Arkusz2!F25,-I27)</f>
        <v>5</v>
      </c>
      <c r="N27" s="172"/>
      <c r="O27" s="171">
        <f>Arkusz2!F31</f>
        <v>4</v>
      </c>
      <c r="P27" s="172"/>
      <c r="Q27" s="171">
        <f>Arkusz2!F37</f>
        <v>7</v>
      </c>
      <c r="R27" s="172"/>
      <c r="S27" s="171">
        <f>SUM(Arkusz2!F19,O27)</f>
        <v>38</v>
      </c>
      <c r="T27" s="172"/>
      <c r="U27" s="171">
        <f>SUM(Arkusz2!F25,Q27)</f>
        <v>45</v>
      </c>
      <c r="V27" s="276"/>
    </row>
    <row r="28" spans="1:22" ht="15.75" thickBot="1" x14ac:dyDescent="0.3">
      <c r="C28" s="265" t="s">
        <v>1</v>
      </c>
      <c r="D28" s="266"/>
      <c r="E28" s="266"/>
      <c r="F28" s="266"/>
      <c r="G28" s="165">
        <f>SUM(G22:G27)</f>
        <v>140</v>
      </c>
      <c r="H28" s="166"/>
      <c r="I28" s="165">
        <f>SUM(I22:I27)</f>
        <v>305</v>
      </c>
      <c r="J28" s="166"/>
      <c r="K28" s="165">
        <f>SUM(K22:K27)</f>
        <v>71</v>
      </c>
      <c r="L28" s="166"/>
      <c r="M28" s="165">
        <f>SUM(M22:M27)</f>
        <v>158</v>
      </c>
      <c r="N28" s="166"/>
      <c r="O28" s="165">
        <f>SUM(O22:O27)</f>
        <v>45</v>
      </c>
      <c r="P28" s="166"/>
      <c r="Q28" s="165">
        <f>SUM(Q22:Q27)</f>
        <v>109</v>
      </c>
      <c r="R28" s="166"/>
      <c r="S28" s="165">
        <f>SUM(S22:S27)</f>
        <v>256</v>
      </c>
      <c r="T28" s="166"/>
      <c r="U28" s="165">
        <f>SUM(U22:U27)</f>
        <v>572</v>
      </c>
      <c r="V28" s="198"/>
    </row>
    <row r="32" spans="1:22" x14ac:dyDescent="0.25">
      <c r="M32" s="11"/>
      <c r="N32" s="11"/>
      <c r="O32" s="11"/>
      <c r="P32" s="11"/>
      <c r="Q32" s="11"/>
      <c r="R32" s="11"/>
      <c r="S32" s="11"/>
    </row>
    <row r="33" spans="1:19" x14ac:dyDescent="0.25">
      <c r="M33" s="11"/>
      <c r="N33" s="11"/>
      <c r="O33" s="11"/>
      <c r="P33" s="11"/>
      <c r="Q33" s="11"/>
      <c r="R33" s="11"/>
      <c r="S33" s="11"/>
    </row>
    <row r="34" spans="1:19" x14ac:dyDescent="0.25">
      <c r="M34" s="11"/>
      <c r="N34" s="11"/>
      <c r="O34" s="11"/>
      <c r="P34" s="11"/>
      <c r="Q34" s="11"/>
      <c r="R34" s="11"/>
      <c r="S34" s="11"/>
    </row>
    <row r="35" spans="1:19" x14ac:dyDescent="0.25">
      <c r="M35" s="11"/>
      <c r="N35" s="11"/>
      <c r="O35" s="11"/>
      <c r="P35" s="11"/>
      <c r="Q35" s="11"/>
      <c r="R35" s="11"/>
      <c r="S35" s="11"/>
    </row>
    <row r="36" spans="1:19" x14ac:dyDescent="0.25">
      <c r="M36" s="11"/>
      <c r="N36" s="11"/>
      <c r="O36" s="11"/>
      <c r="P36" s="11"/>
      <c r="Q36" s="11"/>
      <c r="R36" s="11"/>
      <c r="S36" s="11"/>
    </row>
    <row r="37" spans="1:19" x14ac:dyDescent="0.25">
      <c r="M37" s="11"/>
      <c r="N37" s="11"/>
      <c r="O37" s="11"/>
      <c r="P37" s="11"/>
      <c r="Q37" s="11"/>
      <c r="R37" s="11"/>
      <c r="S37" s="11"/>
    </row>
    <row r="38" spans="1:19" x14ac:dyDescent="0.25">
      <c r="M38" s="11"/>
      <c r="N38" s="11"/>
      <c r="O38" s="11"/>
      <c r="P38" s="11"/>
      <c r="Q38" s="11"/>
      <c r="R38" s="11"/>
      <c r="S38" s="11"/>
    </row>
    <row r="39" spans="1:19" x14ac:dyDescent="0.25">
      <c r="M39" s="11"/>
      <c r="N39" s="11"/>
      <c r="O39" s="11"/>
      <c r="P39" s="11"/>
      <c r="Q39" s="11"/>
      <c r="R39" s="11"/>
      <c r="S39" s="11"/>
    </row>
    <row r="40" spans="1:19" x14ac:dyDescent="0.25">
      <c r="D40" s="170"/>
      <c r="E40" s="170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50" spans="1:26" ht="15.75" thickBot="1" x14ac:dyDescent="0.3"/>
    <row r="51" spans="1:26" x14ac:dyDescent="0.25">
      <c r="C51" s="262" t="s">
        <v>0</v>
      </c>
      <c r="D51" s="263"/>
      <c r="E51" s="263"/>
      <c r="F51" s="263"/>
      <c r="G51" s="177" t="str">
        <f>CONCATENATE(Arkusz18!C2," - ",Arkusz18!B2," r.")</f>
        <v>01.01.2017 - 28.02.2017 r.</v>
      </c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8"/>
    </row>
    <row r="52" spans="1:26" x14ac:dyDescent="0.25">
      <c r="C52" s="264"/>
      <c r="D52" s="175"/>
      <c r="E52" s="175"/>
      <c r="F52" s="175"/>
      <c r="G52" s="175" t="s">
        <v>31</v>
      </c>
      <c r="H52" s="175"/>
      <c r="I52" s="175"/>
      <c r="J52" s="175"/>
      <c r="K52" s="175" t="s">
        <v>32</v>
      </c>
      <c r="L52" s="175"/>
      <c r="M52" s="175"/>
      <c r="N52" s="175"/>
      <c r="O52" s="175" t="s">
        <v>144</v>
      </c>
      <c r="P52" s="175"/>
      <c r="Q52" s="175"/>
      <c r="R52" s="175"/>
      <c r="S52" s="175" t="s">
        <v>56</v>
      </c>
      <c r="T52" s="175"/>
      <c r="U52" s="175"/>
      <c r="V52" s="179"/>
    </row>
    <row r="53" spans="1:26" x14ac:dyDescent="0.25">
      <c r="C53" s="264"/>
      <c r="D53" s="175"/>
      <c r="E53" s="175"/>
      <c r="F53" s="175"/>
      <c r="G53" s="192" t="s">
        <v>30</v>
      </c>
      <c r="H53" s="192"/>
      <c r="I53" s="175" t="s">
        <v>9</v>
      </c>
      <c r="J53" s="175"/>
      <c r="K53" s="192" t="s">
        <v>33</v>
      </c>
      <c r="L53" s="192"/>
      <c r="M53" s="175" t="s">
        <v>9</v>
      </c>
      <c r="N53" s="175"/>
      <c r="O53" s="192" t="s">
        <v>30</v>
      </c>
      <c r="P53" s="192"/>
      <c r="Q53" s="175" t="s">
        <v>9</v>
      </c>
      <c r="R53" s="175"/>
      <c r="S53" s="192" t="s">
        <v>30</v>
      </c>
      <c r="T53" s="192"/>
      <c r="U53" s="175" t="s">
        <v>9</v>
      </c>
      <c r="V53" s="179"/>
    </row>
    <row r="54" spans="1:26" x14ac:dyDescent="0.25">
      <c r="C54" s="202" t="str">
        <f>Arkusz3!B2</f>
        <v>ROSJA</v>
      </c>
      <c r="D54" s="203"/>
      <c r="E54" s="203"/>
      <c r="F54" s="203"/>
      <c r="G54" s="161">
        <f>Arkusz3!F2</f>
        <v>160</v>
      </c>
      <c r="H54" s="161"/>
      <c r="I54" s="161">
        <f>Arkusz3!F8</f>
        <v>459</v>
      </c>
      <c r="J54" s="161"/>
      <c r="K54" s="161">
        <f>SUM(Arkusz3!F14,-G54)</f>
        <v>65</v>
      </c>
      <c r="L54" s="161"/>
      <c r="M54" s="161">
        <f>SUM(Arkusz3!F20,-I54)</f>
        <v>175</v>
      </c>
      <c r="N54" s="161"/>
      <c r="O54" s="161">
        <f>Arkusz3!F26</f>
        <v>56</v>
      </c>
      <c r="P54" s="161"/>
      <c r="Q54" s="161">
        <f>Arkusz3!F32</f>
        <v>151</v>
      </c>
      <c r="R54" s="161"/>
      <c r="S54" s="161">
        <f>SUM(Arkusz3!F14,O54)</f>
        <v>281</v>
      </c>
      <c r="T54" s="161"/>
      <c r="U54" s="161">
        <f>SUM(Arkusz3!F20,Q54)</f>
        <v>785</v>
      </c>
      <c r="V54" s="162"/>
    </row>
    <row r="55" spans="1:26" x14ac:dyDescent="0.25">
      <c r="C55" s="212" t="str">
        <f>Arkusz3!B3</f>
        <v>UKRAINA</v>
      </c>
      <c r="D55" s="213"/>
      <c r="E55" s="213"/>
      <c r="F55" s="213"/>
      <c r="G55" s="163">
        <f>Arkusz3!F3</f>
        <v>57</v>
      </c>
      <c r="H55" s="163"/>
      <c r="I55" s="163">
        <f>Arkusz3!F9</f>
        <v>82</v>
      </c>
      <c r="J55" s="163"/>
      <c r="K55" s="163">
        <f>SUM(Arkusz3!F15,-G55)</f>
        <v>43</v>
      </c>
      <c r="L55" s="163"/>
      <c r="M55" s="163">
        <f>SUM(Arkusz3!F21,-I55)</f>
        <v>72</v>
      </c>
      <c r="N55" s="163"/>
      <c r="O55" s="163">
        <f>Arkusz3!F27</f>
        <v>6</v>
      </c>
      <c r="P55" s="163"/>
      <c r="Q55" s="163">
        <f>Arkusz3!F33</f>
        <v>6</v>
      </c>
      <c r="R55" s="163"/>
      <c r="S55" s="163">
        <f>SUM(Arkusz3!F15,O55)</f>
        <v>106</v>
      </c>
      <c r="T55" s="163"/>
      <c r="U55" s="163">
        <f>SUM(Arkusz3!F21,Q55)</f>
        <v>160</v>
      </c>
      <c r="V55" s="164"/>
    </row>
    <row r="56" spans="1:26" x14ac:dyDescent="0.25">
      <c r="C56" s="202" t="str">
        <f>Arkusz3!B4</f>
        <v>TADŻYKISTAN</v>
      </c>
      <c r="D56" s="203"/>
      <c r="E56" s="203"/>
      <c r="F56" s="203"/>
      <c r="G56" s="161">
        <f>Arkusz3!F4</f>
        <v>11</v>
      </c>
      <c r="H56" s="161"/>
      <c r="I56" s="161">
        <f>Arkusz3!F10</f>
        <v>21</v>
      </c>
      <c r="J56" s="161"/>
      <c r="K56" s="161">
        <f>SUM(Arkusz3!F16,-G56)</f>
        <v>2</v>
      </c>
      <c r="L56" s="161"/>
      <c r="M56" s="161">
        <f>SUM(Arkusz3!F22,-I56)</f>
        <v>8</v>
      </c>
      <c r="N56" s="161"/>
      <c r="O56" s="161">
        <f>Arkusz3!F28</f>
        <v>7</v>
      </c>
      <c r="P56" s="161"/>
      <c r="Q56" s="161">
        <f>Arkusz3!F34</f>
        <v>11</v>
      </c>
      <c r="R56" s="161"/>
      <c r="S56" s="161">
        <f>SUM(Arkusz3!F16,O56)</f>
        <v>20</v>
      </c>
      <c r="T56" s="161"/>
      <c r="U56" s="161">
        <f>SUM(Arkusz3!F22,Q56)</f>
        <v>40</v>
      </c>
      <c r="V56" s="162"/>
    </row>
    <row r="57" spans="1:26" x14ac:dyDescent="0.25">
      <c r="C57" s="212" t="str">
        <f>Arkusz3!B5</f>
        <v>ARMENIA</v>
      </c>
      <c r="D57" s="213"/>
      <c r="E57" s="213"/>
      <c r="F57" s="213"/>
      <c r="G57" s="163">
        <f>Arkusz3!F5</f>
        <v>4</v>
      </c>
      <c r="H57" s="163"/>
      <c r="I57" s="163">
        <f>Arkusz3!F11</f>
        <v>18</v>
      </c>
      <c r="J57" s="163"/>
      <c r="K57" s="163">
        <f>SUM(Arkusz3!F17,-G57)</f>
        <v>1</v>
      </c>
      <c r="L57" s="163"/>
      <c r="M57" s="163">
        <f>SUM(Arkusz3!F23,-I57)</f>
        <v>1</v>
      </c>
      <c r="N57" s="163"/>
      <c r="O57" s="163">
        <f>Arkusz3!F29</f>
        <v>1</v>
      </c>
      <c r="P57" s="163"/>
      <c r="Q57" s="163">
        <f>Arkusz3!F35</f>
        <v>1</v>
      </c>
      <c r="R57" s="163"/>
      <c r="S57" s="163">
        <f>SUM(Arkusz3!F17,O57)</f>
        <v>6</v>
      </c>
      <c r="T57" s="163"/>
      <c r="U57" s="163">
        <f>SUM(Arkusz3!F23,Q57)</f>
        <v>20</v>
      </c>
      <c r="V57" s="164"/>
    </row>
    <row r="58" spans="1:26" x14ac:dyDescent="0.25">
      <c r="C58" s="202" t="str">
        <f>Arkusz3!B6</f>
        <v>GRUZJA</v>
      </c>
      <c r="D58" s="203"/>
      <c r="E58" s="203"/>
      <c r="F58" s="203"/>
      <c r="G58" s="161">
        <f>Arkusz3!F6</f>
        <v>2</v>
      </c>
      <c r="H58" s="161"/>
      <c r="I58" s="161">
        <f>Arkusz3!F12</f>
        <v>2</v>
      </c>
      <c r="J58" s="161"/>
      <c r="K58" s="161">
        <f>SUM(Arkusz3!F18,-G58)</f>
        <v>7</v>
      </c>
      <c r="L58" s="161"/>
      <c r="M58" s="161">
        <f>SUM(Arkusz3!F24,-I58)</f>
        <v>14</v>
      </c>
      <c r="N58" s="161"/>
      <c r="O58" s="161">
        <f>Arkusz3!F30</f>
        <v>1</v>
      </c>
      <c r="P58" s="161"/>
      <c r="Q58" s="161">
        <f>Arkusz3!F36</f>
        <v>4</v>
      </c>
      <c r="R58" s="161"/>
      <c r="S58" s="161">
        <f>SUM(Arkusz3!F18,O58)</f>
        <v>10</v>
      </c>
      <c r="T58" s="161"/>
      <c r="U58" s="161">
        <f>SUM(Arkusz3!F24,Q58)</f>
        <v>20</v>
      </c>
      <c r="V58" s="162"/>
    </row>
    <row r="59" spans="1:26" ht="15.75" thickBot="1" x14ac:dyDescent="0.3">
      <c r="C59" s="204" t="str">
        <f>Arkusz3!B7</f>
        <v>Pozostałe</v>
      </c>
      <c r="D59" s="205"/>
      <c r="E59" s="205"/>
      <c r="F59" s="205"/>
      <c r="G59" s="174">
        <f>Arkusz3!F7</f>
        <v>56</v>
      </c>
      <c r="H59" s="174"/>
      <c r="I59" s="174">
        <f>Arkusz3!F13</f>
        <v>66</v>
      </c>
      <c r="J59" s="174"/>
      <c r="K59" s="174">
        <f>SUM(Arkusz3!F19,-G59)</f>
        <v>18</v>
      </c>
      <c r="L59" s="174"/>
      <c r="M59" s="174">
        <f>SUM(Arkusz3!F25,-I59)</f>
        <v>26</v>
      </c>
      <c r="N59" s="174"/>
      <c r="O59" s="174">
        <f>Arkusz3!F31</f>
        <v>6</v>
      </c>
      <c r="P59" s="174"/>
      <c r="Q59" s="174">
        <f>Arkusz3!F37</f>
        <v>10</v>
      </c>
      <c r="R59" s="174"/>
      <c r="S59" s="174">
        <f>SUM(Arkusz3!F19,O59)</f>
        <v>80</v>
      </c>
      <c r="T59" s="174"/>
      <c r="U59" s="174">
        <f>SUM(Arkusz3!F25,Q59)</f>
        <v>102</v>
      </c>
      <c r="V59" s="191"/>
    </row>
    <row r="60" spans="1:26" ht="15.75" thickBot="1" x14ac:dyDescent="0.3">
      <c r="C60" s="206" t="s">
        <v>1</v>
      </c>
      <c r="D60" s="207"/>
      <c r="E60" s="207"/>
      <c r="F60" s="207"/>
      <c r="G60" s="190">
        <f>SUM(G54:G59)</f>
        <v>290</v>
      </c>
      <c r="H60" s="190"/>
      <c r="I60" s="190">
        <f>SUM(I54:I59)</f>
        <v>648</v>
      </c>
      <c r="J60" s="190"/>
      <c r="K60" s="190">
        <f>SUM(K54:K59)</f>
        <v>136</v>
      </c>
      <c r="L60" s="190"/>
      <c r="M60" s="190">
        <f>SUM(M54:M59)</f>
        <v>296</v>
      </c>
      <c r="N60" s="190"/>
      <c r="O60" s="190">
        <f>SUM(O54:O59)</f>
        <v>77</v>
      </c>
      <c r="P60" s="190"/>
      <c r="Q60" s="190">
        <f>SUM(Q54:Q59)</f>
        <v>183</v>
      </c>
      <c r="R60" s="190"/>
      <c r="S60" s="190">
        <f>SUM(S54:S59)</f>
        <v>503</v>
      </c>
      <c r="T60" s="190"/>
      <c r="U60" s="190">
        <f>SUM(U54:U59)</f>
        <v>1127</v>
      </c>
      <c r="V60" s="200"/>
    </row>
    <row r="61" spans="1:26" x14ac:dyDescent="0.25">
      <c r="A61" s="4"/>
      <c r="B61" s="52"/>
      <c r="C61" s="53"/>
      <c r="D61" s="53"/>
      <c r="E61" s="53"/>
      <c r="F61" s="53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2"/>
    </row>
    <row r="62" spans="1:26" ht="15" customHeight="1" x14ac:dyDescent="0.25">
      <c r="A62" s="208" t="s">
        <v>70</v>
      </c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</row>
    <row r="63" spans="1:26" ht="1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3"/>
      <c r="Z63" s="12"/>
    </row>
    <row r="64" spans="1:26" s="51" customFormat="1" ht="15" customHeight="1" x14ac:dyDescent="0.2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13"/>
      <c r="Z64" s="50"/>
    </row>
    <row r="65" spans="1:26" s="51" customFormat="1" ht="15" customHeight="1" x14ac:dyDescent="0.2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13"/>
      <c r="Z65" s="50"/>
    </row>
    <row r="66" spans="1:26" s="51" customFormat="1" ht="15" customHeight="1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13"/>
      <c r="Z66" s="50"/>
    </row>
    <row r="67" spans="1:26" s="51" customFormat="1" ht="15" customHeight="1" x14ac:dyDescent="0.2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13"/>
      <c r="Z67" s="50"/>
    </row>
    <row r="68" spans="1:26" s="51" customFormat="1" ht="15" customHeight="1" x14ac:dyDescent="0.2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13"/>
      <c r="Z68" s="50"/>
    </row>
    <row r="69" spans="1:26" s="51" customFormat="1" ht="15" customHeight="1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13"/>
      <c r="Z69" s="50"/>
    </row>
    <row r="70" spans="1:26" s="51" customFormat="1" ht="15" customHeight="1" x14ac:dyDescent="0.2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13"/>
      <c r="Z70" s="50"/>
    </row>
    <row r="71" spans="1:26" s="51" customFormat="1" ht="15" customHeight="1" x14ac:dyDescent="0.2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13"/>
      <c r="Z71" s="50"/>
    </row>
    <row r="73" spans="1:26" x14ac:dyDescent="0.25">
      <c r="M73" s="11"/>
      <c r="N73" s="11"/>
      <c r="O73" s="11"/>
      <c r="P73" s="11"/>
      <c r="Q73" s="11"/>
      <c r="R73" s="11"/>
      <c r="S73" s="11"/>
    </row>
    <row r="74" spans="1:26" x14ac:dyDescent="0.25">
      <c r="M74" s="11"/>
      <c r="N74" s="11"/>
      <c r="O74" s="11"/>
      <c r="P74" s="11"/>
      <c r="Q74" s="11"/>
      <c r="R74" s="11"/>
      <c r="S74" s="11"/>
    </row>
    <row r="75" spans="1:26" x14ac:dyDescent="0.25">
      <c r="M75" s="11"/>
      <c r="N75" s="11"/>
      <c r="O75" s="11"/>
      <c r="P75" s="11"/>
      <c r="Q75" s="11"/>
      <c r="R75" s="11"/>
      <c r="S75" s="11"/>
    </row>
    <row r="76" spans="1:26" x14ac:dyDescent="0.25">
      <c r="M76" s="11"/>
      <c r="N76" s="11"/>
      <c r="O76" s="11"/>
      <c r="P76" s="11"/>
      <c r="Q76" s="11"/>
      <c r="R76" s="11"/>
      <c r="S76" s="11"/>
    </row>
    <row r="77" spans="1:26" x14ac:dyDescent="0.25">
      <c r="M77" s="11"/>
      <c r="N77" s="11"/>
      <c r="O77" s="11"/>
      <c r="P77" s="11"/>
      <c r="Q77" s="11"/>
      <c r="R77" s="11"/>
      <c r="S77" s="11"/>
    </row>
    <row r="78" spans="1:26" x14ac:dyDescent="0.25">
      <c r="M78" s="11"/>
      <c r="N78" s="11"/>
      <c r="O78" s="11"/>
      <c r="P78" s="11"/>
      <c r="Q78" s="11"/>
      <c r="R78" s="11"/>
      <c r="S78" s="11"/>
    </row>
    <row r="79" spans="1:26" x14ac:dyDescent="0.25">
      <c r="M79" s="11"/>
      <c r="N79" s="11"/>
      <c r="O79" s="11"/>
      <c r="P79" s="11"/>
      <c r="Q79" s="11"/>
      <c r="R79" s="11"/>
      <c r="S79" s="11"/>
    </row>
    <row r="80" spans="1:26" x14ac:dyDescent="0.25">
      <c r="M80" s="11"/>
      <c r="N80" s="11"/>
      <c r="O80" s="11"/>
      <c r="P80" s="11"/>
      <c r="Q80" s="11"/>
      <c r="R80" s="11"/>
      <c r="S80" s="11"/>
    </row>
    <row r="81" spans="1:26" x14ac:dyDescent="0.25">
      <c r="D81" s="170"/>
      <c r="E81" s="170"/>
    </row>
    <row r="86" spans="1:26" x14ac:dyDescent="0.25">
      <c r="V86" s="14"/>
      <c r="W86" s="14"/>
      <c r="X86" s="14"/>
      <c r="Y86" s="15"/>
      <c r="Z86" s="14"/>
    </row>
    <row r="87" spans="1:26" x14ac:dyDescent="0.25">
      <c r="V87" s="14"/>
      <c r="W87" s="14"/>
      <c r="X87" s="14"/>
      <c r="Y87" s="15"/>
      <c r="Z87" s="14"/>
    </row>
    <row r="88" spans="1:26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4"/>
      <c r="W88" s="14"/>
      <c r="X88" s="14"/>
      <c r="Y88" s="15"/>
      <c r="Z88" s="14"/>
    </row>
    <row r="89" spans="1:26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4"/>
      <c r="W89" s="14"/>
      <c r="X89" s="14"/>
      <c r="Y89" s="15"/>
      <c r="Z89" s="14"/>
    </row>
    <row r="90" spans="1:26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4"/>
      <c r="W90" s="14"/>
      <c r="X90" s="14"/>
      <c r="Y90" s="15"/>
      <c r="Z90" s="14"/>
    </row>
    <row r="91" spans="1:26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4"/>
      <c r="W91" s="14"/>
      <c r="X91" s="14"/>
      <c r="Y91" s="15"/>
      <c r="Z91" s="14"/>
    </row>
    <row r="92" spans="1:26" x14ac:dyDescent="0.25">
      <c r="A92" s="66" t="s">
        <v>174</v>
      </c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</row>
    <row r="93" spans="1:26" x14ac:dyDescent="0.25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</row>
    <row r="94" spans="1:26" s="51" customFormat="1" x14ac:dyDescent="0.25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</row>
    <row r="95" spans="1:26" s="51" customFormat="1" x14ac:dyDescent="0.25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</row>
    <row r="96" spans="1:26" s="51" customFormat="1" x14ac:dyDescent="0.25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</row>
    <row r="97" spans="1:25" s="51" customFormat="1" x14ac:dyDescent="0.25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</row>
    <row r="98" spans="1:25" s="51" customFormat="1" x14ac:dyDescent="0.25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</row>
    <row r="99" spans="1:25" s="51" customFormat="1" x14ac:dyDescent="0.25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</row>
    <row r="100" spans="1:25" s="51" customFormat="1" x14ac:dyDescent="0.25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</row>
    <row r="101" spans="1:25" s="51" customFormat="1" x14ac:dyDescent="0.25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</row>
    <row r="102" spans="1:25" s="51" customFormat="1" x14ac:dyDescent="0.25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</row>
    <row r="103" spans="1:25" s="51" customFormat="1" x14ac:dyDescent="0.25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</row>
    <row r="104" spans="1:25" s="51" customFormat="1" x14ac:dyDescent="0.25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</row>
    <row r="105" spans="1:25" s="51" customFormat="1" x14ac:dyDescent="0.25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</row>
    <row r="106" spans="1:25" s="51" customFormat="1" x14ac:dyDescent="0.25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</row>
    <row r="107" spans="1:25" s="51" customFormat="1" x14ac:dyDescent="0.25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</row>
    <row r="108" spans="1:25" s="51" customFormat="1" x14ac:dyDescent="0.25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</row>
    <row r="109" spans="1:25" s="51" customFormat="1" x14ac:dyDescent="0.25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</row>
    <row r="110" spans="1:25" s="51" customFormat="1" x14ac:dyDescent="0.25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</row>
    <row r="111" spans="1:25" s="51" customFormat="1" x14ac:dyDescent="0.25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</row>
    <row r="112" spans="1:25" s="51" customFormat="1" x14ac:dyDescent="0.25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</row>
    <row r="113" spans="1:25" s="51" customFormat="1" x14ac:dyDescent="0.25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</row>
    <row r="114" spans="1:25" s="51" customFormat="1" x14ac:dyDescent="0.25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</row>
    <row r="115" spans="1:25" s="51" customFormat="1" x14ac:dyDescent="0.25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</row>
    <row r="116" spans="1:25" s="51" customFormat="1" x14ac:dyDescent="0.25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</row>
    <row r="117" spans="1:25" s="51" customFormat="1" x14ac:dyDescent="0.25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</row>
    <row r="118" spans="1:25" s="51" customFormat="1" x14ac:dyDescent="0.25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</row>
    <row r="119" spans="1:25" s="51" customFormat="1" x14ac:dyDescent="0.25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</row>
    <row r="120" spans="1:25" s="51" customFormat="1" x14ac:dyDescent="0.25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</row>
    <row r="121" spans="1:25" s="51" customFormat="1" x14ac:dyDescent="0.25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</row>
    <row r="122" spans="1:25" x14ac:dyDescent="0.25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</row>
    <row r="123" spans="1:25" x14ac:dyDescent="0.25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</row>
    <row r="124" spans="1:25" s="55" customFormat="1" x14ac:dyDescent="0.25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</row>
    <row r="125" spans="1:25" s="55" customFormat="1" x14ac:dyDescent="0.25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</row>
    <row r="126" spans="1:25" s="55" customFormat="1" x14ac:dyDescent="0.25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</row>
    <row r="127" spans="1:25" s="51" customFormat="1" x14ac:dyDescent="0.25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</row>
    <row r="128" spans="1:25" s="55" customFormat="1" x14ac:dyDescent="0.25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</row>
    <row r="129" spans="1:25" s="55" customFormat="1" x14ac:dyDescent="0.25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</row>
    <row r="130" spans="1:25" s="55" customFormat="1" x14ac:dyDescent="0.25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</row>
    <row r="131" spans="1:25" s="55" customFormat="1" x14ac:dyDescent="0.25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</row>
    <row r="132" spans="1:25" x14ac:dyDescent="0.25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</row>
    <row r="134" spans="1:25" s="63" customFormat="1" x14ac:dyDescent="0.25">
      <c r="Y134" s="6"/>
    </row>
    <row r="135" spans="1:25" s="63" customFormat="1" x14ac:dyDescent="0.25">
      <c r="Y135" s="6"/>
    </row>
    <row r="136" spans="1:25" s="63" customFormat="1" x14ac:dyDescent="0.25">
      <c r="Y136" s="6"/>
    </row>
    <row r="137" spans="1:25" s="63" customFormat="1" x14ac:dyDescent="0.25">
      <c r="Y137" s="6"/>
    </row>
    <row r="138" spans="1:25" s="63" customFormat="1" x14ac:dyDescent="0.25">
      <c r="Y138" s="6"/>
    </row>
    <row r="139" spans="1:25" s="63" customFormat="1" x14ac:dyDescent="0.25">
      <c r="Y139" s="6"/>
    </row>
    <row r="140" spans="1:25" s="63" customFormat="1" x14ac:dyDescent="0.25">
      <c r="Y140" s="6"/>
    </row>
    <row r="141" spans="1:25" s="63" customFormat="1" x14ac:dyDescent="0.25">
      <c r="Y141" s="6"/>
    </row>
    <row r="142" spans="1:25" s="63" customFormat="1" x14ac:dyDescent="0.25">
      <c r="Y142" s="6"/>
    </row>
    <row r="144" spans="1:25" x14ac:dyDescent="0.25">
      <c r="A144" s="199" t="s">
        <v>71</v>
      </c>
      <c r="B144" s="199"/>
      <c r="C144" s="199"/>
      <c r="D144" s="199"/>
      <c r="E144" s="199"/>
      <c r="F144" s="199"/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  <c r="T144" s="199"/>
      <c r="U144" s="199"/>
    </row>
    <row r="145" spans="1:25" ht="15.75" thickBot="1" x14ac:dyDescent="0.3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5" x14ac:dyDescent="0.25">
      <c r="A146" s="193" t="str">
        <f>CONCATENATE(Arkusz18!C2," - ",Arkusz18!B2," r.")</f>
        <v>01.01.2017 - 28.02.2017 r.</v>
      </c>
      <c r="B146" s="194"/>
      <c r="C146" s="194"/>
      <c r="D146" s="194"/>
      <c r="E146" s="194"/>
      <c r="F146" s="194"/>
      <c r="G146" s="194"/>
      <c r="H146" s="194"/>
      <c r="I146" s="195"/>
      <c r="M146" s="193" t="str">
        <f>CONCATENATE(Arkusz18!C2," - ",Arkusz18!B2," r.")</f>
        <v>01.01.2017 - 28.02.2017 r.</v>
      </c>
      <c r="N146" s="194"/>
      <c r="O146" s="194"/>
      <c r="P146" s="194"/>
      <c r="Q146" s="194"/>
      <c r="R146" s="194"/>
      <c r="S146" s="194"/>
      <c r="T146" s="194"/>
      <c r="U146" s="195"/>
    </row>
    <row r="147" spans="1:25" ht="15" customHeight="1" x14ac:dyDescent="0.25">
      <c r="A147" s="214" t="s">
        <v>57</v>
      </c>
      <c r="B147" s="215"/>
      <c r="C147" s="216"/>
      <c r="D147" s="186" t="s">
        <v>58</v>
      </c>
      <c r="E147" s="187"/>
      <c r="F147" s="186" t="s">
        <v>59</v>
      </c>
      <c r="G147" s="187"/>
      <c r="H147" s="186" t="s">
        <v>55</v>
      </c>
      <c r="I147" s="196"/>
      <c r="M147" s="214" t="s">
        <v>57</v>
      </c>
      <c r="N147" s="215"/>
      <c r="O147" s="216"/>
      <c r="P147" s="186" t="s">
        <v>60</v>
      </c>
      <c r="Q147" s="187"/>
      <c r="R147" s="186" t="s">
        <v>59</v>
      </c>
      <c r="S147" s="187"/>
      <c r="T147" s="186" t="s">
        <v>55</v>
      </c>
      <c r="U147" s="196"/>
    </row>
    <row r="148" spans="1:25" ht="46.5" customHeight="1" x14ac:dyDescent="0.25">
      <c r="A148" s="217"/>
      <c r="B148" s="218"/>
      <c r="C148" s="219"/>
      <c r="D148" s="188"/>
      <c r="E148" s="189"/>
      <c r="F148" s="188"/>
      <c r="G148" s="189"/>
      <c r="H148" s="188"/>
      <c r="I148" s="197"/>
      <c r="M148" s="217"/>
      <c r="N148" s="218"/>
      <c r="O148" s="219"/>
      <c r="P148" s="188"/>
      <c r="Q148" s="189"/>
      <c r="R148" s="188"/>
      <c r="S148" s="189"/>
      <c r="T148" s="188"/>
      <c r="U148" s="197"/>
    </row>
    <row r="149" spans="1:25" ht="15" customHeight="1" x14ac:dyDescent="0.25">
      <c r="A149" s="220" t="str">
        <f>Arkusz4!B2</f>
        <v>NIEMCY</v>
      </c>
      <c r="B149" s="221"/>
      <c r="C149" s="221"/>
      <c r="D149" s="209">
        <f>Arkusz4!C2</f>
        <v>517</v>
      </c>
      <c r="E149" s="209"/>
      <c r="F149" s="209">
        <f>Arkusz4!D2</f>
        <v>445</v>
      </c>
      <c r="G149" s="209"/>
      <c r="H149" s="209">
        <f>Arkusz4!E2</f>
        <v>180</v>
      </c>
      <c r="I149" s="209"/>
      <c r="M149" s="220" t="str">
        <f>Arkusz5!B2</f>
        <v>NIEMCY</v>
      </c>
      <c r="N149" s="221"/>
      <c r="O149" s="221"/>
      <c r="P149" s="209">
        <f>Arkusz5!C2</f>
        <v>11</v>
      </c>
      <c r="Q149" s="209"/>
      <c r="R149" s="209">
        <f>Arkusz5!D2</f>
        <v>8</v>
      </c>
      <c r="S149" s="209"/>
      <c r="T149" s="209">
        <f>Arkusz5!E2</f>
        <v>1</v>
      </c>
      <c r="U149" s="227"/>
    </row>
    <row r="150" spans="1:25" ht="15" customHeight="1" x14ac:dyDescent="0.25">
      <c r="A150" s="231" t="str">
        <f>Arkusz4!B3</f>
        <v>FRANCJA</v>
      </c>
      <c r="B150" s="232"/>
      <c r="C150" s="232"/>
      <c r="D150" s="201">
        <f>Arkusz4!C3</f>
        <v>215</v>
      </c>
      <c r="E150" s="201"/>
      <c r="F150" s="201">
        <f>Arkusz4!D3</f>
        <v>172</v>
      </c>
      <c r="G150" s="201"/>
      <c r="H150" s="201">
        <f>Arkusz4!E3</f>
        <v>18</v>
      </c>
      <c r="I150" s="201"/>
      <c r="M150" s="231" t="str">
        <f>Arkusz5!B3</f>
        <v>DANIA</v>
      </c>
      <c r="N150" s="232"/>
      <c r="O150" s="232"/>
      <c r="P150" s="201">
        <f>Arkusz5!C3</f>
        <v>3</v>
      </c>
      <c r="Q150" s="201"/>
      <c r="R150" s="201">
        <f>Arkusz5!D3</f>
        <v>1</v>
      </c>
      <c r="S150" s="201"/>
      <c r="T150" s="201">
        <f>Arkusz5!E3</f>
        <v>0</v>
      </c>
      <c r="U150" s="235"/>
    </row>
    <row r="151" spans="1:25" ht="15" customHeight="1" x14ac:dyDescent="0.25">
      <c r="A151" s="220" t="str">
        <f>Arkusz4!B4</f>
        <v>AUSTRIA</v>
      </c>
      <c r="B151" s="221"/>
      <c r="C151" s="221"/>
      <c r="D151" s="209">
        <f>Arkusz4!C4</f>
        <v>82</v>
      </c>
      <c r="E151" s="209"/>
      <c r="F151" s="209">
        <f>Arkusz4!D4</f>
        <v>61</v>
      </c>
      <c r="G151" s="209"/>
      <c r="H151" s="209">
        <f>Arkusz4!E4</f>
        <v>49</v>
      </c>
      <c r="I151" s="209"/>
      <c r="M151" s="220" t="str">
        <f>Arkusz5!B4</f>
        <v>WŁOCHY</v>
      </c>
      <c r="N151" s="221"/>
      <c r="O151" s="221"/>
      <c r="P151" s="209">
        <f>Arkusz5!C4</f>
        <v>3</v>
      </c>
      <c r="Q151" s="209"/>
      <c r="R151" s="209">
        <f>Arkusz5!D4</f>
        <v>3</v>
      </c>
      <c r="S151" s="209"/>
      <c r="T151" s="209">
        <f>Arkusz5!E4</f>
        <v>0</v>
      </c>
      <c r="U151" s="227"/>
    </row>
    <row r="152" spans="1:25" ht="15" customHeight="1" x14ac:dyDescent="0.25">
      <c r="A152" s="231" t="str">
        <f>Arkusz4!B5</f>
        <v>SZWECJA</v>
      </c>
      <c r="B152" s="232"/>
      <c r="C152" s="232"/>
      <c r="D152" s="201">
        <f>Arkusz4!C5</f>
        <v>37</v>
      </c>
      <c r="E152" s="201"/>
      <c r="F152" s="201">
        <f>Arkusz4!D5</f>
        <v>34</v>
      </c>
      <c r="G152" s="201"/>
      <c r="H152" s="201">
        <f>Arkusz4!E5</f>
        <v>23</v>
      </c>
      <c r="I152" s="201"/>
      <c r="M152" s="231" t="str">
        <f>Arkusz5!B5</f>
        <v>SZWAJCARIA</v>
      </c>
      <c r="N152" s="232"/>
      <c r="O152" s="232"/>
      <c r="P152" s="201">
        <f>Arkusz5!C5</f>
        <v>2</v>
      </c>
      <c r="Q152" s="201"/>
      <c r="R152" s="201">
        <f>Arkusz5!D5</f>
        <v>0</v>
      </c>
      <c r="S152" s="201"/>
      <c r="T152" s="201">
        <f>Arkusz5!E5</f>
        <v>0</v>
      </c>
      <c r="U152" s="235"/>
    </row>
    <row r="153" spans="1:25" ht="15" customHeight="1" x14ac:dyDescent="0.25">
      <c r="A153" s="220" t="str">
        <f>Arkusz4!B6</f>
        <v>BELGIA</v>
      </c>
      <c r="B153" s="221"/>
      <c r="C153" s="221"/>
      <c r="D153" s="209">
        <f>Arkusz4!C6</f>
        <v>30</v>
      </c>
      <c r="E153" s="209"/>
      <c r="F153" s="209">
        <f>Arkusz4!D6</f>
        <v>23</v>
      </c>
      <c r="G153" s="209"/>
      <c r="H153" s="209">
        <f>Arkusz4!E6</f>
        <v>7</v>
      </c>
      <c r="I153" s="209"/>
      <c r="M153" s="220" t="str">
        <f>Arkusz5!B6</f>
        <v>BUŁGARIA</v>
      </c>
      <c r="N153" s="221"/>
      <c r="O153" s="221"/>
      <c r="P153" s="209">
        <f>Arkusz5!C6</f>
        <v>1</v>
      </c>
      <c r="Q153" s="209"/>
      <c r="R153" s="209">
        <f>Arkusz5!D6</f>
        <v>0</v>
      </c>
      <c r="S153" s="209"/>
      <c r="T153" s="209">
        <f>Arkusz5!E6</f>
        <v>0</v>
      </c>
      <c r="U153" s="227"/>
    </row>
    <row r="154" spans="1:25" ht="15" customHeight="1" thickBot="1" x14ac:dyDescent="0.3">
      <c r="A154" s="223" t="str">
        <f>Arkusz4!B7</f>
        <v>Pozostałe</v>
      </c>
      <c r="B154" s="224"/>
      <c r="C154" s="224"/>
      <c r="D154" s="210">
        <f>Arkusz4!C7</f>
        <v>82</v>
      </c>
      <c r="E154" s="210"/>
      <c r="F154" s="210">
        <f>Arkusz4!D7</f>
        <v>75</v>
      </c>
      <c r="G154" s="210"/>
      <c r="H154" s="210">
        <f>Arkusz4!E7</f>
        <v>30</v>
      </c>
      <c r="I154" s="210"/>
      <c r="M154" s="223" t="str">
        <f>Arkusz5!B7</f>
        <v>Pozostałe</v>
      </c>
      <c r="N154" s="224"/>
      <c r="O154" s="224"/>
      <c r="P154" s="210">
        <f>Arkusz5!C7</f>
        <v>3</v>
      </c>
      <c r="Q154" s="210"/>
      <c r="R154" s="210">
        <f>Arkusz5!D7</f>
        <v>1</v>
      </c>
      <c r="S154" s="210"/>
      <c r="T154" s="210">
        <f>Arkusz5!E7</f>
        <v>0</v>
      </c>
      <c r="U154" s="271"/>
    </row>
    <row r="155" spans="1:25" ht="15.75" thickBot="1" x14ac:dyDescent="0.3">
      <c r="A155" s="225" t="s">
        <v>73</v>
      </c>
      <c r="B155" s="226"/>
      <c r="C155" s="226"/>
      <c r="D155" s="190">
        <f>SUM(D149:E154)</f>
        <v>963</v>
      </c>
      <c r="E155" s="190"/>
      <c r="F155" s="190">
        <f>SUM(F149:G154)</f>
        <v>810</v>
      </c>
      <c r="G155" s="190"/>
      <c r="H155" s="190">
        <f>SUM(H149:I154)</f>
        <v>307</v>
      </c>
      <c r="I155" s="200"/>
      <c r="M155" s="225" t="s">
        <v>73</v>
      </c>
      <c r="N155" s="226"/>
      <c r="O155" s="226"/>
      <c r="P155" s="190">
        <f>SUM(P149:Q154)</f>
        <v>23</v>
      </c>
      <c r="Q155" s="190"/>
      <c r="R155" s="190">
        <f t="shared" ref="R155" si="0">SUM(R149:S154)</f>
        <v>13</v>
      </c>
      <c r="S155" s="190"/>
      <c r="T155" s="190">
        <f>SUM(T149:U154)</f>
        <v>1</v>
      </c>
      <c r="U155" s="200"/>
    </row>
    <row r="156" spans="1:25" s="51" customFormat="1" x14ac:dyDescent="0.25">
      <c r="A156" s="60"/>
      <c r="B156" s="60"/>
      <c r="C156" s="60"/>
      <c r="D156" s="61"/>
      <c r="E156" s="61"/>
      <c r="F156" s="61"/>
      <c r="G156" s="61"/>
      <c r="H156" s="61"/>
      <c r="I156" s="61"/>
      <c r="J156" s="62"/>
      <c r="K156" s="62"/>
      <c r="L156" s="62"/>
      <c r="M156" s="60"/>
      <c r="N156" s="60"/>
      <c r="O156" s="60"/>
      <c r="P156" s="61"/>
      <c r="Q156" s="61"/>
      <c r="R156" s="61"/>
      <c r="S156" s="61"/>
      <c r="T156" s="61"/>
      <c r="U156" s="61"/>
      <c r="Y156" s="6"/>
    </row>
    <row r="158" spans="1:25" x14ac:dyDescent="0.25">
      <c r="A158" s="65" t="s">
        <v>175</v>
      </c>
      <c r="B158" s="237"/>
      <c r="C158" s="237"/>
      <c r="D158" s="237"/>
      <c r="E158" s="237"/>
      <c r="F158" s="237"/>
      <c r="G158" s="237"/>
      <c r="H158" s="237"/>
      <c r="I158" s="237"/>
      <c r="J158" s="237"/>
      <c r="K158" s="237"/>
      <c r="L158" s="237"/>
      <c r="M158" s="237"/>
      <c r="N158" s="237"/>
      <c r="O158" s="237"/>
      <c r="P158" s="237"/>
      <c r="Q158" s="237"/>
      <c r="R158" s="237"/>
      <c r="S158" s="237"/>
      <c r="T158" s="237"/>
      <c r="U158" s="237"/>
      <c r="V158" s="237"/>
      <c r="W158" s="237"/>
      <c r="X158" s="237"/>
      <c r="Y158" s="237"/>
    </row>
    <row r="159" spans="1:25" x14ac:dyDescent="0.25">
      <c r="A159" s="237"/>
      <c r="B159" s="237"/>
      <c r="C159" s="237"/>
      <c r="D159" s="237"/>
      <c r="E159" s="237"/>
      <c r="F159" s="237"/>
      <c r="G159" s="237"/>
      <c r="H159" s="237"/>
      <c r="I159" s="237"/>
      <c r="J159" s="237"/>
      <c r="K159" s="237"/>
      <c r="L159" s="237"/>
      <c r="M159" s="237"/>
      <c r="N159" s="237"/>
      <c r="O159" s="237"/>
      <c r="P159" s="237"/>
      <c r="Q159" s="237"/>
      <c r="R159" s="237"/>
      <c r="S159" s="237"/>
      <c r="T159" s="237"/>
      <c r="U159" s="237"/>
      <c r="V159" s="237"/>
      <c r="W159" s="237"/>
      <c r="X159" s="237"/>
      <c r="Y159" s="237"/>
    </row>
    <row r="160" spans="1:25" s="51" customFormat="1" x14ac:dyDescent="0.25">
      <c r="A160" s="237"/>
      <c r="B160" s="237"/>
      <c r="C160" s="237"/>
      <c r="D160" s="237"/>
      <c r="E160" s="237"/>
      <c r="F160" s="237"/>
      <c r="G160" s="237"/>
      <c r="H160" s="237"/>
      <c r="I160" s="237"/>
      <c r="J160" s="237"/>
      <c r="K160" s="237"/>
      <c r="L160" s="237"/>
      <c r="M160" s="237"/>
      <c r="N160" s="237"/>
      <c r="O160" s="237"/>
      <c r="P160" s="237"/>
      <c r="Q160" s="237"/>
      <c r="R160" s="237"/>
      <c r="S160" s="237"/>
      <c r="T160" s="237"/>
      <c r="U160" s="237"/>
      <c r="V160" s="237"/>
      <c r="W160" s="237"/>
      <c r="X160" s="237"/>
      <c r="Y160" s="237"/>
    </row>
    <row r="161" spans="1:26" s="51" customFormat="1" x14ac:dyDescent="0.25">
      <c r="A161" s="237"/>
      <c r="B161" s="237"/>
      <c r="C161" s="237"/>
      <c r="D161" s="237"/>
      <c r="E161" s="237"/>
      <c r="F161" s="237"/>
      <c r="G161" s="237"/>
      <c r="H161" s="237"/>
      <c r="I161" s="237"/>
      <c r="J161" s="237"/>
      <c r="K161" s="237"/>
      <c r="L161" s="237"/>
      <c r="M161" s="237"/>
      <c r="N161" s="237"/>
      <c r="O161" s="237"/>
      <c r="P161" s="237"/>
      <c r="Q161" s="237"/>
      <c r="R161" s="237"/>
      <c r="S161" s="237"/>
      <c r="T161" s="237"/>
      <c r="U161" s="237"/>
      <c r="V161" s="237"/>
      <c r="W161" s="237"/>
      <c r="X161" s="237"/>
      <c r="Y161" s="237"/>
    </row>
    <row r="162" spans="1:26" s="51" customFormat="1" x14ac:dyDescent="0.25">
      <c r="A162" s="237"/>
      <c r="B162" s="237"/>
      <c r="C162" s="237"/>
      <c r="D162" s="237"/>
      <c r="E162" s="237"/>
      <c r="F162" s="237"/>
      <c r="G162" s="237"/>
      <c r="H162" s="237"/>
      <c r="I162" s="237"/>
      <c r="J162" s="237"/>
      <c r="K162" s="237"/>
      <c r="L162" s="237"/>
      <c r="M162" s="237"/>
      <c r="N162" s="237"/>
      <c r="O162" s="237"/>
      <c r="P162" s="237"/>
      <c r="Q162" s="237"/>
      <c r="R162" s="237"/>
      <c r="S162" s="237"/>
      <c r="T162" s="237"/>
      <c r="U162" s="237"/>
      <c r="V162" s="237"/>
      <c r="W162" s="237"/>
      <c r="X162" s="237"/>
      <c r="Y162" s="237"/>
    </row>
    <row r="163" spans="1:26" s="51" customFormat="1" x14ac:dyDescent="0.25">
      <c r="A163" s="237"/>
      <c r="B163" s="237"/>
      <c r="C163" s="237"/>
      <c r="D163" s="237"/>
      <c r="E163" s="237"/>
      <c r="F163" s="237"/>
      <c r="G163" s="237"/>
      <c r="H163" s="237"/>
      <c r="I163" s="237"/>
      <c r="J163" s="237"/>
      <c r="K163" s="237"/>
      <c r="L163" s="237"/>
      <c r="M163" s="237"/>
      <c r="N163" s="237"/>
      <c r="O163" s="237"/>
      <c r="P163" s="237"/>
      <c r="Q163" s="237"/>
      <c r="R163" s="237"/>
      <c r="S163" s="237"/>
      <c r="T163" s="237"/>
      <c r="U163" s="237"/>
      <c r="V163" s="237"/>
      <c r="W163" s="237"/>
      <c r="X163" s="237"/>
      <c r="Y163" s="237"/>
    </row>
    <row r="164" spans="1:26" x14ac:dyDescent="0.25">
      <c r="A164" s="237"/>
      <c r="B164" s="237"/>
      <c r="C164" s="237"/>
      <c r="D164" s="237"/>
      <c r="E164" s="237"/>
      <c r="F164" s="237"/>
      <c r="G164" s="237"/>
      <c r="H164" s="237"/>
      <c r="I164" s="237"/>
      <c r="J164" s="237"/>
      <c r="K164" s="237"/>
      <c r="L164" s="237"/>
      <c r="M164" s="237"/>
      <c r="N164" s="237"/>
      <c r="O164" s="237"/>
      <c r="P164" s="237"/>
      <c r="Q164" s="237"/>
      <c r="R164" s="237"/>
      <c r="S164" s="237"/>
      <c r="T164" s="237"/>
      <c r="U164" s="237"/>
      <c r="V164" s="237"/>
      <c r="W164" s="237"/>
      <c r="X164" s="237"/>
      <c r="Y164" s="237"/>
    </row>
    <row r="165" spans="1:26" x14ac:dyDescent="0.25">
      <c r="A165" s="237"/>
      <c r="B165" s="237"/>
      <c r="C165" s="237"/>
      <c r="D165" s="237"/>
      <c r="E165" s="237"/>
      <c r="F165" s="237"/>
      <c r="G165" s="237"/>
      <c r="H165" s="237"/>
      <c r="I165" s="237"/>
      <c r="J165" s="237"/>
      <c r="K165" s="237"/>
      <c r="L165" s="237"/>
      <c r="M165" s="237"/>
      <c r="N165" s="237"/>
      <c r="O165" s="237"/>
      <c r="P165" s="237"/>
      <c r="Q165" s="237"/>
      <c r="R165" s="237"/>
      <c r="S165" s="237"/>
      <c r="T165" s="237"/>
      <c r="U165" s="237"/>
      <c r="V165" s="237"/>
      <c r="W165" s="237"/>
      <c r="X165" s="237"/>
      <c r="Y165" s="237"/>
    </row>
    <row r="166" spans="1:26" x14ac:dyDescent="0.25">
      <c r="A166" s="237"/>
      <c r="B166" s="237"/>
      <c r="C166" s="237"/>
      <c r="D166" s="237"/>
      <c r="E166" s="237"/>
      <c r="F166" s="237"/>
      <c r="G166" s="237"/>
      <c r="H166" s="237"/>
      <c r="I166" s="237"/>
      <c r="J166" s="237"/>
      <c r="K166" s="237"/>
      <c r="L166" s="237"/>
      <c r="M166" s="237"/>
      <c r="N166" s="237"/>
      <c r="O166" s="237"/>
      <c r="P166" s="237"/>
      <c r="Q166" s="237"/>
      <c r="R166" s="237"/>
      <c r="S166" s="237"/>
      <c r="T166" s="237"/>
      <c r="U166" s="237"/>
      <c r="V166" s="237"/>
      <c r="W166" s="237"/>
      <c r="X166" s="237"/>
      <c r="Y166" s="237"/>
    </row>
    <row r="167" spans="1:26" x14ac:dyDescent="0.25">
      <c r="A167" s="237"/>
      <c r="B167" s="237"/>
      <c r="C167" s="237"/>
      <c r="D167" s="237"/>
      <c r="E167" s="237"/>
      <c r="F167" s="237"/>
      <c r="G167" s="237"/>
      <c r="H167" s="237"/>
      <c r="I167" s="237"/>
      <c r="J167" s="237"/>
      <c r="K167" s="237"/>
      <c r="L167" s="237"/>
      <c r="M167" s="237"/>
      <c r="N167" s="237"/>
      <c r="O167" s="237"/>
      <c r="P167" s="237"/>
      <c r="Q167" s="237"/>
      <c r="R167" s="237"/>
      <c r="S167" s="237"/>
      <c r="T167" s="237"/>
      <c r="U167" s="237"/>
      <c r="V167" s="237"/>
      <c r="W167" s="237"/>
      <c r="X167" s="237"/>
      <c r="Y167" s="237"/>
    </row>
    <row r="169" spans="1:26" ht="15" customHeight="1" x14ac:dyDescent="0.25">
      <c r="A169" s="208" t="s">
        <v>72</v>
      </c>
      <c r="B169" s="208"/>
      <c r="C169" s="208"/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</row>
    <row r="170" spans="1:26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</row>
    <row r="171" spans="1:26" x14ac:dyDescent="0.25">
      <c r="A171" s="199" t="s">
        <v>149</v>
      </c>
      <c r="B171" s="199"/>
      <c r="C171" s="199"/>
      <c r="D171" s="199"/>
      <c r="E171" s="199"/>
      <c r="F171" s="199"/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  <c r="T171" s="199"/>
      <c r="U171" s="199"/>
    </row>
    <row r="172" spans="1:26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6" ht="15.75" thickBot="1" x14ac:dyDescent="0.3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6" x14ac:dyDescent="0.25">
      <c r="C174" s="149" t="s">
        <v>0</v>
      </c>
      <c r="D174" s="150"/>
      <c r="E174" s="150"/>
      <c r="F174" s="150"/>
      <c r="G174" s="177" t="str">
        <f>CONCATENATE(Arkusz18!A2," - ",Arkusz18!B2," r.")</f>
        <v>01.02.2017 - 28.02.2017 r.</v>
      </c>
      <c r="H174" s="177"/>
      <c r="I174" s="177"/>
      <c r="J174" s="177"/>
      <c r="K174" s="177"/>
      <c r="L174" s="177"/>
      <c r="M174" s="177"/>
      <c r="N174" s="177"/>
      <c r="O174" s="177"/>
      <c r="P174" s="177"/>
      <c r="Q174" s="177"/>
      <c r="R174" s="177"/>
      <c r="S174" s="177"/>
      <c r="T174" s="177"/>
      <c r="U174" s="178"/>
    </row>
    <row r="175" spans="1:26" ht="72" customHeight="1" x14ac:dyDescent="0.25">
      <c r="C175" s="151"/>
      <c r="D175" s="152"/>
      <c r="E175" s="152"/>
      <c r="F175" s="152"/>
      <c r="G175" s="228" t="s">
        <v>61</v>
      </c>
      <c r="H175" s="229"/>
      <c r="I175" s="230"/>
      <c r="J175" s="228" t="s">
        <v>62</v>
      </c>
      <c r="K175" s="229"/>
      <c r="L175" s="230"/>
      <c r="M175" s="228" t="s">
        <v>63</v>
      </c>
      <c r="N175" s="229"/>
      <c r="O175" s="230"/>
      <c r="P175" s="228" t="s">
        <v>75</v>
      </c>
      <c r="Q175" s="229"/>
      <c r="R175" s="230"/>
      <c r="S175" s="228" t="s">
        <v>64</v>
      </c>
      <c r="T175" s="229"/>
      <c r="U175" s="236"/>
    </row>
    <row r="176" spans="1:26" x14ac:dyDescent="0.25">
      <c r="C176" s="233" t="str">
        <f>Arkusz6!B2</f>
        <v>ROSJA</v>
      </c>
      <c r="D176" s="234"/>
      <c r="E176" s="234"/>
      <c r="F176" s="234"/>
      <c r="G176" s="139">
        <f>Arkusz6!C2</f>
        <v>0</v>
      </c>
      <c r="H176" s="139"/>
      <c r="I176" s="139"/>
      <c r="J176" s="139">
        <f>Arkusz6!D2</f>
        <v>1</v>
      </c>
      <c r="K176" s="139"/>
      <c r="L176" s="139"/>
      <c r="M176" s="139">
        <f>Arkusz6!E2</f>
        <v>0</v>
      </c>
      <c r="N176" s="139"/>
      <c r="O176" s="139"/>
      <c r="P176" s="139">
        <f>Arkusz6!F2</f>
        <v>104</v>
      </c>
      <c r="Q176" s="139"/>
      <c r="R176" s="139"/>
      <c r="S176" s="139">
        <f>Arkusz6!G2</f>
        <v>226</v>
      </c>
      <c r="T176" s="139"/>
      <c r="U176" s="139"/>
    </row>
    <row r="177" spans="3:21" ht="15" customHeight="1" x14ac:dyDescent="0.25">
      <c r="C177" s="140" t="str">
        <f>Arkusz6!B3</f>
        <v>UKRAINA</v>
      </c>
      <c r="D177" s="141"/>
      <c r="E177" s="141"/>
      <c r="F177" s="141"/>
      <c r="G177" s="222">
        <f>Arkusz6!C3</f>
        <v>0</v>
      </c>
      <c r="H177" s="222"/>
      <c r="I177" s="222"/>
      <c r="J177" s="222">
        <f>Arkusz6!D3</f>
        <v>10</v>
      </c>
      <c r="K177" s="222"/>
      <c r="L177" s="222"/>
      <c r="M177" s="222">
        <f>Arkusz6!E3</f>
        <v>0</v>
      </c>
      <c r="N177" s="222"/>
      <c r="O177" s="222"/>
      <c r="P177" s="222">
        <f>Arkusz6!F3</f>
        <v>42</v>
      </c>
      <c r="Q177" s="222"/>
      <c r="R177" s="222"/>
      <c r="S177" s="222">
        <f>Arkusz6!G3</f>
        <v>24</v>
      </c>
      <c r="T177" s="222"/>
      <c r="U177" s="222"/>
    </row>
    <row r="178" spans="3:21" ht="15" customHeight="1" x14ac:dyDescent="0.25">
      <c r="C178" s="233" t="str">
        <f>Arkusz6!B4</f>
        <v>TADŻYKISTAN</v>
      </c>
      <c r="D178" s="234"/>
      <c r="E178" s="234"/>
      <c r="F178" s="234"/>
      <c r="G178" s="139">
        <f>Arkusz6!C4</f>
        <v>0</v>
      </c>
      <c r="H178" s="139"/>
      <c r="I178" s="139"/>
      <c r="J178" s="139">
        <f>Arkusz6!D4</f>
        <v>0</v>
      </c>
      <c r="K178" s="139"/>
      <c r="L178" s="139"/>
      <c r="M178" s="139">
        <f>Arkusz6!E4</f>
        <v>0</v>
      </c>
      <c r="N178" s="139"/>
      <c r="O178" s="139"/>
      <c r="P178" s="139">
        <f>Arkusz6!F4</f>
        <v>17</v>
      </c>
      <c r="Q178" s="139"/>
      <c r="R178" s="139"/>
      <c r="S178" s="139">
        <f>Arkusz6!G4</f>
        <v>8</v>
      </c>
      <c r="T178" s="139"/>
      <c r="U178" s="139"/>
    </row>
    <row r="179" spans="3:21" ht="15" customHeight="1" x14ac:dyDescent="0.25">
      <c r="C179" s="140" t="str">
        <f>Arkusz6!B5</f>
        <v>BIAŁORUŚ</v>
      </c>
      <c r="D179" s="141"/>
      <c r="E179" s="141"/>
      <c r="F179" s="141"/>
      <c r="G179" s="222">
        <f>Arkusz6!C5</f>
        <v>3</v>
      </c>
      <c r="H179" s="222"/>
      <c r="I179" s="222"/>
      <c r="J179" s="222">
        <f>Arkusz6!D5</f>
        <v>0</v>
      </c>
      <c r="K179" s="222"/>
      <c r="L179" s="222"/>
      <c r="M179" s="222">
        <f>Arkusz6!E5</f>
        <v>0</v>
      </c>
      <c r="N179" s="222"/>
      <c r="O179" s="222"/>
      <c r="P179" s="222">
        <f>Arkusz6!F5</f>
        <v>1</v>
      </c>
      <c r="Q179" s="222"/>
      <c r="R179" s="222"/>
      <c r="S179" s="222">
        <f>Arkusz6!G5</f>
        <v>7</v>
      </c>
      <c r="T179" s="222"/>
      <c r="U179" s="222"/>
    </row>
    <row r="180" spans="3:21" ht="15" customHeight="1" x14ac:dyDescent="0.25">
      <c r="C180" s="233" t="str">
        <f>Arkusz6!B6</f>
        <v>ERYTREA</v>
      </c>
      <c r="D180" s="234"/>
      <c r="E180" s="234"/>
      <c r="F180" s="234"/>
      <c r="G180" s="139">
        <f>Arkusz6!C6</f>
        <v>0</v>
      </c>
      <c r="H180" s="139"/>
      <c r="I180" s="139"/>
      <c r="J180" s="139">
        <f>Arkusz6!D6</f>
        <v>0</v>
      </c>
      <c r="K180" s="139"/>
      <c r="L180" s="139"/>
      <c r="M180" s="139">
        <f>Arkusz6!E6</f>
        <v>0</v>
      </c>
      <c r="N180" s="139"/>
      <c r="O180" s="139"/>
      <c r="P180" s="139">
        <f>Arkusz6!F6</f>
        <v>0</v>
      </c>
      <c r="Q180" s="139"/>
      <c r="R180" s="139"/>
      <c r="S180" s="139">
        <f>Arkusz6!G6</f>
        <v>5</v>
      </c>
      <c r="T180" s="139"/>
      <c r="U180" s="139"/>
    </row>
    <row r="181" spans="3:21" ht="15" customHeight="1" thickBot="1" x14ac:dyDescent="0.3">
      <c r="C181" s="145" t="str">
        <f>Arkusz6!B7</f>
        <v>Pozostałe</v>
      </c>
      <c r="D181" s="146"/>
      <c r="E181" s="146"/>
      <c r="F181" s="146"/>
      <c r="G181" s="144">
        <f>Arkusz6!C7</f>
        <v>3</v>
      </c>
      <c r="H181" s="144"/>
      <c r="I181" s="144"/>
      <c r="J181" s="144">
        <f>Arkusz6!D7</f>
        <v>0</v>
      </c>
      <c r="K181" s="144"/>
      <c r="L181" s="144"/>
      <c r="M181" s="144">
        <f>Arkusz6!E7</f>
        <v>0</v>
      </c>
      <c r="N181" s="144"/>
      <c r="O181" s="144"/>
      <c r="P181" s="144">
        <f>Arkusz6!F7</f>
        <v>18</v>
      </c>
      <c r="Q181" s="144"/>
      <c r="R181" s="144"/>
      <c r="S181" s="144">
        <f>Arkusz6!G7</f>
        <v>21</v>
      </c>
      <c r="T181" s="144"/>
      <c r="U181" s="144"/>
    </row>
    <row r="182" spans="3:21" ht="15.75" thickBot="1" x14ac:dyDescent="0.3">
      <c r="C182" s="147" t="s">
        <v>1</v>
      </c>
      <c r="D182" s="148"/>
      <c r="E182" s="148"/>
      <c r="F182" s="148"/>
      <c r="G182" s="114">
        <f>SUM(G176:I181)</f>
        <v>6</v>
      </c>
      <c r="H182" s="114"/>
      <c r="I182" s="114"/>
      <c r="J182" s="114">
        <f t="shared" ref="J182" si="1">SUM(J176:L181)</f>
        <v>11</v>
      </c>
      <c r="K182" s="114"/>
      <c r="L182" s="114"/>
      <c r="M182" s="114">
        <f t="shared" ref="M182" si="2">SUM(M176:O181)</f>
        <v>0</v>
      </c>
      <c r="N182" s="114"/>
      <c r="O182" s="114"/>
      <c r="P182" s="114">
        <f t="shared" ref="P182" si="3">SUM(P176:R181)</f>
        <v>182</v>
      </c>
      <c r="Q182" s="114"/>
      <c r="R182" s="114"/>
      <c r="S182" s="114">
        <f>SUM(S176:U181)</f>
        <v>291</v>
      </c>
      <c r="T182" s="114"/>
      <c r="U182" s="115"/>
    </row>
    <row r="185" spans="3:21" ht="15.75" thickBot="1" x14ac:dyDescent="0.3"/>
    <row r="186" spans="3:21" ht="15" customHeight="1" x14ac:dyDescent="0.25">
      <c r="C186" s="149" t="s">
        <v>0</v>
      </c>
      <c r="D186" s="150"/>
      <c r="E186" s="150"/>
      <c r="F186" s="150"/>
      <c r="G186" s="177" t="str">
        <f>CONCATENATE(Arkusz18!C2," - ",Arkusz18!B2," r.")</f>
        <v>01.01.2017 - 28.02.2017 r.</v>
      </c>
      <c r="H186" s="177"/>
      <c r="I186" s="177"/>
      <c r="J186" s="177"/>
      <c r="K186" s="177"/>
      <c r="L186" s="177"/>
      <c r="M186" s="177"/>
      <c r="N186" s="177"/>
      <c r="O186" s="177"/>
      <c r="P186" s="177"/>
      <c r="Q186" s="177"/>
      <c r="R186" s="177"/>
      <c r="S186" s="177"/>
      <c r="T186" s="177"/>
      <c r="U186" s="178"/>
    </row>
    <row r="187" spans="3:21" ht="70.5" customHeight="1" x14ac:dyDescent="0.25">
      <c r="C187" s="151"/>
      <c r="D187" s="152"/>
      <c r="E187" s="152"/>
      <c r="F187" s="152"/>
      <c r="G187" s="228" t="s">
        <v>61</v>
      </c>
      <c r="H187" s="229"/>
      <c r="I187" s="230"/>
      <c r="J187" s="228" t="s">
        <v>62</v>
      </c>
      <c r="K187" s="229"/>
      <c r="L187" s="230"/>
      <c r="M187" s="228" t="s">
        <v>63</v>
      </c>
      <c r="N187" s="229"/>
      <c r="O187" s="230"/>
      <c r="P187" s="228" t="s">
        <v>75</v>
      </c>
      <c r="Q187" s="229"/>
      <c r="R187" s="230"/>
      <c r="S187" s="228" t="s">
        <v>64</v>
      </c>
      <c r="T187" s="229"/>
      <c r="U187" s="236"/>
    </row>
    <row r="188" spans="3:21" ht="15" customHeight="1" x14ac:dyDescent="0.25">
      <c r="C188" s="233" t="str">
        <f>Arkusz7!B2</f>
        <v>ROSJA</v>
      </c>
      <c r="D188" s="234"/>
      <c r="E188" s="234"/>
      <c r="F188" s="234"/>
      <c r="G188" s="139">
        <f>Arkusz7!C2</f>
        <v>9</v>
      </c>
      <c r="H188" s="139"/>
      <c r="I188" s="139"/>
      <c r="J188" s="139">
        <f>Arkusz7!D2</f>
        <v>9</v>
      </c>
      <c r="K188" s="139"/>
      <c r="L188" s="139"/>
      <c r="M188" s="139">
        <f>Arkusz7!E2</f>
        <v>0</v>
      </c>
      <c r="N188" s="139"/>
      <c r="O188" s="139"/>
      <c r="P188" s="139">
        <f>Arkusz7!F2</f>
        <v>289</v>
      </c>
      <c r="Q188" s="139"/>
      <c r="R188" s="139"/>
      <c r="S188" s="139">
        <f>Arkusz7!G2</f>
        <v>447</v>
      </c>
      <c r="T188" s="139"/>
      <c r="U188" s="139"/>
    </row>
    <row r="189" spans="3:21" ht="15" customHeight="1" x14ac:dyDescent="0.25">
      <c r="C189" s="140" t="str">
        <f>Arkusz7!B3</f>
        <v>UKRAINA</v>
      </c>
      <c r="D189" s="141"/>
      <c r="E189" s="141"/>
      <c r="F189" s="141"/>
      <c r="G189" s="222">
        <f>Arkusz7!C3</f>
        <v>0</v>
      </c>
      <c r="H189" s="222"/>
      <c r="I189" s="222"/>
      <c r="J189" s="222">
        <f>Arkusz7!D3</f>
        <v>25</v>
      </c>
      <c r="K189" s="222"/>
      <c r="L189" s="222"/>
      <c r="M189" s="222">
        <f>Arkusz7!E3</f>
        <v>0</v>
      </c>
      <c r="N189" s="222"/>
      <c r="O189" s="222"/>
      <c r="P189" s="222">
        <f>Arkusz7!F3</f>
        <v>86</v>
      </c>
      <c r="Q189" s="222"/>
      <c r="R189" s="222"/>
      <c r="S189" s="222">
        <f>Arkusz7!G3</f>
        <v>42</v>
      </c>
      <c r="T189" s="222"/>
      <c r="U189" s="222"/>
    </row>
    <row r="190" spans="3:21" ht="15" customHeight="1" x14ac:dyDescent="0.25">
      <c r="C190" s="233" t="str">
        <f>Arkusz7!B4</f>
        <v>TADŻYKISTAN</v>
      </c>
      <c r="D190" s="234"/>
      <c r="E190" s="234"/>
      <c r="F190" s="234"/>
      <c r="G190" s="139">
        <f>Arkusz7!C4</f>
        <v>0</v>
      </c>
      <c r="H190" s="139"/>
      <c r="I190" s="139"/>
      <c r="J190" s="139">
        <f>Arkusz7!D4</f>
        <v>2</v>
      </c>
      <c r="K190" s="139"/>
      <c r="L190" s="139"/>
      <c r="M190" s="139">
        <f>Arkusz7!E4</f>
        <v>0</v>
      </c>
      <c r="N190" s="139"/>
      <c r="O190" s="139"/>
      <c r="P190" s="139">
        <f>Arkusz7!F4</f>
        <v>31</v>
      </c>
      <c r="Q190" s="139"/>
      <c r="R190" s="139"/>
      <c r="S190" s="139">
        <f>Arkusz7!G4</f>
        <v>8</v>
      </c>
      <c r="T190" s="139"/>
      <c r="U190" s="139"/>
    </row>
    <row r="191" spans="3:21" ht="15" customHeight="1" x14ac:dyDescent="0.25">
      <c r="C191" s="140" t="str">
        <f>Arkusz7!B5</f>
        <v>BIAŁORUŚ</v>
      </c>
      <c r="D191" s="141"/>
      <c r="E191" s="141"/>
      <c r="F191" s="141"/>
      <c r="G191" s="222">
        <f>Arkusz7!C5</f>
        <v>4</v>
      </c>
      <c r="H191" s="222"/>
      <c r="I191" s="222"/>
      <c r="J191" s="222">
        <f>Arkusz7!D5</f>
        <v>0</v>
      </c>
      <c r="K191" s="222"/>
      <c r="L191" s="222"/>
      <c r="M191" s="222">
        <f>Arkusz7!E5</f>
        <v>0</v>
      </c>
      <c r="N191" s="222"/>
      <c r="O191" s="222"/>
      <c r="P191" s="222">
        <f>Arkusz7!F5</f>
        <v>1</v>
      </c>
      <c r="Q191" s="222"/>
      <c r="R191" s="222"/>
      <c r="S191" s="222">
        <f>Arkusz7!G5</f>
        <v>8</v>
      </c>
      <c r="T191" s="222"/>
      <c r="U191" s="222"/>
    </row>
    <row r="192" spans="3:21" ht="15" customHeight="1" x14ac:dyDescent="0.25">
      <c r="C192" s="233" t="str">
        <f>Arkusz7!B6</f>
        <v>WIETNAM</v>
      </c>
      <c r="D192" s="234"/>
      <c r="E192" s="234"/>
      <c r="F192" s="234"/>
      <c r="G192" s="139">
        <f>Arkusz7!C6</f>
        <v>0</v>
      </c>
      <c r="H192" s="139"/>
      <c r="I192" s="139"/>
      <c r="J192" s="139">
        <f>Arkusz7!D6</f>
        <v>0</v>
      </c>
      <c r="K192" s="139"/>
      <c r="L192" s="139"/>
      <c r="M192" s="139">
        <f>Arkusz7!E6</f>
        <v>0</v>
      </c>
      <c r="N192" s="139"/>
      <c r="O192" s="139"/>
      <c r="P192" s="139">
        <f>Arkusz7!F6</f>
        <v>5</v>
      </c>
      <c r="Q192" s="139"/>
      <c r="R192" s="139"/>
      <c r="S192" s="139">
        <f>Arkusz7!G6</f>
        <v>5</v>
      </c>
      <c r="T192" s="139"/>
      <c r="U192" s="139"/>
    </row>
    <row r="193" spans="1:25" ht="15" customHeight="1" thickBot="1" x14ac:dyDescent="0.3">
      <c r="C193" s="145" t="str">
        <f>Arkusz7!B7</f>
        <v>Pozostałe</v>
      </c>
      <c r="D193" s="146"/>
      <c r="E193" s="146"/>
      <c r="F193" s="146"/>
      <c r="G193" s="144">
        <f>Arkusz7!C7</f>
        <v>5</v>
      </c>
      <c r="H193" s="144"/>
      <c r="I193" s="144"/>
      <c r="J193" s="144">
        <f>Arkusz7!D7</f>
        <v>2</v>
      </c>
      <c r="K193" s="144"/>
      <c r="L193" s="144"/>
      <c r="M193" s="144">
        <f>Arkusz7!E7</f>
        <v>0</v>
      </c>
      <c r="N193" s="144"/>
      <c r="O193" s="144"/>
      <c r="P193" s="144">
        <f>Arkusz7!F7</f>
        <v>38</v>
      </c>
      <c r="Q193" s="144"/>
      <c r="R193" s="144"/>
      <c r="S193" s="144">
        <f>Arkusz7!G7</f>
        <v>47</v>
      </c>
      <c r="T193" s="144"/>
      <c r="U193" s="144"/>
    </row>
    <row r="194" spans="1:25" ht="15" customHeight="1" thickBot="1" x14ac:dyDescent="0.3">
      <c r="C194" s="147" t="s">
        <v>1</v>
      </c>
      <c r="D194" s="148"/>
      <c r="E194" s="148"/>
      <c r="F194" s="148"/>
      <c r="G194" s="114">
        <f>SUM(G188:I193)</f>
        <v>18</v>
      </c>
      <c r="H194" s="114"/>
      <c r="I194" s="114"/>
      <c r="J194" s="114">
        <f t="shared" ref="J194" si="4">SUM(J188:L193)</f>
        <v>38</v>
      </c>
      <c r="K194" s="114"/>
      <c r="L194" s="114"/>
      <c r="M194" s="114">
        <f t="shared" ref="M194" si="5">SUM(M188:O193)</f>
        <v>0</v>
      </c>
      <c r="N194" s="114"/>
      <c r="O194" s="114"/>
      <c r="P194" s="114">
        <f t="shared" ref="P194" si="6">SUM(P188:R193)</f>
        <v>450</v>
      </c>
      <c r="Q194" s="114"/>
      <c r="R194" s="114"/>
      <c r="S194" s="114">
        <f>SUM(S188:U193)</f>
        <v>557</v>
      </c>
      <c r="T194" s="114"/>
      <c r="U194" s="115"/>
    </row>
    <row r="196" spans="1:25" s="63" customFormat="1" x14ac:dyDescent="0.25">
      <c r="Y196" s="6"/>
    </row>
    <row r="197" spans="1:25" s="63" customFormat="1" x14ac:dyDescent="0.25">
      <c r="Y197" s="6"/>
    </row>
    <row r="198" spans="1:25" s="63" customFormat="1" x14ac:dyDescent="0.25">
      <c r="Y198" s="6"/>
    </row>
    <row r="199" spans="1:25" s="63" customFormat="1" x14ac:dyDescent="0.25">
      <c r="Y199" s="6"/>
    </row>
    <row r="200" spans="1:25" s="63" customFormat="1" x14ac:dyDescent="0.25">
      <c r="Y200" s="6"/>
    </row>
    <row r="201" spans="1:25" s="63" customFormat="1" x14ac:dyDescent="0.25">
      <c r="Y201" s="6"/>
    </row>
    <row r="202" spans="1:25" s="63" customFormat="1" x14ac:dyDescent="0.25">
      <c r="Y202" s="6"/>
    </row>
    <row r="203" spans="1:25" s="63" customFormat="1" x14ac:dyDescent="0.25">
      <c r="Y203" s="6"/>
    </row>
    <row r="204" spans="1:25" s="63" customFormat="1" x14ac:dyDescent="0.25">
      <c r="Y204" s="6"/>
    </row>
    <row r="205" spans="1:25" s="63" customFormat="1" x14ac:dyDescent="0.25">
      <c r="Y205" s="6"/>
    </row>
    <row r="207" spans="1:25" x14ac:dyDescent="0.25">
      <c r="A207" s="65" t="s">
        <v>166</v>
      </c>
      <c r="B207" s="237"/>
      <c r="C207" s="237"/>
      <c r="D207" s="237"/>
      <c r="E207" s="237"/>
      <c r="F207" s="237"/>
      <c r="G207" s="237"/>
      <c r="H207" s="237"/>
      <c r="I207" s="237"/>
      <c r="J207" s="237"/>
      <c r="K207" s="237"/>
      <c r="L207" s="237"/>
      <c r="M207" s="237"/>
      <c r="N207" s="237"/>
      <c r="O207" s="237"/>
      <c r="P207" s="237"/>
      <c r="Q207" s="237"/>
      <c r="R207" s="237"/>
      <c r="S207" s="237"/>
      <c r="T207" s="237"/>
      <c r="U207" s="237"/>
      <c r="V207" s="237"/>
      <c r="W207" s="237"/>
      <c r="X207" s="237"/>
      <c r="Y207" s="237"/>
    </row>
    <row r="208" spans="1:25" s="51" customFormat="1" x14ac:dyDescent="0.25">
      <c r="A208" s="65"/>
      <c r="B208" s="237"/>
      <c r="C208" s="237"/>
      <c r="D208" s="237"/>
      <c r="E208" s="237"/>
      <c r="F208" s="237"/>
      <c r="G208" s="237"/>
      <c r="H208" s="237"/>
      <c r="I208" s="237"/>
      <c r="J208" s="237"/>
      <c r="K208" s="237"/>
      <c r="L208" s="237"/>
      <c r="M208" s="237"/>
      <c r="N208" s="237"/>
      <c r="O208" s="237"/>
      <c r="P208" s="237"/>
      <c r="Q208" s="237"/>
      <c r="R208" s="237"/>
      <c r="S208" s="237"/>
      <c r="T208" s="237"/>
      <c r="U208" s="237"/>
      <c r="V208" s="237"/>
      <c r="W208" s="237"/>
      <c r="X208" s="237"/>
      <c r="Y208" s="237"/>
    </row>
    <row r="209" spans="1:25" s="51" customFormat="1" x14ac:dyDescent="0.25">
      <c r="A209" s="65"/>
      <c r="B209" s="237"/>
      <c r="C209" s="237"/>
      <c r="D209" s="237"/>
      <c r="E209" s="237"/>
      <c r="F209" s="237"/>
      <c r="G209" s="237"/>
      <c r="H209" s="237"/>
      <c r="I209" s="237"/>
      <c r="J209" s="237"/>
      <c r="K209" s="237"/>
      <c r="L209" s="237"/>
      <c r="M209" s="237"/>
      <c r="N209" s="237"/>
      <c r="O209" s="237"/>
      <c r="P209" s="237"/>
      <c r="Q209" s="237"/>
      <c r="R209" s="237"/>
      <c r="S209" s="237"/>
      <c r="T209" s="237"/>
      <c r="U209" s="237"/>
      <c r="V209" s="237"/>
      <c r="W209" s="237"/>
      <c r="X209" s="237"/>
      <c r="Y209" s="237"/>
    </row>
    <row r="210" spans="1:25" s="51" customFormat="1" x14ac:dyDescent="0.25">
      <c r="A210" s="65"/>
      <c r="B210" s="237"/>
      <c r="C210" s="237"/>
      <c r="D210" s="237"/>
      <c r="E210" s="237"/>
      <c r="F210" s="237"/>
      <c r="G210" s="237"/>
      <c r="H210" s="237"/>
      <c r="I210" s="237"/>
      <c r="J210" s="237"/>
      <c r="K210" s="237"/>
      <c r="L210" s="237"/>
      <c r="M210" s="237"/>
      <c r="N210" s="237"/>
      <c r="O210" s="237"/>
      <c r="P210" s="237"/>
      <c r="Q210" s="237"/>
      <c r="R210" s="237"/>
      <c r="S210" s="237"/>
      <c r="T210" s="237"/>
      <c r="U210" s="237"/>
      <c r="V210" s="237"/>
      <c r="W210" s="237"/>
      <c r="X210" s="237"/>
      <c r="Y210" s="237"/>
    </row>
    <row r="211" spans="1:25" s="51" customFormat="1" x14ac:dyDescent="0.25">
      <c r="A211" s="65"/>
      <c r="B211" s="237"/>
      <c r="C211" s="237"/>
      <c r="D211" s="237"/>
      <c r="E211" s="237"/>
      <c r="F211" s="237"/>
      <c r="G211" s="237"/>
      <c r="H211" s="237"/>
      <c r="I211" s="237"/>
      <c r="J211" s="237"/>
      <c r="K211" s="237"/>
      <c r="L211" s="237"/>
      <c r="M211" s="237"/>
      <c r="N211" s="237"/>
      <c r="O211" s="237"/>
      <c r="P211" s="237"/>
      <c r="Q211" s="237"/>
      <c r="R211" s="237"/>
      <c r="S211" s="237"/>
      <c r="T211" s="237"/>
      <c r="U211" s="237"/>
      <c r="V211" s="237"/>
      <c r="W211" s="237"/>
      <c r="X211" s="237"/>
      <c r="Y211" s="237"/>
    </row>
    <row r="212" spans="1:25" s="51" customFormat="1" x14ac:dyDescent="0.25">
      <c r="A212" s="65"/>
      <c r="B212" s="237"/>
      <c r="C212" s="237"/>
      <c r="D212" s="237"/>
      <c r="E212" s="237"/>
      <c r="F212" s="237"/>
      <c r="G212" s="237"/>
      <c r="H212" s="237"/>
      <c r="I212" s="237"/>
      <c r="J212" s="237"/>
      <c r="K212" s="237"/>
      <c r="L212" s="237"/>
      <c r="M212" s="237"/>
      <c r="N212" s="237"/>
      <c r="O212" s="237"/>
      <c r="P212" s="237"/>
      <c r="Q212" s="237"/>
      <c r="R212" s="237"/>
      <c r="S212" s="237"/>
      <c r="T212" s="237"/>
      <c r="U212" s="237"/>
      <c r="V212" s="237"/>
      <c r="W212" s="237"/>
      <c r="X212" s="237"/>
      <c r="Y212" s="237"/>
    </row>
    <row r="213" spans="1:25" s="51" customFormat="1" x14ac:dyDescent="0.25">
      <c r="A213" s="65"/>
      <c r="B213" s="237"/>
      <c r="C213" s="237"/>
      <c r="D213" s="237"/>
      <c r="E213" s="237"/>
      <c r="F213" s="237"/>
      <c r="G213" s="237"/>
      <c r="H213" s="237"/>
      <c r="I213" s="237"/>
      <c r="J213" s="237"/>
      <c r="K213" s="237"/>
      <c r="L213" s="237"/>
      <c r="M213" s="237"/>
      <c r="N213" s="237"/>
      <c r="O213" s="237"/>
      <c r="P213" s="237"/>
      <c r="Q213" s="237"/>
      <c r="R213" s="237"/>
      <c r="S213" s="237"/>
      <c r="T213" s="237"/>
      <c r="U213" s="237"/>
      <c r="V213" s="237"/>
      <c r="W213" s="237"/>
      <c r="X213" s="237"/>
      <c r="Y213" s="237"/>
    </row>
    <row r="214" spans="1:25" s="51" customFormat="1" x14ac:dyDescent="0.25">
      <c r="A214" s="65"/>
      <c r="B214" s="237"/>
      <c r="C214" s="237"/>
      <c r="D214" s="237"/>
      <c r="E214" s="237"/>
      <c r="F214" s="237"/>
      <c r="G214" s="237"/>
      <c r="H214" s="237"/>
      <c r="I214" s="237"/>
      <c r="J214" s="237"/>
      <c r="K214" s="237"/>
      <c r="L214" s="237"/>
      <c r="M214" s="237"/>
      <c r="N214" s="237"/>
      <c r="O214" s="237"/>
      <c r="P214" s="237"/>
      <c r="Q214" s="237"/>
      <c r="R214" s="237"/>
      <c r="S214" s="237"/>
      <c r="T214" s="237"/>
      <c r="U214" s="237"/>
      <c r="V214" s="237"/>
      <c r="W214" s="237"/>
      <c r="X214" s="237"/>
      <c r="Y214" s="237"/>
    </row>
    <row r="215" spans="1:25" x14ac:dyDescent="0.25">
      <c r="A215" s="237"/>
      <c r="B215" s="237"/>
      <c r="C215" s="237"/>
      <c r="D215" s="237"/>
      <c r="E215" s="237"/>
      <c r="F215" s="237"/>
      <c r="G215" s="237"/>
      <c r="H215" s="237"/>
      <c r="I215" s="237"/>
      <c r="J215" s="237"/>
      <c r="K215" s="237"/>
      <c r="L215" s="237"/>
      <c r="M215" s="237"/>
      <c r="N215" s="237"/>
      <c r="O215" s="237"/>
      <c r="P215" s="237"/>
      <c r="Q215" s="237"/>
      <c r="R215" s="237"/>
      <c r="S215" s="237"/>
      <c r="T215" s="237"/>
      <c r="U215" s="237"/>
      <c r="V215" s="237"/>
      <c r="W215" s="237"/>
      <c r="X215" s="237"/>
      <c r="Y215" s="237"/>
    </row>
    <row r="216" spans="1:25" x14ac:dyDescent="0.25">
      <c r="A216" s="237"/>
      <c r="B216" s="237"/>
      <c r="C216" s="237"/>
      <c r="D216" s="237"/>
      <c r="E216" s="237"/>
      <c r="F216" s="237"/>
      <c r="G216" s="237"/>
      <c r="H216" s="237"/>
      <c r="I216" s="237"/>
      <c r="J216" s="237"/>
      <c r="K216" s="237"/>
      <c r="L216" s="237"/>
      <c r="M216" s="237"/>
      <c r="N216" s="237"/>
      <c r="O216" s="237"/>
      <c r="P216" s="237"/>
      <c r="Q216" s="237"/>
      <c r="R216" s="237"/>
      <c r="S216" s="237"/>
      <c r="T216" s="237"/>
      <c r="U216" s="237"/>
      <c r="V216" s="237"/>
      <c r="W216" s="237"/>
      <c r="X216" s="237"/>
      <c r="Y216" s="237"/>
    </row>
    <row r="217" spans="1:25" x14ac:dyDescent="0.25">
      <c r="A217" s="237"/>
      <c r="B217" s="237"/>
      <c r="C217" s="237"/>
      <c r="D217" s="237"/>
      <c r="E217" s="237"/>
      <c r="F217" s="237"/>
      <c r="G217" s="237"/>
      <c r="H217" s="237"/>
      <c r="I217" s="237"/>
      <c r="J217" s="237"/>
      <c r="K217" s="237"/>
      <c r="L217" s="237"/>
      <c r="M217" s="237"/>
      <c r="N217" s="237"/>
      <c r="O217" s="237"/>
      <c r="P217" s="237"/>
      <c r="Q217" s="237"/>
      <c r="R217" s="237"/>
      <c r="S217" s="237"/>
      <c r="T217" s="237"/>
      <c r="U217" s="237"/>
      <c r="V217" s="237"/>
      <c r="W217" s="237"/>
      <c r="X217" s="237"/>
      <c r="Y217" s="237"/>
    </row>
    <row r="218" spans="1:25" x14ac:dyDescent="0.25">
      <c r="A218" s="237"/>
      <c r="B218" s="237"/>
      <c r="C218" s="237"/>
      <c r="D218" s="237"/>
      <c r="E218" s="237"/>
      <c r="F218" s="237"/>
      <c r="G218" s="237"/>
      <c r="H218" s="237"/>
      <c r="I218" s="237"/>
      <c r="J218" s="237"/>
      <c r="K218" s="237"/>
      <c r="L218" s="237"/>
      <c r="M218" s="237"/>
      <c r="N218" s="237"/>
      <c r="O218" s="237"/>
      <c r="P218" s="237"/>
      <c r="Q218" s="237"/>
      <c r="R218" s="237"/>
      <c r="S218" s="237"/>
      <c r="T218" s="237"/>
      <c r="U218" s="237"/>
      <c r="V218" s="237"/>
      <c r="W218" s="237"/>
      <c r="X218" s="237"/>
      <c r="Y218" s="237"/>
    </row>
    <row r="219" spans="1:25" x14ac:dyDescent="0.25">
      <c r="A219" s="237"/>
      <c r="B219" s="237"/>
      <c r="C219" s="237"/>
      <c r="D219" s="237"/>
      <c r="E219" s="237"/>
      <c r="F219" s="237"/>
      <c r="G219" s="237"/>
      <c r="H219" s="237"/>
      <c r="I219" s="237"/>
      <c r="J219" s="237"/>
      <c r="K219" s="237"/>
      <c r="L219" s="237"/>
      <c r="M219" s="237"/>
      <c r="N219" s="237"/>
      <c r="O219" s="237"/>
      <c r="P219" s="237"/>
      <c r="Q219" s="237"/>
      <c r="R219" s="237"/>
      <c r="S219" s="237"/>
      <c r="T219" s="237"/>
      <c r="U219" s="237"/>
      <c r="V219" s="237"/>
      <c r="W219" s="237"/>
      <c r="X219" s="237"/>
      <c r="Y219" s="237"/>
    </row>
    <row r="220" spans="1:25" x14ac:dyDescent="0.25">
      <c r="A220" s="237"/>
      <c r="B220" s="237"/>
      <c r="C220" s="237"/>
      <c r="D220" s="237"/>
      <c r="E220" s="237"/>
      <c r="F220" s="237"/>
      <c r="G220" s="237"/>
      <c r="H220" s="237"/>
      <c r="I220" s="237"/>
      <c r="J220" s="237"/>
      <c r="K220" s="237"/>
      <c r="L220" s="237"/>
      <c r="M220" s="237"/>
      <c r="N220" s="237"/>
      <c r="O220" s="237"/>
      <c r="P220" s="237"/>
      <c r="Q220" s="237"/>
      <c r="R220" s="237"/>
      <c r="S220" s="237"/>
      <c r="T220" s="237"/>
      <c r="U220" s="237"/>
      <c r="V220" s="237"/>
      <c r="W220" s="237"/>
      <c r="X220" s="237"/>
      <c r="Y220" s="237"/>
    </row>
    <row r="221" spans="1:25" x14ac:dyDescent="0.25">
      <c r="A221" s="237"/>
      <c r="B221" s="237"/>
      <c r="C221" s="237"/>
      <c r="D221" s="237"/>
      <c r="E221" s="237"/>
      <c r="F221" s="237"/>
      <c r="G221" s="237"/>
      <c r="H221" s="237"/>
      <c r="I221" s="237"/>
      <c r="J221" s="237"/>
      <c r="K221" s="237"/>
      <c r="L221" s="237"/>
      <c r="M221" s="237"/>
      <c r="N221" s="237"/>
      <c r="O221" s="237"/>
      <c r="P221" s="237"/>
      <c r="Q221" s="237"/>
      <c r="R221" s="237"/>
      <c r="S221" s="237"/>
      <c r="T221" s="237"/>
      <c r="U221" s="237"/>
      <c r="V221" s="237"/>
      <c r="W221" s="237"/>
      <c r="X221" s="237"/>
      <c r="Y221" s="237"/>
    </row>
    <row r="222" spans="1:25" x14ac:dyDescent="0.25">
      <c r="A222" s="237"/>
      <c r="B222" s="237"/>
      <c r="C222" s="237"/>
      <c r="D222" s="237"/>
      <c r="E222" s="237"/>
      <c r="F222" s="237"/>
      <c r="G222" s="237"/>
      <c r="H222" s="237"/>
      <c r="I222" s="237"/>
      <c r="J222" s="237"/>
      <c r="K222" s="237"/>
      <c r="L222" s="237"/>
      <c r="M222" s="237"/>
      <c r="N222" s="237"/>
      <c r="O222" s="237"/>
      <c r="P222" s="237"/>
      <c r="Q222" s="237"/>
      <c r="R222" s="237"/>
      <c r="S222" s="237"/>
      <c r="T222" s="237"/>
      <c r="U222" s="237"/>
      <c r="V222" s="237"/>
      <c r="W222" s="237"/>
      <c r="X222" s="237"/>
      <c r="Y222" s="237"/>
    </row>
    <row r="223" spans="1:25" x14ac:dyDescent="0.25">
      <c r="A223" s="237"/>
      <c r="B223" s="237"/>
      <c r="C223" s="237"/>
      <c r="D223" s="237"/>
      <c r="E223" s="237"/>
      <c r="F223" s="237"/>
      <c r="G223" s="237"/>
      <c r="H223" s="237"/>
      <c r="I223" s="237"/>
      <c r="J223" s="237"/>
      <c r="K223" s="237"/>
      <c r="L223" s="237"/>
      <c r="M223" s="237"/>
      <c r="N223" s="237"/>
      <c r="O223" s="237"/>
      <c r="P223" s="237"/>
      <c r="Q223" s="237"/>
      <c r="R223" s="237"/>
      <c r="S223" s="237"/>
      <c r="T223" s="237"/>
      <c r="U223" s="237"/>
      <c r="V223" s="237"/>
      <c r="W223" s="237"/>
      <c r="X223" s="237"/>
      <c r="Y223" s="237"/>
    </row>
    <row r="224" spans="1:25" x14ac:dyDescent="0.25">
      <c r="A224" s="237"/>
      <c r="B224" s="237"/>
      <c r="C224" s="237"/>
      <c r="D224" s="237"/>
      <c r="E224" s="237"/>
      <c r="F224" s="237"/>
      <c r="G224" s="237"/>
      <c r="H224" s="237"/>
      <c r="I224" s="237"/>
      <c r="J224" s="237"/>
      <c r="K224" s="237"/>
      <c r="L224" s="237"/>
      <c r="M224" s="237"/>
      <c r="N224" s="237"/>
      <c r="O224" s="237"/>
      <c r="P224" s="237"/>
      <c r="Q224" s="237"/>
      <c r="R224" s="237"/>
      <c r="S224" s="237"/>
      <c r="T224" s="237"/>
      <c r="U224" s="237"/>
      <c r="V224" s="237"/>
      <c r="W224" s="237"/>
      <c r="X224" s="237"/>
      <c r="Y224" s="237"/>
    </row>
    <row r="226" spans="1:25" s="51" customFormat="1" x14ac:dyDescent="0.25">
      <c r="Y226" s="6"/>
    </row>
    <row r="227" spans="1:25" s="51" customFormat="1" x14ac:dyDescent="0.25">
      <c r="Y227" s="6"/>
    </row>
    <row r="228" spans="1:25" s="51" customFormat="1" x14ac:dyDescent="0.25">
      <c r="Y228" s="6"/>
    </row>
    <row r="229" spans="1:25" s="51" customFormat="1" x14ac:dyDescent="0.25">
      <c r="Y229" s="6"/>
    </row>
    <row r="232" spans="1:25" ht="15" customHeight="1" x14ac:dyDescent="0.25">
      <c r="A232" s="199" t="s">
        <v>150</v>
      </c>
      <c r="B232" s="199"/>
      <c r="C232" s="199"/>
      <c r="D232" s="199"/>
      <c r="E232" s="199"/>
      <c r="F232" s="199"/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  <c r="T232" s="199"/>
      <c r="U232" s="199"/>
      <c r="V232" s="199"/>
      <c r="W232" s="199"/>
      <c r="X232" s="199"/>
      <c r="Y232" s="199"/>
    </row>
    <row r="233" spans="1:25" x14ac:dyDescent="0.25">
      <c r="A233" s="199"/>
      <c r="B233" s="199"/>
      <c r="C233" s="199"/>
      <c r="D233" s="199"/>
      <c r="E233" s="199"/>
      <c r="F233" s="199"/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  <c r="T233" s="199"/>
      <c r="U233" s="199"/>
      <c r="V233" s="199"/>
      <c r="W233" s="199"/>
      <c r="X233" s="199"/>
      <c r="Y233" s="199"/>
    </row>
    <row r="234" spans="1:25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5" ht="15.75" thickBot="1" x14ac:dyDescent="0.3"/>
    <row r="236" spans="1:25" ht="27" customHeight="1" x14ac:dyDescent="0.25">
      <c r="B236" s="149" t="s">
        <v>8</v>
      </c>
      <c r="C236" s="150"/>
      <c r="D236" s="150"/>
      <c r="E236" s="150"/>
      <c r="F236" s="150"/>
      <c r="G236" s="150"/>
      <c r="H236" s="150"/>
      <c r="I236" s="150"/>
      <c r="J236" s="153" t="str">
        <f>Arkusz8!C6</f>
        <v>25.01.2017 - 31.01.2017</v>
      </c>
      <c r="K236" s="153"/>
      <c r="L236" s="153"/>
      <c r="M236" s="153" t="str">
        <f>Arkusz8!C10</f>
        <v>01.02.2017 - 07.02.2017</v>
      </c>
      <c r="N236" s="153"/>
      <c r="O236" s="153"/>
      <c r="P236" s="153" t="str">
        <f>Arkusz8!C9</f>
        <v>08.02.2017 - 14.02.2017</v>
      </c>
      <c r="Q236" s="153"/>
      <c r="R236" s="153"/>
      <c r="S236" s="153" t="str">
        <f>Arkusz8!C8</f>
        <v>15.02.2017 - 21.02.2017</v>
      </c>
      <c r="T236" s="153"/>
      <c r="U236" s="153"/>
      <c r="V236" s="153" t="str">
        <f>Arkusz8!C7</f>
        <v>22.02.2017 - 28.02.2017</v>
      </c>
      <c r="W236" s="153"/>
      <c r="X236" s="160"/>
    </row>
    <row r="237" spans="1:25" ht="15" customHeight="1" x14ac:dyDescent="0.25">
      <c r="B237" s="238" t="s">
        <v>28</v>
      </c>
      <c r="C237" s="239"/>
      <c r="D237" s="239"/>
      <c r="E237" s="239"/>
      <c r="F237" s="239"/>
      <c r="G237" s="239"/>
      <c r="H237" s="239"/>
      <c r="I237" s="239"/>
      <c r="J237" s="158">
        <f>Arkusz8!A6</f>
        <v>2032</v>
      </c>
      <c r="K237" s="158"/>
      <c r="L237" s="158"/>
      <c r="M237" s="158">
        <f>Arkusz8!A5</f>
        <v>2028</v>
      </c>
      <c r="N237" s="158"/>
      <c r="O237" s="158"/>
      <c r="P237" s="158">
        <f>Arkusz8!A4</f>
        <v>2018</v>
      </c>
      <c r="Q237" s="158"/>
      <c r="R237" s="158"/>
      <c r="S237" s="158">
        <f>Arkusz8!A3</f>
        <v>1998</v>
      </c>
      <c r="T237" s="158"/>
      <c r="U237" s="158"/>
      <c r="V237" s="158">
        <f>Arkusz8!A2</f>
        <v>2017</v>
      </c>
      <c r="W237" s="158"/>
      <c r="X237" s="158"/>
    </row>
    <row r="238" spans="1:25" x14ac:dyDescent="0.25">
      <c r="B238" s="283" t="s">
        <v>5</v>
      </c>
      <c r="C238" s="284"/>
      <c r="D238" s="284"/>
      <c r="E238" s="284"/>
      <c r="F238" s="284"/>
      <c r="G238" s="284"/>
      <c r="H238" s="284"/>
      <c r="I238" s="284"/>
      <c r="J238" s="139">
        <f>Arkusz8!A11</f>
        <v>2260</v>
      </c>
      <c r="K238" s="139"/>
      <c r="L238" s="139"/>
      <c r="M238" s="139">
        <f>Arkusz8!A10</f>
        <v>2304</v>
      </c>
      <c r="N238" s="139"/>
      <c r="O238" s="139"/>
      <c r="P238" s="139">
        <f>Arkusz8!A9</f>
        <v>2280</v>
      </c>
      <c r="Q238" s="139"/>
      <c r="R238" s="139"/>
      <c r="S238" s="139">
        <f>Arkusz8!A8</f>
        <v>2284</v>
      </c>
      <c r="T238" s="139"/>
      <c r="U238" s="139"/>
      <c r="V238" s="139">
        <f>Arkusz8!A7</f>
        <v>2298</v>
      </c>
      <c r="W238" s="139"/>
      <c r="X238" s="139"/>
    </row>
    <row r="239" spans="1:25" ht="15" customHeight="1" x14ac:dyDescent="0.25">
      <c r="B239" s="238" t="s">
        <v>6</v>
      </c>
      <c r="C239" s="239"/>
      <c r="D239" s="239"/>
      <c r="E239" s="239"/>
      <c r="F239" s="239"/>
      <c r="G239" s="239"/>
      <c r="H239" s="239"/>
      <c r="I239" s="239"/>
      <c r="J239" s="158">
        <f>Arkusz8!A16</f>
        <v>92</v>
      </c>
      <c r="K239" s="158"/>
      <c r="L239" s="158"/>
      <c r="M239" s="158">
        <f>Arkusz8!A15</f>
        <v>91</v>
      </c>
      <c r="N239" s="158"/>
      <c r="O239" s="158"/>
      <c r="P239" s="158">
        <f>Arkusz8!A14</f>
        <v>128</v>
      </c>
      <c r="Q239" s="158"/>
      <c r="R239" s="158"/>
      <c r="S239" s="158">
        <f>Arkusz8!A13</f>
        <v>95</v>
      </c>
      <c r="T239" s="158"/>
      <c r="U239" s="158"/>
      <c r="V239" s="158">
        <f>Arkusz8!A12</f>
        <v>116</v>
      </c>
      <c r="W239" s="158"/>
      <c r="X239" s="158"/>
    </row>
    <row r="240" spans="1:25" ht="15" customHeight="1" x14ac:dyDescent="0.25">
      <c r="B240" s="156" t="s">
        <v>7</v>
      </c>
      <c r="C240" s="157"/>
      <c r="D240" s="157"/>
      <c r="E240" s="157"/>
      <c r="F240" s="157"/>
      <c r="G240" s="157"/>
      <c r="H240" s="157"/>
      <c r="I240" s="157"/>
      <c r="J240" s="139">
        <f>Arkusz8!A21</f>
        <v>85</v>
      </c>
      <c r="K240" s="139"/>
      <c r="L240" s="139"/>
      <c r="M240" s="139">
        <f>Arkusz8!A20</f>
        <v>129</v>
      </c>
      <c r="N240" s="139"/>
      <c r="O240" s="139"/>
      <c r="P240" s="139">
        <f>Arkusz8!A19</f>
        <v>101</v>
      </c>
      <c r="Q240" s="139"/>
      <c r="R240" s="139"/>
      <c r="S240" s="139">
        <f>Arkusz8!A18</f>
        <v>95</v>
      </c>
      <c r="T240" s="139"/>
      <c r="U240" s="139"/>
      <c r="V240" s="139">
        <f>Arkusz8!A17</f>
        <v>96</v>
      </c>
      <c r="W240" s="139"/>
      <c r="X240" s="139"/>
    </row>
    <row r="241" spans="1:25" ht="15" customHeight="1" thickBot="1" x14ac:dyDescent="0.3">
      <c r="B241" s="118" t="s">
        <v>96</v>
      </c>
      <c r="C241" s="119"/>
      <c r="D241" s="119"/>
      <c r="E241" s="119"/>
      <c r="F241" s="119"/>
      <c r="G241" s="119"/>
      <c r="H241" s="119"/>
      <c r="I241" s="119"/>
      <c r="J241" s="159">
        <f>Arkusz8!A26</f>
        <v>2</v>
      </c>
      <c r="K241" s="159"/>
      <c r="L241" s="159"/>
      <c r="M241" s="159">
        <f>Arkusz8!A25</f>
        <v>2</v>
      </c>
      <c r="N241" s="159"/>
      <c r="O241" s="159"/>
      <c r="P241" s="159">
        <f>Arkusz8!A24</f>
        <v>2</v>
      </c>
      <c r="Q241" s="159"/>
      <c r="R241" s="159"/>
      <c r="S241" s="159">
        <f>Arkusz8!A23</f>
        <v>2</v>
      </c>
      <c r="T241" s="159"/>
      <c r="U241" s="159"/>
      <c r="V241" s="159">
        <f>Arkusz8!A22</f>
        <v>2</v>
      </c>
      <c r="W241" s="159"/>
      <c r="X241" s="159"/>
    </row>
    <row r="242" spans="1:25" ht="15" customHeight="1" thickBot="1" x14ac:dyDescent="0.3">
      <c r="B242" s="246" t="s">
        <v>97</v>
      </c>
      <c r="C242" s="247"/>
      <c r="D242" s="247"/>
      <c r="E242" s="247"/>
      <c r="F242" s="247"/>
      <c r="G242" s="247"/>
      <c r="H242" s="247"/>
      <c r="I242" s="247"/>
      <c r="J242" s="137">
        <f>SUM(J237,J238,J241)</f>
        <v>4294</v>
      </c>
      <c r="K242" s="137"/>
      <c r="L242" s="137"/>
      <c r="M242" s="137">
        <f>SUM(M237,M238,M241)</f>
        <v>4334</v>
      </c>
      <c r="N242" s="137"/>
      <c r="O242" s="137"/>
      <c r="P242" s="137">
        <f>SUM(P237,P238,P241)</f>
        <v>4300</v>
      </c>
      <c r="Q242" s="137"/>
      <c r="R242" s="137"/>
      <c r="S242" s="137">
        <f>SUM(S237,S238,S241)</f>
        <v>4284</v>
      </c>
      <c r="T242" s="137"/>
      <c r="U242" s="137"/>
      <c r="V242" s="137">
        <f>SUM(V237,V238,V241)</f>
        <v>4317</v>
      </c>
      <c r="W242" s="137"/>
      <c r="X242" s="138"/>
    </row>
    <row r="243" spans="1:25" s="40" customFormat="1" ht="15" customHeight="1" x14ac:dyDescent="0.25">
      <c r="B243" s="42"/>
      <c r="C243" s="42"/>
      <c r="D243" s="42"/>
      <c r="E243" s="42"/>
      <c r="F243" s="42"/>
      <c r="G243" s="42"/>
      <c r="H243" s="42"/>
      <c r="I243" s="42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6"/>
    </row>
    <row r="256" spans="1:2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5" x14ac:dyDescent="0.2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</row>
    <row r="258" spans="1:25" x14ac:dyDescent="0.25">
      <c r="A258" s="66" t="s">
        <v>167</v>
      </c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</row>
    <row r="259" spans="1:25" x14ac:dyDescent="0.25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</row>
    <row r="260" spans="1:25" x14ac:dyDescent="0.25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</row>
    <row r="261" spans="1:25" x14ac:dyDescent="0.25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</row>
    <row r="262" spans="1:25" x14ac:dyDescent="0.25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</row>
    <row r="263" spans="1:25" x14ac:dyDescent="0.25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x14ac:dyDescent="0.25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</row>
    <row r="265" spans="1:25" x14ac:dyDescent="0.25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</row>
    <row r="266" spans="1:25" x14ac:dyDescent="0.25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</row>
    <row r="269" spans="1:25" s="63" customFormat="1" x14ac:dyDescent="0.25">
      <c r="Y269" s="6"/>
    </row>
    <row r="271" spans="1:25" s="63" customFormat="1" x14ac:dyDescent="0.25">
      <c r="Y271" s="6"/>
    </row>
    <row r="272" spans="1:25" s="63" customFormat="1" x14ac:dyDescent="0.25">
      <c r="Y272" s="6"/>
    </row>
    <row r="273" spans="1:25" s="63" customFormat="1" x14ac:dyDescent="0.25">
      <c r="Y273" s="6"/>
    </row>
    <row r="274" spans="1:25" s="63" customFormat="1" x14ac:dyDescent="0.25">
      <c r="Y274" s="6"/>
    </row>
    <row r="275" spans="1:25" s="63" customFormat="1" x14ac:dyDescent="0.25">
      <c r="Y275" s="6"/>
    </row>
    <row r="276" spans="1:25" s="63" customFormat="1" x14ac:dyDescent="0.25">
      <c r="Y276" s="6"/>
    </row>
    <row r="277" spans="1:25" ht="18" x14ac:dyDescent="0.25">
      <c r="A277" s="8" t="s">
        <v>74</v>
      </c>
    </row>
    <row r="278" spans="1:25" ht="18" x14ac:dyDescent="0.25">
      <c r="A278" s="8"/>
    </row>
    <row r="280" spans="1:25" x14ac:dyDescent="0.25">
      <c r="A280" s="199" t="s">
        <v>67</v>
      </c>
      <c r="B280" s="199"/>
      <c r="C280" s="199"/>
      <c r="D280" s="199"/>
      <c r="E280" s="199"/>
      <c r="F280" s="199"/>
      <c r="G280" s="199"/>
      <c r="H280" s="199"/>
      <c r="I280" s="199"/>
      <c r="J280" s="199"/>
      <c r="K280" s="199"/>
      <c r="L280" s="199"/>
      <c r="M280" s="199"/>
      <c r="N280" s="199"/>
      <c r="O280" s="199"/>
      <c r="P280" s="199"/>
      <c r="Q280" s="199"/>
      <c r="R280" s="199"/>
      <c r="S280" s="199"/>
      <c r="T280" s="199"/>
      <c r="U280" s="199"/>
    </row>
    <row r="281" spans="1:25" x14ac:dyDescent="0.25">
      <c r="A281" s="199"/>
      <c r="B281" s="199"/>
      <c r="C281" s="199"/>
      <c r="D281" s="199"/>
      <c r="E281" s="199"/>
      <c r="F281" s="199"/>
      <c r="G281" s="199"/>
      <c r="H281" s="199"/>
      <c r="I281" s="199"/>
      <c r="J281" s="199"/>
      <c r="K281" s="199"/>
      <c r="L281" s="199"/>
      <c r="M281" s="199"/>
      <c r="N281" s="199"/>
      <c r="O281" s="199"/>
      <c r="P281" s="199"/>
      <c r="Q281" s="199"/>
      <c r="R281" s="199"/>
      <c r="S281" s="199"/>
      <c r="T281" s="199"/>
      <c r="U281" s="199"/>
    </row>
    <row r="282" spans="1:25" x14ac:dyDescent="0.25">
      <c r="A282" s="199"/>
      <c r="B282" s="199"/>
      <c r="C282" s="199"/>
      <c r="D282" s="199"/>
      <c r="E282" s="199"/>
      <c r="F282" s="199"/>
      <c r="G282" s="199"/>
      <c r="H282" s="199"/>
      <c r="I282" s="199"/>
      <c r="J282" s="199"/>
      <c r="K282" s="199"/>
      <c r="L282" s="199"/>
      <c r="M282" s="199"/>
      <c r="N282" s="199"/>
      <c r="O282" s="199"/>
      <c r="P282" s="199"/>
      <c r="Q282" s="199"/>
      <c r="R282" s="199"/>
      <c r="S282" s="199"/>
      <c r="T282" s="199"/>
      <c r="U282" s="199"/>
    </row>
    <row r="283" spans="1:25" ht="15.75" thickBot="1" x14ac:dyDescent="0.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5" ht="24.95" customHeight="1" x14ac:dyDescent="0.25">
      <c r="G284" s="106" t="s">
        <v>2</v>
      </c>
      <c r="H284" s="68"/>
      <c r="I284" s="68"/>
      <c r="J284" s="68"/>
      <c r="K284" s="68" t="s">
        <v>3</v>
      </c>
      <c r="L284" s="68"/>
      <c r="M284" s="248" t="str">
        <f>CONCATENATE("decyzje ",Arkusz18!A2," - ",Arkusz18!B2," r.")</f>
        <v>decyzje 01.02.2017 - 28.02.2017 r.</v>
      </c>
      <c r="N284" s="248"/>
      <c r="O284" s="248"/>
      <c r="P284" s="248"/>
      <c r="Q284" s="248"/>
      <c r="R284" s="249"/>
    </row>
    <row r="285" spans="1:25" ht="59.25" customHeight="1" x14ac:dyDescent="0.25">
      <c r="G285" s="135"/>
      <c r="H285" s="136"/>
      <c r="I285" s="136"/>
      <c r="J285" s="136"/>
      <c r="K285" s="136"/>
      <c r="L285" s="136"/>
      <c r="M285" s="142" t="s">
        <v>24</v>
      </c>
      <c r="N285" s="142"/>
      <c r="O285" s="142" t="s">
        <v>25</v>
      </c>
      <c r="P285" s="142"/>
      <c r="Q285" s="142" t="s">
        <v>26</v>
      </c>
      <c r="R285" s="143"/>
    </row>
    <row r="286" spans="1:25" ht="15" customHeight="1" x14ac:dyDescent="0.25">
      <c r="G286" s="244" t="s">
        <v>34</v>
      </c>
      <c r="H286" s="245"/>
      <c r="I286" s="245"/>
      <c r="J286" s="245"/>
      <c r="K286" s="74">
        <f>Arkusz9!B5</f>
        <v>12324</v>
      </c>
      <c r="L286" s="74"/>
      <c r="M286" s="64">
        <f>Arkusz9!B3</f>
        <v>7774</v>
      </c>
      <c r="N286" s="64"/>
      <c r="O286" s="64">
        <f>Arkusz9!B2</f>
        <v>839</v>
      </c>
      <c r="P286" s="64"/>
      <c r="Q286" s="64">
        <f>Arkusz9!B4</f>
        <v>359</v>
      </c>
      <c r="R286" s="132"/>
    </row>
    <row r="287" spans="1:25" ht="15" customHeight="1" x14ac:dyDescent="0.25">
      <c r="G287" s="122" t="s">
        <v>35</v>
      </c>
      <c r="H287" s="123"/>
      <c r="I287" s="123"/>
      <c r="J287" s="123"/>
      <c r="K287" s="124">
        <f>Arkusz9!B13</f>
        <v>1873</v>
      </c>
      <c r="L287" s="124"/>
      <c r="M287" s="125">
        <f>Arkusz9!B11</f>
        <v>1038</v>
      </c>
      <c r="N287" s="125"/>
      <c r="O287" s="125">
        <f>Arkusz9!B10</f>
        <v>77</v>
      </c>
      <c r="P287" s="125"/>
      <c r="Q287" s="125">
        <f>Arkusz9!B12</f>
        <v>61</v>
      </c>
      <c r="R287" s="126"/>
    </row>
    <row r="288" spans="1:25" ht="15.75" thickBot="1" x14ac:dyDescent="0.3">
      <c r="G288" s="127" t="s">
        <v>23</v>
      </c>
      <c r="H288" s="128"/>
      <c r="I288" s="128"/>
      <c r="J288" s="128"/>
      <c r="K288" s="129">
        <f>Arkusz9!B9</f>
        <v>232</v>
      </c>
      <c r="L288" s="129"/>
      <c r="M288" s="130">
        <f>Arkusz9!B7</f>
        <v>135</v>
      </c>
      <c r="N288" s="130"/>
      <c r="O288" s="130">
        <f>Arkusz9!B6</f>
        <v>20</v>
      </c>
      <c r="P288" s="130"/>
      <c r="Q288" s="130">
        <f>Arkusz9!B8</f>
        <v>21</v>
      </c>
      <c r="R288" s="131"/>
    </row>
    <row r="289" spans="7:26" ht="15.75" thickBot="1" x14ac:dyDescent="0.3">
      <c r="G289" s="133" t="s">
        <v>76</v>
      </c>
      <c r="H289" s="134"/>
      <c r="I289" s="134"/>
      <c r="J289" s="134"/>
      <c r="K289" s="120">
        <f>SUM(K286:K288)</f>
        <v>14429</v>
      </c>
      <c r="L289" s="120"/>
      <c r="M289" s="120">
        <f>SUM(M286:M288)</f>
        <v>8947</v>
      </c>
      <c r="N289" s="120"/>
      <c r="O289" s="120">
        <f>SUM(O286:O288)</f>
        <v>936</v>
      </c>
      <c r="P289" s="120"/>
      <c r="Q289" s="120">
        <f>SUM(Q286:Q288)</f>
        <v>441</v>
      </c>
      <c r="R289" s="121"/>
    </row>
    <row r="291" spans="7:26" x14ac:dyDescent="0.25">
      <c r="V291" s="11"/>
      <c r="W291" s="11"/>
      <c r="Z291" s="11"/>
    </row>
    <row r="297" spans="7:26" x14ac:dyDescent="0.25">
      <c r="V297" s="19"/>
      <c r="W297" s="19"/>
      <c r="X297" s="19"/>
      <c r="Y297" s="20"/>
      <c r="Z297" s="19"/>
    </row>
    <row r="298" spans="7:26" x14ac:dyDescent="0.25">
      <c r="V298" s="19"/>
      <c r="W298" s="19"/>
      <c r="X298" s="19"/>
      <c r="Y298" s="20"/>
      <c r="Z298" s="19"/>
    </row>
    <row r="299" spans="7:26" x14ac:dyDescent="0.25">
      <c r="V299" s="19"/>
      <c r="W299" s="19"/>
      <c r="X299" s="19"/>
      <c r="Y299" s="20"/>
      <c r="Z299" s="19"/>
    </row>
    <row r="300" spans="7:26" x14ac:dyDescent="0.25">
      <c r="V300" s="19"/>
      <c r="W300" s="19"/>
      <c r="X300" s="19"/>
      <c r="Y300" s="20"/>
      <c r="Z300" s="19"/>
    </row>
    <row r="301" spans="7:26" x14ac:dyDescent="0.25">
      <c r="V301" s="19"/>
      <c r="W301" s="19"/>
      <c r="X301" s="19"/>
      <c r="Y301" s="20"/>
      <c r="Z301" s="19"/>
    </row>
    <row r="302" spans="7:26" x14ac:dyDescent="0.25">
      <c r="V302" s="19"/>
      <c r="W302" s="19"/>
      <c r="X302" s="19"/>
      <c r="Y302" s="20"/>
      <c r="Z302" s="19"/>
    </row>
    <row r="303" spans="7:26" x14ac:dyDescent="0.25">
      <c r="V303" s="19"/>
      <c r="W303" s="19"/>
      <c r="X303" s="19"/>
      <c r="Y303" s="20"/>
      <c r="Z303" s="19"/>
    </row>
    <row r="304" spans="7:26" ht="15.75" thickBot="1" x14ac:dyDescent="0.3">
      <c r="V304" s="19"/>
      <c r="W304" s="19"/>
      <c r="X304" s="19"/>
      <c r="Y304" s="20"/>
      <c r="Z304" s="19"/>
    </row>
    <row r="305" spans="7:26" ht="15" customHeight="1" x14ac:dyDescent="0.25">
      <c r="G305" s="277" t="s">
        <v>2</v>
      </c>
      <c r="H305" s="278"/>
      <c r="I305" s="278"/>
      <c r="J305" s="278"/>
      <c r="K305" s="278"/>
      <c r="L305" s="278"/>
      <c r="M305" s="278"/>
      <c r="N305" s="278"/>
      <c r="O305" s="281" t="s">
        <v>3</v>
      </c>
      <c r="P305" s="281"/>
      <c r="Q305" s="290" t="s">
        <v>81</v>
      </c>
      <c r="R305" s="291"/>
      <c r="U305" s="19"/>
      <c r="V305" s="19"/>
      <c r="W305" s="19"/>
      <c r="X305" s="19"/>
      <c r="Y305" s="20"/>
    </row>
    <row r="306" spans="7:26" ht="46.5" customHeight="1" x14ac:dyDescent="0.25">
      <c r="G306" s="279"/>
      <c r="H306" s="280"/>
      <c r="I306" s="280"/>
      <c r="J306" s="280"/>
      <c r="K306" s="280"/>
      <c r="L306" s="280"/>
      <c r="M306" s="280"/>
      <c r="N306" s="280"/>
      <c r="O306" s="282"/>
      <c r="P306" s="282"/>
      <c r="Q306" s="292"/>
      <c r="R306" s="293"/>
      <c r="U306" s="19"/>
      <c r="V306" s="19"/>
      <c r="W306" s="19"/>
      <c r="X306" s="19"/>
      <c r="Y306" s="20"/>
    </row>
    <row r="307" spans="7:26" x14ac:dyDescent="0.25">
      <c r="G307" s="212" t="s">
        <v>77</v>
      </c>
      <c r="H307" s="213"/>
      <c r="I307" s="213"/>
      <c r="J307" s="213"/>
      <c r="K307" s="213"/>
      <c r="L307" s="213"/>
      <c r="M307" s="213"/>
      <c r="N307" s="213"/>
      <c r="O307" s="288">
        <f>Arkusz10!A2</f>
        <v>652</v>
      </c>
      <c r="P307" s="288"/>
      <c r="Q307" s="294">
        <f>Arkusz10!A3</f>
        <v>731</v>
      </c>
      <c r="R307" s="295"/>
      <c r="U307" s="19"/>
      <c r="V307" s="19"/>
      <c r="W307" s="19"/>
      <c r="X307" s="19"/>
      <c r="Y307" s="20"/>
    </row>
    <row r="308" spans="7:26" x14ac:dyDescent="0.25">
      <c r="G308" s="286" t="s">
        <v>78</v>
      </c>
      <c r="H308" s="287"/>
      <c r="I308" s="287"/>
      <c r="J308" s="287"/>
      <c r="K308" s="287"/>
      <c r="L308" s="287"/>
      <c r="M308" s="287"/>
      <c r="N308" s="287"/>
      <c r="O308" s="289">
        <f>Arkusz10!A4</f>
        <v>62</v>
      </c>
      <c r="P308" s="289"/>
      <c r="Q308" s="296">
        <f>Arkusz10!A5</f>
        <v>68</v>
      </c>
      <c r="R308" s="297"/>
      <c r="U308" s="19"/>
      <c r="V308" s="19"/>
      <c r="W308" s="19"/>
      <c r="X308" s="19"/>
      <c r="Y308" s="20"/>
    </row>
    <row r="309" spans="7:26" x14ac:dyDescent="0.25">
      <c r="G309" s="212" t="s">
        <v>79</v>
      </c>
      <c r="H309" s="213"/>
      <c r="I309" s="213"/>
      <c r="J309" s="213"/>
      <c r="K309" s="213"/>
      <c r="L309" s="213"/>
      <c r="M309" s="213"/>
      <c r="N309" s="213"/>
      <c r="O309" s="288">
        <f>Arkusz10!A6</f>
        <v>18</v>
      </c>
      <c r="P309" s="288"/>
      <c r="Q309" s="294">
        <f>Arkusz10!A7</f>
        <v>18</v>
      </c>
      <c r="R309" s="295"/>
      <c r="U309" s="19"/>
      <c r="V309" s="19"/>
      <c r="W309" s="19"/>
      <c r="X309" s="19"/>
      <c r="Y309" s="20"/>
    </row>
    <row r="310" spans="7:26" ht="15.75" thickBot="1" x14ac:dyDescent="0.3">
      <c r="G310" s="269" t="s">
        <v>80</v>
      </c>
      <c r="H310" s="270"/>
      <c r="I310" s="270"/>
      <c r="J310" s="270"/>
      <c r="K310" s="270"/>
      <c r="L310" s="270"/>
      <c r="M310" s="270"/>
      <c r="N310" s="270"/>
      <c r="O310" s="250">
        <f>Arkusz10!A8</f>
        <v>3</v>
      </c>
      <c r="P310" s="250"/>
      <c r="Q310" s="299">
        <f>Arkusz10!A9</f>
        <v>0</v>
      </c>
      <c r="R310" s="300"/>
      <c r="U310" s="19"/>
      <c r="V310" s="19"/>
      <c r="W310" s="19"/>
      <c r="X310" s="19"/>
      <c r="Y310" s="20"/>
    </row>
    <row r="311" spans="7:26" ht="15.75" thickBot="1" x14ac:dyDescent="0.3">
      <c r="G311" s="267" t="s">
        <v>76</v>
      </c>
      <c r="H311" s="268"/>
      <c r="I311" s="268"/>
      <c r="J311" s="268"/>
      <c r="K311" s="268"/>
      <c r="L311" s="268"/>
      <c r="M311" s="268"/>
      <c r="N311" s="268"/>
      <c r="O311" s="285">
        <f>SUM(O307:O310)</f>
        <v>735</v>
      </c>
      <c r="P311" s="285"/>
      <c r="Q311" s="301">
        <f>SUM(Q307:Q310)</f>
        <v>817</v>
      </c>
      <c r="R311" s="302"/>
      <c r="U311" s="19"/>
      <c r="V311" s="19"/>
      <c r="W311" s="19"/>
      <c r="X311" s="19"/>
      <c r="Y311" s="20"/>
    </row>
    <row r="312" spans="7:26" ht="15.75" thickBot="1" x14ac:dyDescent="0.3">
      <c r="V312" s="19"/>
      <c r="W312" s="19"/>
      <c r="X312" s="19"/>
      <c r="Y312" s="20"/>
      <c r="Z312" s="19"/>
    </row>
    <row r="313" spans="7:26" ht="24.95" customHeight="1" x14ac:dyDescent="0.25">
      <c r="G313" s="106" t="s">
        <v>2</v>
      </c>
      <c r="H313" s="68"/>
      <c r="I313" s="68"/>
      <c r="J313" s="68"/>
      <c r="K313" s="68" t="s">
        <v>3</v>
      </c>
      <c r="L313" s="68"/>
      <c r="M313" s="248" t="str">
        <f>CONCATENATE("decyzje ",Arkusz18!C2," - ",Arkusz18!B2," r.")</f>
        <v>decyzje 01.01.2017 - 28.02.2017 r.</v>
      </c>
      <c r="N313" s="248"/>
      <c r="O313" s="248"/>
      <c r="P313" s="248"/>
      <c r="Q313" s="248"/>
      <c r="R313" s="249"/>
      <c r="V313" s="19"/>
      <c r="W313" s="19"/>
      <c r="X313" s="19"/>
      <c r="Y313" s="20"/>
      <c r="Z313" s="19"/>
    </row>
    <row r="314" spans="7:26" ht="60.75" customHeight="1" x14ac:dyDescent="0.25">
      <c r="G314" s="135"/>
      <c r="H314" s="136"/>
      <c r="I314" s="136"/>
      <c r="J314" s="136"/>
      <c r="K314" s="136"/>
      <c r="L314" s="136"/>
      <c r="M314" s="142" t="s">
        <v>24</v>
      </c>
      <c r="N314" s="142"/>
      <c r="O314" s="142" t="s">
        <v>25</v>
      </c>
      <c r="P314" s="142"/>
      <c r="Q314" s="142" t="s">
        <v>26</v>
      </c>
      <c r="R314" s="143"/>
      <c r="V314" s="19"/>
      <c r="W314" s="19"/>
      <c r="X314" s="19"/>
      <c r="Y314" s="20"/>
      <c r="Z314" s="19"/>
    </row>
    <row r="315" spans="7:26" x14ac:dyDescent="0.25">
      <c r="G315" s="244" t="s">
        <v>34</v>
      </c>
      <c r="H315" s="245"/>
      <c r="I315" s="245"/>
      <c r="J315" s="245"/>
      <c r="K315" s="74">
        <f>Arkusz11!B5</f>
        <v>23990</v>
      </c>
      <c r="L315" s="74"/>
      <c r="M315" s="64">
        <f>Arkusz11!B3</f>
        <v>16608</v>
      </c>
      <c r="N315" s="64"/>
      <c r="O315" s="64">
        <f>Arkusz11!B2</f>
        <v>1663</v>
      </c>
      <c r="P315" s="64"/>
      <c r="Q315" s="64">
        <f>Arkusz11!B4</f>
        <v>740</v>
      </c>
      <c r="R315" s="132"/>
      <c r="V315" s="19"/>
      <c r="W315" s="19"/>
      <c r="X315" s="19"/>
      <c r="Y315" s="20"/>
      <c r="Z315" s="19"/>
    </row>
    <row r="316" spans="7:26" x14ac:dyDescent="0.25">
      <c r="G316" s="122" t="s">
        <v>35</v>
      </c>
      <c r="H316" s="123"/>
      <c r="I316" s="123"/>
      <c r="J316" s="123"/>
      <c r="K316" s="124">
        <f>Arkusz11!B13</f>
        <v>4099</v>
      </c>
      <c r="L316" s="124"/>
      <c r="M316" s="125">
        <f>Arkusz11!B11</f>
        <v>1959</v>
      </c>
      <c r="N316" s="125"/>
      <c r="O316" s="125">
        <f>Arkusz11!B10</f>
        <v>163</v>
      </c>
      <c r="P316" s="125"/>
      <c r="Q316" s="125">
        <f>Arkusz11!B12</f>
        <v>129</v>
      </c>
      <c r="R316" s="126"/>
      <c r="V316" s="19"/>
      <c r="W316" s="19"/>
      <c r="X316" s="19"/>
      <c r="Y316" s="20"/>
      <c r="Z316" s="19"/>
    </row>
    <row r="317" spans="7:26" ht="15.75" thickBot="1" x14ac:dyDescent="0.3">
      <c r="G317" s="127" t="s">
        <v>23</v>
      </c>
      <c r="H317" s="128"/>
      <c r="I317" s="128"/>
      <c r="J317" s="128"/>
      <c r="K317" s="129">
        <f>Arkusz11!B9</f>
        <v>430</v>
      </c>
      <c r="L317" s="129"/>
      <c r="M317" s="130">
        <f>Arkusz11!B7</f>
        <v>280</v>
      </c>
      <c r="N317" s="130"/>
      <c r="O317" s="130">
        <f>Arkusz11!B6</f>
        <v>36</v>
      </c>
      <c r="P317" s="130"/>
      <c r="Q317" s="130">
        <f>Arkusz11!B8</f>
        <v>40</v>
      </c>
      <c r="R317" s="131"/>
      <c r="V317" s="19"/>
      <c r="W317" s="19"/>
      <c r="X317" s="19"/>
      <c r="Y317" s="20"/>
      <c r="Z317" s="19"/>
    </row>
    <row r="318" spans="7:26" ht="15.75" thickBot="1" x14ac:dyDescent="0.3">
      <c r="G318" s="133" t="s">
        <v>76</v>
      </c>
      <c r="H318" s="134"/>
      <c r="I318" s="134"/>
      <c r="J318" s="134"/>
      <c r="K318" s="120">
        <f>SUM(K315:L317)</f>
        <v>28519</v>
      </c>
      <c r="L318" s="120"/>
      <c r="M318" s="120">
        <f t="shared" ref="M318" si="7">SUM(M315:N317)</f>
        <v>18847</v>
      </c>
      <c r="N318" s="120"/>
      <c r="O318" s="120">
        <f t="shared" ref="O318" si="8">SUM(O315:P317)</f>
        <v>1862</v>
      </c>
      <c r="P318" s="120"/>
      <c r="Q318" s="120">
        <f t="shared" ref="Q318" si="9">SUM(Q315:R317)</f>
        <v>909</v>
      </c>
      <c r="R318" s="121"/>
      <c r="V318" s="19"/>
      <c r="W318" s="19"/>
      <c r="X318" s="19"/>
      <c r="Y318" s="20"/>
      <c r="Z318" s="19"/>
    </row>
    <row r="319" spans="7:26" x14ac:dyDescent="0.25">
      <c r="V319" s="19"/>
      <c r="W319" s="19"/>
      <c r="X319" s="19"/>
      <c r="Y319" s="20"/>
      <c r="Z319" s="19"/>
    </row>
    <row r="320" spans="7:26" x14ac:dyDescent="0.25">
      <c r="V320" s="19"/>
      <c r="W320" s="19"/>
      <c r="X320" s="19"/>
      <c r="Y320" s="20"/>
      <c r="Z320" s="19"/>
    </row>
    <row r="334" spans="25:25" s="63" customFormat="1" x14ac:dyDescent="0.25">
      <c r="Y334" s="6"/>
    </row>
    <row r="335" spans="25:25" s="63" customFormat="1" x14ac:dyDescent="0.25">
      <c r="Y335" s="6"/>
    </row>
    <row r="337" spans="1:25" ht="15.75" thickBot="1" x14ac:dyDescent="0.3"/>
    <row r="338" spans="1:25" x14ac:dyDescent="0.25">
      <c r="G338" s="277" t="s">
        <v>2</v>
      </c>
      <c r="H338" s="278"/>
      <c r="I338" s="278"/>
      <c r="J338" s="278"/>
      <c r="K338" s="278"/>
      <c r="L338" s="278"/>
      <c r="M338" s="278"/>
      <c r="N338" s="278"/>
      <c r="O338" s="281" t="s">
        <v>3</v>
      </c>
      <c r="P338" s="281"/>
      <c r="Q338" s="290" t="s">
        <v>81</v>
      </c>
      <c r="R338" s="291"/>
    </row>
    <row r="339" spans="1:25" ht="45.75" customHeight="1" x14ac:dyDescent="0.25">
      <c r="G339" s="279"/>
      <c r="H339" s="280"/>
      <c r="I339" s="280"/>
      <c r="J339" s="280"/>
      <c r="K339" s="280"/>
      <c r="L339" s="280"/>
      <c r="M339" s="280"/>
      <c r="N339" s="280"/>
      <c r="O339" s="282"/>
      <c r="P339" s="282"/>
      <c r="Q339" s="292"/>
      <c r="R339" s="293"/>
    </row>
    <row r="340" spans="1:25" x14ac:dyDescent="0.25">
      <c r="G340" s="212" t="s">
        <v>77</v>
      </c>
      <c r="H340" s="213"/>
      <c r="I340" s="213"/>
      <c r="J340" s="213"/>
      <c r="K340" s="213"/>
      <c r="L340" s="213"/>
      <c r="M340" s="213"/>
      <c r="N340" s="213"/>
      <c r="O340" s="288">
        <f>Arkusz12!A2</f>
        <v>1417</v>
      </c>
      <c r="P340" s="288"/>
      <c r="Q340" s="294">
        <f>Arkusz12!A3</f>
        <v>1411</v>
      </c>
      <c r="R340" s="295"/>
    </row>
    <row r="341" spans="1:25" x14ac:dyDescent="0.25">
      <c r="G341" s="286" t="s">
        <v>78</v>
      </c>
      <c r="H341" s="287"/>
      <c r="I341" s="287"/>
      <c r="J341" s="287"/>
      <c r="K341" s="287"/>
      <c r="L341" s="287"/>
      <c r="M341" s="287"/>
      <c r="N341" s="287"/>
      <c r="O341" s="289">
        <f>Arkusz12!A4</f>
        <v>118</v>
      </c>
      <c r="P341" s="289"/>
      <c r="Q341" s="296">
        <f>Arkusz12!A5</f>
        <v>138</v>
      </c>
      <c r="R341" s="297"/>
    </row>
    <row r="342" spans="1:25" x14ac:dyDescent="0.25">
      <c r="G342" s="212" t="s">
        <v>79</v>
      </c>
      <c r="H342" s="213"/>
      <c r="I342" s="213"/>
      <c r="J342" s="213"/>
      <c r="K342" s="213"/>
      <c r="L342" s="213"/>
      <c r="M342" s="213"/>
      <c r="N342" s="213"/>
      <c r="O342" s="288">
        <f>Arkusz12!A6</f>
        <v>41</v>
      </c>
      <c r="P342" s="288"/>
      <c r="Q342" s="294">
        <f>Arkusz12!A7</f>
        <v>46</v>
      </c>
      <c r="R342" s="295"/>
    </row>
    <row r="343" spans="1:25" ht="15.75" thickBot="1" x14ac:dyDescent="0.3">
      <c r="G343" s="269" t="s">
        <v>80</v>
      </c>
      <c r="H343" s="270"/>
      <c r="I343" s="270"/>
      <c r="J343" s="270"/>
      <c r="K343" s="270"/>
      <c r="L343" s="270"/>
      <c r="M343" s="270"/>
      <c r="N343" s="270"/>
      <c r="O343" s="250">
        <f>Arkusz12!A8</f>
        <v>2</v>
      </c>
      <c r="P343" s="250"/>
      <c r="Q343" s="299">
        <f>Arkusz12!A9</f>
        <v>5</v>
      </c>
      <c r="R343" s="300"/>
    </row>
    <row r="344" spans="1:25" ht="15.75" thickBot="1" x14ac:dyDescent="0.3">
      <c r="G344" s="267" t="s">
        <v>76</v>
      </c>
      <c r="H344" s="268"/>
      <c r="I344" s="268"/>
      <c r="J344" s="268"/>
      <c r="K344" s="268"/>
      <c r="L344" s="268"/>
      <c r="M344" s="268"/>
      <c r="N344" s="268"/>
      <c r="O344" s="285">
        <f>SUM(O340:P343)</f>
        <v>1578</v>
      </c>
      <c r="P344" s="285"/>
      <c r="Q344" s="285">
        <f>SUM(Q340:R343)</f>
        <v>1600</v>
      </c>
      <c r="R344" s="303"/>
    </row>
    <row r="347" spans="1:25" x14ac:dyDescent="0.25">
      <c r="A347" s="66" t="s">
        <v>168</v>
      </c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</row>
    <row r="348" spans="1:25" s="51" customFormat="1" x14ac:dyDescent="0.25">
      <c r="A348" s="66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</row>
    <row r="349" spans="1:25" s="51" customFormat="1" x14ac:dyDescent="0.25">
      <c r="A349" s="66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</row>
    <row r="350" spans="1:25" s="51" customFormat="1" x14ac:dyDescent="0.25">
      <c r="A350" s="66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</row>
    <row r="351" spans="1:25" s="51" customFormat="1" x14ac:dyDescent="0.25">
      <c r="A351" s="66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</row>
    <row r="352" spans="1:25" s="51" customFormat="1" x14ac:dyDescent="0.25">
      <c r="A352" s="66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</row>
    <row r="353" spans="1:25" s="51" customFormat="1" x14ac:dyDescent="0.25">
      <c r="A353" s="66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</row>
    <row r="354" spans="1:25" s="51" customFormat="1" x14ac:dyDescent="0.25">
      <c r="A354" s="66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</row>
    <row r="355" spans="1:25" s="51" customFormat="1" x14ac:dyDescent="0.25">
      <c r="A355" s="66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</row>
    <row r="356" spans="1:25" s="51" customFormat="1" x14ac:dyDescent="0.25">
      <c r="A356" s="66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</row>
    <row r="357" spans="1:25" s="51" customFormat="1" x14ac:dyDescent="0.25">
      <c r="A357" s="66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</row>
    <row r="358" spans="1:25" s="51" customFormat="1" x14ac:dyDescent="0.25">
      <c r="A358" s="66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</row>
    <row r="359" spans="1:25" s="51" customFormat="1" x14ac:dyDescent="0.25">
      <c r="A359" s="66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</row>
    <row r="360" spans="1:25" x14ac:dyDescent="0.25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</row>
    <row r="361" spans="1:25" x14ac:dyDescent="0.25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</row>
    <row r="362" spans="1:25" x14ac:dyDescent="0.25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</row>
    <row r="363" spans="1:25" x14ac:dyDescent="0.25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</row>
    <row r="364" spans="1:25" x14ac:dyDescent="0.25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</row>
    <row r="365" spans="1:25" x14ac:dyDescent="0.25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</row>
    <row r="366" spans="1:25" x14ac:dyDescent="0.25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</row>
    <row r="367" spans="1:25" x14ac:dyDescent="0.25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</row>
    <row r="371" spans="1:26" ht="15" customHeight="1" x14ac:dyDescent="0.25">
      <c r="A371" s="199" t="s">
        <v>95</v>
      </c>
      <c r="B371" s="199"/>
      <c r="C371" s="199"/>
      <c r="D371" s="199"/>
      <c r="E371" s="199"/>
      <c r="F371" s="199"/>
      <c r="G371" s="199"/>
      <c r="H371" s="199"/>
      <c r="I371" s="199"/>
      <c r="J371" s="199"/>
      <c r="K371" s="199"/>
      <c r="L371" s="199"/>
      <c r="M371" s="199"/>
      <c r="N371" s="199"/>
      <c r="O371" s="199"/>
      <c r="P371" s="199"/>
      <c r="Q371" s="199"/>
      <c r="R371" s="199"/>
      <c r="S371" s="199"/>
      <c r="T371" s="199"/>
      <c r="U371" s="199"/>
    </row>
    <row r="372" spans="1:26" ht="25.5" customHeight="1" x14ac:dyDescent="0.25">
      <c r="A372" s="199"/>
      <c r="B372" s="199"/>
      <c r="C372" s="199"/>
      <c r="D372" s="199"/>
      <c r="E372" s="199"/>
      <c r="F372" s="199"/>
      <c r="G372" s="199"/>
      <c r="H372" s="199"/>
      <c r="I372" s="199"/>
      <c r="J372" s="199"/>
      <c r="K372" s="199"/>
      <c r="L372" s="199"/>
      <c r="M372" s="199"/>
      <c r="N372" s="199"/>
      <c r="O372" s="199"/>
      <c r="P372" s="199"/>
      <c r="Q372" s="199"/>
      <c r="R372" s="199"/>
      <c r="S372" s="199"/>
      <c r="T372" s="199"/>
      <c r="U372" s="199"/>
    </row>
    <row r="373" spans="1:26" ht="25.5" customHeight="1" thickBot="1" x14ac:dyDescent="0.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304" t="str">
        <f>CONCATENATE(Arkusz18!C2," - ",Arkusz18!B2," r.")</f>
        <v>01.01.2017 - 28.02.2017 r.</v>
      </c>
      <c r="M373" s="304"/>
      <c r="N373" s="304"/>
      <c r="O373" s="304"/>
      <c r="P373" s="304"/>
      <c r="Q373" s="304"/>
      <c r="R373" s="304"/>
      <c r="S373" s="304"/>
      <c r="T373" s="304"/>
      <c r="U373" s="304"/>
      <c r="V373" s="304"/>
    </row>
    <row r="374" spans="1:26" ht="121.5" customHeight="1" x14ac:dyDescent="0.25">
      <c r="C374" s="251" t="s">
        <v>2</v>
      </c>
      <c r="D374" s="252"/>
      <c r="E374" s="252"/>
      <c r="F374" s="252"/>
      <c r="G374" s="252"/>
      <c r="H374" s="252"/>
      <c r="I374" s="252"/>
      <c r="J374" s="252"/>
      <c r="K374" s="252"/>
      <c r="L374" s="257" t="s">
        <v>83</v>
      </c>
      <c r="M374" s="257"/>
      <c r="N374" s="21" t="s">
        <v>11</v>
      </c>
      <c r="O374" s="21" t="s">
        <v>98</v>
      </c>
      <c r="P374" s="21" t="s">
        <v>88</v>
      </c>
      <c r="Q374" s="21" t="s">
        <v>54</v>
      </c>
      <c r="R374" s="21" t="s">
        <v>39</v>
      </c>
      <c r="S374" s="21" t="s">
        <v>4</v>
      </c>
      <c r="T374" s="46" t="s">
        <v>42</v>
      </c>
      <c r="U374" s="21" t="s">
        <v>87</v>
      </c>
      <c r="V374" s="257" t="s">
        <v>82</v>
      </c>
      <c r="W374" s="258"/>
      <c r="Y374" s="3"/>
      <c r="Z374" s="6"/>
    </row>
    <row r="375" spans="1:26" x14ac:dyDescent="0.25">
      <c r="C375" s="76" t="s">
        <v>34</v>
      </c>
      <c r="D375" s="77"/>
      <c r="E375" s="77"/>
      <c r="F375" s="77"/>
      <c r="G375" s="77"/>
      <c r="H375" s="77"/>
      <c r="I375" s="77"/>
      <c r="J375" s="77"/>
      <c r="K375" s="77"/>
      <c r="L375" s="64">
        <f>Arkusz13!C2</f>
        <v>720</v>
      </c>
      <c r="M375" s="64"/>
      <c r="N375" s="37">
        <f>Arkusz13!C18</f>
        <v>178</v>
      </c>
      <c r="O375" s="37">
        <f>Arkusz13!C34</f>
        <v>124</v>
      </c>
      <c r="P375" s="37">
        <f>Arkusz13!C50</f>
        <v>104</v>
      </c>
      <c r="Q375" s="37">
        <f>Arkusz13!C66</f>
        <v>8</v>
      </c>
      <c r="R375" s="37">
        <f>Arkusz13!C82</f>
        <v>0</v>
      </c>
      <c r="S375" s="37">
        <f>Arkusz13!C98</f>
        <v>0</v>
      </c>
      <c r="T375" s="47">
        <f>Arkusz13!C114</f>
        <v>0</v>
      </c>
      <c r="U375" s="37">
        <f>Arkusz13!C130-SUM(N375:T375)</f>
        <v>230</v>
      </c>
      <c r="V375" s="74">
        <f t="shared" ref="V375:V389" si="10">SUM(N375:U375)</f>
        <v>644</v>
      </c>
      <c r="W375" s="75"/>
      <c r="Y375" s="3"/>
      <c r="Z375" s="6"/>
    </row>
    <row r="376" spans="1:26" x14ac:dyDescent="0.25">
      <c r="C376" s="253" t="s">
        <v>35</v>
      </c>
      <c r="D376" s="254"/>
      <c r="E376" s="254"/>
      <c r="F376" s="254"/>
      <c r="G376" s="254"/>
      <c r="H376" s="254"/>
      <c r="I376" s="254"/>
      <c r="J376" s="254"/>
      <c r="K376" s="254"/>
      <c r="L376" s="64">
        <f>Arkusz13!C3</f>
        <v>82</v>
      </c>
      <c r="M376" s="64"/>
      <c r="N376" s="39">
        <f>Arkusz13!C19</f>
        <v>25</v>
      </c>
      <c r="O376" s="39">
        <f>Arkusz13!C35</f>
        <v>10</v>
      </c>
      <c r="P376" s="39">
        <f>Arkusz13!C51</f>
        <v>8</v>
      </c>
      <c r="Q376" s="39">
        <f>Arkusz13!C67</f>
        <v>0</v>
      </c>
      <c r="R376" s="39">
        <f>Arkusz13!C83</f>
        <v>0</v>
      </c>
      <c r="S376" s="39">
        <f>Arkusz13!C99</f>
        <v>0</v>
      </c>
      <c r="T376" s="47">
        <f>Arkusz13!C115</f>
        <v>0</v>
      </c>
      <c r="U376" s="39">
        <f>Arkusz13!C131-SUM(N376:T376)</f>
        <v>9</v>
      </c>
      <c r="V376" s="74">
        <f t="shared" si="10"/>
        <v>52</v>
      </c>
      <c r="W376" s="75"/>
      <c r="Y376" s="3"/>
      <c r="Z376" s="6"/>
    </row>
    <row r="377" spans="1:26" x14ac:dyDescent="0.25">
      <c r="C377" s="76" t="s">
        <v>36</v>
      </c>
      <c r="D377" s="77"/>
      <c r="E377" s="77"/>
      <c r="F377" s="77"/>
      <c r="G377" s="77"/>
      <c r="H377" s="77"/>
      <c r="I377" s="77"/>
      <c r="J377" s="77"/>
      <c r="K377" s="77"/>
      <c r="L377" s="64">
        <f>Arkusz13!C4</f>
        <v>18</v>
      </c>
      <c r="M377" s="64"/>
      <c r="N377" s="39">
        <f>Arkusz13!C20</f>
        <v>4</v>
      </c>
      <c r="O377" s="39">
        <f>Arkusz13!C36</f>
        <v>1</v>
      </c>
      <c r="P377" s="39">
        <f>Arkusz13!C52</f>
        <v>2</v>
      </c>
      <c r="Q377" s="39">
        <f>Arkusz13!C68</f>
        <v>0</v>
      </c>
      <c r="R377" s="39">
        <f>Arkusz13!C84</f>
        <v>0</v>
      </c>
      <c r="S377" s="39">
        <f>Arkusz13!C100</f>
        <v>0</v>
      </c>
      <c r="T377" s="47">
        <f>Arkusz13!C116</f>
        <v>0</v>
      </c>
      <c r="U377" s="39">
        <f>Arkusz13!C132-SUM(N377:T377)</f>
        <v>6</v>
      </c>
      <c r="V377" s="74">
        <f t="shared" si="10"/>
        <v>13</v>
      </c>
      <c r="W377" s="75"/>
      <c r="Y377" s="3"/>
      <c r="Z377" s="6"/>
    </row>
    <row r="378" spans="1:26" x14ac:dyDescent="0.25">
      <c r="C378" s="253" t="s">
        <v>37</v>
      </c>
      <c r="D378" s="254"/>
      <c r="E378" s="254"/>
      <c r="F378" s="254"/>
      <c r="G378" s="254"/>
      <c r="H378" s="254"/>
      <c r="I378" s="254"/>
      <c r="J378" s="254"/>
      <c r="K378" s="254"/>
      <c r="L378" s="64">
        <f>Arkusz13!C5</f>
        <v>1</v>
      </c>
      <c r="M378" s="64"/>
      <c r="N378" s="39">
        <f>Arkusz13!C21</f>
        <v>0</v>
      </c>
      <c r="O378" s="39">
        <f>Arkusz13!C37</f>
        <v>0</v>
      </c>
      <c r="P378" s="39">
        <f>Arkusz13!C53</f>
        <v>0</v>
      </c>
      <c r="Q378" s="39">
        <f>Arkusz13!C69</f>
        <v>0</v>
      </c>
      <c r="R378" s="39">
        <f>Arkusz13!C85</f>
        <v>0</v>
      </c>
      <c r="S378" s="39">
        <f>Arkusz13!C101</f>
        <v>0</v>
      </c>
      <c r="T378" s="47">
        <f>Arkusz13!C117</f>
        <v>0</v>
      </c>
      <c r="U378" s="39">
        <f>Arkusz13!C133-SUM(N378:T378)</f>
        <v>0</v>
      </c>
      <c r="V378" s="74">
        <f t="shared" si="10"/>
        <v>0</v>
      </c>
      <c r="W378" s="75"/>
      <c r="Y378" s="3"/>
      <c r="Z378" s="6"/>
    </row>
    <row r="379" spans="1:26" x14ac:dyDescent="0.25">
      <c r="C379" s="76" t="s">
        <v>38</v>
      </c>
      <c r="D379" s="77"/>
      <c r="E379" s="77"/>
      <c r="F379" s="77"/>
      <c r="G379" s="77"/>
      <c r="H379" s="77"/>
      <c r="I379" s="77"/>
      <c r="J379" s="77"/>
      <c r="K379" s="77"/>
      <c r="L379" s="64">
        <f>Arkusz13!C6</f>
        <v>0</v>
      </c>
      <c r="M379" s="64"/>
      <c r="N379" s="39">
        <f>Arkusz13!C22</f>
        <v>0</v>
      </c>
      <c r="O379" s="39">
        <f>Arkusz13!C38</f>
        <v>0</v>
      </c>
      <c r="P379" s="39">
        <f>Arkusz13!C54</f>
        <v>0</v>
      </c>
      <c r="Q379" s="39">
        <f>Arkusz13!C70</f>
        <v>0</v>
      </c>
      <c r="R379" s="39">
        <f>Arkusz13!C86</f>
        <v>0</v>
      </c>
      <c r="S379" s="39">
        <f>Arkusz13!C102</f>
        <v>0</v>
      </c>
      <c r="T379" s="47">
        <f>Arkusz13!C118</f>
        <v>0</v>
      </c>
      <c r="U379" s="39">
        <f>Arkusz13!C134-SUM(N379:T379)</f>
        <v>0</v>
      </c>
      <c r="V379" s="74">
        <f t="shared" si="10"/>
        <v>0</v>
      </c>
      <c r="W379" s="75"/>
      <c r="Y379" s="3"/>
      <c r="Z379" s="6"/>
    </row>
    <row r="380" spans="1:26" x14ac:dyDescent="0.25">
      <c r="C380" s="253" t="s">
        <v>46</v>
      </c>
      <c r="D380" s="254"/>
      <c r="E380" s="254"/>
      <c r="F380" s="254"/>
      <c r="G380" s="254"/>
      <c r="H380" s="254"/>
      <c r="I380" s="254"/>
      <c r="J380" s="254"/>
      <c r="K380" s="254"/>
      <c r="L380" s="64">
        <f>Arkusz13!C7</f>
        <v>1</v>
      </c>
      <c r="M380" s="64"/>
      <c r="N380" s="39">
        <f>Arkusz13!C23</f>
        <v>0</v>
      </c>
      <c r="O380" s="39">
        <f>Arkusz13!C39</f>
        <v>0</v>
      </c>
      <c r="P380" s="39">
        <f>Arkusz13!C55</f>
        <v>0</v>
      </c>
      <c r="Q380" s="39">
        <f>Arkusz13!C71</f>
        <v>0</v>
      </c>
      <c r="R380" s="39">
        <f>Arkusz13!C87</f>
        <v>0</v>
      </c>
      <c r="S380" s="39">
        <f>Arkusz13!C103</f>
        <v>0</v>
      </c>
      <c r="T380" s="47">
        <f>Arkusz13!C119</f>
        <v>0</v>
      </c>
      <c r="U380" s="39">
        <f>Arkusz13!C135-SUM(N380:T380)</f>
        <v>0</v>
      </c>
      <c r="V380" s="74">
        <f t="shared" si="10"/>
        <v>0</v>
      </c>
      <c r="W380" s="75"/>
      <c r="Y380" s="3"/>
      <c r="Z380" s="6"/>
    </row>
    <row r="381" spans="1:26" x14ac:dyDescent="0.25">
      <c r="C381" s="76" t="s">
        <v>47</v>
      </c>
      <c r="D381" s="77"/>
      <c r="E381" s="77"/>
      <c r="F381" s="77"/>
      <c r="G381" s="77"/>
      <c r="H381" s="77"/>
      <c r="I381" s="77"/>
      <c r="J381" s="77"/>
      <c r="K381" s="77"/>
      <c r="L381" s="64">
        <f>Arkusz13!C8</f>
        <v>0</v>
      </c>
      <c r="M381" s="64"/>
      <c r="N381" s="39">
        <f>Arkusz13!C24</f>
        <v>0</v>
      </c>
      <c r="O381" s="39">
        <f>Arkusz13!C40</f>
        <v>0</v>
      </c>
      <c r="P381" s="39">
        <f>Arkusz13!C56</f>
        <v>0</v>
      </c>
      <c r="Q381" s="39">
        <f>Arkusz13!C72</f>
        <v>0</v>
      </c>
      <c r="R381" s="39">
        <f>Arkusz13!C88</f>
        <v>0</v>
      </c>
      <c r="S381" s="39">
        <f>Arkusz13!C104</f>
        <v>0</v>
      </c>
      <c r="T381" s="47">
        <f>Arkusz13!C120</f>
        <v>0</v>
      </c>
      <c r="U381" s="39">
        <f>Arkusz13!C136-SUM(N381:T381)</f>
        <v>0</v>
      </c>
      <c r="V381" s="74">
        <f t="shared" si="10"/>
        <v>0</v>
      </c>
      <c r="W381" s="75"/>
      <c r="Y381" s="3"/>
      <c r="Z381" s="6"/>
    </row>
    <row r="382" spans="1:26" x14ac:dyDescent="0.25">
      <c r="C382" s="253" t="s">
        <v>4</v>
      </c>
      <c r="D382" s="254"/>
      <c r="E382" s="254"/>
      <c r="F382" s="254"/>
      <c r="G382" s="254"/>
      <c r="H382" s="254"/>
      <c r="I382" s="254"/>
      <c r="J382" s="254"/>
      <c r="K382" s="254"/>
      <c r="L382" s="64">
        <f>Arkusz13!C9</f>
        <v>0</v>
      </c>
      <c r="M382" s="64"/>
      <c r="N382" s="39">
        <f>Arkusz13!C25</f>
        <v>0</v>
      </c>
      <c r="O382" s="39">
        <f>Arkusz13!C41</f>
        <v>0</v>
      </c>
      <c r="P382" s="39">
        <f>Arkusz13!C57</f>
        <v>0</v>
      </c>
      <c r="Q382" s="39">
        <f>Arkusz13!C73</f>
        <v>0</v>
      </c>
      <c r="R382" s="39">
        <f>Arkusz13!C89</f>
        <v>0</v>
      </c>
      <c r="S382" s="39">
        <f>Arkusz13!C105</f>
        <v>0</v>
      </c>
      <c r="T382" s="47">
        <f>Arkusz13!C121</f>
        <v>0</v>
      </c>
      <c r="U382" s="39">
        <f>Arkusz13!C137-SUM(N382:T382)</f>
        <v>0</v>
      </c>
      <c r="V382" s="74">
        <f t="shared" si="10"/>
        <v>0</v>
      </c>
      <c r="W382" s="75"/>
      <c r="Y382" s="3"/>
      <c r="Z382" s="6"/>
    </row>
    <row r="383" spans="1:26" x14ac:dyDescent="0.25">
      <c r="C383" s="76" t="s">
        <v>39</v>
      </c>
      <c r="D383" s="77"/>
      <c r="E383" s="77"/>
      <c r="F383" s="77"/>
      <c r="G383" s="77"/>
      <c r="H383" s="77"/>
      <c r="I383" s="77"/>
      <c r="J383" s="77"/>
      <c r="K383" s="77"/>
      <c r="L383" s="64">
        <f>Arkusz13!C10</f>
        <v>0</v>
      </c>
      <c r="M383" s="64"/>
      <c r="N383" s="39">
        <f>Arkusz13!C26</f>
        <v>0</v>
      </c>
      <c r="O383" s="39">
        <f>Arkusz13!C42</f>
        <v>0</v>
      </c>
      <c r="P383" s="39">
        <f>Arkusz13!C58</f>
        <v>0</v>
      </c>
      <c r="Q383" s="39">
        <f>Arkusz13!C74</f>
        <v>0</v>
      </c>
      <c r="R383" s="39">
        <f>Arkusz13!C90</f>
        <v>0</v>
      </c>
      <c r="S383" s="39">
        <f>Arkusz13!C106</f>
        <v>0</v>
      </c>
      <c r="T383" s="47">
        <f>Arkusz13!C122</f>
        <v>0</v>
      </c>
      <c r="U383" s="39">
        <f>Arkusz13!C138-SUM(N383:T383)</f>
        <v>0</v>
      </c>
      <c r="V383" s="74">
        <f t="shared" si="10"/>
        <v>0</v>
      </c>
      <c r="W383" s="75"/>
      <c r="Y383" s="3"/>
      <c r="Z383" s="6"/>
    </row>
    <row r="384" spans="1:26" x14ac:dyDescent="0.25">
      <c r="C384" s="253" t="s">
        <v>40</v>
      </c>
      <c r="D384" s="254"/>
      <c r="E384" s="254"/>
      <c r="F384" s="254"/>
      <c r="G384" s="254"/>
      <c r="H384" s="254"/>
      <c r="I384" s="254"/>
      <c r="J384" s="254"/>
      <c r="K384" s="254"/>
      <c r="L384" s="64">
        <f>Arkusz13!C11</f>
        <v>0</v>
      </c>
      <c r="M384" s="64"/>
      <c r="N384" s="39">
        <f>Arkusz13!C27</f>
        <v>0</v>
      </c>
      <c r="O384" s="39">
        <f>Arkusz13!C43</f>
        <v>0</v>
      </c>
      <c r="P384" s="39">
        <f>Arkusz13!C59</f>
        <v>0</v>
      </c>
      <c r="Q384" s="39">
        <f>Arkusz13!C75</f>
        <v>0</v>
      </c>
      <c r="R384" s="39">
        <f>Arkusz13!C91</f>
        <v>0</v>
      </c>
      <c r="S384" s="39">
        <f>Arkusz13!C107</f>
        <v>0</v>
      </c>
      <c r="T384" s="47">
        <f>Arkusz13!C123</f>
        <v>0</v>
      </c>
      <c r="U384" s="39">
        <f>Arkusz13!C139-SUM(N384:T384)</f>
        <v>0</v>
      </c>
      <c r="V384" s="74">
        <f t="shared" si="10"/>
        <v>0</v>
      </c>
      <c r="W384" s="75"/>
      <c r="Y384" s="3"/>
      <c r="Z384" s="6"/>
    </row>
    <row r="385" spans="1:26" x14ac:dyDescent="0.25">
      <c r="C385" s="76" t="s">
        <v>41</v>
      </c>
      <c r="D385" s="77"/>
      <c r="E385" s="77"/>
      <c r="F385" s="77"/>
      <c r="G385" s="77"/>
      <c r="H385" s="77"/>
      <c r="I385" s="77"/>
      <c r="J385" s="77"/>
      <c r="K385" s="77"/>
      <c r="L385" s="64">
        <f>Arkusz13!C12</f>
        <v>198</v>
      </c>
      <c r="M385" s="64"/>
      <c r="N385" s="39">
        <f>Arkusz13!C28</f>
        <v>72</v>
      </c>
      <c r="O385" s="39">
        <f>Arkusz13!C44</f>
        <v>6</v>
      </c>
      <c r="P385" s="39">
        <f>Arkusz13!C60</f>
        <v>14</v>
      </c>
      <c r="Q385" s="39">
        <f>Arkusz13!C76</f>
        <v>19</v>
      </c>
      <c r="R385" s="39">
        <f>Arkusz13!C92</f>
        <v>1</v>
      </c>
      <c r="S385" s="39">
        <f>Arkusz13!C108</f>
        <v>0</v>
      </c>
      <c r="T385" s="47">
        <f>Arkusz13!C124</f>
        <v>37</v>
      </c>
      <c r="U385" s="39">
        <f>Arkusz13!C140-SUM(N385:T385)</f>
        <v>55</v>
      </c>
      <c r="V385" s="74">
        <f t="shared" si="10"/>
        <v>204</v>
      </c>
      <c r="W385" s="75"/>
      <c r="Y385" s="3"/>
      <c r="Z385" s="6"/>
    </row>
    <row r="386" spans="1:26" x14ac:dyDescent="0.25">
      <c r="C386" s="76" t="s">
        <v>10</v>
      </c>
      <c r="D386" s="77"/>
      <c r="E386" s="77"/>
      <c r="F386" s="77"/>
      <c r="G386" s="77"/>
      <c r="H386" s="77"/>
      <c r="I386" s="77"/>
      <c r="J386" s="77"/>
      <c r="K386" s="77"/>
      <c r="L386" s="64">
        <f>Arkusz13!C14</f>
        <v>0</v>
      </c>
      <c r="M386" s="64"/>
      <c r="N386" s="39">
        <f>Arkusz13!C30</f>
        <v>0</v>
      </c>
      <c r="O386" s="39">
        <f>Arkusz13!C46</f>
        <v>0</v>
      </c>
      <c r="P386" s="39">
        <f>Arkusz13!C62</f>
        <v>0</v>
      </c>
      <c r="Q386" s="39">
        <f>Arkusz13!C78</f>
        <v>0</v>
      </c>
      <c r="R386" s="39">
        <f>Arkusz13!C94</f>
        <v>0</v>
      </c>
      <c r="S386" s="39">
        <f>Arkusz13!C110</f>
        <v>0</v>
      </c>
      <c r="T386" s="47">
        <f>Arkusz13!C126</f>
        <v>0</v>
      </c>
      <c r="U386" s="39">
        <f>Arkusz13!C142-SUM(N386:T386)</f>
        <v>0</v>
      </c>
      <c r="V386" s="74">
        <f t="shared" si="10"/>
        <v>0</v>
      </c>
      <c r="W386" s="75"/>
      <c r="Y386" s="3"/>
      <c r="Z386" s="6"/>
    </row>
    <row r="387" spans="1:26" x14ac:dyDescent="0.25">
      <c r="C387" s="253" t="s">
        <v>43</v>
      </c>
      <c r="D387" s="254"/>
      <c r="E387" s="254"/>
      <c r="F387" s="254"/>
      <c r="G387" s="254"/>
      <c r="H387" s="254"/>
      <c r="I387" s="254"/>
      <c r="J387" s="254"/>
      <c r="K387" s="254"/>
      <c r="L387" s="64">
        <f>Arkusz13!C15</f>
        <v>3</v>
      </c>
      <c r="M387" s="64"/>
      <c r="N387" s="39">
        <f>Arkusz13!C31</f>
        <v>1</v>
      </c>
      <c r="O387" s="39">
        <f>Arkusz13!C47</f>
        <v>0</v>
      </c>
      <c r="P387" s="39">
        <f>Arkusz13!C63</f>
        <v>1</v>
      </c>
      <c r="Q387" s="39">
        <f>Arkusz13!C79</f>
        <v>0</v>
      </c>
      <c r="R387" s="39">
        <f>Arkusz13!C95</f>
        <v>0</v>
      </c>
      <c r="S387" s="39">
        <f>Arkusz13!C111</f>
        <v>0</v>
      </c>
      <c r="T387" s="47">
        <f>Arkusz13!C127</f>
        <v>0</v>
      </c>
      <c r="U387" s="39">
        <f>Arkusz13!C143-SUM(N387:T387)</f>
        <v>0</v>
      </c>
      <c r="V387" s="74">
        <f t="shared" si="10"/>
        <v>2</v>
      </c>
      <c r="W387" s="75"/>
      <c r="Y387" s="3"/>
      <c r="Z387" s="6"/>
    </row>
    <row r="388" spans="1:26" x14ac:dyDescent="0.25">
      <c r="C388" s="76" t="s">
        <v>44</v>
      </c>
      <c r="D388" s="77"/>
      <c r="E388" s="77"/>
      <c r="F388" s="77"/>
      <c r="G388" s="77"/>
      <c r="H388" s="77"/>
      <c r="I388" s="77"/>
      <c r="J388" s="77"/>
      <c r="K388" s="77"/>
      <c r="L388" s="64">
        <f>Arkusz13!C16</f>
        <v>0</v>
      </c>
      <c r="M388" s="64"/>
      <c r="N388" s="39">
        <f>Arkusz13!C32</f>
        <v>0</v>
      </c>
      <c r="O388" s="39">
        <f>Arkusz13!C48</f>
        <v>0</v>
      </c>
      <c r="P388" s="39">
        <f>Arkusz13!C64</f>
        <v>0</v>
      </c>
      <c r="Q388" s="39">
        <f>Arkusz13!C80</f>
        <v>0</v>
      </c>
      <c r="R388" s="39">
        <f>Arkusz13!C96</f>
        <v>0</v>
      </c>
      <c r="S388" s="39">
        <f>Arkusz13!C112</f>
        <v>0</v>
      </c>
      <c r="T388" s="47">
        <f>Arkusz13!C128</f>
        <v>0</v>
      </c>
      <c r="U388" s="39">
        <f>Arkusz13!C144-SUM(N388:T388)</f>
        <v>0</v>
      </c>
      <c r="V388" s="74">
        <f t="shared" si="10"/>
        <v>0</v>
      </c>
      <c r="W388" s="75"/>
      <c r="Y388" s="3"/>
      <c r="Z388" s="6"/>
    </row>
    <row r="389" spans="1:26" ht="15.75" thickBot="1" x14ac:dyDescent="0.3">
      <c r="C389" s="255" t="s">
        <v>45</v>
      </c>
      <c r="D389" s="256"/>
      <c r="E389" s="256"/>
      <c r="F389" s="256"/>
      <c r="G389" s="256"/>
      <c r="H389" s="256"/>
      <c r="I389" s="256"/>
      <c r="J389" s="256"/>
      <c r="K389" s="256"/>
      <c r="L389" s="64">
        <f>Arkusz13!C17</f>
        <v>0</v>
      </c>
      <c r="M389" s="64"/>
      <c r="N389" s="39">
        <f>Arkusz13!C33</f>
        <v>1</v>
      </c>
      <c r="O389" s="39">
        <f>Arkusz13!C49</f>
        <v>0</v>
      </c>
      <c r="P389" s="39">
        <f>Arkusz13!C65</f>
        <v>0</v>
      </c>
      <c r="Q389" s="39">
        <f>Arkusz13!C81</f>
        <v>0</v>
      </c>
      <c r="R389" s="39">
        <f>Arkusz13!C97</f>
        <v>0</v>
      </c>
      <c r="S389" s="39">
        <f>Arkusz13!C113</f>
        <v>0</v>
      </c>
      <c r="T389" s="47">
        <f>Arkusz13!C129</f>
        <v>0</v>
      </c>
      <c r="U389" s="39">
        <f>Arkusz13!C145-SUM(N389:T389)</f>
        <v>0</v>
      </c>
      <c r="V389" s="74">
        <f t="shared" si="10"/>
        <v>1</v>
      </c>
      <c r="W389" s="75"/>
      <c r="Y389" s="3"/>
      <c r="Z389" s="6"/>
    </row>
    <row r="390" spans="1:26" ht="15.75" thickBot="1" x14ac:dyDescent="0.3">
      <c r="C390" s="69" t="s">
        <v>1</v>
      </c>
      <c r="D390" s="70"/>
      <c r="E390" s="70"/>
      <c r="F390" s="70"/>
      <c r="G390" s="70"/>
      <c r="H390" s="70"/>
      <c r="I390" s="70"/>
      <c r="J390" s="70"/>
      <c r="K390" s="70"/>
      <c r="L390" s="72">
        <f>SUM(L375:L389)</f>
        <v>1023</v>
      </c>
      <c r="M390" s="72"/>
      <c r="N390" s="38">
        <f t="shared" ref="N390:V390" si="11">SUM(N375:N389)</f>
        <v>281</v>
      </c>
      <c r="O390" s="38">
        <f t="shared" si="11"/>
        <v>141</v>
      </c>
      <c r="P390" s="38">
        <f t="shared" si="11"/>
        <v>129</v>
      </c>
      <c r="Q390" s="38">
        <f t="shared" si="11"/>
        <v>27</v>
      </c>
      <c r="R390" s="38">
        <f t="shared" si="11"/>
        <v>1</v>
      </c>
      <c r="S390" s="38">
        <f t="shared" si="11"/>
        <v>0</v>
      </c>
      <c r="T390" s="48">
        <f t="shared" si="11"/>
        <v>37</v>
      </c>
      <c r="U390" s="49">
        <f t="shared" si="11"/>
        <v>300</v>
      </c>
      <c r="V390" s="72">
        <f t="shared" si="11"/>
        <v>916</v>
      </c>
      <c r="W390" s="73"/>
      <c r="Y390" s="3"/>
      <c r="Z390" s="6"/>
    </row>
    <row r="391" spans="1:26" x14ac:dyDescent="0.25">
      <c r="A391" s="22"/>
      <c r="B391" s="22"/>
      <c r="C391" s="22"/>
      <c r="D391" s="22"/>
      <c r="E391" s="22"/>
      <c r="F391" s="22"/>
      <c r="G391" s="22"/>
      <c r="H391" s="22"/>
      <c r="I391" s="22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</row>
    <row r="392" spans="1:26" s="63" customFormat="1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Y392" s="6"/>
    </row>
    <row r="393" spans="1:26" s="63" customFormat="1" x14ac:dyDescent="0.25">
      <c r="A393" s="22"/>
      <c r="B393" s="22"/>
      <c r="C393" s="22"/>
      <c r="D393" s="22"/>
      <c r="E393" s="22"/>
      <c r="F393" s="22"/>
      <c r="G393" s="22"/>
      <c r="H393" s="22"/>
      <c r="I393" s="22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Y393" s="6"/>
    </row>
    <row r="394" spans="1:26" s="63" customFormat="1" x14ac:dyDescent="0.25">
      <c r="A394" s="22"/>
      <c r="B394" s="22"/>
      <c r="C394" s="22"/>
      <c r="D394" s="22"/>
      <c r="E394" s="22"/>
      <c r="F394" s="22"/>
      <c r="G394" s="22"/>
      <c r="H394" s="22"/>
      <c r="I394" s="22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Y394" s="6"/>
    </row>
    <row r="395" spans="1:26" s="63" customFormat="1" x14ac:dyDescent="0.25">
      <c r="A395" s="22"/>
      <c r="B395" s="22"/>
      <c r="C395" s="22"/>
      <c r="D395" s="22"/>
      <c r="E395" s="22"/>
      <c r="F395" s="22"/>
      <c r="G395" s="22"/>
      <c r="H395" s="22"/>
      <c r="I395" s="22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Y395" s="6"/>
    </row>
    <row r="396" spans="1:26" s="63" customFormat="1" x14ac:dyDescent="0.25">
      <c r="A396" s="22"/>
      <c r="B396" s="22"/>
      <c r="C396" s="22"/>
      <c r="D396" s="22"/>
      <c r="E396" s="22"/>
      <c r="F396" s="22"/>
      <c r="G396" s="22"/>
      <c r="H396" s="22"/>
      <c r="I396" s="22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Y396" s="6"/>
    </row>
    <row r="397" spans="1:26" s="63" customFormat="1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Y397" s="6"/>
    </row>
    <row r="398" spans="1:26" s="63" customFormat="1" x14ac:dyDescent="0.25">
      <c r="A398" s="22"/>
      <c r="B398" s="22"/>
      <c r="C398" s="22"/>
      <c r="D398" s="22"/>
      <c r="E398" s="22"/>
      <c r="F398" s="22"/>
      <c r="G398" s="22"/>
      <c r="H398" s="22"/>
      <c r="I398" s="22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Y398" s="6"/>
    </row>
    <row r="401" ht="15" customHeight="1" x14ac:dyDescent="0.25"/>
    <row r="422" spans="1:25" ht="20.25" customHeight="1" thickBot="1" x14ac:dyDescent="0.3"/>
    <row r="423" spans="1:25" ht="21.75" customHeight="1" x14ac:dyDescent="0.25">
      <c r="D423" s="243" t="s">
        <v>2</v>
      </c>
      <c r="E423" s="71"/>
      <c r="F423" s="71"/>
      <c r="G423" s="71"/>
      <c r="H423" s="71"/>
      <c r="I423" s="71"/>
      <c r="J423" s="71"/>
      <c r="K423" s="71"/>
      <c r="L423" s="71" t="s">
        <v>3</v>
      </c>
      <c r="M423" s="71"/>
      <c r="N423" s="150" t="s">
        <v>90</v>
      </c>
      <c r="O423" s="150"/>
      <c r="P423" s="150"/>
      <c r="Q423" s="78" t="s">
        <v>91</v>
      </c>
      <c r="R423" s="79"/>
      <c r="S423" s="80"/>
    </row>
    <row r="424" spans="1:25" ht="15.75" thickBot="1" x14ac:dyDescent="0.3">
      <c r="D424" s="241" t="s">
        <v>89</v>
      </c>
      <c r="E424" s="242"/>
      <c r="F424" s="242"/>
      <c r="G424" s="242"/>
      <c r="H424" s="242"/>
      <c r="I424" s="242"/>
      <c r="J424" s="242"/>
      <c r="K424" s="242"/>
      <c r="L424" s="240">
        <f>Arkusz14!B2</f>
        <v>29</v>
      </c>
      <c r="M424" s="240"/>
      <c r="N424" s="240">
        <f>Arkusz14!B3</f>
        <v>5</v>
      </c>
      <c r="O424" s="240"/>
      <c r="P424" s="240"/>
      <c r="Q424" s="81">
        <f>Arkusz14!B4</f>
        <v>0</v>
      </c>
      <c r="R424" s="82"/>
      <c r="S424" s="83"/>
    </row>
    <row r="425" spans="1:25" x14ac:dyDescent="0.2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</row>
    <row r="426" spans="1:25" x14ac:dyDescent="0.25">
      <c r="A426" s="66" t="s">
        <v>173</v>
      </c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</row>
    <row r="427" spans="1:25" s="51" customFormat="1" x14ac:dyDescent="0.25">
      <c r="A427" s="66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</row>
    <row r="428" spans="1:25" s="51" customFormat="1" x14ac:dyDescent="0.25">
      <c r="A428" s="66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</row>
    <row r="429" spans="1:25" s="51" customFormat="1" x14ac:dyDescent="0.25">
      <c r="A429" s="66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</row>
    <row r="430" spans="1:25" s="51" customFormat="1" x14ac:dyDescent="0.25">
      <c r="A430" s="66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</row>
    <row r="431" spans="1:25" x14ac:dyDescent="0.25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</row>
    <row r="432" spans="1:25" x14ac:dyDescent="0.25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</row>
    <row r="433" spans="1:25" x14ac:dyDescent="0.25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</row>
    <row r="434" spans="1:25" x14ac:dyDescent="0.25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</row>
    <row r="435" spans="1:25" x14ac:dyDescent="0.25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</row>
    <row r="437" spans="1:25" s="51" customFormat="1" x14ac:dyDescent="0.25">
      <c r="Y437" s="6"/>
    </row>
    <row r="438" spans="1:25" s="51" customFormat="1" x14ac:dyDescent="0.25">
      <c r="Y438" s="6"/>
    </row>
    <row r="439" spans="1:25" x14ac:dyDescent="0.25">
      <c r="A439" s="10" t="s">
        <v>29</v>
      </c>
      <c r="B439" s="10"/>
      <c r="C439" s="10"/>
      <c r="D439" s="10"/>
      <c r="E439" s="10"/>
      <c r="F439" s="10"/>
    </row>
    <row r="440" spans="1:25" ht="15.75" thickBot="1" x14ac:dyDescent="0.3"/>
    <row r="441" spans="1:25" x14ac:dyDescent="0.25">
      <c r="D441" s="106" t="s">
        <v>27</v>
      </c>
      <c r="E441" s="68"/>
      <c r="F441" s="68"/>
      <c r="G441" s="68"/>
      <c r="H441" s="68" t="s">
        <v>3</v>
      </c>
      <c r="I441" s="68"/>
      <c r="J441" s="68"/>
      <c r="K441" s="68" t="s">
        <v>22</v>
      </c>
      <c r="L441" s="68"/>
      <c r="M441" s="107"/>
    </row>
    <row r="442" spans="1:25" x14ac:dyDescent="0.25">
      <c r="D442" s="108" t="s">
        <v>19</v>
      </c>
      <c r="E442" s="109"/>
      <c r="F442" s="109"/>
      <c r="G442" s="109"/>
      <c r="H442" s="74">
        <v>56840</v>
      </c>
      <c r="I442" s="74"/>
      <c r="J442" s="74"/>
      <c r="K442" s="74">
        <v>54786</v>
      </c>
      <c r="L442" s="74"/>
      <c r="M442" s="75"/>
    </row>
    <row r="443" spans="1:25" x14ac:dyDescent="0.25">
      <c r="D443" s="110" t="s">
        <v>20</v>
      </c>
      <c r="E443" s="111"/>
      <c r="F443" s="111"/>
      <c r="G443" s="111"/>
      <c r="H443" s="74">
        <v>1821</v>
      </c>
      <c r="I443" s="74"/>
      <c r="J443" s="74"/>
      <c r="K443" s="74">
        <v>1673</v>
      </c>
      <c r="L443" s="74"/>
      <c r="M443" s="75"/>
    </row>
    <row r="444" spans="1:25" ht="15.75" thickBot="1" x14ac:dyDescent="0.3">
      <c r="D444" s="116" t="s">
        <v>21</v>
      </c>
      <c r="E444" s="117"/>
      <c r="F444" s="117"/>
      <c r="G444" s="117"/>
      <c r="H444" s="74">
        <v>1413</v>
      </c>
      <c r="I444" s="74"/>
      <c r="J444" s="74"/>
      <c r="K444" s="74">
        <v>1407</v>
      </c>
      <c r="L444" s="74"/>
      <c r="M444" s="75"/>
    </row>
    <row r="445" spans="1:25" ht="15.75" thickBot="1" x14ac:dyDescent="0.3">
      <c r="D445" s="112" t="s">
        <v>1</v>
      </c>
      <c r="E445" s="113"/>
      <c r="F445" s="113"/>
      <c r="G445" s="113"/>
      <c r="H445" s="114">
        <f>SUM(H442:J444)</f>
        <v>60074</v>
      </c>
      <c r="I445" s="114"/>
      <c r="J445" s="114"/>
      <c r="K445" s="114">
        <f>SUM(K442:M444)</f>
        <v>57866</v>
      </c>
      <c r="L445" s="114"/>
      <c r="M445" s="115"/>
    </row>
    <row r="446" spans="1:25" s="41" customFormat="1" x14ac:dyDescent="0.25">
      <c r="D446" s="54"/>
      <c r="E446" s="54"/>
      <c r="F446" s="54"/>
      <c r="G446" s="54"/>
      <c r="H446" s="58"/>
      <c r="I446" s="58"/>
      <c r="J446" s="58"/>
      <c r="K446" s="58"/>
      <c r="L446" s="58"/>
      <c r="M446" s="58"/>
      <c r="Y446" s="6"/>
    </row>
    <row r="447" spans="1:25" s="41" customFormat="1" x14ac:dyDescent="0.25">
      <c r="D447" s="44"/>
      <c r="E447" s="44"/>
      <c r="F447" s="44"/>
      <c r="G447" s="44"/>
      <c r="H447" s="45"/>
      <c r="I447" s="45"/>
      <c r="J447" s="45"/>
      <c r="K447" s="45"/>
      <c r="L447" s="45"/>
      <c r="M447" s="45"/>
      <c r="Y447" s="6"/>
    </row>
    <row r="448" spans="1:25" s="41" customFormat="1" x14ac:dyDescent="0.25">
      <c r="D448" s="44"/>
      <c r="E448" s="44"/>
      <c r="F448" s="44"/>
      <c r="G448" s="44"/>
      <c r="H448" s="45"/>
      <c r="I448" s="45"/>
      <c r="J448" s="45"/>
      <c r="K448" s="45"/>
      <c r="L448" s="45"/>
      <c r="M448" s="45"/>
      <c r="Y448" s="6"/>
    </row>
    <row r="449" spans="1:25" x14ac:dyDescent="0.25">
      <c r="D449" s="24"/>
      <c r="E449" s="24"/>
      <c r="F449" s="24"/>
      <c r="G449" s="24"/>
      <c r="H449" s="24"/>
      <c r="I449" s="24"/>
      <c r="J449" s="24"/>
      <c r="K449" s="24"/>
      <c r="L449" s="24"/>
      <c r="M449" s="24"/>
    </row>
    <row r="450" spans="1:25" s="41" customFormat="1" x14ac:dyDescent="0.25"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Y450" s="6"/>
    </row>
    <row r="451" spans="1:25" s="41" customFormat="1" x14ac:dyDescent="0.25"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Y451" s="6"/>
    </row>
    <row r="452" spans="1:25" s="41" customFormat="1" x14ac:dyDescent="0.25"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Y452" s="6"/>
    </row>
    <row r="453" spans="1:25" s="41" customFormat="1" x14ac:dyDescent="0.25"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Y453" s="6"/>
    </row>
    <row r="454" spans="1:25" s="41" customFormat="1" x14ac:dyDescent="0.25"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Y454" s="6"/>
    </row>
    <row r="455" spans="1:25" s="41" customFormat="1" x14ac:dyDescent="0.25"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Y455" s="6"/>
    </row>
    <row r="456" spans="1:25" s="41" customFormat="1" x14ac:dyDescent="0.25"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Y456" s="6"/>
    </row>
    <row r="457" spans="1:25" s="41" customFormat="1" x14ac:dyDescent="0.25"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Y457" s="6"/>
    </row>
    <row r="458" spans="1:25" s="41" customFormat="1" x14ac:dyDescent="0.25"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Y458" s="6"/>
    </row>
    <row r="459" spans="1:25" s="41" customFormat="1" x14ac:dyDescent="0.25"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Y459" s="6"/>
    </row>
    <row r="460" spans="1:25" s="41" customFormat="1" x14ac:dyDescent="0.25"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Y460" s="6"/>
    </row>
    <row r="461" spans="1:25" s="41" customFormat="1" x14ac:dyDescent="0.25"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Y461" s="6"/>
    </row>
    <row r="463" spans="1:25" s="41" customFormat="1" x14ac:dyDescent="0.25">
      <c r="Y463" s="6"/>
    </row>
    <row r="464" spans="1:25" x14ac:dyDescent="0.25">
      <c r="A464" s="66" t="s">
        <v>169</v>
      </c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</row>
    <row r="465" spans="1:25" x14ac:dyDescent="0.25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</row>
    <row r="466" spans="1:25" x14ac:dyDescent="0.25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</row>
    <row r="468" spans="1:25" s="63" customFormat="1" x14ac:dyDescent="0.25">
      <c r="Y468" s="6"/>
    </row>
    <row r="469" spans="1:25" s="63" customFormat="1" x14ac:dyDescent="0.25">
      <c r="Y469" s="6"/>
    </row>
    <row r="470" spans="1:25" x14ac:dyDescent="0.25">
      <c r="A470" s="10" t="s">
        <v>48</v>
      </c>
      <c r="B470" s="10"/>
      <c r="C470" s="10"/>
      <c r="D470" s="10"/>
      <c r="E470" s="10"/>
      <c r="F470" s="10"/>
      <c r="G470" s="10"/>
      <c r="H470" s="10"/>
      <c r="I470" s="10"/>
      <c r="J470" s="10"/>
    </row>
    <row r="471" spans="1:25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</row>
    <row r="472" spans="1:25" ht="15.75" thickBot="1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</row>
    <row r="473" spans="1:25" x14ac:dyDescent="0.25">
      <c r="D473" s="98" t="s">
        <v>50</v>
      </c>
      <c r="E473" s="99"/>
      <c r="F473" s="99"/>
      <c r="G473" s="88" t="str">
        <f>CONCATENATE(Arkusz18!A2," - ",Arkusz18!B2," r.")</f>
        <v>01.02.2017 - 28.02.2017 r.</v>
      </c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9"/>
    </row>
    <row r="474" spans="1:25" ht="24" customHeight="1" x14ac:dyDescent="0.25">
      <c r="D474" s="100"/>
      <c r="E474" s="101"/>
      <c r="F474" s="101"/>
      <c r="G474" s="93" t="s">
        <v>66</v>
      </c>
      <c r="H474" s="93"/>
      <c r="I474" s="93"/>
      <c r="J474" s="93" t="s">
        <v>94</v>
      </c>
      <c r="K474" s="93"/>
      <c r="L474" s="93"/>
      <c r="M474" s="93" t="s">
        <v>65</v>
      </c>
      <c r="N474" s="93"/>
      <c r="O474" s="93"/>
      <c r="P474" s="93" t="s">
        <v>93</v>
      </c>
      <c r="Q474" s="93"/>
      <c r="R474" s="102"/>
    </row>
    <row r="475" spans="1:25" ht="15" customHeight="1" x14ac:dyDescent="0.25">
      <c r="D475" s="90" t="s">
        <v>92</v>
      </c>
      <c r="E475" s="91"/>
      <c r="F475" s="91"/>
      <c r="G475" s="92">
        <f>Arkusz16!A2</f>
        <v>0</v>
      </c>
      <c r="H475" s="92"/>
      <c r="I475" s="92"/>
      <c r="J475" s="92">
        <f>Arkusz16!A3</f>
        <v>0</v>
      </c>
      <c r="K475" s="92"/>
      <c r="L475" s="92"/>
      <c r="M475" s="92">
        <f>Arkusz16!A4</f>
        <v>9</v>
      </c>
      <c r="N475" s="92"/>
      <c r="O475" s="92"/>
      <c r="P475" s="92">
        <f>Arkusz16!A5</f>
        <v>0</v>
      </c>
      <c r="Q475" s="92"/>
      <c r="R475" s="92"/>
    </row>
    <row r="476" spans="1:25" x14ac:dyDescent="0.25">
      <c r="D476" s="103" t="s">
        <v>52</v>
      </c>
      <c r="E476" s="104"/>
      <c r="F476" s="104"/>
      <c r="G476" s="105">
        <f>Arkusz16!A6</f>
        <v>4699</v>
      </c>
      <c r="H476" s="105"/>
      <c r="I476" s="105"/>
      <c r="J476" s="259">
        <f>Arkusz16!A7</f>
        <v>27</v>
      </c>
      <c r="K476" s="260"/>
      <c r="L476" s="261"/>
      <c r="M476" s="259">
        <f>Arkusz16!A8</f>
        <v>17</v>
      </c>
      <c r="N476" s="260"/>
      <c r="O476" s="261"/>
      <c r="P476" s="259">
        <f>Arkusz16!A9</f>
        <v>19</v>
      </c>
      <c r="Q476" s="260"/>
      <c r="R476" s="261"/>
    </row>
    <row r="477" spans="1:25" ht="15.75" thickBot="1" x14ac:dyDescent="0.3">
      <c r="D477" s="85" t="s">
        <v>53</v>
      </c>
      <c r="E477" s="86"/>
      <c r="F477" s="86"/>
      <c r="G477" s="87">
        <f>Arkusz16!A10</f>
        <v>1730</v>
      </c>
      <c r="H477" s="87"/>
      <c r="I477" s="87"/>
      <c r="J477" s="87">
        <f>Arkusz16!A11</f>
        <v>12</v>
      </c>
      <c r="K477" s="87"/>
      <c r="L477" s="87"/>
      <c r="M477" s="87">
        <f>Arkusz16!A12</f>
        <v>66</v>
      </c>
      <c r="N477" s="87"/>
      <c r="O477" s="87"/>
      <c r="P477" s="87">
        <f>Arkusz16!A13</f>
        <v>16</v>
      </c>
      <c r="Q477" s="87"/>
      <c r="R477" s="87"/>
    </row>
    <row r="478" spans="1:25" ht="15.75" thickBot="1" x14ac:dyDescent="0.3">
      <c r="D478" s="94" t="s">
        <v>51</v>
      </c>
      <c r="E478" s="95"/>
      <c r="F478" s="95"/>
      <c r="G478" s="96">
        <f>SUM(G475:I477)</f>
        <v>6429</v>
      </c>
      <c r="H478" s="96"/>
      <c r="I478" s="96"/>
      <c r="J478" s="96">
        <f t="shared" ref="J478" si="12">SUM(J475:L477)</f>
        <v>39</v>
      </c>
      <c r="K478" s="96"/>
      <c r="L478" s="96"/>
      <c r="M478" s="96">
        <f t="shared" ref="M478" si="13">SUM(M475:O477)</f>
        <v>92</v>
      </c>
      <c r="N478" s="96"/>
      <c r="O478" s="96"/>
      <c r="P478" s="96">
        <f t="shared" ref="P478" si="14">SUM(P475:R477)</f>
        <v>35</v>
      </c>
      <c r="Q478" s="96"/>
      <c r="R478" s="97"/>
    </row>
    <row r="479" spans="1:25" x14ac:dyDescent="0.25">
      <c r="A479" s="25"/>
      <c r="B479" s="25"/>
      <c r="C479" s="25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</row>
    <row r="481" spans="1:25" ht="15.75" thickBot="1" x14ac:dyDescent="0.3"/>
    <row r="482" spans="1:25" x14ac:dyDescent="0.25">
      <c r="D482" s="98" t="s">
        <v>50</v>
      </c>
      <c r="E482" s="99"/>
      <c r="F482" s="99"/>
      <c r="G482" s="88" t="str">
        <f>CONCATENATE(Arkusz18!C2," - ",Arkusz18!B2," r.")</f>
        <v>01.01.2017 - 28.02.2017 r.</v>
      </c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9"/>
    </row>
    <row r="483" spans="1:25" ht="23.25" customHeight="1" x14ac:dyDescent="0.25">
      <c r="D483" s="100"/>
      <c r="E483" s="101"/>
      <c r="F483" s="101"/>
      <c r="G483" s="93" t="s">
        <v>66</v>
      </c>
      <c r="H483" s="93"/>
      <c r="I483" s="93"/>
      <c r="J483" s="93" t="s">
        <v>94</v>
      </c>
      <c r="K483" s="93"/>
      <c r="L483" s="93"/>
      <c r="M483" s="93" t="s">
        <v>65</v>
      </c>
      <c r="N483" s="93"/>
      <c r="O483" s="93"/>
      <c r="P483" s="93" t="s">
        <v>93</v>
      </c>
      <c r="Q483" s="93"/>
      <c r="R483" s="102"/>
    </row>
    <row r="484" spans="1:25" x14ac:dyDescent="0.25">
      <c r="D484" s="90" t="s">
        <v>92</v>
      </c>
      <c r="E484" s="91"/>
      <c r="F484" s="91"/>
      <c r="G484" s="92">
        <f>Arkusz17!A2</f>
        <v>0</v>
      </c>
      <c r="H484" s="92"/>
      <c r="I484" s="92"/>
      <c r="J484" s="92">
        <f>Arkusz17!A3</f>
        <v>0</v>
      </c>
      <c r="K484" s="92"/>
      <c r="L484" s="92"/>
      <c r="M484" s="92">
        <f>Arkusz17!A4</f>
        <v>9</v>
      </c>
      <c r="N484" s="92"/>
      <c r="O484" s="92"/>
      <c r="P484" s="92">
        <f>Arkusz17!A5</f>
        <v>0</v>
      </c>
      <c r="Q484" s="92"/>
      <c r="R484" s="92"/>
    </row>
    <row r="485" spans="1:25" x14ac:dyDescent="0.25">
      <c r="D485" s="103" t="s">
        <v>52</v>
      </c>
      <c r="E485" s="104"/>
      <c r="F485" s="104"/>
      <c r="G485" s="105">
        <f>Arkusz17!A6</f>
        <v>8052</v>
      </c>
      <c r="H485" s="105"/>
      <c r="I485" s="105"/>
      <c r="J485" s="105">
        <f>Arkusz17!A7</f>
        <v>36</v>
      </c>
      <c r="K485" s="105"/>
      <c r="L485" s="105"/>
      <c r="M485" s="105">
        <f>Arkusz17!A8</f>
        <v>35</v>
      </c>
      <c r="N485" s="105"/>
      <c r="O485" s="105"/>
      <c r="P485" s="105">
        <f>Arkusz17!A9</f>
        <v>30</v>
      </c>
      <c r="Q485" s="105"/>
      <c r="R485" s="105"/>
    </row>
    <row r="486" spans="1:25" ht="15.75" thickBot="1" x14ac:dyDescent="0.3">
      <c r="D486" s="85" t="s">
        <v>53</v>
      </c>
      <c r="E486" s="86"/>
      <c r="F486" s="86"/>
      <c r="G486" s="87">
        <f>Arkusz17!A10</f>
        <v>2986</v>
      </c>
      <c r="H486" s="87"/>
      <c r="I486" s="87"/>
      <c r="J486" s="87">
        <f>Arkusz17!A11</f>
        <v>15</v>
      </c>
      <c r="K486" s="87"/>
      <c r="L486" s="87"/>
      <c r="M486" s="87">
        <f>Arkusz17!A12</f>
        <v>94</v>
      </c>
      <c r="N486" s="87"/>
      <c r="O486" s="87"/>
      <c r="P486" s="87">
        <f>Arkusz17!A13</f>
        <v>20</v>
      </c>
      <c r="Q486" s="87"/>
      <c r="R486" s="87"/>
    </row>
    <row r="487" spans="1:25" ht="15.75" thickBot="1" x14ac:dyDescent="0.3">
      <c r="D487" s="94" t="s">
        <v>51</v>
      </c>
      <c r="E487" s="95"/>
      <c r="F487" s="95"/>
      <c r="G487" s="96">
        <f>SUM(G484:I486)</f>
        <v>11038</v>
      </c>
      <c r="H487" s="96"/>
      <c r="I487" s="96"/>
      <c r="J487" s="96">
        <f t="shared" ref="J487" si="15">SUM(J484:L486)</f>
        <v>51</v>
      </c>
      <c r="K487" s="96"/>
      <c r="L487" s="96"/>
      <c r="M487" s="96">
        <f t="shared" ref="M487" si="16">SUM(M484:O486)</f>
        <v>138</v>
      </c>
      <c r="N487" s="96"/>
      <c r="O487" s="96"/>
      <c r="P487" s="96">
        <f t="shared" ref="P487" si="17">SUM(P484:R486)</f>
        <v>50</v>
      </c>
      <c r="Q487" s="96"/>
      <c r="R487" s="97"/>
    </row>
    <row r="490" spans="1:25" x14ac:dyDescent="0.25">
      <c r="A490" s="65" t="s">
        <v>170</v>
      </c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</row>
    <row r="491" spans="1:25" x14ac:dyDescent="0.25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</row>
    <row r="492" spans="1:25" x14ac:dyDescent="0.25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</row>
    <row r="493" spans="1:25" x14ac:dyDescent="0.25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</row>
    <row r="494" spans="1:25" x14ac:dyDescent="0.25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</row>
    <row r="495" spans="1:25" x14ac:dyDescent="0.25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</row>
    <row r="498" spans="1:25" s="51" customFormat="1" x14ac:dyDescent="0.25">
      <c r="Y498" s="6"/>
    </row>
    <row r="499" spans="1:25" s="51" customFormat="1" x14ac:dyDescent="0.25">
      <c r="Y499" s="6"/>
    </row>
    <row r="500" spans="1:25" s="51" customFormat="1" x14ac:dyDescent="0.25">
      <c r="Y500" s="6"/>
    </row>
    <row r="501" spans="1:25" s="51" customFormat="1" x14ac:dyDescent="0.25">
      <c r="Y501" s="6"/>
    </row>
    <row r="502" spans="1:25" s="51" customFormat="1" x14ac:dyDescent="0.25">
      <c r="Y502" s="6"/>
    </row>
    <row r="503" spans="1:25" s="51" customFormat="1" x14ac:dyDescent="0.25">
      <c r="Y503" s="6"/>
    </row>
    <row r="504" spans="1:25" s="51" customFormat="1" x14ac:dyDescent="0.25">
      <c r="Y504" s="6"/>
    </row>
    <row r="505" spans="1:25" s="51" customFormat="1" x14ac:dyDescent="0.25">
      <c r="Y505" s="6"/>
    </row>
    <row r="506" spans="1:25" s="51" customFormat="1" x14ac:dyDescent="0.25">
      <c r="Y506" s="6"/>
    </row>
    <row r="507" spans="1:25" s="51" customFormat="1" x14ac:dyDescent="0.25">
      <c r="Y507" s="6"/>
    </row>
    <row r="508" spans="1:25" s="51" customFormat="1" x14ac:dyDescent="0.25">
      <c r="Y508" s="6"/>
    </row>
    <row r="509" spans="1:25" s="51" customFormat="1" x14ac:dyDescent="0.25">
      <c r="Y509" s="6"/>
    </row>
    <row r="510" spans="1:25" s="51" customFormat="1" x14ac:dyDescent="0.25">
      <c r="Y510" s="6"/>
    </row>
    <row r="511" spans="1:25" x14ac:dyDescent="0.25">
      <c r="A511" s="26" t="s">
        <v>49</v>
      </c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R511" s="27"/>
      <c r="S511" s="27"/>
      <c r="T511" s="27"/>
    </row>
    <row r="512" spans="1:25" ht="15" customHeight="1" x14ac:dyDescent="0.25">
      <c r="P512" s="28"/>
      <c r="Q512" s="28"/>
      <c r="R512" s="27"/>
      <c r="S512" s="27"/>
      <c r="T512" s="27"/>
      <c r="U512" s="28"/>
    </row>
    <row r="513" spans="1:25" ht="15" customHeight="1" x14ac:dyDescent="0.25"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spans="1:25" ht="15" customHeight="1" x14ac:dyDescent="0.25">
      <c r="A514" s="66" t="s">
        <v>176</v>
      </c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</row>
    <row r="515" spans="1:25" ht="15" customHeight="1" x14ac:dyDescent="0.25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</row>
    <row r="516" spans="1:25" ht="15" customHeight="1" x14ac:dyDescent="0.25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</row>
    <row r="517" spans="1:25" ht="15" customHeight="1" x14ac:dyDescent="0.25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</row>
    <row r="518" spans="1:25" ht="15" customHeight="1" x14ac:dyDescent="0.25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</row>
    <row r="519" spans="1:25" ht="15" customHeight="1" x14ac:dyDescent="0.25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</row>
    <row r="520" spans="1:25" ht="15" customHeight="1" x14ac:dyDescent="0.25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</row>
    <row r="521" spans="1:25" ht="15" customHeight="1" x14ac:dyDescent="0.25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</row>
    <row r="522" spans="1:25" ht="15" customHeight="1" x14ac:dyDescent="0.25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</row>
    <row r="523" spans="1:25" ht="15" customHeight="1" x14ac:dyDescent="0.25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</row>
    <row r="524" spans="1:25" ht="15" customHeight="1" x14ac:dyDescent="0.25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</row>
    <row r="525" spans="1:25" x14ac:dyDescent="0.25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</row>
    <row r="526" spans="1:25" x14ac:dyDescent="0.25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</row>
    <row r="527" spans="1:25" x14ac:dyDescent="0.25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</row>
    <row r="528" spans="1:25" ht="15" customHeight="1" x14ac:dyDescent="0.25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</row>
    <row r="529" spans="1:25" x14ac:dyDescent="0.25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</row>
    <row r="530" spans="1:25" x14ac:dyDescent="0.25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</row>
    <row r="531" spans="1:25" ht="15" customHeight="1" x14ac:dyDescent="0.25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</row>
    <row r="532" spans="1:25" x14ac:dyDescent="0.25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</row>
    <row r="533" spans="1:25" x14ac:dyDescent="0.25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</row>
    <row r="534" spans="1:25" x14ac:dyDescent="0.25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</row>
    <row r="535" spans="1:25" ht="15" customHeight="1" x14ac:dyDescent="0.25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</row>
    <row r="536" spans="1:25" x14ac:dyDescent="0.25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</row>
    <row r="537" spans="1:25" x14ac:dyDescent="0.25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</row>
    <row r="538" spans="1:25" x14ac:dyDescent="0.25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</row>
    <row r="539" spans="1:25" x14ac:dyDescent="0.25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</row>
    <row r="540" spans="1:25" x14ac:dyDescent="0.25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</row>
    <row r="541" spans="1:25" x14ac:dyDescent="0.25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</row>
    <row r="542" spans="1:25" x14ac:dyDescent="0.25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</row>
    <row r="543" spans="1:25" x14ac:dyDescent="0.25">
      <c r="R543" s="29"/>
      <c r="S543" s="29"/>
      <c r="T543" s="29"/>
    </row>
    <row r="544" spans="1:25" x14ac:dyDescent="0.25">
      <c r="P544" s="30"/>
      <c r="Q544" s="30"/>
      <c r="R544" s="29"/>
      <c r="S544" s="29"/>
      <c r="T544" s="29"/>
      <c r="U544" s="30"/>
    </row>
    <row r="545" spans="1:21" x14ac:dyDescent="0.25">
      <c r="A545" s="31" t="s">
        <v>171</v>
      </c>
      <c r="B545" s="31"/>
      <c r="C545" s="31"/>
      <c r="D545" s="31"/>
      <c r="E545" s="31"/>
      <c r="F545" s="31"/>
      <c r="G545" s="31"/>
      <c r="H545" s="31"/>
      <c r="I545" s="31"/>
      <c r="N545" s="30"/>
      <c r="O545" s="30"/>
      <c r="P545" s="32"/>
      <c r="Q545" s="32"/>
      <c r="R545" s="29"/>
      <c r="S545" s="29"/>
      <c r="T545" s="29"/>
    </row>
    <row r="546" spans="1:21" ht="15" customHeight="1" x14ac:dyDescent="0.25">
      <c r="M546" s="33"/>
      <c r="N546" s="33"/>
      <c r="R546" s="29"/>
      <c r="S546" s="29"/>
      <c r="T546" s="29"/>
    </row>
    <row r="547" spans="1:21" x14ac:dyDescent="0.25">
      <c r="A547" s="59" t="s">
        <v>172</v>
      </c>
      <c r="R547" s="29"/>
      <c r="S547" s="29"/>
      <c r="T547" s="29"/>
    </row>
    <row r="548" spans="1:21" x14ac:dyDescent="0.25">
      <c r="D548" s="7"/>
      <c r="E548" s="7"/>
      <c r="P548" s="33"/>
      <c r="Q548" s="33"/>
      <c r="R548" s="29"/>
      <c r="S548" s="29"/>
      <c r="T548" s="29"/>
      <c r="U548" s="33"/>
    </row>
    <row r="549" spans="1:21" x14ac:dyDescent="0.25">
      <c r="A549" s="34"/>
      <c r="B549" s="34"/>
      <c r="C549" s="34"/>
      <c r="D549" s="35"/>
      <c r="E549" s="35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U549" s="33"/>
    </row>
    <row r="550" spans="1:21" x14ac:dyDescent="0.25">
      <c r="A550" s="84"/>
      <c r="B550" s="84"/>
      <c r="C550" s="84"/>
      <c r="D550" s="35"/>
      <c r="E550" s="35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29"/>
      <c r="Q550" s="29"/>
      <c r="R550" s="36"/>
      <c r="U550" s="29"/>
    </row>
    <row r="551" spans="1:21" ht="132" customHeight="1" x14ac:dyDescent="0.25">
      <c r="A551" s="298"/>
      <c r="B551" s="298"/>
      <c r="C551" s="298"/>
      <c r="D551" s="298"/>
      <c r="E551" s="298"/>
      <c r="F551" s="298"/>
      <c r="G551" s="298"/>
      <c r="H551" s="298"/>
      <c r="I551" s="298"/>
      <c r="J551" s="298"/>
      <c r="K551" s="298"/>
      <c r="L551" s="298"/>
      <c r="M551" s="298"/>
      <c r="N551" s="298"/>
      <c r="O551" s="298"/>
      <c r="P551" s="298"/>
      <c r="Q551" s="298"/>
      <c r="R551" s="298"/>
      <c r="S551" s="298"/>
      <c r="T551" s="298"/>
      <c r="U551" s="298"/>
    </row>
    <row r="552" spans="1:21" x14ac:dyDescent="0.2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U552" s="29"/>
    </row>
    <row r="553" spans="1:21" x14ac:dyDescent="0.2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U553" s="29"/>
    </row>
  </sheetData>
  <sheetProtection formatCells="0" insertColumns="0" insertRows="0" deleteColumns="0" deleteRows="0"/>
  <mergeCells count="598">
    <mergeCell ref="A551:U551"/>
    <mergeCell ref="Q309:R309"/>
    <mergeCell ref="Q310:R310"/>
    <mergeCell ref="Q311:R311"/>
    <mergeCell ref="Q341:R341"/>
    <mergeCell ref="Q342:R342"/>
    <mergeCell ref="Q343:R343"/>
    <mergeCell ref="Q344:R344"/>
    <mergeCell ref="Q338:R339"/>
    <mergeCell ref="Q340:R340"/>
    <mergeCell ref="L373:V373"/>
    <mergeCell ref="O344:P344"/>
    <mergeCell ref="G338:N339"/>
    <mergeCell ref="O338:P339"/>
    <mergeCell ref="G340:N340"/>
    <mergeCell ref="O340:P340"/>
    <mergeCell ref="G341:N341"/>
    <mergeCell ref="O341:P341"/>
    <mergeCell ref="G342:N342"/>
    <mergeCell ref="O342:P342"/>
    <mergeCell ref="G313:J314"/>
    <mergeCell ref="K313:L314"/>
    <mergeCell ref="M313:R313"/>
    <mergeCell ref="M314:N314"/>
    <mergeCell ref="S189:U189"/>
    <mergeCell ref="S191:U191"/>
    <mergeCell ref="P193:R193"/>
    <mergeCell ref="M192:O192"/>
    <mergeCell ref="M315:N315"/>
    <mergeCell ref="O315:P315"/>
    <mergeCell ref="Q315:R315"/>
    <mergeCell ref="S194:U194"/>
    <mergeCell ref="P175:R175"/>
    <mergeCell ref="O310:P310"/>
    <mergeCell ref="O311:P311"/>
    <mergeCell ref="G309:N309"/>
    <mergeCell ref="G310:N310"/>
    <mergeCell ref="G308:N308"/>
    <mergeCell ref="G311:N311"/>
    <mergeCell ref="O307:P307"/>
    <mergeCell ref="O308:P308"/>
    <mergeCell ref="O309:P309"/>
    <mergeCell ref="G307:N307"/>
    <mergeCell ref="Q305:R306"/>
    <mergeCell ref="Q307:R307"/>
    <mergeCell ref="Q308:R308"/>
    <mergeCell ref="M194:O194"/>
    <mergeCell ref="S241:U241"/>
    <mergeCell ref="J241:L241"/>
    <mergeCell ref="G190:I190"/>
    <mergeCell ref="J190:L190"/>
    <mergeCell ref="B236:I236"/>
    <mergeCell ref="M190:O190"/>
    <mergeCell ref="P190:R190"/>
    <mergeCell ref="B238:I238"/>
    <mergeCell ref="B239:I239"/>
    <mergeCell ref="C192:F192"/>
    <mergeCell ref="G192:I192"/>
    <mergeCell ref="P188:R188"/>
    <mergeCell ref="P181:R181"/>
    <mergeCell ref="P180:R180"/>
    <mergeCell ref="P179:R179"/>
    <mergeCell ref="J175:L175"/>
    <mergeCell ref="G189:I189"/>
    <mergeCell ref="J189:L189"/>
    <mergeCell ref="M189:O189"/>
    <mergeCell ref="P189:R189"/>
    <mergeCell ref="S21:T21"/>
    <mergeCell ref="S20:V20"/>
    <mergeCell ref="G20:J20"/>
    <mergeCell ref="G19:V19"/>
    <mergeCell ref="U27:V27"/>
    <mergeCell ref="S27:T27"/>
    <mergeCell ref="G27:H27"/>
    <mergeCell ref="C51:F53"/>
    <mergeCell ref="U23:V23"/>
    <mergeCell ref="S23:T23"/>
    <mergeCell ref="Q23:R23"/>
    <mergeCell ref="O23:P23"/>
    <mergeCell ref="M23:N23"/>
    <mergeCell ref="K23:L23"/>
    <mergeCell ref="I23:J23"/>
    <mergeCell ref="G23:H23"/>
    <mergeCell ref="U22:V22"/>
    <mergeCell ref="S22:T22"/>
    <mergeCell ref="Q22:R22"/>
    <mergeCell ref="O22:P22"/>
    <mergeCell ref="M22:N22"/>
    <mergeCell ref="K22:L22"/>
    <mergeCell ref="I22:J22"/>
    <mergeCell ref="G22:H22"/>
    <mergeCell ref="U24:V24"/>
    <mergeCell ref="S24:T24"/>
    <mergeCell ref="Q24:R24"/>
    <mergeCell ref="O24:P24"/>
    <mergeCell ref="M24:N24"/>
    <mergeCell ref="K24:L24"/>
    <mergeCell ref="I24:J24"/>
    <mergeCell ref="G24:H24"/>
    <mergeCell ref="U25:V25"/>
    <mergeCell ref="S25:T25"/>
    <mergeCell ref="M150:O150"/>
    <mergeCell ref="P150:Q150"/>
    <mergeCell ref="C177:F177"/>
    <mergeCell ref="J179:L179"/>
    <mergeCell ref="R150:S150"/>
    <mergeCell ref="M151:O151"/>
    <mergeCell ref="P151:Q151"/>
    <mergeCell ref="R151:S151"/>
    <mergeCell ref="T151:U151"/>
    <mergeCell ref="T152:U152"/>
    <mergeCell ref="P153:Q153"/>
    <mergeCell ref="A464:Y466"/>
    <mergeCell ref="D476:F476"/>
    <mergeCell ref="G476:I476"/>
    <mergeCell ref="J476:L476"/>
    <mergeCell ref="M476:O476"/>
    <mergeCell ref="P476:R476"/>
    <mergeCell ref="D475:F475"/>
    <mergeCell ref="C19:F21"/>
    <mergeCell ref="C22:F22"/>
    <mergeCell ref="C23:F23"/>
    <mergeCell ref="C24:F24"/>
    <mergeCell ref="C26:F26"/>
    <mergeCell ref="C28:F28"/>
    <mergeCell ref="C25:F25"/>
    <mergeCell ref="C27:F27"/>
    <mergeCell ref="C380:K380"/>
    <mergeCell ref="C381:K381"/>
    <mergeCell ref="C382:K382"/>
    <mergeCell ref="C383:K383"/>
    <mergeCell ref="C384:K384"/>
    <mergeCell ref="C385:K385"/>
    <mergeCell ref="C386:K386"/>
    <mergeCell ref="G344:N344"/>
    <mergeCell ref="G343:N343"/>
    <mergeCell ref="C377:K377"/>
    <mergeCell ref="C387:K387"/>
    <mergeCell ref="C378:K378"/>
    <mergeCell ref="C379:K379"/>
    <mergeCell ref="N423:P423"/>
    <mergeCell ref="A347:Y367"/>
    <mergeCell ref="C389:K389"/>
    <mergeCell ref="V374:W374"/>
    <mergeCell ref="L374:M374"/>
    <mergeCell ref="A371:U372"/>
    <mergeCell ref="V382:W382"/>
    <mergeCell ref="V375:W375"/>
    <mergeCell ref="V376:W376"/>
    <mergeCell ref="V377:W377"/>
    <mergeCell ref="V378:W378"/>
    <mergeCell ref="V379:W379"/>
    <mergeCell ref="V380:W380"/>
    <mergeCell ref="V381:W381"/>
    <mergeCell ref="L382:M382"/>
    <mergeCell ref="L376:M376"/>
    <mergeCell ref="M284:R284"/>
    <mergeCell ref="M285:N285"/>
    <mergeCell ref="K287:L287"/>
    <mergeCell ref="G287:J287"/>
    <mergeCell ref="G286:J286"/>
    <mergeCell ref="O343:P343"/>
    <mergeCell ref="C374:K374"/>
    <mergeCell ref="C375:K375"/>
    <mergeCell ref="C376:K376"/>
    <mergeCell ref="O314:P314"/>
    <mergeCell ref="Q314:R314"/>
    <mergeCell ref="G305:N306"/>
    <mergeCell ref="O305:P306"/>
    <mergeCell ref="G288:J288"/>
    <mergeCell ref="P191:R191"/>
    <mergeCell ref="G191:I191"/>
    <mergeCell ref="J191:L191"/>
    <mergeCell ref="M191:O191"/>
    <mergeCell ref="C194:F194"/>
    <mergeCell ref="L424:M424"/>
    <mergeCell ref="N424:P424"/>
    <mergeCell ref="D424:K424"/>
    <mergeCell ref="D423:K423"/>
    <mergeCell ref="L379:M379"/>
    <mergeCell ref="L380:M380"/>
    <mergeCell ref="L381:M381"/>
    <mergeCell ref="L390:M390"/>
    <mergeCell ref="P192:R192"/>
    <mergeCell ref="G315:J315"/>
    <mergeCell ref="K315:L315"/>
    <mergeCell ref="O288:P288"/>
    <mergeCell ref="Q288:R288"/>
    <mergeCell ref="K288:L288"/>
    <mergeCell ref="A280:U282"/>
    <mergeCell ref="J242:L242"/>
    <mergeCell ref="M242:O242"/>
    <mergeCell ref="S242:U242"/>
    <mergeCell ref="B242:I242"/>
    <mergeCell ref="C190:F190"/>
    <mergeCell ref="S192:U192"/>
    <mergeCell ref="S193:U193"/>
    <mergeCell ref="S238:U238"/>
    <mergeCell ref="C191:F191"/>
    <mergeCell ref="A207:Y224"/>
    <mergeCell ref="B237:I237"/>
    <mergeCell ref="C188:F188"/>
    <mergeCell ref="G186:U186"/>
    <mergeCell ref="G187:I187"/>
    <mergeCell ref="J187:L187"/>
    <mergeCell ref="M187:O187"/>
    <mergeCell ref="S187:U187"/>
    <mergeCell ref="P194:R194"/>
    <mergeCell ref="M193:O193"/>
    <mergeCell ref="C189:F189"/>
    <mergeCell ref="P187:R187"/>
    <mergeCell ref="V237:X237"/>
    <mergeCell ref="J192:L192"/>
    <mergeCell ref="M237:O237"/>
    <mergeCell ref="P237:R237"/>
    <mergeCell ref="A232:Y233"/>
    <mergeCell ref="J194:L194"/>
    <mergeCell ref="J193:L193"/>
    <mergeCell ref="M188:O188"/>
    <mergeCell ref="J188:L188"/>
    <mergeCell ref="S188:U188"/>
    <mergeCell ref="C178:F178"/>
    <mergeCell ref="G178:I178"/>
    <mergeCell ref="C174:F175"/>
    <mergeCell ref="G175:I175"/>
    <mergeCell ref="C180:F180"/>
    <mergeCell ref="C181:F181"/>
    <mergeCell ref="G181:I181"/>
    <mergeCell ref="G177:I177"/>
    <mergeCell ref="M179:O179"/>
    <mergeCell ref="M177:O177"/>
    <mergeCell ref="J180:L180"/>
    <mergeCell ref="M180:O180"/>
    <mergeCell ref="S175:U175"/>
    <mergeCell ref="S178:U178"/>
    <mergeCell ref="S182:U182"/>
    <mergeCell ref="J176:L176"/>
    <mergeCell ref="S181:U181"/>
    <mergeCell ref="P178:R178"/>
    <mergeCell ref="G188:I188"/>
    <mergeCell ref="S180:U180"/>
    <mergeCell ref="S177:U177"/>
    <mergeCell ref="T155:U155"/>
    <mergeCell ref="R149:S149"/>
    <mergeCell ref="G174:U174"/>
    <mergeCell ref="M176:O176"/>
    <mergeCell ref="P176:R176"/>
    <mergeCell ref="S176:U176"/>
    <mergeCell ref="A169:Z169"/>
    <mergeCell ref="T153:U153"/>
    <mergeCell ref="M175:O175"/>
    <mergeCell ref="M153:O153"/>
    <mergeCell ref="M152:O152"/>
    <mergeCell ref="A154:C154"/>
    <mergeCell ref="A153:C153"/>
    <mergeCell ref="A152:C152"/>
    <mergeCell ref="A155:C155"/>
    <mergeCell ref="G176:I176"/>
    <mergeCell ref="C176:F176"/>
    <mergeCell ref="A150:C150"/>
    <mergeCell ref="T150:U150"/>
    <mergeCell ref="R153:S153"/>
    <mergeCell ref="P154:Q154"/>
    <mergeCell ref="R154:S154"/>
    <mergeCell ref="A158:Y167"/>
    <mergeCell ref="A151:C151"/>
    <mergeCell ref="G180:I180"/>
    <mergeCell ref="J177:L177"/>
    <mergeCell ref="M178:O178"/>
    <mergeCell ref="G182:I182"/>
    <mergeCell ref="J182:L182"/>
    <mergeCell ref="M182:O182"/>
    <mergeCell ref="G179:I179"/>
    <mergeCell ref="P152:Q152"/>
    <mergeCell ref="R152:S152"/>
    <mergeCell ref="M154:O154"/>
    <mergeCell ref="M155:O155"/>
    <mergeCell ref="P155:Q155"/>
    <mergeCell ref="R155:S155"/>
    <mergeCell ref="P182:R182"/>
    <mergeCell ref="P177:R177"/>
    <mergeCell ref="S179:U179"/>
    <mergeCell ref="A171:U171"/>
    <mergeCell ref="T154:U154"/>
    <mergeCell ref="D149:E149"/>
    <mergeCell ref="F149:G149"/>
    <mergeCell ref="A92:Y132"/>
    <mergeCell ref="H147:I148"/>
    <mergeCell ref="H149:I149"/>
    <mergeCell ref="O27:P27"/>
    <mergeCell ref="Q27:R27"/>
    <mergeCell ref="G55:H55"/>
    <mergeCell ref="K56:L56"/>
    <mergeCell ref="I60:J60"/>
    <mergeCell ref="K60:L60"/>
    <mergeCell ref="M60:N60"/>
    <mergeCell ref="O60:P60"/>
    <mergeCell ref="D147:E148"/>
    <mergeCell ref="A149:C149"/>
    <mergeCell ref="A147:C148"/>
    <mergeCell ref="P149:Q149"/>
    <mergeCell ref="M149:O149"/>
    <mergeCell ref="T149:U149"/>
    <mergeCell ref="O58:P58"/>
    <mergeCell ref="M58:N58"/>
    <mergeCell ref="U60:V60"/>
    <mergeCell ref="D81:E81"/>
    <mergeCell ref="F147:G148"/>
    <mergeCell ref="G58:H58"/>
    <mergeCell ref="I58:J58"/>
    <mergeCell ref="I54:J54"/>
    <mergeCell ref="K28:L28"/>
    <mergeCell ref="E9:Q9"/>
    <mergeCell ref="C54:F54"/>
    <mergeCell ref="C55:F55"/>
    <mergeCell ref="C56:F56"/>
    <mergeCell ref="C57:F57"/>
    <mergeCell ref="M147:O148"/>
    <mergeCell ref="G26:H26"/>
    <mergeCell ref="K25:L25"/>
    <mergeCell ref="I25:J25"/>
    <mergeCell ref="G25:H25"/>
    <mergeCell ref="K54:L54"/>
    <mergeCell ref="K55:L55"/>
    <mergeCell ref="K57:L57"/>
    <mergeCell ref="I53:J53"/>
    <mergeCell ref="I55:J55"/>
    <mergeCell ref="S53:T53"/>
    <mergeCell ref="M53:N53"/>
    <mergeCell ref="S54:T54"/>
    <mergeCell ref="U54:V54"/>
    <mergeCell ref="S55:T55"/>
    <mergeCell ref="U55:V55"/>
    <mergeCell ref="D155:E155"/>
    <mergeCell ref="F155:G155"/>
    <mergeCell ref="H155:I155"/>
    <mergeCell ref="F152:G152"/>
    <mergeCell ref="C58:F58"/>
    <mergeCell ref="C59:F59"/>
    <mergeCell ref="C60:F60"/>
    <mergeCell ref="A62:Z62"/>
    <mergeCell ref="G60:H60"/>
    <mergeCell ref="H150:I150"/>
    <mergeCell ref="H151:I151"/>
    <mergeCell ref="H152:I152"/>
    <mergeCell ref="H153:I153"/>
    <mergeCell ref="H154:I154"/>
    <mergeCell ref="A146:I146"/>
    <mergeCell ref="D152:E152"/>
    <mergeCell ref="D150:E150"/>
    <mergeCell ref="F150:G150"/>
    <mergeCell ref="D153:E153"/>
    <mergeCell ref="F153:G153"/>
    <mergeCell ref="F151:G151"/>
    <mergeCell ref="D154:E154"/>
    <mergeCell ref="F154:G154"/>
    <mergeCell ref="D151:E151"/>
    <mergeCell ref="P147:Q148"/>
    <mergeCell ref="R147:S148"/>
    <mergeCell ref="K58:L58"/>
    <mergeCell ref="S60:T60"/>
    <mergeCell ref="U59:V59"/>
    <mergeCell ref="S59:T59"/>
    <mergeCell ref="Q60:R60"/>
    <mergeCell ref="U53:V53"/>
    <mergeCell ref="Q58:R58"/>
    <mergeCell ref="M54:N54"/>
    <mergeCell ref="M55:N55"/>
    <mergeCell ref="M56:N56"/>
    <mergeCell ref="M57:N57"/>
    <mergeCell ref="O53:P53"/>
    <mergeCell ref="Q53:R53"/>
    <mergeCell ref="M146:U146"/>
    <mergeCell ref="T147:U148"/>
    <mergeCell ref="A144:U144"/>
    <mergeCell ref="I59:J59"/>
    <mergeCell ref="K53:L53"/>
    <mergeCell ref="I56:J56"/>
    <mergeCell ref="I57:J57"/>
    <mergeCell ref="G53:H53"/>
    <mergeCell ref="G54:H54"/>
    <mergeCell ref="G21:H21"/>
    <mergeCell ref="I21:J21"/>
    <mergeCell ref="K21:L21"/>
    <mergeCell ref="M21:N21"/>
    <mergeCell ref="O21:P21"/>
    <mergeCell ref="Q21:R21"/>
    <mergeCell ref="G52:J52"/>
    <mergeCell ref="K52:N52"/>
    <mergeCell ref="K20:N20"/>
    <mergeCell ref="Q25:R25"/>
    <mergeCell ref="O25:P25"/>
    <mergeCell ref="M25:N25"/>
    <mergeCell ref="I27:J27"/>
    <mergeCell ref="O28:P28"/>
    <mergeCell ref="Q28:R28"/>
    <mergeCell ref="I26:J26"/>
    <mergeCell ref="K26:L26"/>
    <mergeCell ref="I28:J28"/>
    <mergeCell ref="K27:L27"/>
    <mergeCell ref="D40:E40"/>
    <mergeCell ref="G28:H28"/>
    <mergeCell ref="M27:N27"/>
    <mergeCell ref="E5:Q8"/>
    <mergeCell ref="G56:H56"/>
    <mergeCell ref="G57:H57"/>
    <mergeCell ref="G59:H59"/>
    <mergeCell ref="Q55:R55"/>
    <mergeCell ref="O56:P56"/>
    <mergeCell ref="Q56:R56"/>
    <mergeCell ref="O57:P57"/>
    <mergeCell ref="Q57:R57"/>
    <mergeCell ref="O59:P59"/>
    <mergeCell ref="Q59:R59"/>
    <mergeCell ref="O55:P55"/>
    <mergeCell ref="O52:R52"/>
    <mergeCell ref="O54:P54"/>
    <mergeCell ref="Q54:R54"/>
    <mergeCell ref="K59:L59"/>
    <mergeCell ref="A16:U16"/>
    <mergeCell ref="M59:N59"/>
    <mergeCell ref="G51:V51"/>
    <mergeCell ref="S52:V52"/>
    <mergeCell ref="O20:R20"/>
    <mergeCell ref="S56:T56"/>
    <mergeCell ref="U56:V56"/>
    <mergeCell ref="U58:V58"/>
    <mergeCell ref="S58:T58"/>
    <mergeCell ref="U57:V57"/>
    <mergeCell ref="S57:T57"/>
    <mergeCell ref="M28:N28"/>
    <mergeCell ref="U26:V26"/>
    <mergeCell ref="S26:T26"/>
    <mergeCell ref="Q26:R26"/>
    <mergeCell ref="O26:P26"/>
    <mergeCell ref="M26:N26"/>
    <mergeCell ref="S28:T28"/>
    <mergeCell ref="U28:V28"/>
    <mergeCell ref="U21:V21"/>
    <mergeCell ref="V240:X240"/>
    <mergeCell ref="B240:I240"/>
    <mergeCell ref="S190:U190"/>
    <mergeCell ref="S237:U237"/>
    <mergeCell ref="M241:O241"/>
    <mergeCell ref="P241:R241"/>
    <mergeCell ref="J236:L236"/>
    <mergeCell ref="V238:X238"/>
    <mergeCell ref="J239:L239"/>
    <mergeCell ref="S239:U239"/>
    <mergeCell ref="V241:X241"/>
    <mergeCell ref="J240:L240"/>
    <mergeCell ref="M240:O240"/>
    <mergeCell ref="P240:R240"/>
    <mergeCell ref="S240:U240"/>
    <mergeCell ref="M236:O236"/>
    <mergeCell ref="P238:R238"/>
    <mergeCell ref="M239:O239"/>
    <mergeCell ref="P239:R239"/>
    <mergeCell ref="V239:X239"/>
    <mergeCell ref="V236:X236"/>
    <mergeCell ref="J237:L237"/>
    <mergeCell ref="S236:U236"/>
    <mergeCell ref="G284:J285"/>
    <mergeCell ref="V242:X242"/>
    <mergeCell ref="K289:L289"/>
    <mergeCell ref="M289:N289"/>
    <mergeCell ref="O289:P289"/>
    <mergeCell ref="Q289:R289"/>
    <mergeCell ref="J178:L178"/>
    <mergeCell ref="C179:F179"/>
    <mergeCell ref="Q285:R285"/>
    <mergeCell ref="K284:L285"/>
    <mergeCell ref="G289:J289"/>
    <mergeCell ref="K286:L286"/>
    <mergeCell ref="P242:R242"/>
    <mergeCell ref="O285:P285"/>
    <mergeCell ref="J238:L238"/>
    <mergeCell ref="M238:O238"/>
    <mergeCell ref="J181:L181"/>
    <mergeCell ref="M181:O181"/>
    <mergeCell ref="C193:F193"/>
    <mergeCell ref="G193:I193"/>
    <mergeCell ref="G194:I194"/>
    <mergeCell ref="C182:F182"/>
    <mergeCell ref="C186:F187"/>
    <mergeCell ref="P236:R236"/>
    <mergeCell ref="B241:I241"/>
    <mergeCell ref="K318:L318"/>
    <mergeCell ref="O318:P318"/>
    <mergeCell ref="Q318:R318"/>
    <mergeCell ref="M318:N318"/>
    <mergeCell ref="G316:J316"/>
    <mergeCell ref="K316:L316"/>
    <mergeCell ref="M316:N316"/>
    <mergeCell ref="O316:P316"/>
    <mergeCell ref="Q316:R316"/>
    <mergeCell ref="G317:J317"/>
    <mergeCell ref="K317:L317"/>
    <mergeCell ref="M317:N317"/>
    <mergeCell ref="Q317:R317"/>
    <mergeCell ref="O317:P317"/>
    <mergeCell ref="A258:Y266"/>
    <mergeCell ref="M286:N286"/>
    <mergeCell ref="O286:P286"/>
    <mergeCell ref="Q286:R286"/>
    <mergeCell ref="Q287:R287"/>
    <mergeCell ref="M288:N288"/>
    <mergeCell ref="M287:N287"/>
    <mergeCell ref="O287:P287"/>
    <mergeCell ref="G318:J318"/>
    <mergeCell ref="D441:G441"/>
    <mergeCell ref="K441:M441"/>
    <mergeCell ref="D442:G442"/>
    <mergeCell ref="K442:M442"/>
    <mergeCell ref="D443:G443"/>
    <mergeCell ref="K443:M443"/>
    <mergeCell ref="H443:J443"/>
    <mergeCell ref="H442:J442"/>
    <mergeCell ref="P475:R475"/>
    <mergeCell ref="G475:I475"/>
    <mergeCell ref="J475:L475"/>
    <mergeCell ref="M475:O475"/>
    <mergeCell ref="D445:G445"/>
    <mergeCell ref="K445:M445"/>
    <mergeCell ref="H444:J444"/>
    <mergeCell ref="H445:J445"/>
    <mergeCell ref="D473:F474"/>
    <mergeCell ref="G473:R473"/>
    <mergeCell ref="G474:I474"/>
    <mergeCell ref="J474:L474"/>
    <mergeCell ref="M474:O474"/>
    <mergeCell ref="P474:R474"/>
    <mergeCell ref="D444:G444"/>
    <mergeCell ref="K444:M444"/>
    <mergeCell ref="D482:F483"/>
    <mergeCell ref="G483:I483"/>
    <mergeCell ref="J483:L483"/>
    <mergeCell ref="P483:R483"/>
    <mergeCell ref="P487:R487"/>
    <mergeCell ref="D485:F485"/>
    <mergeCell ref="G485:I485"/>
    <mergeCell ref="J485:L485"/>
    <mergeCell ref="M487:O487"/>
    <mergeCell ref="M485:O485"/>
    <mergeCell ref="M486:O486"/>
    <mergeCell ref="P485:R485"/>
    <mergeCell ref="P486:R486"/>
    <mergeCell ref="D487:F487"/>
    <mergeCell ref="G487:I487"/>
    <mergeCell ref="J487:L487"/>
    <mergeCell ref="Q423:S423"/>
    <mergeCell ref="Q424:S424"/>
    <mergeCell ref="A426:Y435"/>
    <mergeCell ref="A550:C550"/>
    <mergeCell ref="D486:F486"/>
    <mergeCell ref="G486:I486"/>
    <mergeCell ref="J486:L486"/>
    <mergeCell ref="D477:F477"/>
    <mergeCell ref="G477:I477"/>
    <mergeCell ref="J477:L477"/>
    <mergeCell ref="M477:O477"/>
    <mergeCell ref="P477:R477"/>
    <mergeCell ref="G482:R482"/>
    <mergeCell ref="D484:F484"/>
    <mergeCell ref="G484:I484"/>
    <mergeCell ref="J484:L484"/>
    <mergeCell ref="M484:O484"/>
    <mergeCell ref="P484:R484"/>
    <mergeCell ref="M483:O483"/>
    <mergeCell ref="D478:F478"/>
    <mergeCell ref="G478:I478"/>
    <mergeCell ref="J478:L478"/>
    <mergeCell ref="M478:O478"/>
    <mergeCell ref="P478:R478"/>
    <mergeCell ref="L377:M377"/>
    <mergeCell ref="L378:M378"/>
    <mergeCell ref="L375:M375"/>
    <mergeCell ref="A490:Y495"/>
    <mergeCell ref="A514:Y538"/>
    <mergeCell ref="H441:J441"/>
    <mergeCell ref="L383:M383"/>
    <mergeCell ref="L384:M384"/>
    <mergeCell ref="L385:M385"/>
    <mergeCell ref="L386:M386"/>
    <mergeCell ref="L387:M387"/>
    <mergeCell ref="L388:M388"/>
    <mergeCell ref="L389:M389"/>
    <mergeCell ref="C390:K390"/>
    <mergeCell ref="L423:M423"/>
    <mergeCell ref="V390:W390"/>
    <mergeCell ref="V387:W387"/>
    <mergeCell ref="V388:W388"/>
    <mergeCell ref="V389:W389"/>
    <mergeCell ref="V383:W383"/>
    <mergeCell ref="V384:W384"/>
    <mergeCell ref="V385:W385"/>
    <mergeCell ref="V386:W386"/>
    <mergeCell ref="C388:K388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104</v>
      </c>
      <c r="B1" t="s">
        <v>122</v>
      </c>
      <c r="C1" t="s">
        <v>114</v>
      </c>
      <c r="D1" t="s">
        <v>99</v>
      </c>
    </row>
    <row r="2" spans="1:4" x14ac:dyDescent="0.25">
      <c r="A2">
        <v>0</v>
      </c>
      <c r="B2" t="s">
        <v>92</v>
      </c>
      <c r="C2" t="s">
        <v>66</v>
      </c>
      <c r="D2">
        <v>1</v>
      </c>
    </row>
    <row r="3" spans="1:4" x14ac:dyDescent="0.25">
      <c r="A3">
        <v>0</v>
      </c>
      <c r="B3" t="s">
        <v>92</v>
      </c>
      <c r="C3" t="s">
        <v>94</v>
      </c>
      <c r="D3">
        <v>2</v>
      </c>
    </row>
    <row r="4" spans="1:4" x14ac:dyDescent="0.25">
      <c r="A4">
        <v>9</v>
      </c>
      <c r="B4" t="s">
        <v>92</v>
      </c>
      <c r="C4" t="s">
        <v>65</v>
      </c>
      <c r="D4">
        <v>3</v>
      </c>
    </row>
    <row r="5" spans="1:4" x14ac:dyDescent="0.25">
      <c r="A5">
        <v>0</v>
      </c>
      <c r="B5" t="s">
        <v>92</v>
      </c>
      <c r="C5" t="s">
        <v>93</v>
      </c>
      <c r="D5">
        <v>4</v>
      </c>
    </row>
    <row r="6" spans="1:4" x14ac:dyDescent="0.25">
      <c r="A6">
        <v>8052</v>
      </c>
      <c r="B6" t="s">
        <v>52</v>
      </c>
      <c r="C6" t="s">
        <v>66</v>
      </c>
      <c r="D6">
        <v>1</v>
      </c>
    </row>
    <row r="7" spans="1:4" x14ac:dyDescent="0.25">
      <c r="A7">
        <v>36</v>
      </c>
      <c r="B7" t="s">
        <v>52</v>
      </c>
      <c r="C7" t="s">
        <v>94</v>
      </c>
      <c r="D7">
        <v>2</v>
      </c>
    </row>
    <row r="8" spans="1:4" x14ac:dyDescent="0.25">
      <c r="A8">
        <v>35</v>
      </c>
      <c r="B8" t="s">
        <v>52</v>
      </c>
      <c r="C8" t="s">
        <v>65</v>
      </c>
      <c r="D8">
        <v>3</v>
      </c>
    </row>
    <row r="9" spans="1:4" x14ac:dyDescent="0.25">
      <c r="A9">
        <v>30</v>
      </c>
      <c r="B9" t="s">
        <v>52</v>
      </c>
      <c r="C9" t="s">
        <v>93</v>
      </c>
      <c r="D9">
        <v>4</v>
      </c>
    </row>
    <row r="10" spans="1:4" x14ac:dyDescent="0.25">
      <c r="A10">
        <v>2986</v>
      </c>
      <c r="B10" t="s">
        <v>53</v>
      </c>
      <c r="C10" t="s">
        <v>66</v>
      </c>
      <c r="D10">
        <v>1</v>
      </c>
    </row>
    <row r="11" spans="1:4" x14ac:dyDescent="0.25">
      <c r="A11">
        <v>15</v>
      </c>
      <c r="B11" t="s">
        <v>53</v>
      </c>
      <c r="C11" t="s">
        <v>94</v>
      </c>
      <c r="D11">
        <v>2</v>
      </c>
    </row>
    <row r="12" spans="1:4" x14ac:dyDescent="0.25">
      <c r="A12">
        <v>94</v>
      </c>
      <c r="B12" t="s">
        <v>53</v>
      </c>
      <c r="C12" t="s">
        <v>65</v>
      </c>
      <c r="D12">
        <v>3</v>
      </c>
    </row>
    <row r="13" spans="1:4" x14ac:dyDescent="0.25">
      <c r="A13">
        <v>20</v>
      </c>
      <c r="B13" t="s">
        <v>53</v>
      </c>
      <c r="C13" t="s">
        <v>93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99</v>
      </c>
      <c r="B1" t="s">
        <v>109</v>
      </c>
      <c r="C1" t="s">
        <v>61</v>
      </c>
      <c r="D1" t="s">
        <v>62</v>
      </c>
      <c r="E1" t="s">
        <v>63</v>
      </c>
      <c r="F1" t="s">
        <v>75</v>
      </c>
      <c r="G1" t="s">
        <v>64</v>
      </c>
    </row>
    <row r="2" spans="1:7" x14ac:dyDescent="0.25">
      <c r="A2">
        <v>1</v>
      </c>
      <c r="B2" t="s">
        <v>127</v>
      </c>
      <c r="C2">
        <v>0</v>
      </c>
      <c r="D2">
        <v>1</v>
      </c>
      <c r="E2">
        <v>0</v>
      </c>
      <c r="F2">
        <v>104</v>
      </c>
      <c r="G2">
        <v>226</v>
      </c>
    </row>
    <row r="3" spans="1:7" x14ac:dyDescent="0.25">
      <c r="A3">
        <v>2</v>
      </c>
      <c r="B3" t="s">
        <v>126</v>
      </c>
      <c r="C3">
        <v>0</v>
      </c>
      <c r="D3">
        <v>10</v>
      </c>
      <c r="E3">
        <v>0</v>
      </c>
      <c r="F3">
        <v>42</v>
      </c>
      <c r="G3">
        <v>24</v>
      </c>
    </row>
    <row r="4" spans="1:7" x14ac:dyDescent="0.25">
      <c r="A4">
        <v>3</v>
      </c>
      <c r="B4" t="s">
        <v>143</v>
      </c>
      <c r="C4">
        <v>0</v>
      </c>
      <c r="D4">
        <v>0</v>
      </c>
      <c r="E4">
        <v>0</v>
      </c>
      <c r="F4">
        <v>17</v>
      </c>
      <c r="G4">
        <v>8</v>
      </c>
    </row>
    <row r="5" spans="1:7" x14ac:dyDescent="0.25">
      <c r="A5">
        <v>4</v>
      </c>
      <c r="B5" t="s">
        <v>158</v>
      </c>
      <c r="C5">
        <v>3</v>
      </c>
      <c r="D5">
        <v>0</v>
      </c>
      <c r="E5">
        <v>0</v>
      </c>
      <c r="F5">
        <v>1</v>
      </c>
      <c r="G5">
        <v>7</v>
      </c>
    </row>
    <row r="6" spans="1:7" x14ac:dyDescent="0.25">
      <c r="A6">
        <v>5</v>
      </c>
      <c r="B6" t="s">
        <v>159</v>
      </c>
      <c r="C6">
        <v>0</v>
      </c>
      <c r="D6">
        <v>0</v>
      </c>
      <c r="E6">
        <v>0</v>
      </c>
      <c r="F6">
        <v>0</v>
      </c>
      <c r="G6">
        <v>5</v>
      </c>
    </row>
    <row r="7" spans="1:7" x14ac:dyDescent="0.25">
      <c r="A7">
        <v>6</v>
      </c>
      <c r="B7" t="s">
        <v>106</v>
      </c>
      <c r="C7">
        <v>3</v>
      </c>
      <c r="D7">
        <v>0</v>
      </c>
      <c r="E7">
        <v>0</v>
      </c>
      <c r="F7">
        <v>18</v>
      </c>
      <c r="G7">
        <v>21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99</v>
      </c>
      <c r="B1" t="s">
        <v>109</v>
      </c>
      <c r="C1" t="s">
        <v>61</v>
      </c>
      <c r="D1" t="s">
        <v>62</v>
      </c>
      <c r="E1" t="s">
        <v>63</v>
      </c>
      <c r="F1" t="s">
        <v>75</v>
      </c>
      <c r="G1" t="s">
        <v>64</v>
      </c>
    </row>
    <row r="2" spans="1:7" x14ac:dyDescent="0.25">
      <c r="A2">
        <v>1</v>
      </c>
      <c r="B2" t="s">
        <v>127</v>
      </c>
      <c r="C2">
        <v>9</v>
      </c>
      <c r="D2">
        <v>9</v>
      </c>
      <c r="E2">
        <v>0</v>
      </c>
      <c r="F2">
        <v>289</v>
      </c>
      <c r="G2">
        <v>447</v>
      </c>
    </row>
    <row r="3" spans="1:7" x14ac:dyDescent="0.25">
      <c r="A3">
        <v>2</v>
      </c>
      <c r="B3" t="s">
        <v>126</v>
      </c>
      <c r="C3">
        <v>0</v>
      </c>
      <c r="D3">
        <v>25</v>
      </c>
      <c r="E3">
        <v>0</v>
      </c>
      <c r="F3">
        <v>86</v>
      </c>
      <c r="G3">
        <v>42</v>
      </c>
    </row>
    <row r="4" spans="1:7" x14ac:dyDescent="0.25">
      <c r="A4">
        <v>3</v>
      </c>
      <c r="B4" t="s">
        <v>143</v>
      </c>
      <c r="C4">
        <v>0</v>
      </c>
      <c r="D4">
        <v>2</v>
      </c>
      <c r="E4">
        <v>0</v>
      </c>
      <c r="F4">
        <v>31</v>
      </c>
      <c r="G4">
        <v>8</v>
      </c>
    </row>
    <row r="5" spans="1:7" x14ac:dyDescent="0.25">
      <c r="A5">
        <v>4</v>
      </c>
      <c r="B5" t="s">
        <v>158</v>
      </c>
      <c r="C5">
        <v>4</v>
      </c>
      <c r="D5">
        <v>0</v>
      </c>
      <c r="E5">
        <v>0</v>
      </c>
      <c r="F5">
        <v>1</v>
      </c>
      <c r="G5">
        <v>8</v>
      </c>
    </row>
    <row r="6" spans="1:7" x14ac:dyDescent="0.25">
      <c r="A6">
        <v>5</v>
      </c>
      <c r="B6" t="s">
        <v>160</v>
      </c>
      <c r="C6">
        <v>0</v>
      </c>
      <c r="D6">
        <v>0</v>
      </c>
      <c r="E6">
        <v>0</v>
      </c>
      <c r="F6">
        <v>5</v>
      </c>
      <c r="G6">
        <v>5</v>
      </c>
    </row>
    <row r="7" spans="1:7" x14ac:dyDescent="0.25">
      <c r="A7">
        <v>6</v>
      </c>
      <c r="B7" t="s">
        <v>106</v>
      </c>
      <c r="C7">
        <v>5</v>
      </c>
      <c r="D7">
        <v>2</v>
      </c>
      <c r="E7">
        <v>0</v>
      </c>
      <c r="F7">
        <v>38</v>
      </c>
      <c r="G7">
        <v>47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110</v>
      </c>
      <c r="B1" t="s">
        <v>8</v>
      </c>
      <c r="C1" t="s">
        <v>111</v>
      </c>
    </row>
    <row r="2" spans="1:3" x14ac:dyDescent="0.25">
      <c r="A2">
        <v>2017</v>
      </c>
      <c r="B2" t="s">
        <v>112</v>
      </c>
      <c r="C2" t="s">
        <v>161</v>
      </c>
    </row>
    <row r="3" spans="1:3" x14ac:dyDescent="0.25">
      <c r="A3">
        <v>1998</v>
      </c>
      <c r="B3" t="s">
        <v>112</v>
      </c>
      <c r="C3" t="s">
        <v>162</v>
      </c>
    </row>
    <row r="4" spans="1:3" x14ac:dyDescent="0.25">
      <c r="A4">
        <v>2018</v>
      </c>
      <c r="B4" t="s">
        <v>112</v>
      </c>
      <c r="C4" t="s">
        <v>163</v>
      </c>
    </row>
    <row r="5" spans="1:3" x14ac:dyDescent="0.25">
      <c r="A5">
        <v>2028</v>
      </c>
      <c r="B5" t="s">
        <v>112</v>
      </c>
      <c r="C5" t="s">
        <v>164</v>
      </c>
    </row>
    <row r="6" spans="1:3" x14ac:dyDescent="0.25">
      <c r="A6">
        <v>2032</v>
      </c>
      <c r="B6" t="s">
        <v>112</v>
      </c>
      <c r="C6" t="s">
        <v>165</v>
      </c>
    </row>
    <row r="7" spans="1:3" x14ac:dyDescent="0.25">
      <c r="A7">
        <v>2298</v>
      </c>
      <c r="B7" t="s">
        <v>5</v>
      </c>
      <c r="C7" t="s">
        <v>161</v>
      </c>
    </row>
    <row r="8" spans="1:3" x14ac:dyDescent="0.25">
      <c r="A8">
        <v>2284</v>
      </c>
      <c r="B8" t="s">
        <v>5</v>
      </c>
      <c r="C8" t="s">
        <v>162</v>
      </c>
    </row>
    <row r="9" spans="1:3" x14ac:dyDescent="0.25">
      <c r="A9">
        <v>2280</v>
      </c>
      <c r="B9" t="s">
        <v>5</v>
      </c>
      <c r="C9" t="s">
        <v>163</v>
      </c>
    </row>
    <row r="10" spans="1:3" x14ac:dyDescent="0.25">
      <c r="A10">
        <v>2304</v>
      </c>
      <c r="B10" t="s">
        <v>5</v>
      </c>
      <c r="C10" t="s">
        <v>164</v>
      </c>
    </row>
    <row r="11" spans="1:3" x14ac:dyDescent="0.25">
      <c r="A11">
        <v>2260</v>
      </c>
      <c r="B11" t="s">
        <v>5</v>
      </c>
      <c r="C11" t="s">
        <v>165</v>
      </c>
    </row>
    <row r="12" spans="1:3" x14ac:dyDescent="0.25">
      <c r="A12">
        <v>116</v>
      </c>
      <c r="B12" t="s">
        <v>6</v>
      </c>
      <c r="C12" t="s">
        <v>161</v>
      </c>
    </row>
    <row r="13" spans="1:3" x14ac:dyDescent="0.25">
      <c r="A13">
        <v>95</v>
      </c>
      <c r="B13" t="s">
        <v>6</v>
      </c>
      <c r="C13" t="s">
        <v>162</v>
      </c>
    </row>
    <row r="14" spans="1:3" x14ac:dyDescent="0.25">
      <c r="A14">
        <v>128</v>
      </c>
      <c r="B14" t="s">
        <v>6</v>
      </c>
      <c r="C14" t="s">
        <v>163</v>
      </c>
    </row>
    <row r="15" spans="1:3" x14ac:dyDescent="0.25">
      <c r="A15">
        <v>91</v>
      </c>
      <c r="B15" t="s">
        <v>6</v>
      </c>
      <c r="C15" t="s">
        <v>164</v>
      </c>
    </row>
    <row r="16" spans="1:3" x14ac:dyDescent="0.25">
      <c r="A16">
        <v>92</v>
      </c>
      <c r="B16" t="s">
        <v>6</v>
      </c>
      <c r="C16" t="s">
        <v>165</v>
      </c>
    </row>
    <row r="17" spans="1:3" x14ac:dyDescent="0.25">
      <c r="A17">
        <v>96</v>
      </c>
      <c r="B17" t="s">
        <v>7</v>
      </c>
      <c r="C17" t="s">
        <v>161</v>
      </c>
    </row>
    <row r="18" spans="1:3" x14ac:dyDescent="0.25">
      <c r="A18">
        <v>95</v>
      </c>
      <c r="B18" t="s">
        <v>7</v>
      </c>
      <c r="C18" t="s">
        <v>162</v>
      </c>
    </row>
    <row r="19" spans="1:3" x14ac:dyDescent="0.25">
      <c r="A19">
        <v>101</v>
      </c>
      <c r="B19" t="s">
        <v>7</v>
      </c>
      <c r="C19" t="s">
        <v>163</v>
      </c>
    </row>
    <row r="20" spans="1:3" x14ac:dyDescent="0.25">
      <c r="A20">
        <v>129</v>
      </c>
      <c r="B20" t="s">
        <v>7</v>
      </c>
      <c r="C20" t="s">
        <v>164</v>
      </c>
    </row>
    <row r="21" spans="1:3" x14ac:dyDescent="0.25">
      <c r="A21" s="2">
        <v>85</v>
      </c>
      <c r="B21" s="2" t="s">
        <v>7</v>
      </c>
      <c r="C21" s="2" t="s">
        <v>165</v>
      </c>
    </row>
    <row r="22" spans="1:3" x14ac:dyDescent="0.25">
      <c r="A22" s="2">
        <v>2</v>
      </c>
      <c r="B22" s="2" t="s">
        <v>137</v>
      </c>
      <c r="C22" s="2" t="s">
        <v>161</v>
      </c>
    </row>
    <row r="23" spans="1:3" x14ac:dyDescent="0.25">
      <c r="A23" s="2">
        <v>2</v>
      </c>
      <c r="B23" s="2" t="s">
        <v>137</v>
      </c>
      <c r="C23" s="2" t="s">
        <v>162</v>
      </c>
    </row>
    <row r="24" spans="1:3" x14ac:dyDescent="0.25">
      <c r="A24" s="2">
        <v>2</v>
      </c>
      <c r="B24" s="2" t="s">
        <v>137</v>
      </c>
      <c r="C24" s="2" t="s">
        <v>163</v>
      </c>
    </row>
    <row r="25" spans="1:3" x14ac:dyDescent="0.25">
      <c r="A25" s="2">
        <v>2</v>
      </c>
      <c r="B25" s="2" t="s">
        <v>137</v>
      </c>
      <c r="C25" s="2" t="s">
        <v>164</v>
      </c>
    </row>
    <row r="26" spans="1:3" x14ac:dyDescent="0.25">
      <c r="A26" s="2">
        <v>2</v>
      </c>
      <c r="B26" s="2" t="s">
        <v>137</v>
      </c>
      <c r="C26" s="2" t="s">
        <v>165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113</v>
      </c>
      <c r="B1" t="s">
        <v>104</v>
      </c>
      <c r="C1" t="s">
        <v>114</v>
      </c>
    </row>
    <row r="2" spans="1:3" x14ac:dyDescent="0.25">
      <c r="A2" t="s">
        <v>115</v>
      </c>
      <c r="B2">
        <v>839</v>
      </c>
      <c r="C2" t="s">
        <v>34</v>
      </c>
    </row>
    <row r="3" spans="1:3" x14ac:dyDescent="0.25">
      <c r="A3" t="s">
        <v>116</v>
      </c>
      <c r="B3">
        <v>7774</v>
      </c>
      <c r="C3" t="s">
        <v>34</v>
      </c>
    </row>
    <row r="4" spans="1:3" x14ac:dyDescent="0.25">
      <c r="A4" t="s">
        <v>117</v>
      </c>
      <c r="B4">
        <v>359</v>
      </c>
      <c r="C4" t="s">
        <v>34</v>
      </c>
    </row>
    <row r="5" spans="1:3" x14ac:dyDescent="0.25">
      <c r="A5" t="s">
        <v>30</v>
      </c>
      <c r="B5">
        <v>12324</v>
      </c>
      <c r="C5" t="s">
        <v>34</v>
      </c>
    </row>
    <row r="6" spans="1:3" x14ac:dyDescent="0.25">
      <c r="A6" t="s">
        <v>115</v>
      </c>
      <c r="B6">
        <v>20</v>
      </c>
      <c r="C6" t="s">
        <v>23</v>
      </c>
    </row>
    <row r="7" spans="1:3" x14ac:dyDescent="0.25">
      <c r="A7" t="s">
        <v>116</v>
      </c>
      <c r="B7">
        <v>135</v>
      </c>
      <c r="C7" t="s">
        <v>23</v>
      </c>
    </row>
    <row r="8" spans="1:3" x14ac:dyDescent="0.25">
      <c r="A8" t="s">
        <v>117</v>
      </c>
      <c r="B8">
        <v>21</v>
      </c>
      <c r="C8" t="s">
        <v>23</v>
      </c>
    </row>
    <row r="9" spans="1:3" x14ac:dyDescent="0.25">
      <c r="A9" t="s">
        <v>30</v>
      </c>
      <c r="B9">
        <v>232</v>
      </c>
      <c r="C9" t="s">
        <v>23</v>
      </c>
    </row>
    <row r="10" spans="1:3" x14ac:dyDescent="0.25">
      <c r="A10" t="s">
        <v>115</v>
      </c>
      <c r="B10">
        <v>77</v>
      </c>
      <c r="C10" t="s">
        <v>35</v>
      </c>
    </row>
    <row r="11" spans="1:3" x14ac:dyDescent="0.25">
      <c r="A11" t="s">
        <v>116</v>
      </c>
      <c r="B11">
        <v>1038</v>
      </c>
      <c r="C11" t="s">
        <v>35</v>
      </c>
    </row>
    <row r="12" spans="1:3" x14ac:dyDescent="0.25">
      <c r="A12" t="s">
        <v>117</v>
      </c>
      <c r="B12">
        <v>61</v>
      </c>
      <c r="C12" t="s">
        <v>35</v>
      </c>
    </row>
    <row r="13" spans="1:3" x14ac:dyDescent="0.25">
      <c r="A13" t="s">
        <v>30</v>
      </c>
      <c r="B13">
        <v>1873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104</v>
      </c>
      <c r="B1" t="s">
        <v>114</v>
      </c>
      <c r="C1" t="s">
        <v>102</v>
      </c>
      <c r="D1" t="s">
        <v>99</v>
      </c>
    </row>
    <row r="2" spans="1:4" x14ac:dyDescent="0.25">
      <c r="A2">
        <v>652</v>
      </c>
      <c r="B2" t="s">
        <v>138</v>
      </c>
      <c r="C2" t="s">
        <v>81</v>
      </c>
      <c r="D2">
        <v>1</v>
      </c>
    </row>
    <row r="3" spans="1:4" x14ac:dyDescent="0.25">
      <c r="A3">
        <v>731</v>
      </c>
      <c r="B3" t="s">
        <v>138</v>
      </c>
      <c r="C3" t="s">
        <v>3</v>
      </c>
      <c r="D3">
        <v>1</v>
      </c>
    </row>
    <row r="4" spans="1:4" x14ac:dyDescent="0.25">
      <c r="A4">
        <v>62</v>
      </c>
      <c r="B4" t="s">
        <v>139</v>
      </c>
      <c r="C4" t="s">
        <v>3</v>
      </c>
      <c r="D4">
        <v>2</v>
      </c>
    </row>
    <row r="5" spans="1:4" x14ac:dyDescent="0.25">
      <c r="A5">
        <v>68</v>
      </c>
      <c r="B5" t="s">
        <v>139</v>
      </c>
      <c r="C5" t="s">
        <v>81</v>
      </c>
      <c r="D5">
        <v>2</v>
      </c>
    </row>
    <row r="6" spans="1:4" x14ac:dyDescent="0.25">
      <c r="A6">
        <v>18</v>
      </c>
      <c r="B6" t="s">
        <v>140</v>
      </c>
      <c r="C6" t="s">
        <v>81</v>
      </c>
      <c r="D6">
        <v>3</v>
      </c>
    </row>
    <row r="7" spans="1:4" x14ac:dyDescent="0.25">
      <c r="A7">
        <v>18</v>
      </c>
      <c r="B7" t="s">
        <v>140</v>
      </c>
      <c r="C7" t="s">
        <v>3</v>
      </c>
      <c r="D7">
        <v>3</v>
      </c>
    </row>
    <row r="8" spans="1:4" x14ac:dyDescent="0.25">
      <c r="A8">
        <v>3</v>
      </c>
      <c r="B8" t="s">
        <v>141</v>
      </c>
      <c r="C8" t="s">
        <v>81</v>
      </c>
      <c r="D8">
        <v>4</v>
      </c>
    </row>
    <row r="9" spans="1:4" x14ac:dyDescent="0.25">
      <c r="A9">
        <v>0</v>
      </c>
      <c r="B9" t="s">
        <v>141</v>
      </c>
      <c r="C9" t="s">
        <v>3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113</v>
      </c>
      <c r="B1" t="s">
        <v>104</v>
      </c>
      <c r="C1" t="s">
        <v>114</v>
      </c>
    </row>
    <row r="2" spans="1:3" x14ac:dyDescent="0.25">
      <c r="A2" t="s">
        <v>115</v>
      </c>
      <c r="B2">
        <v>1663</v>
      </c>
      <c r="C2" t="s">
        <v>34</v>
      </c>
    </row>
    <row r="3" spans="1:3" x14ac:dyDescent="0.25">
      <c r="A3" t="s">
        <v>116</v>
      </c>
      <c r="B3">
        <v>16608</v>
      </c>
      <c r="C3" t="s">
        <v>34</v>
      </c>
    </row>
    <row r="4" spans="1:3" x14ac:dyDescent="0.25">
      <c r="A4" t="s">
        <v>117</v>
      </c>
      <c r="B4">
        <v>740</v>
      </c>
      <c r="C4" t="s">
        <v>34</v>
      </c>
    </row>
    <row r="5" spans="1:3" x14ac:dyDescent="0.25">
      <c r="A5" t="s">
        <v>30</v>
      </c>
      <c r="B5">
        <v>23990</v>
      </c>
      <c r="C5" t="s">
        <v>34</v>
      </c>
    </row>
    <row r="6" spans="1:3" x14ac:dyDescent="0.25">
      <c r="A6" t="s">
        <v>115</v>
      </c>
      <c r="B6">
        <v>36</v>
      </c>
      <c r="C6" t="s">
        <v>23</v>
      </c>
    </row>
    <row r="7" spans="1:3" x14ac:dyDescent="0.25">
      <c r="A7" t="s">
        <v>116</v>
      </c>
      <c r="B7">
        <v>280</v>
      </c>
      <c r="C7" t="s">
        <v>23</v>
      </c>
    </row>
    <row r="8" spans="1:3" x14ac:dyDescent="0.25">
      <c r="A8" t="s">
        <v>117</v>
      </c>
      <c r="B8">
        <v>40</v>
      </c>
      <c r="C8" t="s">
        <v>23</v>
      </c>
    </row>
    <row r="9" spans="1:3" x14ac:dyDescent="0.25">
      <c r="A9" t="s">
        <v>30</v>
      </c>
      <c r="B9">
        <v>430</v>
      </c>
      <c r="C9" t="s">
        <v>23</v>
      </c>
    </row>
    <row r="10" spans="1:3" x14ac:dyDescent="0.25">
      <c r="A10" t="s">
        <v>115</v>
      </c>
      <c r="B10">
        <v>163</v>
      </c>
      <c r="C10" t="s">
        <v>35</v>
      </c>
    </row>
    <row r="11" spans="1:3" x14ac:dyDescent="0.25">
      <c r="A11" t="s">
        <v>116</v>
      </c>
      <c r="B11">
        <v>1959</v>
      </c>
      <c r="C11" t="s">
        <v>35</v>
      </c>
    </row>
    <row r="12" spans="1:3" x14ac:dyDescent="0.25">
      <c r="A12" t="s">
        <v>117</v>
      </c>
      <c r="B12">
        <v>129</v>
      </c>
      <c r="C12" t="s">
        <v>35</v>
      </c>
    </row>
    <row r="13" spans="1:3" x14ac:dyDescent="0.25">
      <c r="A13" t="s">
        <v>30</v>
      </c>
      <c r="B13">
        <v>4099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104</v>
      </c>
      <c r="B1" t="s">
        <v>114</v>
      </c>
      <c r="C1" t="s">
        <v>102</v>
      </c>
      <c r="D1" t="s">
        <v>99</v>
      </c>
    </row>
    <row r="2" spans="1:4" x14ac:dyDescent="0.25">
      <c r="A2">
        <v>1417</v>
      </c>
      <c r="B2" t="s">
        <v>138</v>
      </c>
      <c r="C2" t="s">
        <v>3</v>
      </c>
      <c r="D2">
        <v>1</v>
      </c>
    </row>
    <row r="3" spans="1:4" x14ac:dyDescent="0.25">
      <c r="A3">
        <v>1411</v>
      </c>
      <c r="B3" t="s">
        <v>138</v>
      </c>
      <c r="C3" t="s">
        <v>81</v>
      </c>
      <c r="D3">
        <v>1</v>
      </c>
    </row>
    <row r="4" spans="1:4" x14ac:dyDescent="0.25">
      <c r="A4">
        <v>118</v>
      </c>
      <c r="B4" t="s">
        <v>139</v>
      </c>
      <c r="C4" t="s">
        <v>3</v>
      </c>
      <c r="D4">
        <v>2</v>
      </c>
    </row>
    <row r="5" spans="1:4" x14ac:dyDescent="0.25">
      <c r="A5">
        <v>138</v>
      </c>
      <c r="B5" t="s">
        <v>139</v>
      </c>
      <c r="C5" t="s">
        <v>81</v>
      </c>
      <c r="D5">
        <v>2</v>
      </c>
    </row>
    <row r="6" spans="1:4" x14ac:dyDescent="0.25">
      <c r="A6">
        <v>41</v>
      </c>
      <c r="B6" t="s">
        <v>140</v>
      </c>
      <c r="C6" t="s">
        <v>3</v>
      </c>
      <c r="D6">
        <v>3</v>
      </c>
    </row>
    <row r="7" spans="1:4" x14ac:dyDescent="0.25">
      <c r="A7">
        <v>46</v>
      </c>
      <c r="B7" t="s">
        <v>140</v>
      </c>
      <c r="C7" t="s">
        <v>81</v>
      </c>
      <c r="D7">
        <v>3</v>
      </c>
    </row>
    <row r="8" spans="1:4" x14ac:dyDescent="0.25">
      <c r="A8">
        <v>2</v>
      </c>
      <c r="B8" t="s">
        <v>141</v>
      </c>
      <c r="C8" t="s">
        <v>3</v>
      </c>
      <c r="D8">
        <v>4</v>
      </c>
    </row>
    <row r="9" spans="1:4" x14ac:dyDescent="0.25">
      <c r="A9">
        <v>5</v>
      </c>
      <c r="B9" t="s">
        <v>141</v>
      </c>
      <c r="C9" t="s">
        <v>81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99</v>
      </c>
      <c r="B1" t="s">
        <v>2</v>
      </c>
      <c r="C1" t="s">
        <v>104</v>
      </c>
      <c r="D1" t="s">
        <v>114</v>
      </c>
      <c r="E1" t="s">
        <v>118</v>
      </c>
    </row>
    <row r="2" spans="1:5" x14ac:dyDescent="0.25">
      <c r="A2">
        <v>1</v>
      </c>
      <c r="B2" t="s">
        <v>34</v>
      </c>
      <c r="C2">
        <v>720</v>
      </c>
      <c r="D2" t="s">
        <v>119</v>
      </c>
      <c r="E2">
        <v>1</v>
      </c>
    </row>
    <row r="3" spans="1:5" x14ac:dyDescent="0.25">
      <c r="A3">
        <v>2</v>
      </c>
      <c r="B3" t="s">
        <v>35</v>
      </c>
      <c r="C3">
        <v>82</v>
      </c>
      <c r="D3" t="s">
        <v>119</v>
      </c>
      <c r="E3">
        <v>1</v>
      </c>
    </row>
    <row r="4" spans="1:5" x14ac:dyDescent="0.25">
      <c r="A4">
        <v>3</v>
      </c>
      <c r="B4" t="s">
        <v>36</v>
      </c>
      <c r="C4">
        <v>18</v>
      </c>
      <c r="D4" t="s">
        <v>119</v>
      </c>
      <c r="E4">
        <v>1</v>
      </c>
    </row>
    <row r="5" spans="1:5" x14ac:dyDescent="0.25">
      <c r="A5">
        <v>4</v>
      </c>
      <c r="B5" t="s">
        <v>37</v>
      </c>
      <c r="C5">
        <v>1</v>
      </c>
      <c r="D5" t="s">
        <v>119</v>
      </c>
      <c r="E5">
        <v>1</v>
      </c>
    </row>
    <row r="6" spans="1:5" x14ac:dyDescent="0.25">
      <c r="A6">
        <v>5</v>
      </c>
      <c r="B6" t="s">
        <v>38</v>
      </c>
      <c r="C6">
        <v>0</v>
      </c>
      <c r="D6" t="s">
        <v>119</v>
      </c>
      <c r="E6">
        <v>1</v>
      </c>
    </row>
    <row r="7" spans="1:5" x14ac:dyDescent="0.25">
      <c r="A7">
        <v>6</v>
      </c>
      <c r="B7" t="s">
        <v>46</v>
      </c>
      <c r="C7">
        <v>1</v>
      </c>
      <c r="D7" t="s">
        <v>119</v>
      </c>
      <c r="E7">
        <v>1</v>
      </c>
    </row>
    <row r="8" spans="1:5" x14ac:dyDescent="0.25">
      <c r="A8">
        <v>7</v>
      </c>
      <c r="B8" t="s">
        <v>120</v>
      </c>
      <c r="C8">
        <v>0</v>
      </c>
      <c r="D8" t="s">
        <v>119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119</v>
      </c>
      <c r="E9">
        <v>1</v>
      </c>
    </row>
    <row r="10" spans="1:5" x14ac:dyDescent="0.25">
      <c r="A10">
        <v>9</v>
      </c>
      <c r="B10" t="s">
        <v>39</v>
      </c>
      <c r="C10">
        <v>0</v>
      </c>
      <c r="D10" t="s">
        <v>119</v>
      </c>
      <c r="E10">
        <v>1</v>
      </c>
    </row>
    <row r="11" spans="1:5" x14ac:dyDescent="0.25">
      <c r="A11">
        <v>10</v>
      </c>
      <c r="B11" t="s">
        <v>40</v>
      </c>
      <c r="C11">
        <v>0</v>
      </c>
      <c r="D11" t="s">
        <v>119</v>
      </c>
      <c r="E11">
        <v>1</v>
      </c>
    </row>
    <row r="12" spans="1:5" x14ac:dyDescent="0.25">
      <c r="A12">
        <v>11</v>
      </c>
      <c r="B12" t="s">
        <v>41</v>
      </c>
      <c r="C12">
        <v>198</v>
      </c>
      <c r="D12" t="s">
        <v>119</v>
      </c>
      <c r="E12">
        <v>1</v>
      </c>
    </row>
    <row r="13" spans="1:5" x14ac:dyDescent="0.25">
      <c r="A13">
        <v>12</v>
      </c>
      <c r="B13" t="s">
        <v>42</v>
      </c>
      <c r="C13">
        <v>0</v>
      </c>
      <c r="D13" t="s">
        <v>119</v>
      </c>
      <c r="E13">
        <v>1</v>
      </c>
    </row>
    <row r="14" spans="1:5" x14ac:dyDescent="0.25">
      <c r="A14">
        <v>13</v>
      </c>
      <c r="B14" t="s">
        <v>10</v>
      </c>
      <c r="C14">
        <v>0</v>
      </c>
      <c r="D14" t="s">
        <v>119</v>
      </c>
      <c r="E14">
        <v>1</v>
      </c>
    </row>
    <row r="15" spans="1:5" x14ac:dyDescent="0.25">
      <c r="A15">
        <v>14</v>
      </c>
      <c r="B15" t="s">
        <v>43</v>
      </c>
      <c r="C15">
        <v>3</v>
      </c>
      <c r="D15" t="s">
        <v>119</v>
      </c>
      <c r="E15">
        <v>1</v>
      </c>
    </row>
    <row r="16" spans="1:5" x14ac:dyDescent="0.25">
      <c r="A16">
        <v>15</v>
      </c>
      <c r="B16" t="s">
        <v>44</v>
      </c>
      <c r="C16">
        <v>0</v>
      </c>
      <c r="D16" t="s">
        <v>119</v>
      </c>
      <c r="E16">
        <v>1</v>
      </c>
    </row>
    <row r="17" spans="1:5" x14ac:dyDescent="0.25">
      <c r="A17">
        <v>16</v>
      </c>
      <c r="B17" t="s">
        <v>45</v>
      </c>
      <c r="C17">
        <v>0</v>
      </c>
      <c r="D17" t="s">
        <v>119</v>
      </c>
      <c r="E17">
        <v>1</v>
      </c>
    </row>
    <row r="18" spans="1:5" x14ac:dyDescent="0.25">
      <c r="A18">
        <v>1</v>
      </c>
      <c r="B18" t="s">
        <v>34</v>
      </c>
      <c r="C18">
        <v>178</v>
      </c>
      <c r="D18" t="s">
        <v>11</v>
      </c>
      <c r="E18">
        <v>2</v>
      </c>
    </row>
    <row r="19" spans="1:5" x14ac:dyDescent="0.25">
      <c r="A19">
        <v>2</v>
      </c>
      <c r="B19" t="s">
        <v>35</v>
      </c>
      <c r="C19">
        <v>25</v>
      </c>
      <c r="D19" t="s">
        <v>11</v>
      </c>
      <c r="E19">
        <v>2</v>
      </c>
    </row>
    <row r="20" spans="1:5" x14ac:dyDescent="0.25">
      <c r="A20">
        <v>3</v>
      </c>
      <c r="B20" t="s">
        <v>36</v>
      </c>
      <c r="C20">
        <v>4</v>
      </c>
      <c r="D20" t="s">
        <v>11</v>
      </c>
      <c r="E20">
        <v>2</v>
      </c>
    </row>
    <row r="21" spans="1:5" x14ac:dyDescent="0.25">
      <c r="A21">
        <v>4</v>
      </c>
      <c r="B21" t="s">
        <v>37</v>
      </c>
      <c r="C21">
        <v>0</v>
      </c>
      <c r="D21" t="s">
        <v>11</v>
      </c>
      <c r="E21">
        <v>2</v>
      </c>
    </row>
    <row r="22" spans="1:5" x14ac:dyDescent="0.25">
      <c r="A22">
        <v>5</v>
      </c>
      <c r="B22" t="s">
        <v>38</v>
      </c>
      <c r="C22">
        <v>0</v>
      </c>
      <c r="D22" t="s">
        <v>11</v>
      </c>
      <c r="E22">
        <v>2</v>
      </c>
    </row>
    <row r="23" spans="1:5" x14ac:dyDescent="0.25">
      <c r="A23">
        <v>6</v>
      </c>
      <c r="B23" t="s">
        <v>46</v>
      </c>
      <c r="C23">
        <v>0</v>
      </c>
      <c r="D23" t="s">
        <v>11</v>
      </c>
      <c r="E23">
        <v>2</v>
      </c>
    </row>
    <row r="24" spans="1:5" x14ac:dyDescent="0.25">
      <c r="A24">
        <v>7</v>
      </c>
      <c r="B24" t="s">
        <v>120</v>
      </c>
      <c r="C24">
        <v>0</v>
      </c>
      <c r="D24" t="s">
        <v>11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11</v>
      </c>
      <c r="E25">
        <v>2</v>
      </c>
    </row>
    <row r="26" spans="1:5" x14ac:dyDescent="0.25">
      <c r="A26">
        <v>9</v>
      </c>
      <c r="B26" t="s">
        <v>39</v>
      </c>
      <c r="C26">
        <v>0</v>
      </c>
      <c r="D26" t="s">
        <v>11</v>
      </c>
      <c r="E26">
        <v>2</v>
      </c>
    </row>
    <row r="27" spans="1:5" x14ac:dyDescent="0.25">
      <c r="A27">
        <v>10</v>
      </c>
      <c r="B27" t="s">
        <v>40</v>
      </c>
      <c r="C27">
        <v>0</v>
      </c>
      <c r="D27" t="s">
        <v>11</v>
      </c>
      <c r="E27">
        <v>2</v>
      </c>
    </row>
    <row r="28" spans="1:5" x14ac:dyDescent="0.25">
      <c r="A28">
        <v>11</v>
      </c>
      <c r="B28" t="s">
        <v>41</v>
      </c>
      <c r="C28">
        <v>72</v>
      </c>
      <c r="D28" t="s">
        <v>11</v>
      </c>
      <c r="E28">
        <v>2</v>
      </c>
    </row>
    <row r="29" spans="1:5" x14ac:dyDescent="0.25">
      <c r="A29">
        <v>12</v>
      </c>
      <c r="B29" t="s">
        <v>42</v>
      </c>
      <c r="C29">
        <v>0</v>
      </c>
      <c r="D29" t="s">
        <v>11</v>
      </c>
      <c r="E29">
        <v>2</v>
      </c>
    </row>
    <row r="30" spans="1:5" x14ac:dyDescent="0.25">
      <c r="A30">
        <v>13</v>
      </c>
      <c r="B30" t="s">
        <v>10</v>
      </c>
      <c r="C30">
        <v>0</v>
      </c>
      <c r="D30" t="s">
        <v>11</v>
      </c>
      <c r="E30">
        <v>2</v>
      </c>
    </row>
    <row r="31" spans="1:5" x14ac:dyDescent="0.25">
      <c r="A31">
        <v>14</v>
      </c>
      <c r="B31" t="s">
        <v>43</v>
      </c>
      <c r="C31">
        <v>1</v>
      </c>
      <c r="D31" t="s">
        <v>11</v>
      </c>
      <c r="E31">
        <v>2</v>
      </c>
    </row>
    <row r="32" spans="1:5" x14ac:dyDescent="0.25">
      <c r="A32">
        <v>15</v>
      </c>
      <c r="B32" t="s">
        <v>44</v>
      </c>
      <c r="C32">
        <v>0</v>
      </c>
      <c r="D32" t="s">
        <v>11</v>
      </c>
      <c r="E32">
        <v>2</v>
      </c>
    </row>
    <row r="33" spans="1:5" x14ac:dyDescent="0.25">
      <c r="A33">
        <v>16</v>
      </c>
      <c r="B33" t="s">
        <v>45</v>
      </c>
      <c r="C33">
        <v>1</v>
      </c>
      <c r="D33" t="s">
        <v>11</v>
      </c>
      <c r="E33">
        <v>2</v>
      </c>
    </row>
    <row r="34" spans="1:5" x14ac:dyDescent="0.25">
      <c r="A34">
        <v>1</v>
      </c>
      <c r="B34" t="s">
        <v>34</v>
      </c>
      <c r="C34">
        <v>124</v>
      </c>
      <c r="D34" t="s">
        <v>98</v>
      </c>
      <c r="E34">
        <v>3</v>
      </c>
    </row>
    <row r="35" spans="1:5" x14ac:dyDescent="0.25">
      <c r="A35">
        <v>2</v>
      </c>
      <c r="B35" t="s">
        <v>35</v>
      </c>
      <c r="C35">
        <v>10</v>
      </c>
      <c r="D35" t="s">
        <v>98</v>
      </c>
      <c r="E35">
        <v>3</v>
      </c>
    </row>
    <row r="36" spans="1:5" x14ac:dyDescent="0.25">
      <c r="A36">
        <v>3</v>
      </c>
      <c r="B36" t="s">
        <v>36</v>
      </c>
      <c r="C36">
        <v>1</v>
      </c>
      <c r="D36" t="s">
        <v>98</v>
      </c>
      <c r="E36">
        <v>3</v>
      </c>
    </row>
    <row r="37" spans="1:5" x14ac:dyDescent="0.25">
      <c r="A37">
        <v>4</v>
      </c>
      <c r="B37" t="s">
        <v>37</v>
      </c>
      <c r="C37">
        <v>0</v>
      </c>
      <c r="D37" t="s">
        <v>98</v>
      </c>
      <c r="E37">
        <v>3</v>
      </c>
    </row>
    <row r="38" spans="1:5" x14ac:dyDescent="0.25">
      <c r="A38">
        <v>5</v>
      </c>
      <c r="B38" t="s">
        <v>38</v>
      </c>
      <c r="C38">
        <v>0</v>
      </c>
      <c r="D38" t="s">
        <v>98</v>
      </c>
      <c r="E38">
        <v>3</v>
      </c>
    </row>
    <row r="39" spans="1:5" x14ac:dyDescent="0.25">
      <c r="A39">
        <v>6</v>
      </c>
      <c r="B39" t="s">
        <v>46</v>
      </c>
      <c r="C39">
        <v>0</v>
      </c>
      <c r="D39" t="s">
        <v>98</v>
      </c>
      <c r="E39">
        <v>3</v>
      </c>
    </row>
    <row r="40" spans="1:5" x14ac:dyDescent="0.25">
      <c r="A40">
        <v>7</v>
      </c>
      <c r="B40" t="s">
        <v>120</v>
      </c>
      <c r="C40">
        <v>0</v>
      </c>
      <c r="D40" t="s">
        <v>98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98</v>
      </c>
      <c r="E41">
        <v>3</v>
      </c>
    </row>
    <row r="42" spans="1:5" x14ac:dyDescent="0.25">
      <c r="A42">
        <v>9</v>
      </c>
      <c r="B42" t="s">
        <v>39</v>
      </c>
      <c r="C42">
        <v>0</v>
      </c>
      <c r="D42" t="s">
        <v>98</v>
      </c>
      <c r="E42">
        <v>3</v>
      </c>
    </row>
    <row r="43" spans="1:5" x14ac:dyDescent="0.25">
      <c r="A43">
        <v>10</v>
      </c>
      <c r="B43" t="s">
        <v>40</v>
      </c>
      <c r="C43">
        <v>0</v>
      </c>
      <c r="D43" t="s">
        <v>98</v>
      </c>
      <c r="E43">
        <v>3</v>
      </c>
    </row>
    <row r="44" spans="1:5" x14ac:dyDescent="0.25">
      <c r="A44">
        <v>11</v>
      </c>
      <c r="B44" t="s">
        <v>41</v>
      </c>
      <c r="C44">
        <v>6</v>
      </c>
      <c r="D44" t="s">
        <v>98</v>
      </c>
      <c r="E44">
        <v>3</v>
      </c>
    </row>
    <row r="45" spans="1:5" x14ac:dyDescent="0.25">
      <c r="A45">
        <v>12</v>
      </c>
      <c r="B45" t="s">
        <v>42</v>
      </c>
      <c r="C45">
        <v>0</v>
      </c>
      <c r="D45" t="s">
        <v>98</v>
      </c>
      <c r="E45">
        <v>3</v>
      </c>
    </row>
    <row r="46" spans="1:5" x14ac:dyDescent="0.25">
      <c r="A46">
        <v>13</v>
      </c>
      <c r="B46" t="s">
        <v>10</v>
      </c>
      <c r="C46">
        <v>0</v>
      </c>
      <c r="D46" t="s">
        <v>98</v>
      </c>
      <c r="E46">
        <v>3</v>
      </c>
    </row>
    <row r="47" spans="1:5" x14ac:dyDescent="0.25">
      <c r="A47">
        <v>14</v>
      </c>
      <c r="B47" t="s">
        <v>43</v>
      </c>
      <c r="C47">
        <v>0</v>
      </c>
      <c r="D47" t="s">
        <v>98</v>
      </c>
      <c r="E47">
        <v>3</v>
      </c>
    </row>
    <row r="48" spans="1:5" x14ac:dyDescent="0.25">
      <c r="A48">
        <v>15</v>
      </c>
      <c r="B48" t="s">
        <v>44</v>
      </c>
      <c r="C48">
        <v>0</v>
      </c>
      <c r="D48" t="s">
        <v>98</v>
      </c>
      <c r="E48">
        <v>3</v>
      </c>
    </row>
    <row r="49" spans="1:5" x14ac:dyDescent="0.25">
      <c r="A49">
        <v>16</v>
      </c>
      <c r="B49" t="s">
        <v>45</v>
      </c>
      <c r="C49">
        <v>0</v>
      </c>
      <c r="D49" t="s">
        <v>98</v>
      </c>
      <c r="E49">
        <v>3</v>
      </c>
    </row>
    <row r="50" spans="1:5" x14ac:dyDescent="0.25">
      <c r="A50">
        <v>1</v>
      </c>
      <c r="B50" t="s">
        <v>34</v>
      </c>
      <c r="C50">
        <v>104</v>
      </c>
      <c r="D50" t="s">
        <v>88</v>
      </c>
      <c r="E50">
        <v>4</v>
      </c>
    </row>
    <row r="51" spans="1:5" x14ac:dyDescent="0.25">
      <c r="A51">
        <v>2</v>
      </c>
      <c r="B51" t="s">
        <v>35</v>
      </c>
      <c r="C51">
        <v>8</v>
      </c>
      <c r="D51" t="s">
        <v>88</v>
      </c>
      <c r="E51">
        <v>4</v>
      </c>
    </row>
    <row r="52" spans="1:5" x14ac:dyDescent="0.25">
      <c r="A52">
        <v>3</v>
      </c>
      <c r="B52" t="s">
        <v>36</v>
      </c>
      <c r="C52">
        <v>2</v>
      </c>
      <c r="D52" t="s">
        <v>88</v>
      </c>
      <c r="E52">
        <v>4</v>
      </c>
    </row>
    <row r="53" spans="1:5" x14ac:dyDescent="0.25">
      <c r="A53">
        <v>4</v>
      </c>
      <c r="B53" t="s">
        <v>37</v>
      </c>
      <c r="C53">
        <v>0</v>
      </c>
      <c r="D53" t="s">
        <v>88</v>
      </c>
      <c r="E53">
        <v>4</v>
      </c>
    </row>
    <row r="54" spans="1:5" x14ac:dyDescent="0.25">
      <c r="A54">
        <v>5</v>
      </c>
      <c r="B54" t="s">
        <v>38</v>
      </c>
      <c r="C54">
        <v>0</v>
      </c>
      <c r="D54" t="s">
        <v>88</v>
      </c>
      <c r="E54">
        <v>4</v>
      </c>
    </row>
    <row r="55" spans="1:5" x14ac:dyDescent="0.25">
      <c r="A55">
        <v>6</v>
      </c>
      <c r="B55" t="s">
        <v>46</v>
      </c>
      <c r="C55">
        <v>0</v>
      </c>
      <c r="D55" t="s">
        <v>88</v>
      </c>
      <c r="E55">
        <v>4</v>
      </c>
    </row>
    <row r="56" spans="1:5" x14ac:dyDescent="0.25">
      <c r="A56">
        <v>7</v>
      </c>
      <c r="B56" t="s">
        <v>120</v>
      </c>
      <c r="C56">
        <v>0</v>
      </c>
      <c r="D56" t="s">
        <v>88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88</v>
      </c>
      <c r="E57">
        <v>4</v>
      </c>
    </row>
    <row r="58" spans="1:5" x14ac:dyDescent="0.25">
      <c r="A58">
        <v>9</v>
      </c>
      <c r="B58" t="s">
        <v>39</v>
      </c>
      <c r="C58">
        <v>0</v>
      </c>
      <c r="D58" t="s">
        <v>88</v>
      </c>
      <c r="E58">
        <v>4</v>
      </c>
    </row>
    <row r="59" spans="1:5" x14ac:dyDescent="0.25">
      <c r="A59">
        <v>10</v>
      </c>
      <c r="B59" t="s">
        <v>40</v>
      </c>
      <c r="C59">
        <v>0</v>
      </c>
      <c r="D59" t="s">
        <v>88</v>
      </c>
      <c r="E59">
        <v>4</v>
      </c>
    </row>
    <row r="60" spans="1:5" x14ac:dyDescent="0.25">
      <c r="A60">
        <v>11</v>
      </c>
      <c r="B60" t="s">
        <v>41</v>
      </c>
      <c r="C60">
        <v>14</v>
      </c>
      <c r="D60" t="s">
        <v>88</v>
      </c>
      <c r="E60">
        <v>4</v>
      </c>
    </row>
    <row r="61" spans="1:5" x14ac:dyDescent="0.25">
      <c r="A61">
        <v>12</v>
      </c>
      <c r="B61" t="s">
        <v>42</v>
      </c>
      <c r="C61">
        <v>0</v>
      </c>
      <c r="D61" t="s">
        <v>88</v>
      </c>
      <c r="E61">
        <v>4</v>
      </c>
    </row>
    <row r="62" spans="1:5" x14ac:dyDescent="0.25">
      <c r="A62">
        <v>13</v>
      </c>
      <c r="B62" t="s">
        <v>10</v>
      </c>
      <c r="C62">
        <v>0</v>
      </c>
      <c r="D62" t="s">
        <v>88</v>
      </c>
      <c r="E62">
        <v>4</v>
      </c>
    </row>
    <row r="63" spans="1:5" x14ac:dyDescent="0.25">
      <c r="A63">
        <v>14</v>
      </c>
      <c r="B63" t="s">
        <v>43</v>
      </c>
      <c r="C63">
        <v>1</v>
      </c>
      <c r="D63" t="s">
        <v>88</v>
      </c>
      <c r="E63">
        <v>4</v>
      </c>
    </row>
    <row r="64" spans="1:5" x14ac:dyDescent="0.25">
      <c r="A64">
        <v>15</v>
      </c>
      <c r="B64" t="s">
        <v>44</v>
      </c>
      <c r="C64">
        <v>0</v>
      </c>
      <c r="D64" t="s">
        <v>88</v>
      </c>
      <c r="E64">
        <v>4</v>
      </c>
    </row>
    <row r="65" spans="1:5" x14ac:dyDescent="0.25">
      <c r="A65">
        <v>16</v>
      </c>
      <c r="B65" t="s">
        <v>45</v>
      </c>
      <c r="C65">
        <v>0</v>
      </c>
      <c r="D65" t="s">
        <v>88</v>
      </c>
      <c r="E65">
        <v>4</v>
      </c>
    </row>
    <row r="66" spans="1:5" x14ac:dyDescent="0.25">
      <c r="A66">
        <v>1</v>
      </c>
      <c r="B66" t="s">
        <v>34</v>
      </c>
      <c r="C66">
        <v>8</v>
      </c>
      <c r="D66" t="s">
        <v>121</v>
      </c>
      <c r="E66">
        <v>5</v>
      </c>
    </row>
    <row r="67" spans="1:5" x14ac:dyDescent="0.25">
      <c r="A67">
        <v>2</v>
      </c>
      <c r="B67" t="s">
        <v>35</v>
      </c>
      <c r="C67">
        <v>0</v>
      </c>
      <c r="D67" t="s">
        <v>121</v>
      </c>
      <c r="E67">
        <v>5</v>
      </c>
    </row>
    <row r="68" spans="1:5" x14ac:dyDescent="0.25">
      <c r="A68">
        <v>3</v>
      </c>
      <c r="B68" t="s">
        <v>36</v>
      </c>
      <c r="C68">
        <v>0</v>
      </c>
      <c r="D68" t="s">
        <v>121</v>
      </c>
      <c r="E68">
        <v>5</v>
      </c>
    </row>
    <row r="69" spans="1:5" x14ac:dyDescent="0.25">
      <c r="A69">
        <v>4</v>
      </c>
      <c r="B69" t="s">
        <v>37</v>
      </c>
      <c r="C69">
        <v>0</v>
      </c>
      <c r="D69" t="s">
        <v>121</v>
      </c>
      <c r="E69">
        <v>5</v>
      </c>
    </row>
    <row r="70" spans="1:5" x14ac:dyDescent="0.25">
      <c r="A70">
        <v>5</v>
      </c>
      <c r="B70" t="s">
        <v>38</v>
      </c>
      <c r="C70">
        <v>0</v>
      </c>
      <c r="D70" t="s">
        <v>121</v>
      </c>
      <c r="E70">
        <v>5</v>
      </c>
    </row>
    <row r="71" spans="1:5" x14ac:dyDescent="0.25">
      <c r="A71">
        <v>6</v>
      </c>
      <c r="B71" t="s">
        <v>46</v>
      </c>
      <c r="C71">
        <v>0</v>
      </c>
      <c r="D71" t="s">
        <v>121</v>
      </c>
      <c r="E71">
        <v>5</v>
      </c>
    </row>
    <row r="72" spans="1:5" x14ac:dyDescent="0.25">
      <c r="A72">
        <v>7</v>
      </c>
      <c r="B72" t="s">
        <v>120</v>
      </c>
      <c r="C72">
        <v>0</v>
      </c>
      <c r="D72" t="s">
        <v>121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121</v>
      </c>
      <c r="E73">
        <v>5</v>
      </c>
    </row>
    <row r="74" spans="1:5" x14ac:dyDescent="0.25">
      <c r="A74">
        <v>9</v>
      </c>
      <c r="B74" t="s">
        <v>39</v>
      </c>
      <c r="C74">
        <v>0</v>
      </c>
      <c r="D74" t="s">
        <v>121</v>
      </c>
      <c r="E74">
        <v>5</v>
      </c>
    </row>
    <row r="75" spans="1:5" x14ac:dyDescent="0.25">
      <c r="A75">
        <v>10</v>
      </c>
      <c r="B75" t="s">
        <v>40</v>
      </c>
      <c r="C75">
        <v>0</v>
      </c>
      <c r="D75" t="s">
        <v>121</v>
      </c>
      <c r="E75">
        <v>5</v>
      </c>
    </row>
    <row r="76" spans="1:5" x14ac:dyDescent="0.25">
      <c r="A76">
        <v>11</v>
      </c>
      <c r="B76" t="s">
        <v>41</v>
      </c>
      <c r="C76">
        <v>19</v>
      </c>
      <c r="D76" t="s">
        <v>121</v>
      </c>
      <c r="E76">
        <v>5</v>
      </c>
    </row>
    <row r="77" spans="1:5" x14ac:dyDescent="0.25">
      <c r="A77">
        <v>12</v>
      </c>
      <c r="B77" t="s">
        <v>42</v>
      </c>
      <c r="C77">
        <v>0</v>
      </c>
      <c r="D77" t="s">
        <v>121</v>
      </c>
      <c r="E77">
        <v>5</v>
      </c>
    </row>
    <row r="78" spans="1:5" x14ac:dyDescent="0.25">
      <c r="A78">
        <v>13</v>
      </c>
      <c r="B78" t="s">
        <v>10</v>
      </c>
      <c r="C78">
        <v>0</v>
      </c>
      <c r="D78" t="s">
        <v>121</v>
      </c>
      <c r="E78">
        <v>5</v>
      </c>
    </row>
    <row r="79" spans="1:5" x14ac:dyDescent="0.25">
      <c r="A79">
        <v>14</v>
      </c>
      <c r="B79" t="s">
        <v>43</v>
      </c>
      <c r="C79">
        <v>0</v>
      </c>
      <c r="D79" t="s">
        <v>121</v>
      </c>
      <c r="E79">
        <v>5</v>
      </c>
    </row>
    <row r="80" spans="1:5" x14ac:dyDescent="0.25">
      <c r="A80">
        <v>15</v>
      </c>
      <c r="B80" t="s">
        <v>44</v>
      </c>
      <c r="C80">
        <v>0</v>
      </c>
      <c r="D80" t="s">
        <v>121</v>
      </c>
      <c r="E80">
        <v>5</v>
      </c>
    </row>
    <row r="81" spans="1:5" x14ac:dyDescent="0.25">
      <c r="A81">
        <v>16</v>
      </c>
      <c r="B81" t="s">
        <v>45</v>
      </c>
      <c r="C81">
        <v>0</v>
      </c>
      <c r="D81" t="s">
        <v>121</v>
      </c>
      <c r="E81">
        <v>5</v>
      </c>
    </row>
    <row r="82" spans="1:5" x14ac:dyDescent="0.25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25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25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25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25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25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25">
      <c r="A88">
        <v>7</v>
      </c>
      <c r="B88" t="s">
        <v>120</v>
      </c>
      <c r="C88">
        <v>0</v>
      </c>
      <c r="D88" t="s">
        <v>39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25">
      <c r="A90">
        <v>9</v>
      </c>
      <c r="B90" t="s">
        <v>39</v>
      </c>
      <c r="C90">
        <v>0</v>
      </c>
      <c r="D90" t="s">
        <v>39</v>
      </c>
      <c r="E90">
        <v>6</v>
      </c>
    </row>
    <row r="91" spans="1:5" x14ac:dyDescent="0.25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25">
      <c r="A92">
        <v>11</v>
      </c>
      <c r="B92" t="s">
        <v>41</v>
      </c>
      <c r="C92">
        <v>1</v>
      </c>
      <c r="D92" t="s">
        <v>39</v>
      </c>
      <c r="E92">
        <v>6</v>
      </c>
    </row>
    <row r="93" spans="1:5" x14ac:dyDescent="0.25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25">
      <c r="A94">
        <v>13</v>
      </c>
      <c r="B94" t="s">
        <v>10</v>
      </c>
      <c r="C94">
        <v>0</v>
      </c>
      <c r="D94" t="s">
        <v>39</v>
      </c>
      <c r="E94">
        <v>6</v>
      </c>
    </row>
    <row r="95" spans="1:5" x14ac:dyDescent="0.25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25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25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25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120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10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25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25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25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25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25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25">
      <c r="A120">
        <v>7</v>
      </c>
      <c r="B120" t="s">
        <v>120</v>
      </c>
      <c r="C120" s="2">
        <v>0</v>
      </c>
      <c r="D120" s="2" t="s">
        <v>42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25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25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25">
      <c r="A124" s="2">
        <v>11</v>
      </c>
      <c r="B124" s="2" t="s">
        <v>41</v>
      </c>
      <c r="C124" s="2">
        <v>37</v>
      </c>
      <c r="D124" s="2" t="s">
        <v>42</v>
      </c>
      <c r="E124" s="2">
        <v>8</v>
      </c>
    </row>
    <row r="125" spans="1:5" x14ac:dyDescent="0.25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25">
      <c r="A126" s="2">
        <v>13</v>
      </c>
      <c r="B126" s="2" t="s">
        <v>10</v>
      </c>
      <c r="C126" s="2">
        <v>0</v>
      </c>
      <c r="D126" s="2" t="s">
        <v>42</v>
      </c>
      <c r="E126" s="2">
        <v>8</v>
      </c>
    </row>
    <row r="127" spans="1:5" x14ac:dyDescent="0.25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25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25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25">
      <c r="A130" s="2">
        <v>1</v>
      </c>
      <c r="B130" s="2" t="s">
        <v>34</v>
      </c>
      <c r="C130" s="2">
        <v>644</v>
      </c>
      <c r="D130" s="2" t="s">
        <v>87</v>
      </c>
      <c r="E130" s="2">
        <v>9</v>
      </c>
    </row>
    <row r="131" spans="1:5" x14ac:dyDescent="0.25">
      <c r="A131" s="2">
        <v>2</v>
      </c>
      <c r="B131" s="2" t="s">
        <v>35</v>
      </c>
      <c r="C131" s="2">
        <v>52</v>
      </c>
      <c r="D131" s="2" t="s">
        <v>87</v>
      </c>
      <c r="E131" s="2">
        <v>9</v>
      </c>
    </row>
    <row r="132" spans="1:5" x14ac:dyDescent="0.25">
      <c r="A132" s="2">
        <v>3</v>
      </c>
      <c r="B132" s="2" t="s">
        <v>36</v>
      </c>
      <c r="C132" s="2">
        <v>13</v>
      </c>
      <c r="D132" s="2" t="s">
        <v>87</v>
      </c>
      <c r="E132" s="2">
        <v>9</v>
      </c>
    </row>
    <row r="133" spans="1:5" x14ac:dyDescent="0.25">
      <c r="A133" s="2">
        <v>4</v>
      </c>
      <c r="B133" s="2" t="s">
        <v>37</v>
      </c>
      <c r="C133" s="2">
        <v>0</v>
      </c>
      <c r="D133" s="2" t="s">
        <v>87</v>
      </c>
      <c r="E133" s="2">
        <v>9</v>
      </c>
    </row>
    <row r="134" spans="1:5" x14ac:dyDescent="0.25">
      <c r="A134" s="2">
        <v>5</v>
      </c>
      <c r="B134" s="2" t="s">
        <v>38</v>
      </c>
      <c r="C134" s="2">
        <v>0</v>
      </c>
      <c r="D134" s="2" t="s">
        <v>87</v>
      </c>
      <c r="E134" s="2">
        <v>9</v>
      </c>
    </row>
    <row r="135" spans="1:5" x14ac:dyDescent="0.25">
      <c r="A135" s="2">
        <v>6</v>
      </c>
      <c r="B135" s="2" t="s">
        <v>46</v>
      </c>
      <c r="C135" s="2">
        <v>0</v>
      </c>
      <c r="D135" s="2" t="s">
        <v>87</v>
      </c>
      <c r="E135" s="2">
        <v>9</v>
      </c>
    </row>
    <row r="136" spans="1:5" x14ac:dyDescent="0.25">
      <c r="A136" s="2">
        <v>7</v>
      </c>
      <c r="B136" s="2" t="s">
        <v>120</v>
      </c>
      <c r="C136" s="2">
        <v>0</v>
      </c>
      <c r="D136" s="2" t="s">
        <v>87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87</v>
      </c>
      <c r="E137" s="2">
        <v>9</v>
      </c>
    </row>
    <row r="138" spans="1:5" x14ac:dyDescent="0.25">
      <c r="A138" s="2">
        <v>9</v>
      </c>
      <c r="B138" s="2" t="s">
        <v>39</v>
      </c>
      <c r="C138" s="2">
        <v>0</v>
      </c>
      <c r="D138" s="2" t="s">
        <v>87</v>
      </c>
      <c r="E138" s="2">
        <v>9</v>
      </c>
    </row>
    <row r="139" spans="1:5" x14ac:dyDescent="0.25">
      <c r="A139" s="2">
        <v>10</v>
      </c>
      <c r="B139" s="2" t="s">
        <v>40</v>
      </c>
      <c r="C139" s="2">
        <v>0</v>
      </c>
      <c r="D139" s="2" t="s">
        <v>87</v>
      </c>
      <c r="E139" s="2">
        <v>9</v>
      </c>
    </row>
    <row r="140" spans="1:5" x14ac:dyDescent="0.25">
      <c r="A140" s="2">
        <v>11</v>
      </c>
      <c r="B140" s="2" t="s">
        <v>41</v>
      </c>
      <c r="C140" s="2">
        <v>204</v>
      </c>
      <c r="D140" s="2" t="s">
        <v>87</v>
      </c>
      <c r="E140" s="2">
        <v>9</v>
      </c>
    </row>
    <row r="141" spans="1:5" x14ac:dyDescent="0.25">
      <c r="A141" s="2">
        <v>12</v>
      </c>
      <c r="B141" s="2" t="s">
        <v>42</v>
      </c>
      <c r="C141" s="2">
        <v>0</v>
      </c>
      <c r="D141" s="2" t="s">
        <v>87</v>
      </c>
      <c r="E141" s="2">
        <v>9</v>
      </c>
    </row>
    <row r="142" spans="1:5" x14ac:dyDescent="0.25">
      <c r="A142" s="2">
        <v>13</v>
      </c>
      <c r="B142" s="2" t="s">
        <v>10</v>
      </c>
      <c r="C142" s="2">
        <v>0</v>
      </c>
      <c r="D142" s="2" t="s">
        <v>87</v>
      </c>
      <c r="E142" s="2">
        <v>9</v>
      </c>
    </row>
    <row r="143" spans="1:5" x14ac:dyDescent="0.25">
      <c r="A143" s="2">
        <v>14</v>
      </c>
      <c r="B143" s="2" t="s">
        <v>43</v>
      </c>
      <c r="C143" s="2">
        <v>2</v>
      </c>
      <c r="D143" s="2" t="s">
        <v>87</v>
      </c>
      <c r="E143" s="2">
        <v>9</v>
      </c>
    </row>
    <row r="144" spans="1:5" x14ac:dyDescent="0.25">
      <c r="A144" s="2">
        <v>15</v>
      </c>
      <c r="B144" s="2" t="s">
        <v>44</v>
      </c>
      <c r="C144" s="2">
        <v>0</v>
      </c>
      <c r="D144" s="2" t="s">
        <v>87</v>
      </c>
      <c r="E144" s="2">
        <v>9</v>
      </c>
    </row>
    <row r="145" spans="1:5" x14ac:dyDescent="0.25">
      <c r="A145" s="2">
        <v>16</v>
      </c>
      <c r="B145" s="2" t="s">
        <v>45</v>
      </c>
      <c r="C145" s="2">
        <v>1</v>
      </c>
      <c r="D145" s="2" t="s">
        <v>87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99</v>
      </c>
      <c r="B1" t="s">
        <v>104</v>
      </c>
      <c r="C1" t="s">
        <v>2</v>
      </c>
      <c r="D1" t="s">
        <v>114</v>
      </c>
    </row>
    <row r="2" spans="1:4" x14ac:dyDescent="0.25">
      <c r="A2">
        <v>1</v>
      </c>
      <c r="B2">
        <v>29</v>
      </c>
      <c r="C2" t="s">
        <v>89</v>
      </c>
      <c r="D2" t="s">
        <v>3</v>
      </c>
    </row>
    <row r="3" spans="1:4" x14ac:dyDescent="0.25">
      <c r="A3">
        <v>2</v>
      </c>
      <c r="B3">
        <v>5</v>
      </c>
      <c r="C3" t="s">
        <v>89</v>
      </c>
      <c r="D3" t="s">
        <v>90</v>
      </c>
    </row>
    <row r="4" spans="1:4" x14ac:dyDescent="0.25">
      <c r="A4">
        <v>3</v>
      </c>
      <c r="B4">
        <v>0</v>
      </c>
      <c r="C4" t="s">
        <v>89</v>
      </c>
      <c r="D4" t="s">
        <v>91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99</v>
      </c>
      <c r="B1" t="s">
        <v>135</v>
      </c>
      <c r="C1" t="s">
        <v>104</v>
      </c>
    </row>
    <row r="2" spans="1:3" x14ac:dyDescent="0.25">
      <c r="A2">
        <v>1</v>
      </c>
      <c r="B2" t="s">
        <v>12</v>
      </c>
      <c r="C2">
        <v>243</v>
      </c>
    </row>
    <row r="3" spans="1:3" x14ac:dyDescent="0.25">
      <c r="A3">
        <v>2</v>
      </c>
      <c r="B3" t="s">
        <v>13</v>
      </c>
      <c r="C3">
        <v>52</v>
      </c>
    </row>
    <row r="4" spans="1:3" x14ac:dyDescent="0.25">
      <c r="A4">
        <v>3</v>
      </c>
      <c r="B4" t="s">
        <v>14</v>
      </c>
      <c r="C4">
        <v>26</v>
      </c>
    </row>
    <row r="5" spans="1:3" x14ac:dyDescent="0.25">
      <c r="A5">
        <v>4</v>
      </c>
      <c r="B5" t="s">
        <v>84</v>
      </c>
      <c r="C5">
        <v>97</v>
      </c>
    </row>
    <row r="6" spans="1:3" x14ac:dyDescent="0.25">
      <c r="A6">
        <v>5</v>
      </c>
      <c r="B6" t="s">
        <v>85</v>
      </c>
      <c r="C6">
        <v>0</v>
      </c>
    </row>
    <row r="7" spans="1:3" x14ac:dyDescent="0.25">
      <c r="A7">
        <v>6</v>
      </c>
      <c r="B7" t="s">
        <v>136</v>
      </c>
      <c r="C7">
        <v>0</v>
      </c>
    </row>
    <row r="8" spans="1:3" x14ac:dyDescent="0.25">
      <c r="A8">
        <v>7</v>
      </c>
      <c r="B8" t="s">
        <v>15</v>
      </c>
      <c r="C8">
        <v>0</v>
      </c>
    </row>
    <row r="9" spans="1:3" x14ac:dyDescent="0.25">
      <c r="A9">
        <v>8</v>
      </c>
      <c r="B9" t="s">
        <v>16</v>
      </c>
      <c r="C9">
        <v>0</v>
      </c>
    </row>
    <row r="10" spans="1:3" x14ac:dyDescent="0.25">
      <c r="A10">
        <v>9</v>
      </c>
      <c r="B10" t="s">
        <v>17</v>
      </c>
      <c r="C10">
        <v>0</v>
      </c>
    </row>
    <row r="11" spans="1:3" x14ac:dyDescent="0.25">
      <c r="A11">
        <v>10</v>
      </c>
      <c r="B11" t="s">
        <v>18</v>
      </c>
      <c r="C11">
        <v>0</v>
      </c>
    </row>
    <row r="12" spans="1:3" x14ac:dyDescent="0.25">
      <c r="A12">
        <v>11</v>
      </c>
      <c r="B12" t="s">
        <v>86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99</v>
      </c>
      <c r="B1" t="s">
        <v>131</v>
      </c>
      <c r="C1" t="s">
        <v>30</v>
      </c>
      <c r="D1" t="s">
        <v>132</v>
      </c>
    </row>
    <row r="2" spans="1:4" x14ac:dyDescent="0.25">
      <c r="A2">
        <v>1</v>
      </c>
      <c r="B2" t="s">
        <v>133</v>
      </c>
      <c r="C2">
        <v>0</v>
      </c>
      <c r="D2">
        <v>0</v>
      </c>
    </row>
    <row r="3" spans="1:4" x14ac:dyDescent="0.25">
      <c r="A3">
        <v>2</v>
      </c>
      <c r="B3" t="s">
        <v>134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99</v>
      </c>
      <c r="B1" t="s">
        <v>100</v>
      </c>
      <c r="C1" t="s">
        <v>101</v>
      </c>
      <c r="D1" t="s">
        <v>102</v>
      </c>
      <c r="E1" t="s">
        <v>103</v>
      </c>
      <c r="F1" t="s">
        <v>104</v>
      </c>
      <c r="G1" t="s">
        <v>105</v>
      </c>
    </row>
    <row r="2" spans="1:7" x14ac:dyDescent="0.25">
      <c r="A2">
        <v>1</v>
      </c>
      <c r="B2" t="s">
        <v>127</v>
      </c>
      <c r="C2" t="s">
        <v>31</v>
      </c>
      <c r="D2" t="s">
        <v>30</v>
      </c>
      <c r="E2">
        <v>1</v>
      </c>
      <c r="F2">
        <v>78</v>
      </c>
      <c r="G2">
        <v>1</v>
      </c>
    </row>
    <row r="3" spans="1:7" x14ac:dyDescent="0.25">
      <c r="A3">
        <v>2</v>
      </c>
      <c r="B3" t="s">
        <v>126</v>
      </c>
      <c r="C3" t="s">
        <v>31</v>
      </c>
      <c r="D3" t="s">
        <v>30</v>
      </c>
      <c r="E3">
        <v>1</v>
      </c>
      <c r="F3">
        <v>28</v>
      </c>
      <c r="G3">
        <v>1</v>
      </c>
    </row>
    <row r="4" spans="1:7" x14ac:dyDescent="0.25">
      <c r="A4">
        <v>3</v>
      </c>
      <c r="B4" t="s">
        <v>143</v>
      </c>
      <c r="C4" t="s">
        <v>31</v>
      </c>
      <c r="D4" t="s">
        <v>30</v>
      </c>
      <c r="E4">
        <v>1</v>
      </c>
      <c r="F4">
        <v>4</v>
      </c>
      <c r="G4">
        <v>1</v>
      </c>
    </row>
    <row r="5" spans="1:7" x14ac:dyDescent="0.25">
      <c r="A5">
        <v>4</v>
      </c>
      <c r="B5" t="s">
        <v>154</v>
      </c>
      <c r="C5" t="s">
        <v>31</v>
      </c>
      <c r="D5" t="s">
        <v>30</v>
      </c>
      <c r="E5">
        <v>1</v>
      </c>
      <c r="F5">
        <v>1</v>
      </c>
      <c r="G5">
        <v>1</v>
      </c>
    </row>
    <row r="6" spans="1:7" x14ac:dyDescent="0.25">
      <c r="A6">
        <v>5</v>
      </c>
      <c r="B6" t="s">
        <v>142</v>
      </c>
      <c r="C6" t="s">
        <v>31</v>
      </c>
      <c r="D6" t="s">
        <v>30</v>
      </c>
      <c r="E6">
        <v>1</v>
      </c>
      <c r="G6">
        <v>1</v>
      </c>
    </row>
    <row r="7" spans="1:7" x14ac:dyDescent="0.25">
      <c r="A7">
        <v>6</v>
      </c>
      <c r="B7" t="s">
        <v>106</v>
      </c>
      <c r="C7" t="s">
        <v>31</v>
      </c>
      <c r="D7" t="s">
        <v>30</v>
      </c>
      <c r="E7">
        <v>1</v>
      </c>
      <c r="F7">
        <v>29</v>
      </c>
      <c r="G7">
        <v>1</v>
      </c>
    </row>
    <row r="8" spans="1:7" x14ac:dyDescent="0.25">
      <c r="A8">
        <v>1</v>
      </c>
      <c r="B8" t="s">
        <v>127</v>
      </c>
      <c r="C8" t="s">
        <v>31</v>
      </c>
      <c r="D8" t="s">
        <v>9</v>
      </c>
      <c r="E8">
        <v>2</v>
      </c>
      <c r="F8">
        <v>215</v>
      </c>
      <c r="G8">
        <v>1</v>
      </c>
    </row>
    <row r="9" spans="1:7" x14ac:dyDescent="0.25">
      <c r="A9">
        <v>2</v>
      </c>
      <c r="B9" t="s">
        <v>126</v>
      </c>
      <c r="C9" t="s">
        <v>31</v>
      </c>
      <c r="D9" t="s">
        <v>9</v>
      </c>
      <c r="E9">
        <v>2</v>
      </c>
      <c r="F9">
        <v>41</v>
      </c>
      <c r="G9">
        <v>1</v>
      </c>
    </row>
    <row r="10" spans="1:7" x14ac:dyDescent="0.25">
      <c r="A10">
        <v>3</v>
      </c>
      <c r="B10" t="s">
        <v>143</v>
      </c>
      <c r="C10" t="s">
        <v>31</v>
      </c>
      <c r="D10" t="s">
        <v>9</v>
      </c>
      <c r="E10">
        <v>2</v>
      </c>
      <c r="F10">
        <v>11</v>
      </c>
      <c r="G10">
        <v>1</v>
      </c>
    </row>
    <row r="11" spans="1:7" x14ac:dyDescent="0.25">
      <c r="A11">
        <v>4</v>
      </c>
      <c r="B11" t="s">
        <v>154</v>
      </c>
      <c r="C11" t="s">
        <v>31</v>
      </c>
      <c r="D11" t="s">
        <v>9</v>
      </c>
      <c r="E11">
        <v>2</v>
      </c>
      <c r="F11">
        <v>5</v>
      </c>
      <c r="G11">
        <v>1</v>
      </c>
    </row>
    <row r="12" spans="1:7" x14ac:dyDescent="0.25">
      <c r="A12">
        <v>5</v>
      </c>
      <c r="B12" t="s">
        <v>142</v>
      </c>
      <c r="C12" t="s">
        <v>31</v>
      </c>
      <c r="D12" t="s">
        <v>9</v>
      </c>
      <c r="E12">
        <v>2</v>
      </c>
      <c r="G12">
        <v>1</v>
      </c>
    </row>
    <row r="13" spans="1:7" x14ac:dyDescent="0.25">
      <c r="A13">
        <v>6</v>
      </c>
      <c r="B13" t="s">
        <v>106</v>
      </c>
      <c r="C13" t="s">
        <v>31</v>
      </c>
      <c r="D13" t="s">
        <v>9</v>
      </c>
      <c r="E13">
        <v>2</v>
      </c>
      <c r="F13">
        <v>33</v>
      </c>
      <c r="G13">
        <v>1</v>
      </c>
    </row>
    <row r="14" spans="1:7" x14ac:dyDescent="0.25">
      <c r="A14">
        <v>1</v>
      </c>
      <c r="B14" t="s">
        <v>127</v>
      </c>
      <c r="C14" t="s">
        <v>56</v>
      </c>
      <c r="D14" t="s">
        <v>30</v>
      </c>
      <c r="E14">
        <v>1</v>
      </c>
      <c r="F14">
        <v>113</v>
      </c>
      <c r="G14">
        <v>2</v>
      </c>
    </row>
    <row r="15" spans="1:7" x14ac:dyDescent="0.25">
      <c r="A15">
        <v>2</v>
      </c>
      <c r="B15" t="s">
        <v>126</v>
      </c>
      <c r="C15" s="2" t="s">
        <v>56</v>
      </c>
      <c r="D15" t="s">
        <v>30</v>
      </c>
      <c r="E15">
        <v>1</v>
      </c>
      <c r="F15" s="2">
        <v>53</v>
      </c>
      <c r="G15">
        <v>2</v>
      </c>
    </row>
    <row r="16" spans="1:7" x14ac:dyDescent="0.25">
      <c r="A16">
        <v>3</v>
      </c>
      <c r="B16" t="s">
        <v>143</v>
      </c>
      <c r="C16" s="2" t="s">
        <v>56</v>
      </c>
      <c r="D16" t="s">
        <v>30</v>
      </c>
      <c r="E16">
        <v>1</v>
      </c>
      <c r="F16" s="2">
        <v>4</v>
      </c>
      <c r="G16">
        <v>2</v>
      </c>
    </row>
    <row r="17" spans="1:7" x14ac:dyDescent="0.25">
      <c r="A17">
        <v>4</v>
      </c>
      <c r="B17" t="s">
        <v>154</v>
      </c>
      <c r="C17" s="2" t="s">
        <v>56</v>
      </c>
      <c r="D17" t="s">
        <v>30</v>
      </c>
      <c r="E17">
        <v>1</v>
      </c>
      <c r="F17" s="2">
        <v>1</v>
      </c>
      <c r="G17">
        <v>2</v>
      </c>
    </row>
    <row r="18" spans="1:7" x14ac:dyDescent="0.25">
      <c r="A18">
        <v>5</v>
      </c>
      <c r="B18" t="s">
        <v>142</v>
      </c>
      <c r="C18" s="2" t="s">
        <v>56</v>
      </c>
      <c r="D18" t="s">
        <v>30</v>
      </c>
      <c r="E18">
        <v>1</v>
      </c>
      <c r="F18" s="2">
        <v>6</v>
      </c>
      <c r="G18">
        <v>2</v>
      </c>
    </row>
    <row r="19" spans="1:7" x14ac:dyDescent="0.25">
      <c r="A19">
        <v>6</v>
      </c>
      <c r="B19" t="s">
        <v>106</v>
      </c>
      <c r="C19" s="2" t="s">
        <v>56</v>
      </c>
      <c r="D19" t="s">
        <v>30</v>
      </c>
      <c r="E19">
        <v>1</v>
      </c>
      <c r="F19" s="2">
        <v>34</v>
      </c>
      <c r="G19">
        <v>2</v>
      </c>
    </row>
    <row r="20" spans="1:7" x14ac:dyDescent="0.25">
      <c r="A20">
        <v>1</v>
      </c>
      <c r="B20" t="s">
        <v>127</v>
      </c>
      <c r="C20" s="2" t="s">
        <v>56</v>
      </c>
      <c r="D20" t="s">
        <v>9</v>
      </c>
      <c r="E20">
        <v>2</v>
      </c>
      <c r="F20" s="2">
        <v>310</v>
      </c>
      <c r="G20">
        <v>2</v>
      </c>
    </row>
    <row r="21" spans="1:7" x14ac:dyDescent="0.25">
      <c r="A21">
        <v>2</v>
      </c>
      <c r="B21" t="s">
        <v>126</v>
      </c>
      <c r="C21" s="2" t="s">
        <v>56</v>
      </c>
      <c r="D21" t="s">
        <v>9</v>
      </c>
      <c r="E21">
        <v>2</v>
      </c>
      <c r="F21" s="2">
        <v>82</v>
      </c>
      <c r="G21">
        <v>2</v>
      </c>
    </row>
    <row r="22" spans="1:7" x14ac:dyDescent="0.25">
      <c r="A22">
        <v>3</v>
      </c>
      <c r="B22" t="s">
        <v>143</v>
      </c>
      <c r="C22" s="2" t="s">
        <v>56</v>
      </c>
      <c r="D22" t="s">
        <v>9</v>
      </c>
      <c r="E22">
        <v>2</v>
      </c>
      <c r="F22" s="2">
        <v>15</v>
      </c>
      <c r="G22">
        <v>2</v>
      </c>
    </row>
    <row r="23" spans="1:7" x14ac:dyDescent="0.25">
      <c r="A23">
        <v>4</v>
      </c>
      <c r="B23" t="s">
        <v>154</v>
      </c>
      <c r="C23" s="2" t="s">
        <v>56</v>
      </c>
      <c r="D23" t="s">
        <v>9</v>
      </c>
      <c r="E23">
        <v>2</v>
      </c>
      <c r="F23" s="2">
        <v>5</v>
      </c>
      <c r="G23">
        <v>2</v>
      </c>
    </row>
    <row r="24" spans="1:7" x14ac:dyDescent="0.25">
      <c r="A24">
        <v>5</v>
      </c>
      <c r="B24" t="s">
        <v>142</v>
      </c>
      <c r="C24" s="2" t="s">
        <v>56</v>
      </c>
      <c r="D24" t="s">
        <v>9</v>
      </c>
      <c r="E24">
        <v>2</v>
      </c>
      <c r="F24" s="2">
        <v>13</v>
      </c>
      <c r="G24">
        <v>2</v>
      </c>
    </row>
    <row r="25" spans="1:7" x14ac:dyDescent="0.25">
      <c r="A25">
        <v>6</v>
      </c>
      <c r="B25" t="s">
        <v>106</v>
      </c>
      <c r="C25" s="2" t="s">
        <v>56</v>
      </c>
      <c r="D25" t="s">
        <v>9</v>
      </c>
      <c r="E25">
        <v>2</v>
      </c>
      <c r="F25" s="2">
        <v>38</v>
      </c>
      <c r="G25">
        <v>2</v>
      </c>
    </row>
    <row r="26" spans="1:7" x14ac:dyDescent="0.25">
      <c r="A26">
        <v>1</v>
      </c>
      <c r="B26" t="s">
        <v>127</v>
      </c>
      <c r="C26" t="s">
        <v>107</v>
      </c>
      <c r="D26" t="s">
        <v>30</v>
      </c>
      <c r="E26">
        <v>1</v>
      </c>
      <c r="F26">
        <v>33</v>
      </c>
      <c r="G26">
        <v>3</v>
      </c>
    </row>
    <row r="27" spans="1:7" x14ac:dyDescent="0.25">
      <c r="A27">
        <v>2</v>
      </c>
      <c r="B27" t="s">
        <v>126</v>
      </c>
      <c r="C27" t="s">
        <v>107</v>
      </c>
      <c r="D27" t="s">
        <v>30</v>
      </c>
      <c r="E27">
        <v>1</v>
      </c>
      <c r="F27">
        <v>4</v>
      </c>
      <c r="G27">
        <v>3</v>
      </c>
    </row>
    <row r="28" spans="1:7" x14ac:dyDescent="0.25">
      <c r="A28">
        <v>3</v>
      </c>
      <c r="B28" t="s">
        <v>143</v>
      </c>
      <c r="C28" t="s">
        <v>107</v>
      </c>
      <c r="D28" t="s">
        <v>30</v>
      </c>
      <c r="E28">
        <v>1</v>
      </c>
      <c r="F28">
        <v>3</v>
      </c>
      <c r="G28">
        <v>3</v>
      </c>
    </row>
    <row r="29" spans="1:7" x14ac:dyDescent="0.25">
      <c r="A29">
        <v>4</v>
      </c>
      <c r="B29" t="s">
        <v>154</v>
      </c>
      <c r="C29" t="s">
        <v>107</v>
      </c>
      <c r="D29" t="s">
        <v>30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142</v>
      </c>
      <c r="C30" t="s">
        <v>107</v>
      </c>
      <c r="D30" t="s">
        <v>30</v>
      </c>
      <c r="E30">
        <v>1</v>
      </c>
      <c r="F30">
        <v>1</v>
      </c>
      <c r="G30">
        <v>3</v>
      </c>
    </row>
    <row r="31" spans="1:7" x14ac:dyDescent="0.25">
      <c r="A31">
        <v>6</v>
      </c>
      <c r="B31" t="s">
        <v>106</v>
      </c>
      <c r="C31" t="s">
        <v>107</v>
      </c>
      <c r="D31" t="s">
        <v>30</v>
      </c>
      <c r="E31">
        <v>1</v>
      </c>
      <c r="F31">
        <v>4</v>
      </c>
      <c r="G31">
        <v>3</v>
      </c>
    </row>
    <row r="32" spans="1:7" x14ac:dyDescent="0.25">
      <c r="A32">
        <v>1</v>
      </c>
      <c r="B32" t="s">
        <v>127</v>
      </c>
      <c r="C32" t="s">
        <v>107</v>
      </c>
      <c r="D32" t="s">
        <v>9</v>
      </c>
      <c r="E32">
        <v>2</v>
      </c>
      <c r="F32">
        <v>91</v>
      </c>
      <c r="G32">
        <v>3</v>
      </c>
    </row>
    <row r="33" spans="1:7" x14ac:dyDescent="0.25">
      <c r="A33">
        <v>2</v>
      </c>
      <c r="B33" t="s">
        <v>126</v>
      </c>
      <c r="C33" t="s">
        <v>107</v>
      </c>
      <c r="D33" t="s">
        <v>9</v>
      </c>
      <c r="E33">
        <v>2</v>
      </c>
      <c r="F33">
        <v>4</v>
      </c>
      <c r="G33">
        <v>3</v>
      </c>
    </row>
    <row r="34" spans="1:7" x14ac:dyDescent="0.25">
      <c r="A34">
        <v>3</v>
      </c>
      <c r="B34" t="s">
        <v>143</v>
      </c>
      <c r="C34" t="s">
        <v>107</v>
      </c>
      <c r="D34" t="s">
        <v>9</v>
      </c>
      <c r="E34">
        <v>2</v>
      </c>
      <c r="F34">
        <v>3</v>
      </c>
      <c r="G34">
        <v>3</v>
      </c>
    </row>
    <row r="35" spans="1:7" x14ac:dyDescent="0.25">
      <c r="A35">
        <v>4</v>
      </c>
      <c r="B35" t="s">
        <v>154</v>
      </c>
      <c r="C35" t="s">
        <v>107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142</v>
      </c>
      <c r="C36" t="s">
        <v>107</v>
      </c>
      <c r="D36" t="s">
        <v>9</v>
      </c>
      <c r="E36">
        <v>2</v>
      </c>
      <c r="F36">
        <v>4</v>
      </c>
      <c r="G36">
        <v>3</v>
      </c>
    </row>
    <row r="37" spans="1:7" x14ac:dyDescent="0.25">
      <c r="A37">
        <v>6</v>
      </c>
      <c r="B37" t="s">
        <v>106</v>
      </c>
      <c r="C37" t="s">
        <v>107</v>
      </c>
      <c r="D37" t="s">
        <v>9</v>
      </c>
      <c r="E37">
        <v>2</v>
      </c>
      <c r="F37">
        <v>7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99</v>
      </c>
      <c r="B1" t="s">
        <v>100</v>
      </c>
      <c r="C1" t="s">
        <v>101</v>
      </c>
      <c r="D1" t="s">
        <v>102</v>
      </c>
      <c r="E1" t="s">
        <v>103</v>
      </c>
      <c r="F1" t="s">
        <v>104</v>
      </c>
      <c r="G1" t="s">
        <v>105</v>
      </c>
    </row>
    <row r="2" spans="1:7" x14ac:dyDescent="0.25">
      <c r="A2">
        <v>1</v>
      </c>
      <c r="B2" t="s">
        <v>127</v>
      </c>
      <c r="C2" t="s">
        <v>31</v>
      </c>
      <c r="D2" t="s">
        <v>30</v>
      </c>
      <c r="E2">
        <v>1</v>
      </c>
      <c r="F2">
        <v>160</v>
      </c>
      <c r="G2">
        <v>1</v>
      </c>
    </row>
    <row r="3" spans="1:7" x14ac:dyDescent="0.25">
      <c r="A3">
        <v>2</v>
      </c>
      <c r="B3" t="s">
        <v>126</v>
      </c>
      <c r="C3" t="s">
        <v>31</v>
      </c>
      <c r="D3" t="s">
        <v>30</v>
      </c>
      <c r="E3">
        <v>1</v>
      </c>
      <c r="F3">
        <v>57</v>
      </c>
      <c r="G3">
        <v>1</v>
      </c>
    </row>
    <row r="4" spans="1:7" x14ac:dyDescent="0.25">
      <c r="A4">
        <v>3</v>
      </c>
      <c r="B4" t="s">
        <v>143</v>
      </c>
      <c r="C4" t="s">
        <v>31</v>
      </c>
      <c r="D4" t="s">
        <v>30</v>
      </c>
      <c r="E4">
        <v>1</v>
      </c>
      <c r="F4">
        <v>11</v>
      </c>
      <c r="G4">
        <v>1</v>
      </c>
    </row>
    <row r="5" spans="1:7" x14ac:dyDescent="0.25">
      <c r="A5">
        <v>4</v>
      </c>
      <c r="B5" t="s">
        <v>154</v>
      </c>
      <c r="C5" t="s">
        <v>31</v>
      </c>
      <c r="D5" t="s">
        <v>30</v>
      </c>
      <c r="E5">
        <v>1</v>
      </c>
      <c r="F5">
        <v>4</v>
      </c>
      <c r="G5">
        <v>1</v>
      </c>
    </row>
    <row r="6" spans="1:7" x14ac:dyDescent="0.25">
      <c r="A6">
        <v>5</v>
      </c>
      <c r="B6" t="s">
        <v>142</v>
      </c>
      <c r="C6" t="s">
        <v>31</v>
      </c>
      <c r="D6" t="s">
        <v>30</v>
      </c>
      <c r="E6">
        <v>1</v>
      </c>
      <c r="F6">
        <v>2</v>
      </c>
      <c r="G6">
        <v>1</v>
      </c>
    </row>
    <row r="7" spans="1:7" x14ac:dyDescent="0.25">
      <c r="A7">
        <v>6</v>
      </c>
      <c r="B7" t="s">
        <v>106</v>
      </c>
      <c r="C7" t="s">
        <v>31</v>
      </c>
      <c r="D7" t="s">
        <v>30</v>
      </c>
      <c r="E7">
        <v>1</v>
      </c>
      <c r="F7">
        <v>56</v>
      </c>
      <c r="G7">
        <v>1</v>
      </c>
    </row>
    <row r="8" spans="1:7" x14ac:dyDescent="0.25">
      <c r="A8">
        <v>1</v>
      </c>
      <c r="B8" t="s">
        <v>127</v>
      </c>
      <c r="C8" t="s">
        <v>31</v>
      </c>
      <c r="D8" t="s">
        <v>9</v>
      </c>
      <c r="E8">
        <v>2</v>
      </c>
      <c r="F8">
        <v>459</v>
      </c>
      <c r="G8">
        <v>1</v>
      </c>
    </row>
    <row r="9" spans="1:7" x14ac:dyDescent="0.25">
      <c r="A9">
        <v>2</v>
      </c>
      <c r="B9" t="s">
        <v>126</v>
      </c>
      <c r="C9" t="s">
        <v>31</v>
      </c>
      <c r="D9" t="s">
        <v>9</v>
      </c>
      <c r="E9">
        <v>2</v>
      </c>
      <c r="F9">
        <v>82</v>
      </c>
      <c r="G9">
        <v>1</v>
      </c>
    </row>
    <row r="10" spans="1:7" x14ac:dyDescent="0.25">
      <c r="A10">
        <v>3</v>
      </c>
      <c r="B10" t="s">
        <v>143</v>
      </c>
      <c r="C10" t="s">
        <v>31</v>
      </c>
      <c r="D10" t="s">
        <v>9</v>
      </c>
      <c r="E10">
        <v>2</v>
      </c>
      <c r="F10">
        <v>21</v>
      </c>
      <c r="G10">
        <v>1</v>
      </c>
    </row>
    <row r="11" spans="1:7" x14ac:dyDescent="0.25">
      <c r="A11">
        <v>4</v>
      </c>
      <c r="B11" t="s">
        <v>154</v>
      </c>
      <c r="C11" t="s">
        <v>31</v>
      </c>
      <c r="D11" t="s">
        <v>9</v>
      </c>
      <c r="E11">
        <v>2</v>
      </c>
      <c r="F11">
        <v>18</v>
      </c>
      <c r="G11">
        <v>1</v>
      </c>
    </row>
    <row r="12" spans="1:7" x14ac:dyDescent="0.25">
      <c r="A12">
        <v>5</v>
      </c>
      <c r="B12" t="s">
        <v>142</v>
      </c>
      <c r="C12" t="s">
        <v>31</v>
      </c>
      <c r="D12" t="s">
        <v>9</v>
      </c>
      <c r="E12">
        <v>2</v>
      </c>
      <c r="F12">
        <v>2</v>
      </c>
      <c r="G12">
        <v>1</v>
      </c>
    </row>
    <row r="13" spans="1:7" x14ac:dyDescent="0.25">
      <c r="A13">
        <v>6</v>
      </c>
      <c r="B13" t="s">
        <v>106</v>
      </c>
      <c r="C13" t="s">
        <v>31</v>
      </c>
      <c r="D13" t="s">
        <v>9</v>
      </c>
      <c r="E13">
        <v>2</v>
      </c>
      <c r="F13">
        <v>66</v>
      </c>
      <c r="G13">
        <v>1</v>
      </c>
    </row>
    <row r="14" spans="1:7" x14ac:dyDescent="0.25">
      <c r="A14">
        <v>1</v>
      </c>
      <c r="B14" t="s">
        <v>127</v>
      </c>
      <c r="C14" t="s">
        <v>56</v>
      </c>
      <c r="D14" t="s">
        <v>30</v>
      </c>
      <c r="E14">
        <v>1</v>
      </c>
      <c r="F14">
        <v>225</v>
      </c>
      <c r="G14">
        <v>2</v>
      </c>
    </row>
    <row r="15" spans="1:7" x14ac:dyDescent="0.25">
      <c r="A15">
        <v>2</v>
      </c>
      <c r="B15" t="s">
        <v>126</v>
      </c>
      <c r="C15" s="2" t="s">
        <v>56</v>
      </c>
      <c r="D15" t="s">
        <v>30</v>
      </c>
      <c r="E15">
        <v>1</v>
      </c>
      <c r="F15" s="2">
        <v>100</v>
      </c>
      <c r="G15">
        <v>2</v>
      </c>
    </row>
    <row r="16" spans="1:7" x14ac:dyDescent="0.25">
      <c r="A16">
        <v>3</v>
      </c>
      <c r="B16" t="s">
        <v>143</v>
      </c>
      <c r="C16" s="2" t="s">
        <v>56</v>
      </c>
      <c r="D16" t="s">
        <v>30</v>
      </c>
      <c r="E16">
        <v>1</v>
      </c>
      <c r="F16" s="2">
        <v>13</v>
      </c>
      <c r="G16">
        <v>2</v>
      </c>
    </row>
    <row r="17" spans="1:7" x14ac:dyDescent="0.25">
      <c r="A17">
        <v>4</v>
      </c>
      <c r="B17" t="s">
        <v>154</v>
      </c>
      <c r="C17" s="2" t="s">
        <v>56</v>
      </c>
      <c r="D17" t="s">
        <v>30</v>
      </c>
      <c r="E17">
        <v>1</v>
      </c>
      <c r="F17" s="2">
        <v>5</v>
      </c>
      <c r="G17">
        <v>2</v>
      </c>
    </row>
    <row r="18" spans="1:7" x14ac:dyDescent="0.25">
      <c r="A18">
        <v>5</v>
      </c>
      <c r="B18" t="s">
        <v>142</v>
      </c>
      <c r="C18" s="2" t="s">
        <v>56</v>
      </c>
      <c r="D18" t="s">
        <v>30</v>
      </c>
      <c r="E18">
        <v>1</v>
      </c>
      <c r="F18" s="2">
        <v>9</v>
      </c>
      <c r="G18">
        <v>2</v>
      </c>
    </row>
    <row r="19" spans="1:7" x14ac:dyDescent="0.25">
      <c r="A19">
        <v>6</v>
      </c>
      <c r="B19" t="s">
        <v>106</v>
      </c>
      <c r="C19" s="2" t="s">
        <v>56</v>
      </c>
      <c r="D19" t="s">
        <v>30</v>
      </c>
      <c r="E19">
        <v>1</v>
      </c>
      <c r="F19" s="2">
        <v>74</v>
      </c>
      <c r="G19">
        <v>2</v>
      </c>
    </row>
    <row r="20" spans="1:7" x14ac:dyDescent="0.25">
      <c r="A20">
        <v>1</v>
      </c>
      <c r="B20" t="s">
        <v>127</v>
      </c>
      <c r="C20" s="2" t="s">
        <v>56</v>
      </c>
      <c r="D20" t="s">
        <v>9</v>
      </c>
      <c r="E20">
        <v>2</v>
      </c>
      <c r="F20" s="2">
        <v>634</v>
      </c>
      <c r="G20">
        <v>2</v>
      </c>
    </row>
    <row r="21" spans="1:7" x14ac:dyDescent="0.25">
      <c r="A21">
        <v>2</v>
      </c>
      <c r="B21" t="s">
        <v>126</v>
      </c>
      <c r="C21" s="2" t="s">
        <v>56</v>
      </c>
      <c r="D21" t="s">
        <v>9</v>
      </c>
      <c r="E21">
        <v>2</v>
      </c>
      <c r="F21" s="2">
        <v>154</v>
      </c>
      <c r="G21">
        <v>2</v>
      </c>
    </row>
    <row r="22" spans="1:7" x14ac:dyDescent="0.25">
      <c r="A22">
        <v>3</v>
      </c>
      <c r="B22" t="s">
        <v>143</v>
      </c>
      <c r="C22" s="2" t="s">
        <v>56</v>
      </c>
      <c r="D22" t="s">
        <v>9</v>
      </c>
      <c r="E22">
        <v>2</v>
      </c>
      <c r="F22" s="2">
        <v>29</v>
      </c>
      <c r="G22">
        <v>2</v>
      </c>
    </row>
    <row r="23" spans="1:7" x14ac:dyDescent="0.25">
      <c r="A23">
        <v>4</v>
      </c>
      <c r="B23" t="s">
        <v>154</v>
      </c>
      <c r="C23" s="2" t="s">
        <v>56</v>
      </c>
      <c r="D23" t="s">
        <v>9</v>
      </c>
      <c r="E23">
        <v>2</v>
      </c>
      <c r="F23" s="2">
        <v>19</v>
      </c>
      <c r="G23">
        <v>2</v>
      </c>
    </row>
    <row r="24" spans="1:7" x14ac:dyDescent="0.25">
      <c r="A24">
        <v>5</v>
      </c>
      <c r="B24" t="s">
        <v>142</v>
      </c>
      <c r="C24" s="2" t="s">
        <v>56</v>
      </c>
      <c r="D24" t="s">
        <v>9</v>
      </c>
      <c r="E24">
        <v>2</v>
      </c>
      <c r="F24" s="2">
        <v>16</v>
      </c>
      <c r="G24">
        <v>2</v>
      </c>
    </row>
    <row r="25" spans="1:7" x14ac:dyDescent="0.25">
      <c r="A25">
        <v>6</v>
      </c>
      <c r="B25" t="s">
        <v>106</v>
      </c>
      <c r="C25" s="2" t="s">
        <v>56</v>
      </c>
      <c r="D25" t="s">
        <v>9</v>
      </c>
      <c r="E25">
        <v>2</v>
      </c>
      <c r="F25" s="2">
        <v>92</v>
      </c>
      <c r="G25">
        <v>2</v>
      </c>
    </row>
    <row r="26" spans="1:7" x14ac:dyDescent="0.25">
      <c r="A26">
        <v>1</v>
      </c>
      <c r="B26" t="s">
        <v>127</v>
      </c>
      <c r="C26" t="s">
        <v>107</v>
      </c>
      <c r="D26" t="s">
        <v>30</v>
      </c>
      <c r="E26">
        <v>1</v>
      </c>
      <c r="F26">
        <v>56</v>
      </c>
      <c r="G26">
        <v>3</v>
      </c>
    </row>
    <row r="27" spans="1:7" x14ac:dyDescent="0.25">
      <c r="A27">
        <v>2</v>
      </c>
      <c r="B27" t="s">
        <v>126</v>
      </c>
      <c r="C27" t="s">
        <v>107</v>
      </c>
      <c r="D27" t="s">
        <v>30</v>
      </c>
      <c r="E27">
        <v>1</v>
      </c>
      <c r="F27">
        <v>6</v>
      </c>
      <c r="G27">
        <v>3</v>
      </c>
    </row>
    <row r="28" spans="1:7" x14ac:dyDescent="0.25">
      <c r="A28">
        <v>3</v>
      </c>
      <c r="B28" t="s">
        <v>143</v>
      </c>
      <c r="C28" t="s">
        <v>107</v>
      </c>
      <c r="D28" t="s">
        <v>30</v>
      </c>
      <c r="E28">
        <v>1</v>
      </c>
      <c r="F28">
        <v>7</v>
      </c>
      <c r="G28">
        <v>3</v>
      </c>
    </row>
    <row r="29" spans="1:7" x14ac:dyDescent="0.25">
      <c r="A29">
        <v>4</v>
      </c>
      <c r="B29" t="s">
        <v>154</v>
      </c>
      <c r="C29" t="s">
        <v>107</v>
      </c>
      <c r="D29" t="s">
        <v>30</v>
      </c>
      <c r="E29">
        <v>1</v>
      </c>
      <c r="F29">
        <v>1</v>
      </c>
      <c r="G29">
        <v>3</v>
      </c>
    </row>
    <row r="30" spans="1:7" x14ac:dyDescent="0.25">
      <c r="A30">
        <v>5</v>
      </c>
      <c r="B30" t="s">
        <v>142</v>
      </c>
      <c r="C30" t="s">
        <v>107</v>
      </c>
      <c r="D30" t="s">
        <v>30</v>
      </c>
      <c r="E30">
        <v>1</v>
      </c>
      <c r="F30">
        <v>1</v>
      </c>
      <c r="G30">
        <v>3</v>
      </c>
    </row>
    <row r="31" spans="1:7" x14ac:dyDescent="0.25">
      <c r="A31">
        <v>6</v>
      </c>
      <c r="B31" t="s">
        <v>106</v>
      </c>
      <c r="C31" t="s">
        <v>107</v>
      </c>
      <c r="D31" t="s">
        <v>30</v>
      </c>
      <c r="E31">
        <v>1</v>
      </c>
      <c r="F31">
        <v>6</v>
      </c>
      <c r="G31">
        <v>3</v>
      </c>
    </row>
    <row r="32" spans="1:7" x14ac:dyDescent="0.25">
      <c r="A32">
        <v>1</v>
      </c>
      <c r="B32" t="s">
        <v>127</v>
      </c>
      <c r="C32" t="s">
        <v>107</v>
      </c>
      <c r="D32" t="s">
        <v>9</v>
      </c>
      <c r="E32">
        <v>2</v>
      </c>
      <c r="F32">
        <v>151</v>
      </c>
      <c r="G32">
        <v>3</v>
      </c>
    </row>
    <row r="33" spans="1:7" x14ac:dyDescent="0.25">
      <c r="A33">
        <v>2</v>
      </c>
      <c r="B33" t="s">
        <v>126</v>
      </c>
      <c r="C33" t="s">
        <v>107</v>
      </c>
      <c r="D33" t="s">
        <v>9</v>
      </c>
      <c r="E33">
        <v>2</v>
      </c>
      <c r="F33">
        <v>6</v>
      </c>
      <c r="G33">
        <v>3</v>
      </c>
    </row>
    <row r="34" spans="1:7" x14ac:dyDescent="0.25">
      <c r="A34">
        <v>3</v>
      </c>
      <c r="B34" t="s">
        <v>143</v>
      </c>
      <c r="C34" t="s">
        <v>107</v>
      </c>
      <c r="D34" t="s">
        <v>9</v>
      </c>
      <c r="E34">
        <v>2</v>
      </c>
      <c r="F34">
        <v>11</v>
      </c>
      <c r="G34">
        <v>3</v>
      </c>
    </row>
    <row r="35" spans="1:7" x14ac:dyDescent="0.25">
      <c r="A35">
        <v>4</v>
      </c>
      <c r="B35" t="s">
        <v>154</v>
      </c>
      <c r="C35" t="s">
        <v>107</v>
      </c>
      <c r="D35" t="s">
        <v>9</v>
      </c>
      <c r="E35">
        <v>2</v>
      </c>
      <c r="F35">
        <v>1</v>
      </c>
      <c r="G35">
        <v>3</v>
      </c>
    </row>
    <row r="36" spans="1:7" x14ac:dyDescent="0.25">
      <c r="A36">
        <v>5</v>
      </c>
      <c r="B36" t="s">
        <v>142</v>
      </c>
      <c r="C36" t="s">
        <v>107</v>
      </c>
      <c r="D36" t="s">
        <v>9</v>
      </c>
      <c r="E36">
        <v>2</v>
      </c>
      <c r="F36">
        <v>4</v>
      </c>
      <c r="G36">
        <v>3</v>
      </c>
    </row>
    <row r="37" spans="1:7" x14ac:dyDescent="0.25">
      <c r="A37">
        <v>6</v>
      </c>
      <c r="B37" t="s">
        <v>106</v>
      </c>
      <c r="C37" t="s">
        <v>107</v>
      </c>
      <c r="D37" t="s">
        <v>9</v>
      </c>
      <c r="E37">
        <v>2</v>
      </c>
      <c r="F37">
        <v>10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99</v>
      </c>
      <c r="B1" t="s">
        <v>0</v>
      </c>
      <c r="C1" t="s">
        <v>58</v>
      </c>
      <c r="D1" t="s">
        <v>108</v>
      </c>
      <c r="E1" t="s">
        <v>55</v>
      </c>
    </row>
    <row r="2" spans="1:5" x14ac:dyDescent="0.25">
      <c r="A2">
        <v>1</v>
      </c>
      <c r="B2" t="s">
        <v>128</v>
      </c>
      <c r="C2">
        <v>517</v>
      </c>
      <c r="D2">
        <v>445</v>
      </c>
      <c r="E2">
        <v>180</v>
      </c>
    </row>
    <row r="3" spans="1:5" x14ac:dyDescent="0.25">
      <c r="A3">
        <v>2</v>
      </c>
      <c r="B3" t="s">
        <v>129</v>
      </c>
      <c r="C3">
        <v>215</v>
      </c>
      <c r="D3">
        <v>172</v>
      </c>
      <c r="E3">
        <v>18</v>
      </c>
    </row>
    <row r="4" spans="1:5" x14ac:dyDescent="0.25">
      <c r="A4">
        <v>3</v>
      </c>
      <c r="B4" t="s">
        <v>130</v>
      </c>
      <c r="C4">
        <v>82</v>
      </c>
      <c r="D4">
        <v>61</v>
      </c>
      <c r="E4">
        <v>49</v>
      </c>
    </row>
    <row r="5" spans="1:5" x14ac:dyDescent="0.25">
      <c r="A5" s="2">
        <v>4</v>
      </c>
      <c r="B5" s="2" t="s">
        <v>146</v>
      </c>
      <c r="C5" s="2">
        <v>37</v>
      </c>
      <c r="D5" s="2">
        <v>34</v>
      </c>
      <c r="E5" s="2">
        <v>23</v>
      </c>
    </row>
    <row r="6" spans="1:5" x14ac:dyDescent="0.25">
      <c r="A6" s="2">
        <v>5</v>
      </c>
      <c r="B6" s="2" t="s">
        <v>145</v>
      </c>
      <c r="C6" s="2">
        <v>30</v>
      </c>
      <c r="D6" s="2">
        <v>23</v>
      </c>
      <c r="E6" s="2">
        <v>7</v>
      </c>
    </row>
    <row r="7" spans="1:5" x14ac:dyDescent="0.25">
      <c r="A7" s="2">
        <v>6</v>
      </c>
      <c r="B7" s="2" t="s">
        <v>106</v>
      </c>
      <c r="C7" s="2">
        <v>82</v>
      </c>
      <c r="D7" s="2">
        <v>75</v>
      </c>
      <c r="E7" s="2">
        <v>30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99</v>
      </c>
      <c r="B1" t="s">
        <v>0</v>
      </c>
      <c r="C1" t="s">
        <v>60</v>
      </c>
      <c r="D1" t="s">
        <v>108</v>
      </c>
      <c r="E1" t="s">
        <v>55</v>
      </c>
    </row>
    <row r="2" spans="1:5" x14ac:dyDescent="0.25">
      <c r="A2" s="2">
        <v>1</v>
      </c>
      <c r="B2" s="2" t="s">
        <v>128</v>
      </c>
      <c r="C2" s="2">
        <v>11</v>
      </c>
      <c r="D2" s="2">
        <v>8</v>
      </c>
      <c r="E2" s="2">
        <v>1</v>
      </c>
    </row>
    <row r="3" spans="1:5" x14ac:dyDescent="0.25">
      <c r="A3" s="2">
        <v>2</v>
      </c>
      <c r="B3" s="2" t="s">
        <v>155</v>
      </c>
      <c r="C3" s="2">
        <v>3</v>
      </c>
      <c r="D3" s="2">
        <v>1</v>
      </c>
      <c r="E3" s="2">
        <v>0</v>
      </c>
    </row>
    <row r="4" spans="1:5" x14ac:dyDescent="0.25">
      <c r="A4" s="2">
        <v>3</v>
      </c>
      <c r="B4" s="2" t="s">
        <v>147</v>
      </c>
      <c r="C4" s="2">
        <v>3</v>
      </c>
      <c r="D4" s="2">
        <v>3</v>
      </c>
      <c r="E4" s="2">
        <v>0</v>
      </c>
    </row>
    <row r="5" spans="1:5" x14ac:dyDescent="0.25">
      <c r="A5" s="2">
        <v>4</v>
      </c>
      <c r="B5" s="2" t="s">
        <v>156</v>
      </c>
      <c r="C5" s="2">
        <v>2</v>
      </c>
      <c r="D5" s="2">
        <v>0</v>
      </c>
      <c r="E5" s="2">
        <v>0</v>
      </c>
    </row>
    <row r="6" spans="1:5" x14ac:dyDescent="0.25">
      <c r="A6" s="2">
        <v>5</v>
      </c>
      <c r="B6" s="2" t="s">
        <v>157</v>
      </c>
      <c r="C6" s="2">
        <v>1</v>
      </c>
      <c r="D6" s="2">
        <v>0</v>
      </c>
      <c r="E6" s="2">
        <v>0</v>
      </c>
    </row>
    <row r="7" spans="1:5" x14ac:dyDescent="0.25">
      <c r="A7" s="2">
        <v>6</v>
      </c>
      <c r="B7" s="2" t="s">
        <v>106</v>
      </c>
      <c r="C7" s="2">
        <v>3</v>
      </c>
      <c r="D7" s="2">
        <v>1</v>
      </c>
      <c r="E7" s="2">
        <v>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123</v>
      </c>
      <c r="B1" t="s">
        <v>124</v>
      </c>
      <c r="C1" t="s">
        <v>125</v>
      </c>
    </row>
    <row r="2" spans="1:3" x14ac:dyDescent="0.25">
      <c r="A2" s="1" t="s">
        <v>151</v>
      </c>
      <c r="B2" s="1" t="s">
        <v>152</v>
      </c>
      <c r="C2" s="1" t="s">
        <v>153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104</v>
      </c>
      <c r="B1" t="s">
        <v>122</v>
      </c>
      <c r="C1" t="s">
        <v>114</v>
      </c>
      <c r="D1" t="s">
        <v>99</v>
      </c>
    </row>
    <row r="2" spans="1:4" x14ac:dyDescent="0.25">
      <c r="A2">
        <v>0</v>
      </c>
      <c r="B2" t="s">
        <v>92</v>
      </c>
      <c r="C2" t="s">
        <v>66</v>
      </c>
      <c r="D2">
        <v>1</v>
      </c>
    </row>
    <row r="3" spans="1:4" x14ac:dyDescent="0.25">
      <c r="A3">
        <v>0</v>
      </c>
      <c r="B3" t="s">
        <v>92</v>
      </c>
      <c r="C3" t="s">
        <v>94</v>
      </c>
      <c r="D3">
        <v>2</v>
      </c>
    </row>
    <row r="4" spans="1:4" x14ac:dyDescent="0.25">
      <c r="A4">
        <v>9</v>
      </c>
      <c r="B4" t="s">
        <v>92</v>
      </c>
      <c r="C4" t="s">
        <v>65</v>
      </c>
      <c r="D4">
        <v>3</v>
      </c>
    </row>
    <row r="5" spans="1:4" x14ac:dyDescent="0.25">
      <c r="A5">
        <v>0</v>
      </c>
      <c r="B5" t="s">
        <v>92</v>
      </c>
      <c r="C5" t="s">
        <v>93</v>
      </c>
      <c r="D5">
        <v>4</v>
      </c>
    </row>
    <row r="6" spans="1:4" x14ac:dyDescent="0.25">
      <c r="A6">
        <v>4699</v>
      </c>
      <c r="B6" t="s">
        <v>52</v>
      </c>
      <c r="C6" t="s">
        <v>66</v>
      </c>
      <c r="D6">
        <v>1</v>
      </c>
    </row>
    <row r="7" spans="1:4" x14ac:dyDescent="0.25">
      <c r="A7">
        <v>27</v>
      </c>
      <c r="B7" t="s">
        <v>52</v>
      </c>
      <c r="C7" t="s">
        <v>94</v>
      </c>
      <c r="D7">
        <v>2</v>
      </c>
    </row>
    <row r="8" spans="1:4" x14ac:dyDescent="0.25">
      <c r="A8">
        <v>17</v>
      </c>
      <c r="B8" t="s">
        <v>52</v>
      </c>
      <c r="C8" t="s">
        <v>65</v>
      </c>
      <c r="D8">
        <v>3</v>
      </c>
    </row>
    <row r="9" spans="1:4" x14ac:dyDescent="0.25">
      <c r="A9">
        <v>19</v>
      </c>
      <c r="B9" t="s">
        <v>52</v>
      </c>
      <c r="C9" t="s">
        <v>93</v>
      </c>
      <c r="D9">
        <v>4</v>
      </c>
    </row>
    <row r="10" spans="1:4" x14ac:dyDescent="0.25">
      <c r="A10">
        <v>1730</v>
      </c>
      <c r="B10" t="s">
        <v>53</v>
      </c>
      <c r="C10" t="s">
        <v>66</v>
      </c>
      <c r="D10">
        <v>1</v>
      </c>
    </row>
    <row r="11" spans="1:4" x14ac:dyDescent="0.25">
      <c r="A11">
        <v>12</v>
      </c>
      <c r="B11" t="s">
        <v>53</v>
      </c>
      <c r="C11" t="s">
        <v>94</v>
      </c>
      <c r="D11">
        <v>2</v>
      </c>
    </row>
    <row r="12" spans="1:4" x14ac:dyDescent="0.25">
      <c r="A12">
        <v>66</v>
      </c>
      <c r="B12" t="s">
        <v>53</v>
      </c>
      <c r="C12" t="s">
        <v>65</v>
      </c>
      <c r="D12">
        <v>3</v>
      </c>
    </row>
    <row r="13" spans="1:4" x14ac:dyDescent="0.25">
      <c r="A13">
        <v>16</v>
      </c>
      <c r="B13" t="s">
        <v>53</v>
      </c>
      <c r="C13" t="s">
        <v>93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5FCF27-C05A-47F7-AB6B-3FBE333CBFD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</dc:creator>
  <cp:lastModifiedBy>Kozłowska Magdalena</cp:lastModifiedBy>
  <cp:lastPrinted>2015-01-07T11:10:02Z</cp:lastPrinted>
  <dcterms:created xsi:type="dcterms:W3CDTF">2014-07-29T18:33:30Z</dcterms:created>
  <dcterms:modified xsi:type="dcterms:W3CDTF">2017-03-10T10:03:10Z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