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ksandra.kulis\Downloads\"/>
    </mc:Choice>
  </mc:AlternateContent>
  <xr:revisionPtr revIDLastSave="0" documentId="13_ncr:1_{72C55121-8D6C-42E8-869C-0B1212B13653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Formularz ofertowy" sheetId="1" r:id="rId1"/>
  </sheets>
  <definedNames>
    <definedName name="_xlnm.Print_Area" localSheetId="0">'Formularz ofertowy'!$B$1:$O$146</definedName>
  </definedNames>
  <calcPr calcId="191029"/>
</workbook>
</file>

<file path=xl/calcChain.xml><?xml version="1.0" encoding="utf-8"?>
<calcChain xmlns="http://schemas.openxmlformats.org/spreadsheetml/2006/main">
  <c r="I96" i="1" l="1"/>
  <c r="I95" i="1"/>
  <c r="K95" i="1" s="1"/>
  <c r="I94" i="1"/>
  <c r="K94" i="1" s="1"/>
  <c r="L94" i="1" s="1"/>
  <c r="I93" i="1"/>
  <c r="K93" i="1" s="1"/>
  <c r="I92" i="1"/>
  <c r="I106" i="1"/>
  <c r="K106" i="1" s="1"/>
  <c r="I105" i="1"/>
  <c r="I104" i="1"/>
  <c r="I103" i="1"/>
  <c r="I102" i="1"/>
  <c r="I101" i="1"/>
  <c r="I100" i="1"/>
  <c r="K100" i="1" s="1"/>
  <c r="L100" i="1" s="1"/>
  <c r="I99" i="1"/>
  <c r="K99" i="1" s="1"/>
  <c r="L99" i="1" s="1"/>
  <c r="I98" i="1"/>
  <c r="I97" i="1"/>
  <c r="K97" i="1" s="1"/>
  <c r="L97" i="1" s="1"/>
  <c r="I91" i="1"/>
  <c r="K91" i="1" s="1"/>
  <c r="L91" i="1" s="1"/>
  <c r="I90" i="1"/>
  <c r="K90" i="1" s="1"/>
  <c r="I89" i="1"/>
  <c r="I88" i="1"/>
  <c r="I87" i="1"/>
  <c r="K87" i="1" s="1"/>
  <c r="L87" i="1" s="1"/>
  <c r="I86" i="1"/>
  <c r="K86" i="1" s="1"/>
  <c r="L86" i="1" s="1"/>
  <c r="I85" i="1"/>
  <c r="I84" i="1"/>
  <c r="K84" i="1" s="1"/>
  <c r="L84" i="1" s="1"/>
  <c r="I83" i="1"/>
  <c r="I82" i="1"/>
  <c r="I81" i="1"/>
  <c r="K81" i="1" s="1"/>
  <c r="L81" i="1" s="1"/>
  <c r="I80" i="1"/>
  <c r="K80" i="1" s="1"/>
  <c r="L80" i="1" s="1"/>
  <c r="I79" i="1"/>
  <c r="I78" i="1"/>
  <c r="I77" i="1"/>
  <c r="K77" i="1" s="1"/>
  <c r="L77" i="1" s="1"/>
  <c r="I76" i="1"/>
  <c r="K76" i="1" s="1"/>
  <c r="L76" i="1" s="1"/>
  <c r="I75" i="1"/>
  <c r="I74" i="1"/>
  <c r="I73" i="1"/>
  <c r="I72" i="1"/>
  <c r="I71" i="1"/>
  <c r="I70" i="1"/>
  <c r="I69" i="1"/>
  <c r="K69" i="1" s="1"/>
  <c r="L69" i="1" s="1"/>
  <c r="K68" i="1"/>
  <c r="L68" i="1" s="1"/>
  <c r="I68" i="1"/>
  <c r="I67" i="1"/>
  <c r="I66" i="1"/>
  <c r="I65" i="1"/>
  <c r="K65" i="1" s="1"/>
  <c r="L65" i="1" s="1"/>
  <c r="I64" i="1"/>
  <c r="I63" i="1"/>
  <c r="I62" i="1"/>
  <c r="K62" i="1" s="1"/>
  <c r="I61" i="1"/>
  <c r="K61" i="1" s="1"/>
  <c r="L61" i="1" s="1"/>
  <c r="I60" i="1"/>
  <c r="I59" i="1"/>
  <c r="I58" i="1"/>
  <c r="I57" i="1"/>
  <c r="K57" i="1" s="1"/>
  <c r="L57" i="1" s="1"/>
  <c r="I56" i="1"/>
  <c r="I53" i="1"/>
  <c r="K53" i="1" s="1"/>
  <c r="I48" i="1"/>
  <c r="K48" i="1" s="1"/>
  <c r="I43" i="1"/>
  <c r="K43" i="1" s="1"/>
  <c r="I38" i="1"/>
  <c r="K38" i="1" s="1"/>
  <c r="L58" i="1" l="1"/>
  <c r="L62" i="1"/>
  <c r="K71" i="1"/>
  <c r="L71" i="1" s="1"/>
  <c r="L90" i="1"/>
  <c r="K58" i="1"/>
  <c r="K102" i="1"/>
  <c r="L102" i="1" s="1"/>
  <c r="K63" i="1"/>
  <c r="L63" i="1" s="1"/>
  <c r="K70" i="1"/>
  <c r="L70" i="1" s="1"/>
  <c r="K88" i="1"/>
  <c r="L88" i="1" s="1"/>
  <c r="K96" i="1"/>
  <c r="L96" i="1" s="1"/>
  <c r="L95" i="1"/>
  <c r="L93" i="1"/>
  <c r="K92" i="1"/>
  <c r="L92" i="1" s="1"/>
  <c r="L106" i="1"/>
  <c r="K104" i="1"/>
  <c r="L104" i="1" s="1"/>
  <c r="K105" i="1"/>
  <c r="L105" i="1" s="1"/>
  <c r="K103" i="1"/>
  <c r="L103" i="1" s="1"/>
  <c r="K98" i="1"/>
  <c r="L98" i="1" s="1"/>
  <c r="K101" i="1"/>
  <c r="L101" i="1" s="1"/>
  <c r="K89" i="1"/>
  <c r="L89" i="1" s="1"/>
  <c r="K85" i="1"/>
  <c r="L85" i="1" s="1"/>
  <c r="L78" i="1"/>
  <c r="K79" i="1"/>
  <c r="L79" i="1" s="1"/>
  <c r="K74" i="1"/>
  <c r="L74" i="1" s="1"/>
  <c r="K82" i="1"/>
  <c r="L82" i="1" s="1"/>
  <c r="K75" i="1"/>
  <c r="L75" i="1" s="1"/>
  <c r="K83" i="1"/>
  <c r="L83" i="1" s="1"/>
  <c r="K78" i="1"/>
  <c r="K66" i="1"/>
  <c r="L66" i="1" s="1"/>
  <c r="K64" i="1"/>
  <c r="L64" i="1" s="1"/>
  <c r="K72" i="1"/>
  <c r="L72" i="1" s="1"/>
  <c r="K67" i="1"/>
  <c r="L67" i="1" s="1"/>
  <c r="K73" i="1"/>
  <c r="L73" i="1" s="1"/>
  <c r="K56" i="1"/>
  <c r="L56" i="1" s="1"/>
  <c r="K59" i="1"/>
  <c r="L59" i="1" s="1"/>
  <c r="K60" i="1"/>
  <c r="L60" i="1" s="1"/>
  <c r="L53" i="1"/>
  <c r="L48" i="1"/>
  <c r="L43" i="1"/>
  <c r="L38" i="1"/>
  <c r="I33" i="1" l="1"/>
  <c r="F108" i="1" s="1"/>
  <c r="K33" i="1" l="1"/>
  <c r="L33" i="1" s="1"/>
  <c r="F109" i="1" s="1"/>
  <c r="I26" i="1" s="1"/>
</calcChain>
</file>

<file path=xl/sharedStrings.xml><?xml version="1.0" encoding="utf-8"?>
<sst xmlns="http://schemas.openxmlformats.org/spreadsheetml/2006/main" count="326" uniqueCount="213">
  <si>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</si>
  <si>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</si>
  <si>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</si>
  <si>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</si>
  <si>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</si>
  <si>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</si>
  <si>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</si>
  <si>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</si>
  <si>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</si>
  <si>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</si>
  <si>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</si>
  <si>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</si>
  <si>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</si>
  <si>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</si>
  <si>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</si>
  <si>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 3</t>
  </si>
  <si>
    <t>ZRYW-WYDŁ</t>
  </si>
  <si>
    <t>Dopłata do pozyskania drewna z tytułu wydłużonej zrywki za każde następne rozpoczęte 100m</t>
  </si>
  <si>
    <t xml:space="preserve">  4</t>
  </si>
  <si>
    <t>PODWOZ-DK</t>
  </si>
  <si>
    <t>Podwóz drewna do 1000 m</t>
  </si>
  <si>
    <t xml:space="preserve">  5</t>
  </si>
  <si>
    <t>PODWOZ-DA</t>
  </si>
  <si>
    <t>Podwóz drewna - za każde następne rozpoczęte 1000 m</t>
  </si>
  <si>
    <t xml:space="preserve">  8</t>
  </si>
  <si>
    <t>WYK SZLN</t>
  </si>
  <si>
    <t>Wykonanie szlaku operacyjnego w warunkach nizinnych</t>
  </si>
  <si>
    <t>M</t>
  </si>
  <si>
    <t xml:space="preserve"> 14</t>
  </si>
  <si>
    <t>ROZDR-PP</t>
  </si>
  <si>
    <t>Rozdrabnianie pozostałości drzewnych na całej powierzchni bez mieszania z glebą</t>
  </si>
  <si>
    <t>HA</t>
  </si>
  <si>
    <t xml:space="preserve"> 15</t>
  </si>
  <si>
    <t>ROZDR-PDR</t>
  </si>
  <si>
    <t>Rozdrabnianie pozostałości drzewnych na całej powierzchni bez mieszania z glebą na powierzchniach z wyrobioną drobnicą</t>
  </si>
  <si>
    <t xml:space="preserve"> 17</t>
  </si>
  <si>
    <t>ROZME-DRZ</t>
  </si>
  <si>
    <t>Mechaniczne rozdrabnianie stojących drzewek na pożarzyskach i przepadłych uprawach</t>
  </si>
  <si>
    <t xml:space="preserve"> 19</t>
  </si>
  <si>
    <t>WPOD-N</t>
  </si>
  <si>
    <t>Wycinanie podszytów i podrostów (teren równy lub falisty)</t>
  </si>
  <si>
    <t xml:space="preserve"> 21</t>
  </si>
  <si>
    <t>WPOD-BN</t>
  </si>
  <si>
    <t>Wycinanie podszytów i podrostów w cięciach rębnych z pozostawieniem na powierzchni, bez znoszenia i układania w stosy (teren równy lub falisty)</t>
  </si>
  <si>
    <t xml:space="preserve"> 23</t>
  </si>
  <si>
    <t>PPOD N</t>
  </si>
  <si>
    <t>Wyniesienie wyciętych podszytów (teren równy lub falisty)</t>
  </si>
  <si>
    <t xml:space="preserve"> 26</t>
  </si>
  <si>
    <t>OPR-UC</t>
  </si>
  <si>
    <t>Opryskiwanie upraw opryskiwaczem - ciągnikowym</t>
  </si>
  <si>
    <t xml:space="preserve"> 28</t>
  </si>
  <si>
    <t>PORZ MECH</t>
  </si>
  <si>
    <t>Mechaniczne wywożenie pozostałości drzewnych (ciągnikiem)</t>
  </si>
  <si>
    <t>M3P</t>
  </si>
  <si>
    <t xml:space="preserve"> 48</t>
  </si>
  <si>
    <t>WYK-PASR</t>
  </si>
  <si>
    <t>Zdarcie pokrywy na pasach - prace ręczne</t>
  </si>
  <si>
    <t>KMTR</t>
  </si>
  <si>
    <t xml:space="preserve"> 51</t>
  </si>
  <si>
    <t>WYK-TAL40</t>
  </si>
  <si>
    <t>Zdarcie pokrywy na talerzach 40 cm x 40 cm</t>
  </si>
  <si>
    <t>TSZT</t>
  </si>
  <si>
    <t xml:space="preserve"> 58</t>
  </si>
  <si>
    <t>PRZ-TALSA</t>
  </si>
  <si>
    <t>Przekopanie gleby na talerzach w miejscu sadzenia</t>
  </si>
  <si>
    <t xml:space="preserve"> 68</t>
  </si>
  <si>
    <t>WYK-PA5CZ</t>
  </si>
  <si>
    <t>Wyorywanie bruzd pługiem leśnym na pow. do 0,50 ha (np. gniazda)</t>
  </si>
  <si>
    <t xml:space="preserve"> 70</t>
  </si>
  <si>
    <t>WYK-POGCZ</t>
  </si>
  <si>
    <t>Wyorywanie bruzd pługiem leśnym z pogłębiaczem na powierzchni pow. 0,5 ha</t>
  </si>
  <si>
    <t xml:space="preserve"> 71</t>
  </si>
  <si>
    <t>WYK-P5GCP</t>
  </si>
  <si>
    <t>Wyorywanie bruzd pługiem leśnym z pogłębiaczem na pow. do 0,5 ha (np. gniazda)</t>
  </si>
  <si>
    <t xml:space="preserve"> 72</t>
  </si>
  <si>
    <t>WYK-FRECZ</t>
  </si>
  <si>
    <t>Przygotowanie gleby frezem w pasy</t>
  </si>
  <si>
    <t xml:space="preserve"> 76</t>
  </si>
  <si>
    <t>WYK-FREZ2</t>
  </si>
  <si>
    <t>Przygotowanie gleby pługiem aktywnym bez pogłębienia</t>
  </si>
  <si>
    <t xml:space="preserve"> 89</t>
  </si>
  <si>
    <t>PIEL-CKR</t>
  </si>
  <si>
    <t>Pielęgnowanie międzyrzędów (przejazdy każdym rzędem)</t>
  </si>
  <si>
    <t xml:space="preserve"> 94</t>
  </si>
  <si>
    <t>SADZ 1R</t>
  </si>
  <si>
    <t>Sadzenie 1-latek z odkrytym systemem korzeniowym</t>
  </si>
  <si>
    <t xml:space="preserve"> 95</t>
  </si>
  <si>
    <t>SADZ WIEL</t>
  </si>
  <si>
    <t>Sadzenie wielolatek z odkrytym systemem korzeniowym</t>
  </si>
  <si>
    <t xml:space="preserve"> 96</t>
  </si>
  <si>
    <t>SADZ POP</t>
  </si>
  <si>
    <t>Sadzenie jednolatek i wielolatek w poprawkach i uzupełnieniach</t>
  </si>
  <si>
    <t xml:space="preserve"> 97</t>
  </si>
  <si>
    <t>SAD-BRYŁ</t>
  </si>
  <si>
    <t>Sadzenie sadzonek z zakrytym systemem korzeniowym</t>
  </si>
  <si>
    <t>103</t>
  </si>
  <si>
    <t>DOW-SADZ</t>
  </si>
  <si>
    <t>Dowóz sadzonek</t>
  </si>
  <si>
    <t>104</t>
  </si>
  <si>
    <t>MOT-PAS</t>
  </si>
  <si>
    <t>Zniszczenie chwastów (zmotyczenie) wokół sadzonek na pasach</t>
  </si>
  <si>
    <t>107</t>
  </si>
  <si>
    <t>KOSZ UA</t>
  </si>
  <si>
    <t>Wykaszanie chwastów w uprawach i usuwanie zbędnych nalotów - stopień trudności I i II</t>
  </si>
  <si>
    <t>108</t>
  </si>
  <si>
    <t>KOSZ UB</t>
  </si>
  <si>
    <t>Wykaszanie chwastów w uprawach i usuwanie zbędnych nalotów - stopień trudności III i IV</t>
  </si>
  <si>
    <t>109</t>
  </si>
  <si>
    <t>KOSZ UC</t>
  </si>
  <si>
    <t>Wykaszanie chwastów w uprawach i usuwanie zbędnych nalotów - stopień trudności V i VI</t>
  </si>
  <si>
    <t>112</t>
  </si>
  <si>
    <t>CW-W</t>
  </si>
  <si>
    <t>Czyszczenia wczesne</t>
  </si>
  <si>
    <t>116</t>
  </si>
  <si>
    <t>CP-W</t>
  </si>
  <si>
    <t>Czyszczenia późne</t>
  </si>
  <si>
    <t>117</t>
  </si>
  <si>
    <t>ZAB-REPEL</t>
  </si>
  <si>
    <t>Zabezpieczenie upraw przed zwierzyną przy użyciu repelentów</t>
  </si>
  <si>
    <t>131</t>
  </si>
  <si>
    <t>PUŁ-RYJ</t>
  </si>
  <si>
    <t>Wykładanie pułapek na ryjkowce - dołki chwytne, wałki itp.</t>
  </si>
  <si>
    <t>SZT</t>
  </si>
  <si>
    <t>133</t>
  </si>
  <si>
    <t>SZUK-PĘDR</t>
  </si>
  <si>
    <t>Badanie zapędraczenia gleby - dół o objętości 0,5 m3</t>
  </si>
  <si>
    <t>134</t>
  </si>
  <si>
    <t>SZUK-OWAD</t>
  </si>
  <si>
    <t>Próbne poszukiwania owadów w ściółce</t>
  </si>
  <si>
    <t>141</t>
  </si>
  <si>
    <t>GRODZ-SRN</t>
  </si>
  <si>
    <t>Grodzenie upraw przed zwierzyną siatką rozbiórkową</t>
  </si>
  <si>
    <t>HM</t>
  </si>
  <si>
    <t>143</t>
  </si>
  <si>
    <t>WYK-SLUPL</t>
  </si>
  <si>
    <t>Przygotowanie słupków liściastych</t>
  </si>
  <si>
    <t>145</t>
  </si>
  <si>
    <t>GRODZ-DEM</t>
  </si>
  <si>
    <t>Demontaż (likwidacja) ogrodzeń</t>
  </si>
  <si>
    <t>146</t>
  </si>
  <si>
    <t>K GRODZEŃ</t>
  </si>
  <si>
    <t>Naprawa (konserwacja) ogrodzeń upraw leśnych</t>
  </si>
  <si>
    <t>H</t>
  </si>
  <si>
    <t>147</t>
  </si>
  <si>
    <t>PRZYB-1ŻU</t>
  </si>
  <si>
    <t>Przybicie okorowanych żerdzi w jednym rzędzie</t>
  </si>
  <si>
    <t>149</t>
  </si>
  <si>
    <t>PORZ-STOS</t>
  </si>
  <si>
    <t>Wynoszenie i układanie pozostałości w stosy niewymiarowe</t>
  </si>
  <si>
    <t>157</t>
  </si>
  <si>
    <t>CZYSZ-BUD</t>
  </si>
  <si>
    <t>Czyszczenie budek lęgowych i schronów dla nietoperzy</t>
  </si>
  <si>
    <t>163</t>
  </si>
  <si>
    <t>PPOŻ-PORZ</t>
  </si>
  <si>
    <t>Porządkowanie terenów na pasach przeciwpożarowych</t>
  </si>
  <si>
    <t>164</t>
  </si>
  <si>
    <t>ODN-PASC</t>
  </si>
  <si>
    <t>Odchwaszczanie, odnawianie pasów przeciwpożarowych</t>
  </si>
  <si>
    <t>165</t>
  </si>
  <si>
    <t>DOZ DOG</t>
  </si>
  <si>
    <t>Prace wykonywane ręcznie przy dogaszaniu i dozorowaniu pożarzysk</t>
  </si>
  <si>
    <t>357</t>
  </si>
  <si>
    <t>N-ZSGDNSO</t>
  </si>
  <si>
    <t>Zbiór szyszek z gospodarczych drzewostanów nasiennych sosnowych</t>
  </si>
  <si>
    <t>KG</t>
  </si>
  <si>
    <t>384</t>
  </si>
  <si>
    <t>GODZ RH8</t>
  </si>
  <si>
    <t>Prace godzinowe ręczne (8% VAT)</t>
  </si>
  <si>
    <t>385</t>
  </si>
  <si>
    <t>GODZ PILA</t>
  </si>
  <si>
    <t>Prace wykonywane ręcznie z użyciem pilarki</t>
  </si>
  <si>
    <t>386</t>
  </si>
  <si>
    <t>GODZ RU8</t>
  </si>
  <si>
    <t>Prace godzinowe ręczne z urządzeniem</t>
  </si>
  <si>
    <t>389</t>
  </si>
  <si>
    <t>GODZ MH8</t>
  </si>
  <si>
    <t>Prace wykonywane ciągnikiem (8% VAT)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</si>
  <si>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</si>
  <si>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</si>
  <si>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</si>
  <si>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</si>
  <si>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</si>
  <si>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</si>
  <si>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 xml:space="preserve">Załącznik nr 1 do SWZ 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</si>
  <si>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</si>
  <si>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</si>
  <si>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</si>
  <si>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</si>
  <si>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</si>
  <si>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Opoczno</t>
  </si>
  <si>
    <t>Odpowiadając na ogłoszenie o przetargu nieograniczonym na „Wykonywanie usług z zakresu gospodarki leśnej na terenie Nadleśnictwa Opoczno w roku 2023''  składamy niniejszym ofertę na pakiet Pakiet 1 tego zamówienia:</t>
  </si>
  <si>
    <t>Cięcia zupełne - rębne (rębnie I)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</si>
  <si>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</si>
  <si>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</si>
  <si>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</si>
  <si>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</si>
  <si>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</si>
  <si>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</si>
  <si>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</si>
  <si>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</si>
  <si>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</si>
  <si>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</si>
  <si>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</si>
  <si>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</si>
  <si>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</si>
  <si>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jest:
        o mikroprzedsiębiorstwem
        o małym przedsiębiorstwem
        o średnim przedsiębiorstwem
        o dużym przedsiębiorstwem
        o prowadzi jednoosobową działalność gospodarczą
        o jest osobą fizyczną nieprowadzącą działalności gospodarczej
        o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</si>
  <si>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</si>
  <si>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</si>
  <si>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</si>
  <si>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26-300 Opoczno</t>
  </si>
  <si>
    <t>1. Za wykonanie przedmiotu zamówienia w tym Pakiecie oferujemy następujące wynagrodzenie brutto:</t>
  </si>
  <si>
    <t xml:space="preserve">2. Wynagrodzenie zaoferowane w pkt 1 powyżej wynika z poniższego Kosztorysu Ofertowego i stanowi sumę wartości całkowitych brutto za poszczególne pozycje (prace) tworzące ten Pakiet:
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</si>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</sst>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.00;\-#,##0.00"/>
    <numFmt numFmtId="165" formatCode="_-* #,##0.00\ [$PLN]_-;\-* #,##0.00\ [$PLN]_-;_-* &quot;-&quot;??\ [$PLN]_-;_-@_-"/>
  </numFmts>
  <fonts count="12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  <font>
      <i/>
      <sz val="10"/>
      <color rgb="FF333333"/>
      <name val="Arial"/>
    </font>
    <font>
      <b/>
      <sz val="11"/>
      <color rgb="FF333333"/>
      <name val="Arial"/>
      <family val="2"/>
      <charset val="238"/>
    </font>
    <font>
      <sz val="11"/>
      <color rgb="FF333333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theme="0" tint="-4.9989318521683403E-2"/>
        <bgColor rgb="FFFFFFFF"/>
      </patternFill>
    </fill>
  </fills>
  <borders count="5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49" fontId="8" fillId="2" borderId="0" xfId="0" applyNumberFormat="1" applyFont="1" applyFill="1" applyAlignment="1">
      <alignment vertical="center"/>
    </xf>
    <xf numFmtId="44" fontId="1" fillId="2" borderId="1" xfId="0" applyNumberFormat="1" applyFont="1" applyFill="1" applyBorder="1" applyAlignment="1">
      <alignment horizontal="right" vertical="center"/>
    </xf>
    <xf numFmtId="44" fontId="1" fillId="2" borderId="0" xfId="0" applyNumberFormat="1" applyFont="1" applyFill="1" applyAlignment="1">
      <alignment horizontal="left"/>
    </xf>
    <xf numFmtId="0" fontId="11" fillId="2" borderId="0" xfId="0" applyFont="1" applyFill="1" applyAlignment="1">
      <alignment vertical="center" wrapText="1"/>
    </xf>
    <xf numFmtId="165" fontId="10" fillId="2" borderId="0" xfId="0" applyNumberFormat="1" applyFont="1" applyFill="1" applyAlignment="1">
      <alignment vertical="top" wrapText="1"/>
    </xf>
    <xf numFmtId="0" fontId="1" fillId="4" borderId="0" xfId="0" applyFont="1" applyFill="1" applyAlignment="1">
      <alignment horizontal="left"/>
    </xf>
    <xf numFmtId="44" fontId="1" fillId="4" borderId="1" xfId="0" applyNumberFormat="1" applyFont="1" applyFill="1" applyBorder="1" applyAlignment="1">
      <alignment horizontal="right" vertical="center"/>
    </xf>
    <xf numFmtId="49" fontId="1" fillId="4" borderId="1" xfId="0" applyNumberFormat="1" applyFont="1" applyFill="1" applyBorder="1" applyAlignment="1">
      <alignment horizontal="right" vertical="center"/>
    </xf>
    <xf numFmtId="0" fontId="1" fillId="4" borderId="2" xfId="0" applyFont="1" applyFill="1" applyBorder="1" applyAlignment="1">
      <alignment horizontal="left"/>
    </xf>
    <xf numFmtId="49" fontId="3" fillId="4" borderId="0" xfId="0" applyNumberFormat="1" applyFont="1" applyFill="1" applyAlignment="1">
      <alignment horizontal="center" vertical="top"/>
    </xf>
    <xf numFmtId="49" fontId="4" fillId="3" borderId="1" xfId="0" applyNumberFormat="1" applyFont="1" applyFill="1" applyBorder="1" applyAlignment="1">
      <alignment horizontal="right" vertical="center"/>
    </xf>
    <xf numFmtId="0" fontId="5" fillId="4" borderId="0" xfId="0" applyFont="1" applyFill="1" applyAlignment="1">
      <alignment horizontal="left" vertical="center" wrapText="1"/>
    </xf>
    <xf numFmtId="0" fontId="11" fillId="4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44" fontId="1" fillId="2" borderId="1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left" vertical="center" wrapText="1"/>
    </xf>
    <xf numFmtId="49" fontId="8" fillId="2" borderId="0" xfId="0" applyNumberFormat="1" applyFont="1" applyFill="1" applyAlignment="1">
      <alignment horizontal="left" vertical="center"/>
    </xf>
    <xf numFmtId="49" fontId="4" fillId="3" borderId="2" xfId="0" applyNumberFormat="1" applyFont="1" applyFill="1" applyBorder="1" applyAlignment="1">
      <alignment horizontal="center" vertical="center" wrapText="1"/>
    </xf>
    <xf numFmtId="44" fontId="4" fillId="2" borderId="1" xfId="0" applyNumberFormat="1" applyFont="1" applyFill="1" applyBorder="1" applyAlignment="1">
      <alignment horizontal="right" vertical="center"/>
    </xf>
    <xf numFmtId="44" fontId="1" fillId="2" borderId="1" xfId="0" applyNumberFormat="1" applyFont="1" applyFill="1" applyBorder="1" applyAlignment="1">
      <alignment horizontal="left"/>
    </xf>
    <xf numFmtId="49" fontId="4" fillId="3" borderId="2" xfId="0" applyNumberFormat="1" applyFont="1" applyFill="1" applyBorder="1" applyAlignment="1">
      <alignment horizontal="center" vertical="center"/>
    </xf>
    <xf numFmtId="49" fontId="6" fillId="4" borderId="0" xfId="0" applyNumberFormat="1" applyFont="1" applyFill="1" applyAlignment="1">
      <alignment horizontal="left" vertical="center"/>
    </xf>
    <xf numFmtId="49" fontId="9" fillId="2" borderId="4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right" vertical="top"/>
    </xf>
    <xf numFmtId="0" fontId="2" fillId="3" borderId="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left" vertical="center" wrapText="1"/>
    </xf>
    <xf numFmtId="165" fontId="10" fillId="2" borderId="0" xfId="0" applyNumberFormat="1" applyFont="1" applyFill="1" applyAlignment="1">
      <alignment horizontal="center" vertical="top" wrapText="1"/>
    </xf>
    <xf numFmtId="49" fontId="7" fillId="2" borderId="0" xfId="0" applyNumberFormat="1" applyFont="1" applyFill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146"/>
  <sheetViews>
    <sheetView tabSelected="1" topLeftCell="A16" zoomScaleNormal="100" workbookViewId="0">
      <selection activeCell="A28" sqref="A28:XFD30"/>
    </sheetView>
  </sheetViews>
  <sheetFormatPr defaultRowHeight="13.2" x14ac:dyDescent="0.25"/>
  <cols>
    <col min="1" max="1" width="0.109375" customWidth="1"/>
    <col min="2" max="2" width="5.6640625" customWidth="1"/>
    <col min="3" max="3" width="7.21875" customWidth="1"/>
    <col min="4" max="4" width="11.109375" customWidth="1"/>
    <col min="5" max="5" width="43.88671875" customWidth="1"/>
    <col min="6" max="6" width="6.77734375" customWidth="1"/>
    <col min="7" max="7" width="10.109375" customWidth="1"/>
    <col min="8" max="8" width="11.109375" customWidth="1"/>
    <col min="9" max="9" width="13.88671875" bestFit="1" customWidth="1"/>
    <col min="10" max="10" width="6.77734375" customWidth="1"/>
    <col min="11" max="11" width="14.109375" customWidth="1"/>
    <col min="12" max="12" width="13.5546875" customWidth="1"/>
    <col min="13" max="13" width="3.5546875" customWidth="1"/>
    <col min="14" max="14" width="0.6640625" customWidth="1"/>
    <col min="15" max="15" width="0.5546875" customWidth="1"/>
    <col min="16" max="16" width="0.109375" customWidth="1"/>
    <col min="17" max="17" width="4.664062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34" t="s">
        <v>183</v>
      </c>
      <c r="J2" s="34"/>
      <c r="K2" s="34"/>
      <c r="L2" s="34"/>
      <c r="M2" s="34"/>
      <c r="N2" s="34"/>
      <c r="O2" s="34"/>
    </row>
    <row r="3" spans="2:15" s="1" customFormat="1" ht="28.8" customHeight="1" x14ac:dyDescent="0.2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2:15" s="1" customFormat="1" ht="2.7" customHeight="1" x14ac:dyDescent="0.2">
      <c r="B4" s="36"/>
      <c r="C4" s="36"/>
      <c r="D4" s="36"/>
      <c r="E4" s="36"/>
      <c r="F4" s="36"/>
      <c r="G4" s="36"/>
      <c r="H4" s="14"/>
      <c r="I4" s="14"/>
      <c r="J4" s="14"/>
      <c r="K4" s="14"/>
      <c r="L4" s="14"/>
      <c r="M4" s="14"/>
      <c r="N4" s="14"/>
    </row>
    <row r="5" spans="2:15" s="1" customFormat="1" ht="28.8" customHeight="1" x14ac:dyDescent="0.2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2:15" s="1" customFormat="1" ht="2.7" customHeight="1" x14ac:dyDescent="0.2">
      <c r="B6" s="36"/>
      <c r="C6" s="36"/>
      <c r="D6" s="36"/>
      <c r="E6" s="36"/>
      <c r="F6" s="36"/>
      <c r="G6" s="36"/>
      <c r="H6" s="14"/>
      <c r="I6" s="14"/>
      <c r="J6" s="14"/>
      <c r="K6" s="14"/>
      <c r="L6" s="14"/>
      <c r="M6" s="14"/>
      <c r="N6" s="14"/>
    </row>
    <row r="7" spans="2:15" s="1" customFormat="1" ht="28.8" customHeight="1" x14ac:dyDescent="0.2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2:15" s="1" customFormat="1" ht="5.25" customHeight="1" x14ac:dyDescent="0.2">
      <c r="B8" s="36"/>
      <c r="C8" s="36"/>
      <c r="D8" s="36"/>
      <c r="E8" s="36"/>
      <c r="F8" s="36"/>
      <c r="G8" s="36"/>
      <c r="H8" s="14"/>
      <c r="I8" s="14"/>
      <c r="J8" s="14"/>
      <c r="K8" s="14"/>
      <c r="L8" s="14"/>
      <c r="M8" s="14"/>
      <c r="N8" s="14"/>
    </row>
    <row r="9" spans="2:15" s="1" customFormat="1" ht="4.2" customHeight="1" x14ac:dyDescent="0.2"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2:15" s="1" customFormat="1" ht="6.9" customHeight="1" x14ac:dyDescent="0.2">
      <c r="B10" s="18" t="s">
        <v>184</v>
      </c>
      <c r="C10" s="18"/>
      <c r="D10" s="18"/>
      <c r="E10" s="14"/>
      <c r="F10" s="14"/>
      <c r="G10" s="14"/>
      <c r="H10" s="14"/>
      <c r="I10" s="14"/>
      <c r="J10" s="14"/>
      <c r="K10" s="14"/>
      <c r="L10" s="14"/>
      <c r="M10" s="14"/>
      <c r="N10" s="14"/>
    </row>
    <row r="11" spans="2:15" s="1" customFormat="1" ht="12.3" customHeight="1" x14ac:dyDescent="0.2">
      <c r="B11" s="18"/>
      <c r="C11" s="18"/>
      <c r="D11" s="18"/>
      <c r="E11" s="14"/>
      <c r="F11" s="14"/>
      <c r="G11" s="32" t="s">
        <v>185</v>
      </c>
      <c r="H11" s="32"/>
      <c r="I11" s="32"/>
      <c r="J11" s="32"/>
      <c r="K11" s="32"/>
      <c r="L11" s="32"/>
      <c r="M11" s="32"/>
      <c r="N11" s="32"/>
    </row>
    <row r="12" spans="2:15" s="1" customFormat="1" ht="7.95" customHeight="1" x14ac:dyDescent="0.2">
      <c r="B12" s="14"/>
      <c r="C12" s="14"/>
      <c r="D12" s="14"/>
      <c r="E12" s="14"/>
      <c r="F12" s="14"/>
      <c r="G12" s="32"/>
      <c r="H12" s="32"/>
      <c r="I12" s="32"/>
      <c r="J12" s="32"/>
      <c r="K12" s="32"/>
      <c r="L12" s="32"/>
      <c r="M12" s="32"/>
      <c r="N12" s="32"/>
    </row>
    <row r="13" spans="2:15" s="1" customFormat="1" ht="20.25" customHeight="1" x14ac:dyDescent="0.2"/>
    <row r="14" spans="2:15" s="1" customFormat="1" ht="24" customHeight="1" x14ac:dyDescent="0.2">
      <c r="E14" s="39" t="s">
        <v>186</v>
      </c>
      <c r="F14" s="39"/>
      <c r="G14" s="39"/>
    </row>
    <row r="15" spans="2:15" s="1" customFormat="1" ht="43.2" customHeight="1" x14ac:dyDescent="0.2"/>
    <row r="16" spans="2:15" s="1" customFormat="1" ht="20.7" customHeight="1" x14ac:dyDescent="0.2">
      <c r="B16" s="9" t="s">
        <v>187</v>
      </c>
      <c r="C16" s="9"/>
    </row>
    <row r="17" spans="2:13" s="1" customFormat="1" ht="2.7" customHeight="1" x14ac:dyDescent="0.2"/>
    <row r="18" spans="2:13" s="1" customFormat="1" ht="20.7" customHeight="1" x14ac:dyDescent="0.2">
      <c r="B18" s="9" t="s">
        <v>188</v>
      </c>
      <c r="C18" s="9"/>
    </row>
    <row r="19" spans="2:13" s="1" customFormat="1" ht="2.7" customHeight="1" x14ac:dyDescent="0.2"/>
    <row r="20" spans="2:13" s="1" customFormat="1" ht="20.7" customHeight="1" x14ac:dyDescent="0.2">
      <c r="B20" s="9" t="s">
        <v>189</v>
      </c>
      <c r="C20" s="9"/>
    </row>
    <row r="21" spans="2:13" s="1" customFormat="1" ht="2.7" customHeight="1" x14ac:dyDescent="0.2"/>
    <row r="22" spans="2:13" s="1" customFormat="1" ht="20.7" customHeight="1" x14ac:dyDescent="0.2">
      <c r="B22" s="9" t="s">
        <v>209</v>
      </c>
      <c r="C22" s="9"/>
    </row>
    <row r="23" spans="2:13" s="1" customFormat="1" ht="34.65" customHeight="1" x14ac:dyDescent="0.2"/>
    <row r="24" spans="2:13" s="1" customFormat="1" ht="50.1" customHeight="1" x14ac:dyDescent="0.2">
      <c r="B24" s="26" t="s">
        <v>190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</row>
    <row r="25" spans="2:13" s="1" customFormat="1" ht="2.7" customHeight="1" x14ac:dyDescent="0.2"/>
    <row r="26" spans="2:13" s="1" customFormat="1" ht="13.8" customHeight="1" x14ac:dyDescent="0.2">
      <c r="B26" s="22" t="s">
        <v>210</v>
      </c>
      <c r="C26" s="22"/>
      <c r="D26" s="22"/>
      <c r="E26" s="22"/>
      <c r="F26" s="22"/>
      <c r="G26" s="22"/>
      <c r="H26" s="22"/>
      <c r="I26" s="38">
        <f>F109</f>
        <v>0</v>
      </c>
      <c r="J26" s="38"/>
      <c r="K26" s="13" t="s">
        <v>212</v>
      </c>
      <c r="L26" s="12"/>
    </row>
    <row r="27" spans="2:13" s="1" customFormat="1" ht="50.1" customHeight="1" x14ac:dyDescent="0.2">
      <c r="B27" s="37" t="s">
        <v>211</v>
      </c>
      <c r="C27" s="37"/>
      <c r="D27" s="37"/>
      <c r="E27" s="37"/>
      <c r="F27" s="37"/>
      <c r="G27" s="37"/>
      <c r="H27" s="37"/>
      <c r="I27" s="37"/>
      <c r="J27" s="37"/>
      <c r="K27" s="37"/>
      <c r="L27" s="37"/>
    </row>
    <row r="28" spans="2:13" s="1" customFormat="1" ht="95.4" customHeight="1" x14ac:dyDescent="0.2"/>
    <row r="29" spans="2:13" s="1" customFormat="1" ht="3.15" customHeight="1" x14ac:dyDescent="0.2"/>
    <row r="30" spans="2:13" s="1" customFormat="1" ht="18.149999999999999" customHeight="1" x14ac:dyDescent="0.2">
      <c r="B30" s="27" t="s">
        <v>191</v>
      </c>
      <c r="C30" s="27"/>
      <c r="D30" s="27"/>
      <c r="E30" s="27"/>
      <c r="F30" s="27"/>
      <c r="G30" s="27"/>
      <c r="H30" s="27"/>
      <c r="I30" s="27"/>
      <c r="J30" s="27"/>
      <c r="K30" s="27"/>
    </row>
    <row r="31" spans="2:13" s="1" customFormat="1" ht="5.25" customHeight="1" x14ac:dyDescent="0.2"/>
    <row r="32" spans="2:13" s="1" customFormat="1" ht="45.3" customHeight="1" x14ac:dyDescent="0.2">
      <c r="B32" s="2" t="s">
        <v>0</v>
      </c>
      <c r="C32" s="3" t="s">
        <v>1</v>
      </c>
      <c r="D32" s="4" t="s">
        <v>2</v>
      </c>
      <c r="E32" s="4" t="s">
        <v>3</v>
      </c>
      <c r="F32" s="4" t="s">
        <v>4</v>
      </c>
      <c r="G32" s="4" t="s">
        <v>5</v>
      </c>
      <c r="H32" s="4" t="s">
        <v>6</v>
      </c>
      <c r="I32" s="3" t="s">
        <v>7</v>
      </c>
      <c r="J32" s="4" t="s">
        <v>8</v>
      </c>
      <c r="K32" s="4" t="s">
        <v>9</v>
      </c>
      <c r="L32" s="35" t="s">
        <v>10</v>
      </c>
      <c r="M32" s="35"/>
    </row>
    <row r="33" spans="2:13" s="1" customFormat="1" ht="19.649999999999999" customHeight="1" x14ac:dyDescent="0.2">
      <c r="B33" s="5">
        <v>1</v>
      </c>
      <c r="C33" s="6" t="s">
        <v>11</v>
      </c>
      <c r="D33" s="6" t="s">
        <v>12</v>
      </c>
      <c r="E33" s="7" t="s">
        <v>13</v>
      </c>
      <c r="F33" s="6" t="s">
        <v>14</v>
      </c>
      <c r="G33" s="8">
        <v>14623</v>
      </c>
      <c r="H33" s="15"/>
      <c r="I33" s="10">
        <f>G33*H33</f>
        <v>0</v>
      </c>
      <c r="J33" s="5">
        <v>8</v>
      </c>
      <c r="K33" s="10">
        <f>ROUND(I33*(J33/100),2)</f>
        <v>0</v>
      </c>
      <c r="L33" s="24">
        <f>I33+K33</f>
        <v>0</v>
      </c>
      <c r="M33" s="24"/>
    </row>
    <row r="34" spans="2:13" s="1" customFormat="1" ht="3.15" customHeight="1" x14ac:dyDescent="0.2"/>
    <row r="35" spans="2:13" s="1" customFormat="1" ht="18.149999999999999" customHeight="1" x14ac:dyDescent="0.2">
      <c r="B35" s="27" t="s">
        <v>192</v>
      </c>
      <c r="C35" s="27"/>
      <c r="D35" s="27"/>
      <c r="E35" s="27"/>
      <c r="F35" s="27"/>
      <c r="G35" s="27"/>
      <c r="H35" s="27"/>
      <c r="I35" s="27"/>
      <c r="J35" s="27"/>
      <c r="K35" s="27"/>
    </row>
    <row r="36" spans="2:13" s="1" customFormat="1" ht="5.25" customHeight="1" x14ac:dyDescent="0.2"/>
    <row r="37" spans="2:13" s="1" customFormat="1" ht="45.3" customHeight="1" x14ac:dyDescent="0.2">
      <c r="B37" s="2" t="s">
        <v>0</v>
      </c>
      <c r="C37" s="3" t="s">
        <v>1</v>
      </c>
      <c r="D37" s="4" t="s">
        <v>2</v>
      </c>
      <c r="E37" s="4" t="s">
        <v>3</v>
      </c>
      <c r="F37" s="4" t="s">
        <v>4</v>
      </c>
      <c r="G37" s="4" t="s">
        <v>5</v>
      </c>
      <c r="H37" s="4" t="s">
        <v>6</v>
      </c>
      <c r="I37" s="3" t="s">
        <v>7</v>
      </c>
      <c r="J37" s="4" t="s">
        <v>8</v>
      </c>
      <c r="K37" s="4" t="s">
        <v>9</v>
      </c>
      <c r="L37" s="35" t="s">
        <v>10</v>
      </c>
      <c r="M37" s="35"/>
    </row>
    <row r="38" spans="2:13" s="1" customFormat="1" ht="19.649999999999999" customHeight="1" x14ac:dyDescent="0.2">
      <c r="B38" s="5">
        <v>2</v>
      </c>
      <c r="C38" s="6" t="s">
        <v>11</v>
      </c>
      <c r="D38" s="6" t="s">
        <v>12</v>
      </c>
      <c r="E38" s="7" t="s">
        <v>13</v>
      </c>
      <c r="F38" s="6" t="s">
        <v>14</v>
      </c>
      <c r="G38" s="8">
        <v>8441</v>
      </c>
      <c r="H38" s="15"/>
      <c r="I38" s="10">
        <f>G38*H38</f>
        <v>0</v>
      </c>
      <c r="J38" s="5">
        <v>8</v>
      </c>
      <c r="K38" s="10">
        <f>ROUND(I38*(J38/100),2)</f>
        <v>0</v>
      </c>
      <c r="L38" s="24">
        <f>I38+K38</f>
        <v>0</v>
      </c>
      <c r="M38" s="24"/>
    </row>
    <row r="39" spans="2:13" s="1" customFormat="1" ht="3.15" customHeight="1" x14ac:dyDescent="0.2">
      <c r="L39" s="11"/>
    </row>
    <row r="40" spans="2:13" s="1" customFormat="1" ht="18.149999999999999" customHeight="1" x14ac:dyDescent="0.2">
      <c r="B40" s="27" t="s">
        <v>193</v>
      </c>
      <c r="C40" s="27"/>
      <c r="D40" s="27"/>
      <c r="E40" s="27"/>
      <c r="F40" s="27"/>
      <c r="G40" s="27"/>
      <c r="H40" s="27"/>
      <c r="I40" s="27"/>
      <c r="J40" s="27"/>
      <c r="K40" s="27"/>
    </row>
    <row r="41" spans="2:13" s="1" customFormat="1" ht="5.25" customHeight="1" x14ac:dyDescent="0.2"/>
    <row r="42" spans="2:13" s="1" customFormat="1" ht="45.3" customHeight="1" x14ac:dyDescent="0.2">
      <c r="B42" s="2" t="s">
        <v>0</v>
      </c>
      <c r="C42" s="3" t="s">
        <v>1</v>
      </c>
      <c r="D42" s="4" t="s">
        <v>2</v>
      </c>
      <c r="E42" s="4" t="s">
        <v>3</v>
      </c>
      <c r="F42" s="4" t="s">
        <v>4</v>
      </c>
      <c r="G42" s="4" t="s">
        <v>5</v>
      </c>
      <c r="H42" s="4" t="s">
        <v>6</v>
      </c>
      <c r="I42" s="3" t="s">
        <v>7</v>
      </c>
      <c r="J42" s="4" t="s">
        <v>8</v>
      </c>
      <c r="K42" s="4" t="s">
        <v>9</v>
      </c>
      <c r="L42" s="35" t="s">
        <v>10</v>
      </c>
      <c r="M42" s="35"/>
    </row>
    <row r="43" spans="2:13" s="1" customFormat="1" ht="19.649999999999999" customHeight="1" x14ac:dyDescent="0.2">
      <c r="B43" s="5">
        <v>3</v>
      </c>
      <c r="C43" s="6" t="s">
        <v>11</v>
      </c>
      <c r="D43" s="6" t="s">
        <v>12</v>
      </c>
      <c r="E43" s="7" t="s">
        <v>13</v>
      </c>
      <c r="F43" s="6" t="s">
        <v>14</v>
      </c>
      <c r="G43" s="8">
        <v>8854</v>
      </c>
      <c r="H43" s="15"/>
      <c r="I43" s="10">
        <f>G43*H43</f>
        <v>0</v>
      </c>
      <c r="J43" s="5">
        <v>8</v>
      </c>
      <c r="K43" s="10">
        <f>ROUND(I43*(J43/100),2)</f>
        <v>0</v>
      </c>
      <c r="L43" s="24">
        <f>I43+K43</f>
        <v>0</v>
      </c>
      <c r="M43" s="24"/>
    </row>
    <row r="44" spans="2:13" s="1" customFormat="1" ht="3.15" customHeight="1" x14ac:dyDescent="0.2"/>
    <row r="45" spans="2:13" s="1" customFormat="1" ht="18.149999999999999" customHeight="1" x14ac:dyDescent="0.2">
      <c r="B45" s="27" t="s">
        <v>194</v>
      </c>
      <c r="C45" s="27"/>
      <c r="D45" s="27"/>
      <c r="E45" s="27"/>
      <c r="F45" s="27"/>
      <c r="G45" s="27"/>
      <c r="H45" s="27"/>
      <c r="I45" s="27"/>
      <c r="J45" s="27"/>
      <c r="K45" s="27"/>
    </row>
    <row r="46" spans="2:13" s="1" customFormat="1" ht="5.25" customHeight="1" x14ac:dyDescent="0.2"/>
    <row r="47" spans="2:13" s="1" customFormat="1" ht="45.3" customHeight="1" x14ac:dyDescent="0.2">
      <c r="B47" s="2" t="s">
        <v>0</v>
      </c>
      <c r="C47" s="3" t="s">
        <v>1</v>
      </c>
      <c r="D47" s="4" t="s">
        <v>2</v>
      </c>
      <c r="E47" s="4" t="s">
        <v>3</v>
      </c>
      <c r="F47" s="4" t="s">
        <v>4</v>
      </c>
      <c r="G47" s="4" t="s">
        <v>5</v>
      </c>
      <c r="H47" s="4" t="s">
        <v>6</v>
      </c>
      <c r="I47" s="3" t="s">
        <v>7</v>
      </c>
      <c r="J47" s="4" t="s">
        <v>8</v>
      </c>
      <c r="K47" s="4" t="s">
        <v>9</v>
      </c>
      <c r="L47" s="35" t="s">
        <v>10</v>
      </c>
      <c r="M47" s="35"/>
    </row>
    <row r="48" spans="2:13" s="1" customFormat="1" ht="19.649999999999999" customHeight="1" x14ac:dyDescent="0.2">
      <c r="B48" s="5">
        <v>4</v>
      </c>
      <c r="C48" s="6" t="s">
        <v>11</v>
      </c>
      <c r="D48" s="6" t="s">
        <v>12</v>
      </c>
      <c r="E48" s="7" t="s">
        <v>13</v>
      </c>
      <c r="F48" s="6" t="s">
        <v>14</v>
      </c>
      <c r="G48" s="8">
        <v>3105</v>
      </c>
      <c r="H48" s="15"/>
      <c r="I48" s="10">
        <f>G48*H48</f>
        <v>0</v>
      </c>
      <c r="J48" s="5">
        <v>8</v>
      </c>
      <c r="K48" s="10">
        <f>ROUND(I48*(J48/100),2)</f>
        <v>0</v>
      </c>
      <c r="L48" s="24">
        <f>I48+K48</f>
        <v>0</v>
      </c>
      <c r="M48" s="24"/>
    </row>
    <row r="49" spans="2:13" s="1" customFormat="1" ht="3.15" customHeight="1" x14ac:dyDescent="0.2"/>
    <row r="50" spans="2:13" s="1" customFormat="1" ht="18.149999999999999" customHeight="1" x14ac:dyDescent="0.2">
      <c r="B50" s="27" t="s">
        <v>195</v>
      </c>
      <c r="C50" s="27"/>
      <c r="D50" s="27"/>
      <c r="E50" s="27"/>
      <c r="F50" s="27"/>
      <c r="G50" s="27"/>
      <c r="H50" s="27"/>
      <c r="I50" s="27"/>
      <c r="J50" s="27"/>
      <c r="K50" s="27"/>
    </row>
    <row r="51" spans="2:13" s="1" customFormat="1" ht="5.25" customHeight="1" x14ac:dyDescent="0.2"/>
    <row r="52" spans="2:13" s="1" customFormat="1" ht="45.3" customHeight="1" x14ac:dyDescent="0.2">
      <c r="B52" s="2" t="s">
        <v>0</v>
      </c>
      <c r="C52" s="3" t="s">
        <v>1</v>
      </c>
      <c r="D52" s="4" t="s">
        <v>2</v>
      </c>
      <c r="E52" s="4" t="s">
        <v>3</v>
      </c>
      <c r="F52" s="4" t="s">
        <v>4</v>
      </c>
      <c r="G52" s="4" t="s">
        <v>5</v>
      </c>
      <c r="H52" s="4" t="s">
        <v>6</v>
      </c>
      <c r="I52" s="3" t="s">
        <v>7</v>
      </c>
      <c r="J52" s="4" t="s">
        <v>8</v>
      </c>
      <c r="K52" s="4" t="s">
        <v>9</v>
      </c>
      <c r="L52" s="35" t="s">
        <v>10</v>
      </c>
      <c r="M52" s="35"/>
    </row>
    <row r="53" spans="2:13" s="1" customFormat="1" ht="19.649999999999999" customHeight="1" x14ac:dyDescent="0.2">
      <c r="B53" s="5">
        <v>5</v>
      </c>
      <c r="C53" s="6" t="s">
        <v>11</v>
      </c>
      <c r="D53" s="6" t="s">
        <v>12</v>
      </c>
      <c r="E53" s="7" t="s">
        <v>13</v>
      </c>
      <c r="F53" s="6" t="s">
        <v>14</v>
      </c>
      <c r="G53" s="8">
        <v>1829</v>
      </c>
      <c r="H53" s="15"/>
      <c r="I53" s="10">
        <f>G53*H53</f>
        <v>0</v>
      </c>
      <c r="J53" s="5">
        <v>8</v>
      </c>
      <c r="K53" s="10">
        <f>ROUND(I53*(J53/100),2)</f>
        <v>0</v>
      </c>
      <c r="L53" s="24">
        <f>I53+K53</f>
        <v>0</v>
      </c>
      <c r="M53" s="24"/>
    </row>
    <row r="54" spans="2:13" s="1" customFormat="1" ht="9" customHeight="1" x14ac:dyDescent="0.2"/>
    <row r="55" spans="2:13" s="1" customFormat="1" ht="45.3" customHeight="1" x14ac:dyDescent="0.2">
      <c r="B55" s="2" t="s">
        <v>0</v>
      </c>
      <c r="C55" s="3" t="s">
        <v>1</v>
      </c>
      <c r="D55" s="4" t="s">
        <v>2</v>
      </c>
      <c r="E55" s="4" t="s">
        <v>3</v>
      </c>
      <c r="F55" s="4" t="s">
        <v>4</v>
      </c>
      <c r="G55" s="4" t="s">
        <v>5</v>
      </c>
      <c r="H55" s="4" t="s">
        <v>6</v>
      </c>
      <c r="I55" s="3" t="s">
        <v>7</v>
      </c>
      <c r="J55" s="4" t="s">
        <v>8</v>
      </c>
      <c r="K55" s="4" t="s">
        <v>9</v>
      </c>
      <c r="L55" s="35" t="s">
        <v>10</v>
      </c>
      <c r="M55" s="35"/>
    </row>
    <row r="56" spans="2:13" s="1" customFormat="1" ht="28.8" customHeight="1" x14ac:dyDescent="0.2">
      <c r="B56" s="5">
        <v>6</v>
      </c>
      <c r="C56" s="6" t="s">
        <v>15</v>
      </c>
      <c r="D56" s="6" t="s">
        <v>16</v>
      </c>
      <c r="E56" s="7" t="s">
        <v>17</v>
      </c>
      <c r="F56" s="6" t="s">
        <v>14</v>
      </c>
      <c r="G56" s="8">
        <v>120</v>
      </c>
      <c r="H56" s="15"/>
      <c r="I56" s="10">
        <f t="shared" ref="I56:I91" si="0">G56*H56</f>
        <v>0</v>
      </c>
      <c r="J56" s="5">
        <v>8</v>
      </c>
      <c r="K56" s="10">
        <f t="shared" ref="K56:K91" si="1">ROUND(I56*(J56/100),2)</f>
        <v>0</v>
      </c>
      <c r="L56" s="24">
        <f t="shared" ref="L56:L91" si="2">I56+K56</f>
        <v>0</v>
      </c>
      <c r="M56" s="24"/>
    </row>
    <row r="57" spans="2:13" s="1" customFormat="1" ht="19.649999999999999" customHeight="1" x14ac:dyDescent="0.2">
      <c r="B57" s="5">
        <v>7</v>
      </c>
      <c r="C57" s="6" t="s">
        <v>18</v>
      </c>
      <c r="D57" s="6" t="s">
        <v>19</v>
      </c>
      <c r="E57" s="7" t="s">
        <v>20</v>
      </c>
      <c r="F57" s="6" t="s">
        <v>14</v>
      </c>
      <c r="G57" s="8">
        <v>80</v>
      </c>
      <c r="H57" s="15"/>
      <c r="I57" s="10">
        <f t="shared" si="0"/>
        <v>0</v>
      </c>
      <c r="J57" s="5">
        <v>8</v>
      </c>
      <c r="K57" s="10">
        <f t="shared" si="1"/>
        <v>0</v>
      </c>
      <c r="L57" s="24">
        <f t="shared" si="2"/>
        <v>0</v>
      </c>
      <c r="M57" s="24"/>
    </row>
    <row r="58" spans="2:13" s="1" customFormat="1" ht="19.649999999999999" customHeight="1" x14ac:dyDescent="0.2">
      <c r="B58" s="5">
        <v>8</v>
      </c>
      <c r="C58" s="6" t="s">
        <v>21</v>
      </c>
      <c r="D58" s="6" t="s">
        <v>22</v>
      </c>
      <c r="E58" s="7" t="s">
        <v>23</v>
      </c>
      <c r="F58" s="6" t="s">
        <v>14</v>
      </c>
      <c r="G58" s="8">
        <v>80</v>
      </c>
      <c r="H58" s="15"/>
      <c r="I58" s="10">
        <f t="shared" si="0"/>
        <v>0</v>
      </c>
      <c r="J58" s="5">
        <v>8</v>
      </c>
      <c r="K58" s="10">
        <f t="shared" si="1"/>
        <v>0</v>
      </c>
      <c r="L58" s="24">
        <f t="shared" si="2"/>
        <v>0</v>
      </c>
      <c r="M58" s="24"/>
    </row>
    <row r="59" spans="2:13" s="1" customFormat="1" ht="19.649999999999999" customHeight="1" x14ac:dyDescent="0.2">
      <c r="B59" s="5">
        <v>9</v>
      </c>
      <c r="C59" s="6" t="s">
        <v>24</v>
      </c>
      <c r="D59" s="6" t="s">
        <v>25</v>
      </c>
      <c r="E59" s="7" t="s">
        <v>26</v>
      </c>
      <c r="F59" s="6" t="s">
        <v>27</v>
      </c>
      <c r="G59" s="8">
        <v>650</v>
      </c>
      <c r="H59" s="15"/>
      <c r="I59" s="10">
        <f t="shared" si="0"/>
        <v>0</v>
      </c>
      <c r="J59" s="5">
        <v>8</v>
      </c>
      <c r="K59" s="10">
        <f t="shared" si="1"/>
        <v>0</v>
      </c>
      <c r="L59" s="24">
        <f t="shared" si="2"/>
        <v>0</v>
      </c>
      <c r="M59" s="24"/>
    </row>
    <row r="60" spans="2:13" s="1" customFormat="1" ht="28.8" customHeight="1" x14ac:dyDescent="0.2">
      <c r="B60" s="5">
        <v>10</v>
      </c>
      <c r="C60" s="6" t="s">
        <v>28</v>
      </c>
      <c r="D60" s="6" t="s">
        <v>29</v>
      </c>
      <c r="E60" s="7" t="s">
        <v>30</v>
      </c>
      <c r="F60" s="6" t="s">
        <v>31</v>
      </c>
      <c r="G60" s="8">
        <v>40.479999999999997</v>
      </c>
      <c r="H60" s="15"/>
      <c r="I60" s="10">
        <f t="shared" si="0"/>
        <v>0</v>
      </c>
      <c r="J60" s="5">
        <v>8</v>
      </c>
      <c r="K60" s="10">
        <f t="shared" si="1"/>
        <v>0</v>
      </c>
      <c r="L60" s="24">
        <f t="shared" si="2"/>
        <v>0</v>
      </c>
      <c r="M60" s="24"/>
    </row>
    <row r="61" spans="2:13" s="1" customFormat="1" ht="38.85" customHeight="1" x14ac:dyDescent="0.2">
      <c r="B61" s="5">
        <v>11</v>
      </c>
      <c r="C61" s="6" t="s">
        <v>32</v>
      </c>
      <c r="D61" s="6" t="s">
        <v>33</v>
      </c>
      <c r="E61" s="7" t="s">
        <v>34</v>
      </c>
      <c r="F61" s="6" t="s">
        <v>31</v>
      </c>
      <c r="G61" s="8">
        <v>27.83</v>
      </c>
      <c r="H61" s="15"/>
      <c r="I61" s="10">
        <f t="shared" si="0"/>
        <v>0</v>
      </c>
      <c r="J61" s="5">
        <v>8</v>
      </c>
      <c r="K61" s="10">
        <f t="shared" si="1"/>
        <v>0</v>
      </c>
      <c r="L61" s="24">
        <f t="shared" si="2"/>
        <v>0</v>
      </c>
      <c r="M61" s="24"/>
    </row>
    <row r="62" spans="2:13" s="1" customFormat="1" ht="28.8" customHeight="1" x14ac:dyDescent="0.2">
      <c r="B62" s="5">
        <v>12</v>
      </c>
      <c r="C62" s="6" t="s">
        <v>35</v>
      </c>
      <c r="D62" s="6" t="s">
        <v>36</v>
      </c>
      <c r="E62" s="7" t="s">
        <v>37</v>
      </c>
      <c r="F62" s="6" t="s">
        <v>31</v>
      </c>
      <c r="G62" s="8">
        <v>1.25</v>
      </c>
      <c r="H62" s="15"/>
      <c r="I62" s="10">
        <f t="shared" si="0"/>
        <v>0</v>
      </c>
      <c r="J62" s="5">
        <v>8</v>
      </c>
      <c r="K62" s="10">
        <f t="shared" si="1"/>
        <v>0</v>
      </c>
      <c r="L62" s="24">
        <f t="shared" si="2"/>
        <v>0</v>
      </c>
      <c r="M62" s="24"/>
    </row>
    <row r="63" spans="2:13" s="1" customFormat="1" ht="19.649999999999999" customHeight="1" x14ac:dyDescent="0.2">
      <c r="B63" s="5">
        <v>13</v>
      </c>
      <c r="C63" s="6" t="s">
        <v>38</v>
      </c>
      <c r="D63" s="6" t="s">
        <v>39</v>
      </c>
      <c r="E63" s="7" t="s">
        <v>40</v>
      </c>
      <c r="F63" s="6" t="s">
        <v>31</v>
      </c>
      <c r="G63" s="8">
        <v>48.02</v>
      </c>
      <c r="H63" s="15"/>
      <c r="I63" s="10">
        <f t="shared" si="0"/>
        <v>0</v>
      </c>
      <c r="J63" s="5">
        <v>8</v>
      </c>
      <c r="K63" s="10">
        <f t="shared" si="1"/>
        <v>0</v>
      </c>
      <c r="L63" s="24">
        <f t="shared" si="2"/>
        <v>0</v>
      </c>
      <c r="M63" s="24"/>
    </row>
    <row r="64" spans="2:13" s="1" customFormat="1" ht="38.85" customHeight="1" x14ac:dyDescent="0.2">
      <c r="B64" s="5">
        <v>14</v>
      </c>
      <c r="C64" s="6" t="s">
        <v>41</v>
      </c>
      <c r="D64" s="6" t="s">
        <v>42</v>
      </c>
      <c r="E64" s="7" t="s">
        <v>43</v>
      </c>
      <c r="F64" s="6" t="s">
        <v>31</v>
      </c>
      <c r="G64" s="8">
        <v>23.91</v>
      </c>
      <c r="H64" s="15"/>
      <c r="I64" s="10">
        <f t="shared" si="0"/>
        <v>0</v>
      </c>
      <c r="J64" s="5">
        <v>8</v>
      </c>
      <c r="K64" s="10">
        <f t="shared" si="1"/>
        <v>0</v>
      </c>
      <c r="L64" s="24">
        <f t="shared" si="2"/>
        <v>0</v>
      </c>
      <c r="M64" s="24"/>
    </row>
    <row r="65" spans="2:13" s="1" customFormat="1" ht="19.649999999999999" customHeight="1" x14ac:dyDescent="0.2">
      <c r="B65" s="5">
        <v>15</v>
      </c>
      <c r="C65" s="6" t="s">
        <v>44</v>
      </c>
      <c r="D65" s="6" t="s">
        <v>45</v>
      </c>
      <c r="E65" s="7" t="s">
        <v>46</v>
      </c>
      <c r="F65" s="6" t="s">
        <v>31</v>
      </c>
      <c r="G65" s="8">
        <v>0.6</v>
      </c>
      <c r="H65" s="15"/>
      <c r="I65" s="10">
        <f t="shared" si="0"/>
        <v>0</v>
      </c>
      <c r="J65" s="5">
        <v>8</v>
      </c>
      <c r="K65" s="10">
        <f t="shared" si="1"/>
        <v>0</v>
      </c>
      <c r="L65" s="24">
        <f t="shared" si="2"/>
        <v>0</v>
      </c>
      <c r="M65" s="24"/>
    </row>
    <row r="66" spans="2:13" s="1" customFormat="1" ht="19.649999999999999" customHeight="1" x14ac:dyDescent="0.2">
      <c r="B66" s="5">
        <v>16</v>
      </c>
      <c r="C66" s="6" t="s">
        <v>47</v>
      </c>
      <c r="D66" s="6" t="s">
        <v>48</v>
      </c>
      <c r="E66" s="7" t="s">
        <v>49</v>
      </c>
      <c r="F66" s="6" t="s">
        <v>31</v>
      </c>
      <c r="G66" s="8">
        <v>26.51</v>
      </c>
      <c r="H66" s="15"/>
      <c r="I66" s="10">
        <f t="shared" si="0"/>
        <v>0</v>
      </c>
      <c r="J66" s="5">
        <v>8</v>
      </c>
      <c r="K66" s="10">
        <f t="shared" si="1"/>
        <v>0</v>
      </c>
      <c r="L66" s="24">
        <f t="shared" si="2"/>
        <v>0</v>
      </c>
      <c r="M66" s="24"/>
    </row>
    <row r="67" spans="2:13" s="1" customFormat="1" ht="28.8" customHeight="1" x14ac:dyDescent="0.2">
      <c r="B67" s="5">
        <v>17</v>
      </c>
      <c r="C67" s="6" t="s">
        <v>50</v>
      </c>
      <c r="D67" s="6" t="s">
        <v>51</v>
      </c>
      <c r="E67" s="7" t="s">
        <v>52</v>
      </c>
      <c r="F67" s="6" t="s">
        <v>53</v>
      </c>
      <c r="G67" s="8">
        <v>111</v>
      </c>
      <c r="H67" s="15"/>
      <c r="I67" s="10">
        <f t="shared" si="0"/>
        <v>0</v>
      </c>
      <c r="J67" s="5">
        <v>8</v>
      </c>
      <c r="K67" s="10">
        <f t="shared" si="1"/>
        <v>0</v>
      </c>
      <c r="L67" s="24">
        <f t="shared" si="2"/>
        <v>0</v>
      </c>
      <c r="M67" s="24"/>
    </row>
    <row r="68" spans="2:13" s="1" customFormat="1" ht="19.649999999999999" customHeight="1" x14ac:dyDescent="0.2">
      <c r="B68" s="5">
        <v>18</v>
      </c>
      <c r="C68" s="6" t="s">
        <v>54</v>
      </c>
      <c r="D68" s="6" t="s">
        <v>55</v>
      </c>
      <c r="E68" s="7" t="s">
        <v>56</v>
      </c>
      <c r="F68" s="6" t="s">
        <v>57</v>
      </c>
      <c r="G68" s="8">
        <v>3.86</v>
      </c>
      <c r="H68" s="15"/>
      <c r="I68" s="10">
        <f t="shared" si="0"/>
        <v>0</v>
      </c>
      <c r="J68" s="5">
        <v>8</v>
      </c>
      <c r="K68" s="10">
        <f t="shared" si="1"/>
        <v>0</v>
      </c>
      <c r="L68" s="24">
        <f t="shared" si="2"/>
        <v>0</v>
      </c>
      <c r="M68" s="24"/>
    </row>
    <row r="69" spans="2:13" s="1" customFormat="1" ht="19.649999999999999" customHeight="1" x14ac:dyDescent="0.2">
      <c r="B69" s="5">
        <v>19</v>
      </c>
      <c r="C69" s="6" t="s">
        <v>58</v>
      </c>
      <c r="D69" s="6" t="s">
        <v>59</v>
      </c>
      <c r="E69" s="7" t="s">
        <v>60</v>
      </c>
      <c r="F69" s="6" t="s">
        <v>61</v>
      </c>
      <c r="G69" s="8">
        <v>11.44</v>
      </c>
      <c r="H69" s="15"/>
      <c r="I69" s="10">
        <f t="shared" si="0"/>
        <v>0</v>
      </c>
      <c r="J69" s="5">
        <v>8</v>
      </c>
      <c r="K69" s="10">
        <f t="shared" si="1"/>
        <v>0</v>
      </c>
      <c r="L69" s="24">
        <f t="shared" si="2"/>
        <v>0</v>
      </c>
      <c r="M69" s="24"/>
    </row>
    <row r="70" spans="2:13" s="1" customFormat="1" ht="19.649999999999999" customHeight="1" x14ac:dyDescent="0.2">
      <c r="B70" s="5">
        <v>20</v>
      </c>
      <c r="C70" s="6" t="s">
        <v>62</v>
      </c>
      <c r="D70" s="6" t="s">
        <v>63</v>
      </c>
      <c r="E70" s="7" t="s">
        <v>64</v>
      </c>
      <c r="F70" s="6" t="s">
        <v>61</v>
      </c>
      <c r="G70" s="8">
        <v>4.29</v>
      </c>
      <c r="H70" s="15"/>
      <c r="I70" s="10">
        <f t="shared" si="0"/>
        <v>0</v>
      </c>
      <c r="J70" s="5">
        <v>8</v>
      </c>
      <c r="K70" s="10">
        <f t="shared" si="1"/>
        <v>0</v>
      </c>
      <c r="L70" s="24">
        <f t="shared" si="2"/>
        <v>0</v>
      </c>
      <c r="M70" s="24"/>
    </row>
    <row r="71" spans="2:13" s="1" customFormat="1" ht="28.8" customHeight="1" x14ac:dyDescent="0.2">
      <c r="B71" s="5">
        <v>21</v>
      </c>
      <c r="C71" s="6" t="s">
        <v>65</v>
      </c>
      <c r="D71" s="6" t="s">
        <v>66</v>
      </c>
      <c r="E71" s="7" t="s">
        <v>67</v>
      </c>
      <c r="F71" s="6" t="s">
        <v>57</v>
      </c>
      <c r="G71" s="8">
        <v>3.65</v>
      </c>
      <c r="H71" s="15"/>
      <c r="I71" s="10">
        <f t="shared" si="0"/>
        <v>0</v>
      </c>
      <c r="J71" s="5">
        <v>8</v>
      </c>
      <c r="K71" s="10">
        <f t="shared" si="1"/>
        <v>0</v>
      </c>
      <c r="L71" s="24">
        <f t="shared" si="2"/>
        <v>0</v>
      </c>
      <c r="M71" s="24"/>
    </row>
    <row r="72" spans="2:13" s="1" customFormat="1" ht="28.8" customHeight="1" x14ac:dyDescent="0.2">
      <c r="B72" s="5">
        <v>22</v>
      </c>
      <c r="C72" s="6" t="s">
        <v>68</v>
      </c>
      <c r="D72" s="6" t="s">
        <v>69</v>
      </c>
      <c r="E72" s="7" t="s">
        <v>70</v>
      </c>
      <c r="F72" s="6" t="s">
        <v>57</v>
      </c>
      <c r="G72" s="8">
        <v>483.46</v>
      </c>
      <c r="H72" s="15"/>
      <c r="I72" s="10">
        <f t="shared" si="0"/>
        <v>0</v>
      </c>
      <c r="J72" s="5">
        <v>8</v>
      </c>
      <c r="K72" s="10">
        <f t="shared" si="1"/>
        <v>0</v>
      </c>
      <c r="L72" s="24">
        <f t="shared" si="2"/>
        <v>0</v>
      </c>
      <c r="M72" s="24"/>
    </row>
    <row r="73" spans="2:13" s="1" customFormat="1" ht="28.8" customHeight="1" x14ac:dyDescent="0.2">
      <c r="B73" s="5">
        <v>23</v>
      </c>
      <c r="C73" s="6" t="s">
        <v>71</v>
      </c>
      <c r="D73" s="6" t="s">
        <v>72</v>
      </c>
      <c r="E73" s="7" t="s">
        <v>73</v>
      </c>
      <c r="F73" s="6" t="s">
        <v>57</v>
      </c>
      <c r="G73" s="8">
        <v>31.52</v>
      </c>
      <c r="H73" s="15"/>
      <c r="I73" s="10">
        <f t="shared" si="0"/>
        <v>0</v>
      </c>
      <c r="J73" s="5">
        <v>8</v>
      </c>
      <c r="K73" s="10">
        <f t="shared" si="1"/>
        <v>0</v>
      </c>
      <c r="L73" s="24">
        <f t="shared" si="2"/>
        <v>0</v>
      </c>
      <c r="M73" s="24"/>
    </row>
    <row r="74" spans="2:13" s="1" customFormat="1" ht="19.649999999999999" customHeight="1" x14ac:dyDescent="0.2">
      <c r="B74" s="5">
        <v>24</v>
      </c>
      <c r="C74" s="6" t="s">
        <v>74</v>
      </c>
      <c r="D74" s="6" t="s">
        <v>75</v>
      </c>
      <c r="E74" s="7" t="s">
        <v>76</v>
      </c>
      <c r="F74" s="6" t="s">
        <v>57</v>
      </c>
      <c r="G74" s="8">
        <v>21.04</v>
      </c>
      <c r="H74" s="15"/>
      <c r="I74" s="10">
        <f t="shared" si="0"/>
        <v>0</v>
      </c>
      <c r="J74" s="5">
        <v>8</v>
      </c>
      <c r="K74" s="10">
        <f t="shared" si="1"/>
        <v>0</v>
      </c>
      <c r="L74" s="24">
        <f t="shared" si="2"/>
        <v>0</v>
      </c>
      <c r="M74" s="24"/>
    </row>
    <row r="75" spans="2:13" s="1" customFormat="1" ht="19.649999999999999" customHeight="1" x14ac:dyDescent="0.2">
      <c r="B75" s="5">
        <v>25</v>
      </c>
      <c r="C75" s="6" t="s">
        <v>77</v>
      </c>
      <c r="D75" s="6" t="s">
        <v>78</v>
      </c>
      <c r="E75" s="7" t="s">
        <v>79</v>
      </c>
      <c r="F75" s="6" t="s">
        <v>57</v>
      </c>
      <c r="G75" s="8">
        <v>9.4700000000000006</v>
      </c>
      <c r="H75" s="15"/>
      <c r="I75" s="10">
        <f t="shared" si="0"/>
        <v>0</v>
      </c>
      <c r="J75" s="5">
        <v>8</v>
      </c>
      <c r="K75" s="10">
        <f t="shared" si="1"/>
        <v>0</v>
      </c>
      <c r="L75" s="24">
        <f t="shared" si="2"/>
        <v>0</v>
      </c>
      <c r="M75" s="24"/>
    </row>
    <row r="76" spans="2:13" s="1" customFormat="1" ht="19.649999999999999" customHeight="1" x14ac:dyDescent="0.2">
      <c r="B76" s="5">
        <v>26</v>
      </c>
      <c r="C76" s="6" t="s">
        <v>80</v>
      </c>
      <c r="D76" s="6" t="s">
        <v>81</v>
      </c>
      <c r="E76" s="7" t="s">
        <v>82</v>
      </c>
      <c r="F76" s="6" t="s">
        <v>31</v>
      </c>
      <c r="G76" s="8">
        <v>8.6999999999999993</v>
      </c>
      <c r="H76" s="15"/>
      <c r="I76" s="10">
        <f t="shared" si="0"/>
        <v>0</v>
      </c>
      <c r="J76" s="5">
        <v>8</v>
      </c>
      <c r="K76" s="10">
        <f t="shared" si="1"/>
        <v>0</v>
      </c>
      <c r="L76" s="24">
        <f t="shared" si="2"/>
        <v>0</v>
      </c>
      <c r="M76" s="24"/>
    </row>
    <row r="77" spans="2:13" s="1" customFormat="1" ht="19.649999999999999" customHeight="1" x14ac:dyDescent="0.2">
      <c r="B77" s="5">
        <v>27</v>
      </c>
      <c r="C77" s="6" t="s">
        <v>83</v>
      </c>
      <c r="D77" s="6" t="s">
        <v>84</v>
      </c>
      <c r="E77" s="7" t="s">
        <v>85</v>
      </c>
      <c r="F77" s="6" t="s">
        <v>61</v>
      </c>
      <c r="G77" s="8">
        <v>465.05</v>
      </c>
      <c r="H77" s="15"/>
      <c r="I77" s="10">
        <f t="shared" si="0"/>
        <v>0</v>
      </c>
      <c r="J77" s="5">
        <v>8</v>
      </c>
      <c r="K77" s="10">
        <f t="shared" si="1"/>
        <v>0</v>
      </c>
      <c r="L77" s="24">
        <f t="shared" si="2"/>
        <v>0</v>
      </c>
      <c r="M77" s="24"/>
    </row>
    <row r="78" spans="2:13" s="1" customFormat="1" ht="19.649999999999999" customHeight="1" x14ac:dyDescent="0.2">
      <c r="B78" s="5">
        <v>28</v>
      </c>
      <c r="C78" s="6" t="s">
        <v>86</v>
      </c>
      <c r="D78" s="6" t="s">
        <v>87</v>
      </c>
      <c r="E78" s="7" t="s">
        <v>88</v>
      </c>
      <c r="F78" s="6" t="s">
        <v>61</v>
      </c>
      <c r="G78" s="8">
        <v>422.21</v>
      </c>
      <c r="H78" s="15"/>
      <c r="I78" s="10">
        <f t="shared" si="0"/>
        <v>0</v>
      </c>
      <c r="J78" s="5">
        <v>8</v>
      </c>
      <c r="K78" s="10">
        <f t="shared" si="1"/>
        <v>0</v>
      </c>
      <c r="L78" s="24">
        <f t="shared" si="2"/>
        <v>0</v>
      </c>
      <c r="M78" s="24"/>
    </row>
    <row r="79" spans="2:13" s="1" customFormat="1" ht="28.8" customHeight="1" x14ac:dyDescent="0.2">
      <c r="B79" s="5">
        <v>29</v>
      </c>
      <c r="C79" s="6" t="s">
        <v>89</v>
      </c>
      <c r="D79" s="6" t="s">
        <v>90</v>
      </c>
      <c r="E79" s="7" t="s">
        <v>91</v>
      </c>
      <c r="F79" s="6" t="s">
        <v>61</v>
      </c>
      <c r="G79" s="8">
        <v>60.78</v>
      </c>
      <c r="H79" s="15"/>
      <c r="I79" s="10">
        <f t="shared" si="0"/>
        <v>0</v>
      </c>
      <c r="J79" s="5">
        <v>8</v>
      </c>
      <c r="K79" s="10">
        <f t="shared" si="1"/>
        <v>0</v>
      </c>
      <c r="L79" s="24">
        <f t="shared" si="2"/>
        <v>0</v>
      </c>
      <c r="M79" s="24"/>
    </row>
    <row r="80" spans="2:13" s="1" customFormat="1" ht="19.649999999999999" customHeight="1" x14ac:dyDescent="0.2">
      <c r="B80" s="5">
        <v>30</v>
      </c>
      <c r="C80" s="6" t="s">
        <v>92</v>
      </c>
      <c r="D80" s="6" t="s">
        <v>93</v>
      </c>
      <c r="E80" s="7" t="s">
        <v>94</v>
      </c>
      <c r="F80" s="6" t="s">
        <v>61</v>
      </c>
      <c r="G80" s="8">
        <v>0.5</v>
      </c>
      <c r="H80" s="15"/>
      <c r="I80" s="10">
        <f t="shared" si="0"/>
        <v>0</v>
      </c>
      <c r="J80" s="5">
        <v>8</v>
      </c>
      <c r="K80" s="10">
        <f t="shared" si="1"/>
        <v>0</v>
      </c>
      <c r="L80" s="24">
        <f t="shared" si="2"/>
        <v>0</v>
      </c>
      <c r="M80" s="24"/>
    </row>
    <row r="81" spans="2:13" s="1" customFormat="1" ht="19.649999999999999" customHeight="1" x14ac:dyDescent="0.2">
      <c r="B81" s="5">
        <v>31</v>
      </c>
      <c r="C81" s="6" t="s">
        <v>95</v>
      </c>
      <c r="D81" s="6" t="s">
        <v>96</v>
      </c>
      <c r="E81" s="7" t="s">
        <v>97</v>
      </c>
      <c r="F81" s="6" t="s">
        <v>61</v>
      </c>
      <c r="G81" s="8">
        <v>937.4</v>
      </c>
      <c r="H81" s="15"/>
      <c r="I81" s="10">
        <f t="shared" si="0"/>
        <v>0</v>
      </c>
      <c r="J81" s="5">
        <v>8</v>
      </c>
      <c r="K81" s="10">
        <f t="shared" si="1"/>
        <v>0</v>
      </c>
      <c r="L81" s="24">
        <f t="shared" si="2"/>
        <v>0</v>
      </c>
      <c r="M81" s="24"/>
    </row>
    <row r="82" spans="2:13" s="1" customFormat="1" ht="28.8" customHeight="1" x14ac:dyDescent="0.2">
      <c r="B82" s="5">
        <v>32</v>
      </c>
      <c r="C82" s="6" t="s">
        <v>98</v>
      </c>
      <c r="D82" s="6" t="s">
        <v>99</v>
      </c>
      <c r="E82" s="7" t="s">
        <v>100</v>
      </c>
      <c r="F82" s="6" t="s">
        <v>57</v>
      </c>
      <c r="G82" s="8">
        <v>50.42</v>
      </c>
      <c r="H82" s="15"/>
      <c r="I82" s="10">
        <f t="shared" si="0"/>
        <v>0</v>
      </c>
      <c r="J82" s="5">
        <v>8</v>
      </c>
      <c r="K82" s="10">
        <f t="shared" si="1"/>
        <v>0</v>
      </c>
      <c r="L82" s="24">
        <f t="shared" si="2"/>
        <v>0</v>
      </c>
      <c r="M82" s="24"/>
    </row>
    <row r="83" spans="2:13" s="1" customFormat="1" ht="28.8" customHeight="1" x14ac:dyDescent="0.2">
      <c r="B83" s="5">
        <v>33</v>
      </c>
      <c r="C83" s="6" t="s">
        <v>101</v>
      </c>
      <c r="D83" s="6" t="s">
        <v>102</v>
      </c>
      <c r="E83" s="7" t="s">
        <v>103</v>
      </c>
      <c r="F83" s="6" t="s">
        <v>31</v>
      </c>
      <c r="G83" s="8">
        <v>66.77</v>
      </c>
      <c r="H83" s="15"/>
      <c r="I83" s="10">
        <f t="shared" si="0"/>
        <v>0</v>
      </c>
      <c r="J83" s="5">
        <v>8</v>
      </c>
      <c r="K83" s="10">
        <f t="shared" si="1"/>
        <v>0</v>
      </c>
      <c r="L83" s="24">
        <f t="shared" si="2"/>
        <v>0</v>
      </c>
      <c r="M83" s="24"/>
    </row>
    <row r="84" spans="2:13" s="1" customFormat="1" ht="28.8" customHeight="1" x14ac:dyDescent="0.2">
      <c r="B84" s="5">
        <v>34</v>
      </c>
      <c r="C84" s="6" t="s">
        <v>104</v>
      </c>
      <c r="D84" s="6" t="s">
        <v>105</v>
      </c>
      <c r="E84" s="7" t="s">
        <v>106</v>
      </c>
      <c r="F84" s="6" t="s">
        <v>31</v>
      </c>
      <c r="G84" s="8">
        <v>261.70999999999998</v>
      </c>
      <c r="H84" s="15"/>
      <c r="I84" s="10">
        <f t="shared" si="0"/>
        <v>0</v>
      </c>
      <c r="J84" s="5">
        <v>8</v>
      </c>
      <c r="K84" s="10">
        <f t="shared" si="1"/>
        <v>0</v>
      </c>
      <c r="L84" s="24">
        <f t="shared" si="2"/>
        <v>0</v>
      </c>
      <c r="M84" s="24"/>
    </row>
    <row r="85" spans="2:13" s="1" customFormat="1" ht="28.8" customHeight="1" x14ac:dyDescent="0.2">
      <c r="B85" s="5">
        <v>35</v>
      </c>
      <c r="C85" s="6" t="s">
        <v>107</v>
      </c>
      <c r="D85" s="6" t="s">
        <v>108</v>
      </c>
      <c r="E85" s="7" t="s">
        <v>109</v>
      </c>
      <c r="F85" s="6" t="s">
        <v>31</v>
      </c>
      <c r="G85" s="8">
        <v>63.84</v>
      </c>
      <c r="H85" s="15"/>
      <c r="I85" s="10">
        <f t="shared" si="0"/>
        <v>0</v>
      </c>
      <c r="J85" s="5">
        <v>8</v>
      </c>
      <c r="K85" s="10">
        <f t="shared" si="1"/>
        <v>0</v>
      </c>
      <c r="L85" s="24">
        <f t="shared" si="2"/>
        <v>0</v>
      </c>
      <c r="M85" s="24"/>
    </row>
    <row r="86" spans="2:13" s="1" customFormat="1" ht="19.649999999999999" customHeight="1" x14ac:dyDescent="0.2">
      <c r="B86" s="5">
        <v>36</v>
      </c>
      <c r="C86" s="6" t="s">
        <v>110</v>
      </c>
      <c r="D86" s="6" t="s">
        <v>111</v>
      </c>
      <c r="E86" s="7" t="s">
        <v>112</v>
      </c>
      <c r="F86" s="6" t="s">
        <v>31</v>
      </c>
      <c r="G86" s="8">
        <v>55.45</v>
      </c>
      <c r="H86" s="15"/>
      <c r="I86" s="10">
        <f t="shared" si="0"/>
        <v>0</v>
      </c>
      <c r="J86" s="5">
        <v>8</v>
      </c>
      <c r="K86" s="10">
        <f t="shared" si="1"/>
        <v>0</v>
      </c>
      <c r="L86" s="24">
        <f t="shared" si="2"/>
        <v>0</v>
      </c>
      <c r="M86" s="24"/>
    </row>
    <row r="87" spans="2:13" s="1" customFormat="1" ht="19.649999999999999" customHeight="1" x14ac:dyDescent="0.2">
      <c r="B87" s="5">
        <v>37</v>
      </c>
      <c r="C87" s="6" t="s">
        <v>113</v>
      </c>
      <c r="D87" s="6" t="s">
        <v>114</v>
      </c>
      <c r="E87" s="7" t="s">
        <v>115</v>
      </c>
      <c r="F87" s="6" t="s">
        <v>31</v>
      </c>
      <c r="G87" s="8">
        <v>60.2</v>
      </c>
      <c r="H87" s="15"/>
      <c r="I87" s="10">
        <f t="shared" si="0"/>
        <v>0</v>
      </c>
      <c r="J87" s="5">
        <v>8</v>
      </c>
      <c r="K87" s="10">
        <f t="shared" si="1"/>
        <v>0</v>
      </c>
      <c r="L87" s="24">
        <f t="shared" si="2"/>
        <v>0</v>
      </c>
      <c r="M87" s="24"/>
    </row>
    <row r="88" spans="2:13" s="1" customFormat="1" ht="28.8" customHeight="1" x14ac:dyDescent="0.2">
      <c r="B88" s="5">
        <v>38</v>
      </c>
      <c r="C88" s="6" t="s">
        <v>116</v>
      </c>
      <c r="D88" s="6" t="s">
        <v>117</v>
      </c>
      <c r="E88" s="7" t="s">
        <v>118</v>
      </c>
      <c r="F88" s="6" t="s">
        <v>31</v>
      </c>
      <c r="G88" s="8">
        <v>60.59</v>
      </c>
      <c r="H88" s="15"/>
      <c r="I88" s="10">
        <f t="shared" si="0"/>
        <v>0</v>
      </c>
      <c r="J88" s="5">
        <v>8</v>
      </c>
      <c r="K88" s="10">
        <f t="shared" si="1"/>
        <v>0</v>
      </c>
      <c r="L88" s="24">
        <f t="shared" si="2"/>
        <v>0</v>
      </c>
      <c r="M88" s="24"/>
    </row>
    <row r="89" spans="2:13" s="1" customFormat="1" ht="19.649999999999999" customHeight="1" x14ac:dyDescent="0.2">
      <c r="B89" s="5">
        <v>39</v>
      </c>
      <c r="C89" s="6" t="s">
        <v>119</v>
      </c>
      <c r="D89" s="6" t="s">
        <v>120</v>
      </c>
      <c r="E89" s="7" t="s">
        <v>121</v>
      </c>
      <c r="F89" s="6" t="s">
        <v>122</v>
      </c>
      <c r="G89" s="8">
        <v>20</v>
      </c>
      <c r="H89" s="15"/>
      <c r="I89" s="10">
        <f t="shared" si="0"/>
        <v>0</v>
      </c>
      <c r="J89" s="5">
        <v>8</v>
      </c>
      <c r="K89" s="10">
        <f t="shared" si="1"/>
        <v>0</v>
      </c>
      <c r="L89" s="24">
        <f t="shared" si="2"/>
        <v>0</v>
      </c>
      <c r="M89" s="24"/>
    </row>
    <row r="90" spans="2:13" s="1" customFormat="1" ht="19.649999999999999" customHeight="1" x14ac:dyDescent="0.2">
      <c r="B90" s="5">
        <v>40</v>
      </c>
      <c r="C90" s="6" t="s">
        <v>123</v>
      </c>
      <c r="D90" s="6" t="s">
        <v>124</v>
      </c>
      <c r="E90" s="7" t="s">
        <v>125</v>
      </c>
      <c r="F90" s="6" t="s">
        <v>122</v>
      </c>
      <c r="G90" s="8">
        <v>953</v>
      </c>
      <c r="H90" s="15"/>
      <c r="I90" s="10">
        <f t="shared" si="0"/>
        <v>0</v>
      </c>
      <c r="J90" s="5">
        <v>8</v>
      </c>
      <c r="K90" s="10">
        <f t="shared" si="1"/>
        <v>0</v>
      </c>
      <c r="L90" s="24">
        <f t="shared" si="2"/>
        <v>0</v>
      </c>
      <c r="M90" s="24"/>
    </row>
    <row r="91" spans="2:13" s="1" customFormat="1" ht="19.649999999999999" customHeight="1" x14ac:dyDescent="0.2">
      <c r="B91" s="5">
        <v>41</v>
      </c>
      <c r="C91" s="6" t="s">
        <v>126</v>
      </c>
      <c r="D91" s="6" t="s">
        <v>127</v>
      </c>
      <c r="E91" s="7" t="s">
        <v>128</v>
      </c>
      <c r="F91" s="6" t="s">
        <v>122</v>
      </c>
      <c r="G91" s="8">
        <v>53</v>
      </c>
      <c r="H91" s="15"/>
      <c r="I91" s="10">
        <f t="shared" si="0"/>
        <v>0</v>
      </c>
      <c r="J91" s="5">
        <v>8</v>
      </c>
      <c r="K91" s="10">
        <f t="shared" si="1"/>
        <v>0</v>
      </c>
      <c r="L91" s="24">
        <f t="shared" si="2"/>
        <v>0</v>
      </c>
      <c r="M91" s="24"/>
    </row>
    <row r="92" spans="2:13" s="1" customFormat="1" ht="19.649999999999999" customHeight="1" x14ac:dyDescent="0.2">
      <c r="B92" s="5">
        <v>42</v>
      </c>
      <c r="C92" s="6" t="s">
        <v>129</v>
      </c>
      <c r="D92" s="6" t="s">
        <v>130</v>
      </c>
      <c r="E92" s="7" t="s">
        <v>131</v>
      </c>
      <c r="F92" s="6" t="s">
        <v>132</v>
      </c>
      <c r="G92" s="8">
        <v>98.36</v>
      </c>
      <c r="H92" s="16"/>
      <c r="I92" s="10">
        <f t="shared" ref="I92" si="3">G92*H92</f>
        <v>0</v>
      </c>
      <c r="J92" s="5">
        <v>23</v>
      </c>
      <c r="K92" s="10">
        <f t="shared" ref="K92" si="4">ROUND(I92*(J92/100),2)</f>
        <v>0</v>
      </c>
      <c r="L92" s="24">
        <f t="shared" ref="L92" si="5">I92+K92</f>
        <v>0</v>
      </c>
      <c r="M92" s="24"/>
    </row>
    <row r="93" spans="2:13" s="1" customFormat="1" ht="19.649999999999999" customHeight="1" x14ac:dyDescent="0.2">
      <c r="B93" s="5">
        <v>43</v>
      </c>
      <c r="C93" s="6" t="s">
        <v>133</v>
      </c>
      <c r="D93" s="6" t="s">
        <v>134</v>
      </c>
      <c r="E93" s="7" t="s">
        <v>135</v>
      </c>
      <c r="F93" s="6" t="s">
        <v>122</v>
      </c>
      <c r="G93" s="8">
        <v>50</v>
      </c>
      <c r="H93" s="16"/>
      <c r="I93" s="10">
        <f t="shared" ref="I93:I96" si="6">G93*H93</f>
        <v>0</v>
      </c>
      <c r="J93" s="5">
        <v>23</v>
      </c>
      <c r="K93" s="10">
        <f t="shared" ref="K93:K96" si="7">ROUND(I93*(J93/100),2)</f>
        <v>0</v>
      </c>
      <c r="L93" s="24">
        <f t="shared" ref="L93:L96" si="8">I93+K93</f>
        <v>0</v>
      </c>
      <c r="M93" s="24"/>
    </row>
    <row r="94" spans="2:13" s="1" customFormat="1" ht="19.649999999999999" customHeight="1" x14ac:dyDescent="0.2">
      <c r="B94" s="5">
        <v>44</v>
      </c>
      <c r="C94" s="6" t="s">
        <v>136</v>
      </c>
      <c r="D94" s="6" t="s">
        <v>137</v>
      </c>
      <c r="E94" s="7" t="s">
        <v>138</v>
      </c>
      <c r="F94" s="6" t="s">
        <v>132</v>
      </c>
      <c r="G94" s="8">
        <v>176.47</v>
      </c>
      <c r="H94" s="16"/>
      <c r="I94" s="10">
        <f t="shared" si="6"/>
        <v>0</v>
      </c>
      <c r="J94" s="5">
        <v>23</v>
      </c>
      <c r="K94" s="10">
        <f t="shared" si="7"/>
        <v>0</v>
      </c>
      <c r="L94" s="24">
        <f t="shared" si="8"/>
        <v>0</v>
      </c>
      <c r="M94" s="24"/>
    </row>
    <row r="95" spans="2:13" s="1" customFormat="1" ht="19.649999999999999" customHeight="1" x14ac:dyDescent="0.2">
      <c r="B95" s="5">
        <v>45</v>
      </c>
      <c r="C95" s="6" t="s">
        <v>139</v>
      </c>
      <c r="D95" s="6" t="s">
        <v>140</v>
      </c>
      <c r="E95" s="7" t="s">
        <v>141</v>
      </c>
      <c r="F95" s="6" t="s">
        <v>142</v>
      </c>
      <c r="G95" s="8">
        <v>228</v>
      </c>
      <c r="H95" s="16"/>
      <c r="I95" s="10">
        <f t="shared" si="6"/>
        <v>0</v>
      </c>
      <c r="J95" s="5">
        <v>23</v>
      </c>
      <c r="K95" s="10">
        <f t="shared" si="7"/>
        <v>0</v>
      </c>
      <c r="L95" s="24">
        <f t="shared" si="8"/>
        <v>0</v>
      </c>
      <c r="M95" s="24"/>
    </row>
    <row r="96" spans="2:13" s="1" customFormat="1" ht="19.649999999999999" customHeight="1" x14ac:dyDescent="0.2">
      <c r="B96" s="5">
        <v>46</v>
      </c>
      <c r="C96" s="6" t="s">
        <v>143</v>
      </c>
      <c r="D96" s="6" t="s">
        <v>144</v>
      </c>
      <c r="E96" s="7" t="s">
        <v>145</v>
      </c>
      <c r="F96" s="6" t="s">
        <v>132</v>
      </c>
      <c r="G96" s="8">
        <v>2.5</v>
      </c>
      <c r="H96" s="16"/>
      <c r="I96" s="10">
        <f t="shared" si="6"/>
        <v>0</v>
      </c>
      <c r="J96" s="5">
        <v>23</v>
      </c>
      <c r="K96" s="10">
        <f t="shared" si="7"/>
        <v>0</v>
      </c>
      <c r="L96" s="24">
        <f t="shared" si="8"/>
        <v>0</v>
      </c>
      <c r="M96" s="24"/>
    </row>
    <row r="97" spans="2:14" s="1" customFormat="1" ht="28.8" customHeight="1" x14ac:dyDescent="0.2">
      <c r="B97" s="5">
        <v>47</v>
      </c>
      <c r="C97" s="6" t="s">
        <v>146</v>
      </c>
      <c r="D97" s="6" t="s">
        <v>147</v>
      </c>
      <c r="E97" s="7" t="s">
        <v>148</v>
      </c>
      <c r="F97" s="6" t="s">
        <v>53</v>
      </c>
      <c r="G97" s="8">
        <v>325.2</v>
      </c>
      <c r="H97" s="15"/>
      <c r="I97" s="10">
        <f t="shared" ref="I97:I106" si="9">G97*H97</f>
        <v>0</v>
      </c>
      <c r="J97" s="5">
        <v>8</v>
      </c>
      <c r="K97" s="10">
        <f t="shared" ref="K97:K106" si="10">ROUND(I97*(J97/100),2)</f>
        <v>0</v>
      </c>
      <c r="L97" s="24">
        <f t="shared" ref="L97:L106" si="11">I97+K97</f>
        <v>0</v>
      </c>
      <c r="M97" s="24"/>
    </row>
    <row r="98" spans="2:14" s="1" customFormat="1" ht="19.649999999999999" customHeight="1" x14ac:dyDescent="0.2">
      <c r="B98" s="5">
        <v>48</v>
      </c>
      <c r="C98" s="6" t="s">
        <v>149</v>
      </c>
      <c r="D98" s="6" t="s">
        <v>150</v>
      </c>
      <c r="E98" s="7" t="s">
        <v>151</v>
      </c>
      <c r="F98" s="6" t="s">
        <v>122</v>
      </c>
      <c r="G98" s="8">
        <v>60</v>
      </c>
      <c r="H98" s="15"/>
      <c r="I98" s="10">
        <f t="shared" si="9"/>
        <v>0</v>
      </c>
      <c r="J98" s="5">
        <v>8</v>
      </c>
      <c r="K98" s="10">
        <f t="shared" si="10"/>
        <v>0</v>
      </c>
      <c r="L98" s="24">
        <f t="shared" si="11"/>
        <v>0</v>
      </c>
      <c r="M98" s="24"/>
    </row>
    <row r="99" spans="2:14" s="1" customFormat="1" ht="19.649999999999999" customHeight="1" x14ac:dyDescent="0.2">
      <c r="B99" s="5">
        <v>49</v>
      </c>
      <c r="C99" s="6" t="s">
        <v>152</v>
      </c>
      <c r="D99" s="6" t="s">
        <v>153</v>
      </c>
      <c r="E99" s="7" t="s">
        <v>154</v>
      </c>
      <c r="F99" s="6" t="s">
        <v>31</v>
      </c>
      <c r="G99" s="8">
        <v>7.43</v>
      </c>
      <c r="H99" s="15"/>
      <c r="I99" s="10">
        <f t="shared" si="9"/>
        <v>0</v>
      </c>
      <c r="J99" s="5">
        <v>8</v>
      </c>
      <c r="K99" s="10">
        <f t="shared" si="10"/>
        <v>0</v>
      </c>
      <c r="L99" s="24">
        <f t="shared" si="11"/>
        <v>0</v>
      </c>
      <c r="M99" s="24"/>
    </row>
    <row r="100" spans="2:14" s="1" customFormat="1" ht="19.649999999999999" customHeight="1" x14ac:dyDescent="0.2">
      <c r="B100" s="5">
        <v>50</v>
      </c>
      <c r="C100" s="6" t="s">
        <v>155</v>
      </c>
      <c r="D100" s="6" t="s">
        <v>156</v>
      </c>
      <c r="E100" s="7" t="s">
        <v>157</v>
      </c>
      <c r="F100" s="6" t="s">
        <v>57</v>
      </c>
      <c r="G100" s="8">
        <v>0.6</v>
      </c>
      <c r="H100" s="15"/>
      <c r="I100" s="10">
        <f t="shared" si="9"/>
        <v>0</v>
      </c>
      <c r="J100" s="5">
        <v>8</v>
      </c>
      <c r="K100" s="10">
        <f t="shared" si="10"/>
        <v>0</v>
      </c>
      <c r="L100" s="24">
        <f t="shared" si="11"/>
        <v>0</v>
      </c>
      <c r="M100" s="24"/>
    </row>
    <row r="101" spans="2:14" s="1" customFormat="1" ht="28.8" customHeight="1" x14ac:dyDescent="0.2">
      <c r="B101" s="5">
        <v>51</v>
      </c>
      <c r="C101" s="6" t="s">
        <v>158</v>
      </c>
      <c r="D101" s="6" t="s">
        <v>159</v>
      </c>
      <c r="E101" s="7" t="s">
        <v>160</v>
      </c>
      <c r="F101" s="6" t="s">
        <v>142</v>
      </c>
      <c r="G101" s="8">
        <v>118</v>
      </c>
      <c r="H101" s="15"/>
      <c r="I101" s="10">
        <f t="shared" si="9"/>
        <v>0</v>
      </c>
      <c r="J101" s="5">
        <v>8</v>
      </c>
      <c r="K101" s="10">
        <f t="shared" si="10"/>
        <v>0</v>
      </c>
      <c r="L101" s="24">
        <f t="shared" si="11"/>
        <v>0</v>
      </c>
      <c r="M101" s="24"/>
    </row>
    <row r="102" spans="2:14" s="1" customFormat="1" ht="28.8" customHeight="1" x14ac:dyDescent="0.2">
      <c r="B102" s="5">
        <v>52</v>
      </c>
      <c r="C102" s="6" t="s">
        <v>161</v>
      </c>
      <c r="D102" s="6" t="s">
        <v>162</v>
      </c>
      <c r="E102" s="7" t="s">
        <v>163</v>
      </c>
      <c r="F102" s="6" t="s">
        <v>164</v>
      </c>
      <c r="G102" s="8">
        <v>1300</v>
      </c>
      <c r="H102" s="15"/>
      <c r="I102" s="10">
        <f t="shared" si="9"/>
        <v>0</v>
      </c>
      <c r="J102" s="5">
        <v>8</v>
      </c>
      <c r="K102" s="10">
        <f t="shared" si="10"/>
        <v>0</v>
      </c>
      <c r="L102" s="24">
        <f t="shared" si="11"/>
        <v>0</v>
      </c>
      <c r="M102" s="24"/>
    </row>
    <row r="103" spans="2:14" s="1" customFormat="1" ht="19.649999999999999" customHeight="1" x14ac:dyDescent="0.2">
      <c r="B103" s="5">
        <v>53</v>
      </c>
      <c r="C103" s="6" t="s">
        <v>165</v>
      </c>
      <c r="D103" s="6" t="s">
        <v>166</v>
      </c>
      <c r="E103" s="7" t="s">
        <v>167</v>
      </c>
      <c r="F103" s="6" t="s">
        <v>142</v>
      </c>
      <c r="G103" s="8">
        <v>1769</v>
      </c>
      <c r="H103" s="15"/>
      <c r="I103" s="10">
        <f t="shared" si="9"/>
        <v>0</v>
      </c>
      <c r="J103" s="5">
        <v>8</v>
      </c>
      <c r="K103" s="10">
        <f t="shared" si="10"/>
        <v>0</v>
      </c>
      <c r="L103" s="24">
        <f t="shared" si="11"/>
        <v>0</v>
      </c>
      <c r="M103" s="24"/>
    </row>
    <row r="104" spans="2:14" s="1" customFormat="1" ht="19.649999999999999" customHeight="1" x14ac:dyDescent="0.2">
      <c r="B104" s="5">
        <v>54</v>
      </c>
      <c r="C104" s="6" t="s">
        <v>168</v>
      </c>
      <c r="D104" s="6" t="s">
        <v>169</v>
      </c>
      <c r="E104" s="7" t="s">
        <v>170</v>
      </c>
      <c r="F104" s="6" t="s">
        <v>142</v>
      </c>
      <c r="G104" s="8">
        <v>318</v>
      </c>
      <c r="H104" s="15"/>
      <c r="I104" s="10">
        <f t="shared" si="9"/>
        <v>0</v>
      </c>
      <c r="J104" s="5">
        <v>8</v>
      </c>
      <c r="K104" s="10">
        <f t="shared" si="10"/>
        <v>0</v>
      </c>
      <c r="L104" s="24">
        <f t="shared" si="11"/>
        <v>0</v>
      </c>
      <c r="M104" s="24"/>
    </row>
    <row r="105" spans="2:14" s="1" customFormat="1" ht="19.649999999999999" customHeight="1" x14ac:dyDescent="0.2">
      <c r="B105" s="5">
        <v>55</v>
      </c>
      <c r="C105" s="6" t="s">
        <v>171</v>
      </c>
      <c r="D105" s="6" t="s">
        <v>172</v>
      </c>
      <c r="E105" s="7" t="s">
        <v>173</v>
      </c>
      <c r="F105" s="6" t="s">
        <v>142</v>
      </c>
      <c r="G105" s="8">
        <v>138</v>
      </c>
      <c r="H105" s="15"/>
      <c r="I105" s="10">
        <f t="shared" si="9"/>
        <v>0</v>
      </c>
      <c r="J105" s="5">
        <v>8</v>
      </c>
      <c r="K105" s="10">
        <f t="shared" si="10"/>
        <v>0</v>
      </c>
      <c r="L105" s="24">
        <f t="shared" si="11"/>
        <v>0</v>
      </c>
      <c r="M105" s="24"/>
    </row>
    <row r="106" spans="2:14" s="1" customFormat="1" ht="19.649999999999999" customHeight="1" x14ac:dyDescent="0.2">
      <c r="B106" s="5">
        <v>56</v>
      </c>
      <c r="C106" s="6" t="s">
        <v>174</v>
      </c>
      <c r="D106" s="6" t="s">
        <v>175</v>
      </c>
      <c r="E106" s="7" t="s">
        <v>176</v>
      </c>
      <c r="F106" s="6" t="s">
        <v>142</v>
      </c>
      <c r="G106" s="8">
        <v>242</v>
      </c>
      <c r="H106" s="15"/>
      <c r="I106" s="10">
        <f t="shared" si="9"/>
        <v>0</v>
      </c>
      <c r="J106" s="5">
        <v>8</v>
      </c>
      <c r="K106" s="10">
        <f t="shared" si="10"/>
        <v>0</v>
      </c>
      <c r="L106" s="24">
        <f t="shared" si="11"/>
        <v>0</v>
      </c>
      <c r="M106" s="24"/>
    </row>
    <row r="107" spans="2:14" s="1" customFormat="1" ht="55.95" customHeight="1" x14ac:dyDescent="0.2"/>
    <row r="108" spans="2:14" s="1" customFormat="1" ht="21.3" customHeight="1" x14ac:dyDescent="0.2">
      <c r="B108" s="19" t="s">
        <v>177</v>
      </c>
      <c r="C108" s="19"/>
      <c r="D108" s="19"/>
      <c r="E108" s="19"/>
      <c r="F108" s="29">
        <f>SUM(I56:I106,I53,I48,I43,I38,I33)</f>
        <v>0</v>
      </c>
      <c r="G108" s="29"/>
      <c r="H108" s="29"/>
      <c r="I108" s="29"/>
      <c r="J108" s="29"/>
      <c r="K108" s="29"/>
      <c r="L108" s="29"/>
      <c r="M108" s="29"/>
    </row>
    <row r="109" spans="2:14" s="1" customFormat="1" ht="21.3" customHeight="1" x14ac:dyDescent="0.2">
      <c r="B109" s="19" t="s">
        <v>178</v>
      </c>
      <c r="C109" s="19"/>
      <c r="D109" s="19"/>
      <c r="E109" s="19"/>
      <c r="F109" s="30">
        <f>SUM(L56:M106,L53,L48,L43,L38,L33)</f>
        <v>0</v>
      </c>
      <c r="G109" s="30"/>
      <c r="H109" s="30"/>
      <c r="I109" s="30"/>
      <c r="J109" s="30"/>
      <c r="K109" s="30"/>
      <c r="L109" s="30"/>
      <c r="M109" s="30"/>
    </row>
    <row r="110" spans="2:14" s="1" customFormat="1" ht="11.1" customHeight="1" x14ac:dyDescent="0.2"/>
    <row r="111" spans="2:14" s="1" customFormat="1" ht="82.8" customHeight="1" x14ac:dyDescent="0.2">
      <c r="B111" s="20" t="s">
        <v>196</v>
      </c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</row>
    <row r="112" spans="2:14" s="1" customFormat="1" ht="99.6" customHeight="1" x14ac:dyDescent="0.2">
      <c r="B112" s="21" t="s">
        <v>197</v>
      </c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</row>
    <row r="113" spans="2:14" s="1" customFormat="1" ht="5.25" customHeight="1" x14ac:dyDescent="0.2"/>
    <row r="114" spans="2:14" s="1" customFormat="1" ht="101.4" customHeight="1" x14ac:dyDescent="0.2">
      <c r="B114" s="22" t="s">
        <v>198</v>
      </c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</row>
    <row r="115" spans="2:14" s="1" customFormat="1" ht="5.25" customHeight="1" x14ac:dyDescent="0.2"/>
    <row r="116" spans="2:14" s="1" customFormat="1" ht="37.799999999999997" customHeight="1" x14ac:dyDescent="0.2">
      <c r="B116" s="23" t="s">
        <v>179</v>
      </c>
      <c r="C116" s="23"/>
      <c r="D116" s="23"/>
      <c r="E116" s="23"/>
      <c r="F116" s="31" t="s">
        <v>180</v>
      </c>
      <c r="G116" s="31"/>
      <c r="H116" s="31"/>
      <c r="I116" s="31"/>
      <c r="J116" s="31"/>
      <c r="K116" s="31"/>
      <c r="L116" s="31"/>
    </row>
    <row r="117" spans="2:14" s="1" customFormat="1" ht="28.8" customHeight="1" x14ac:dyDescent="0.2"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</row>
    <row r="118" spans="2:14" s="1" customFormat="1" ht="28.8" customHeight="1" x14ac:dyDescent="0.2"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</row>
    <row r="119" spans="2:14" s="1" customFormat="1" ht="28.8" customHeight="1" x14ac:dyDescent="0.2"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</row>
    <row r="120" spans="2:14" s="1" customFormat="1" ht="28.8" customHeight="1" x14ac:dyDescent="0.2"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</row>
    <row r="121" spans="2:14" s="1" customFormat="1" ht="2.7" customHeight="1" x14ac:dyDescent="0.2"/>
    <row r="122" spans="2:14" s="1" customFormat="1" ht="160.19999999999999" customHeight="1" x14ac:dyDescent="0.2">
      <c r="B122" s="20" t="s">
        <v>199</v>
      </c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</row>
    <row r="123" spans="2:14" s="1" customFormat="1" ht="2.7" customHeight="1" x14ac:dyDescent="0.2"/>
    <row r="124" spans="2:14" s="1" customFormat="1" ht="33.6" customHeight="1" x14ac:dyDescent="0.2">
      <c r="B124" s="26" t="s">
        <v>200</v>
      </c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</row>
    <row r="125" spans="2:14" s="1" customFormat="1" ht="2.7" customHeight="1" x14ac:dyDescent="0.2"/>
    <row r="126" spans="2:14" s="1" customFormat="1" ht="37.799999999999997" customHeight="1" x14ac:dyDescent="0.2">
      <c r="B126" s="23" t="s">
        <v>181</v>
      </c>
      <c r="C126" s="23"/>
      <c r="D126" s="23"/>
      <c r="E126" s="23"/>
      <c r="F126" s="28" t="s">
        <v>182</v>
      </c>
      <c r="G126" s="28"/>
      <c r="H126" s="28"/>
      <c r="I126" s="28"/>
      <c r="J126" s="28"/>
      <c r="K126" s="28"/>
      <c r="L126" s="28"/>
    </row>
    <row r="127" spans="2:14" s="1" customFormat="1" ht="28.8" customHeight="1" x14ac:dyDescent="0.2"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</row>
    <row r="128" spans="2:14" s="1" customFormat="1" ht="28.8" customHeight="1" x14ac:dyDescent="0.2"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</row>
    <row r="129" spans="2:14" s="1" customFormat="1" ht="28.8" customHeight="1" x14ac:dyDescent="0.2"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</row>
    <row r="130" spans="2:14" s="1" customFormat="1" ht="28.8" customHeight="1" x14ac:dyDescent="0.2"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</row>
    <row r="131" spans="2:14" s="1" customFormat="1" ht="2.7" customHeight="1" x14ac:dyDescent="0.2"/>
    <row r="132" spans="2:14" s="1" customFormat="1" ht="138.6" customHeight="1" x14ac:dyDescent="0.2">
      <c r="B132" s="20" t="s">
        <v>201</v>
      </c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</row>
    <row r="133" spans="2:14" s="1" customFormat="1" ht="2.7" customHeight="1" x14ac:dyDescent="0.2"/>
    <row r="134" spans="2:14" s="1" customFormat="1" ht="60.6" customHeight="1" x14ac:dyDescent="0.2">
      <c r="B134" s="20" t="s">
        <v>202</v>
      </c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</row>
    <row r="135" spans="2:14" s="1" customFormat="1" ht="2.7" customHeight="1" x14ac:dyDescent="0.2"/>
    <row r="136" spans="2:14" s="1" customFormat="1" ht="52.8" customHeight="1" x14ac:dyDescent="0.2">
      <c r="B136" s="22" t="s">
        <v>203</v>
      </c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</row>
    <row r="137" spans="2:14" s="1" customFormat="1" ht="2.7" customHeight="1" x14ac:dyDescent="0.2"/>
    <row r="138" spans="2:14" s="1" customFormat="1" ht="38.4" customHeight="1" x14ac:dyDescent="0.2">
      <c r="B138" s="22" t="s">
        <v>204</v>
      </c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</row>
    <row r="139" spans="2:14" s="1" customFormat="1" ht="2.7" customHeight="1" x14ac:dyDescent="0.2"/>
    <row r="140" spans="2:14" s="1" customFormat="1" ht="116.7" customHeight="1" x14ac:dyDescent="0.2">
      <c r="B140" s="20" t="s">
        <v>205</v>
      </c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</row>
    <row r="141" spans="2:14" s="1" customFormat="1" ht="13.2" customHeight="1" x14ac:dyDescent="0.2"/>
    <row r="142" spans="2:14" s="1" customFormat="1" ht="94.2" customHeight="1" x14ac:dyDescent="0.2">
      <c r="B142" s="20" t="s">
        <v>206</v>
      </c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</row>
    <row r="143" spans="2:14" s="1" customFormat="1" ht="86.85" customHeight="1" x14ac:dyDescent="0.2">
      <c r="G143" s="14"/>
      <c r="H143" s="14"/>
      <c r="I143" s="14"/>
      <c r="J143" s="14"/>
      <c r="K143" s="14"/>
    </row>
    <row r="144" spans="2:14" s="1" customFormat="1" ht="17.55" customHeight="1" x14ac:dyDescent="0.2">
      <c r="I144" s="33" t="s">
        <v>207</v>
      </c>
      <c r="J144" s="33"/>
    </row>
    <row r="145" spans="2:10" s="1" customFormat="1" ht="81.599999999999994" customHeight="1" x14ac:dyDescent="0.2">
      <c r="B145" s="25" t="s">
        <v>208</v>
      </c>
      <c r="C145" s="25"/>
      <c r="D145" s="25"/>
      <c r="E145" s="25"/>
      <c r="F145" s="25"/>
      <c r="G145" s="25"/>
      <c r="H145" s="25"/>
      <c r="I145" s="25"/>
      <c r="J145" s="25"/>
    </row>
    <row r="146" spans="2:10" s="1" customFormat="1" ht="28.8" customHeight="1" x14ac:dyDescent="0.2"/>
  </sheetData>
  <sheetProtection algorithmName="SHA-512" hashValue="6Xe/2fEq488vxmQZtqqteBzqaWFXF2I+ljAYppX9ZtmQPJ9DrEEo8LzSCsiya5nkCN0yHcVxqBpdI5IzPU1ujg==" saltValue="Ms+xvfqf0zAAt8vi7zjMzQ==" spinCount="100000" sheet="1" objects="1" scenarios="1"/>
  <protectedRanges>
    <protectedRange sqref="B3:N12 H33 H38 H43 H48 H53 H56:H106 B111:N112 B117:L120 B122 B127:L130 B132 B134 B140 B142 G143:K143" name="Rozstęp1"/>
  </protectedRanges>
  <mergeCells count="118">
    <mergeCell ref="L100:M100"/>
    <mergeCell ref="E4:G4"/>
    <mergeCell ref="E6:G6"/>
    <mergeCell ref="E8:G8"/>
    <mergeCell ref="B27:L27"/>
    <mergeCell ref="B26:H26"/>
    <mergeCell ref="I26:J26"/>
    <mergeCell ref="L90:M90"/>
    <mergeCell ref="L91:M91"/>
    <mergeCell ref="L92:M92"/>
    <mergeCell ref="L93:M93"/>
    <mergeCell ref="L94:M94"/>
    <mergeCell ref="L95:M95"/>
    <mergeCell ref="L96:M96"/>
    <mergeCell ref="L97:M97"/>
    <mergeCell ref="L98:M98"/>
    <mergeCell ref="B4:D4"/>
    <mergeCell ref="B45:K45"/>
    <mergeCell ref="B50:K50"/>
    <mergeCell ref="B6:D6"/>
    <mergeCell ref="B8:D8"/>
    <mergeCell ref="E14:G14"/>
    <mergeCell ref="I144:J144"/>
    <mergeCell ref="I2:O2"/>
    <mergeCell ref="L101:M101"/>
    <mergeCell ref="L102:M102"/>
    <mergeCell ref="L103:M103"/>
    <mergeCell ref="L104:M104"/>
    <mergeCell ref="L105:M105"/>
    <mergeCell ref="L106:M106"/>
    <mergeCell ref="L32:M32"/>
    <mergeCell ref="L33:M33"/>
    <mergeCell ref="L37:M37"/>
    <mergeCell ref="L38:M38"/>
    <mergeCell ref="L42:M42"/>
    <mergeCell ref="L43:M43"/>
    <mergeCell ref="L47:M47"/>
    <mergeCell ref="L48:M48"/>
    <mergeCell ref="L52:M52"/>
    <mergeCell ref="L53:M53"/>
    <mergeCell ref="L55:M55"/>
    <mergeCell ref="L56:M56"/>
    <mergeCell ref="L57:M57"/>
    <mergeCell ref="L58:M58"/>
    <mergeCell ref="L59:M59"/>
    <mergeCell ref="L60:M60"/>
    <mergeCell ref="F108:M108"/>
    <mergeCell ref="F109:M109"/>
    <mergeCell ref="F116:L116"/>
    <mergeCell ref="G11:N12"/>
    <mergeCell ref="L61:M61"/>
    <mergeCell ref="L62:M62"/>
    <mergeCell ref="L63:M63"/>
    <mergeCell ref="L64:M64"/>
    <mergeCell ref="L65:M65"/>
    <mergeCell ref="L66:M66"/>
    <mergeCell ref="L67:M67"/>
    <mergeCell ref="L68:M68"/>
    <mergeCell ref="L69:M69"/>
    <mergeCell ref="L70:M70"/>
    <mergeCell ref="L71:M71"/>
    <mergeCell ref="L72:M72"/>
    <mergeCell ref="L73:M73"/>
    <mergeCell ref="L74:M74"/>
    <mergeCell ref="L85:M85"/>
    <mergeCell ref="L86:M86"/>
    <mergeCell ref="L87:M87"/>
    <mergeCell ref="L88:M88"/>
    <mergeCell ref="L89:M89"/>
    <mergeCell ref="L99:M99"/>
    <mergeCell ref="B132:N132"/>
    <mergeCell ref="B134:N134"/>
    <mergeCell ref="B136:N136"/>
    <mergeCell ref="B138:N138"/>
    <mergeCell ref="B140:N140"/>
    <mergeCell ref="B142:N142"/>
    <mergeCell ref="B145:J145"/>
    <mergeCell ref="B24:L24"/>
    <mergeCell ref="B30:K30"/>
    <mergeCell ref="B35:K35"/>
    <mergeCell ref="B40:K40"/>
    <mergeCell ref="F117:L117"/>
    <mergeCell ref="F118:L118"/>
    <mergeCell ref="F119:L119"/>
    <mergeCell ref="F120:L120"/>
    <mergeCell ref="F126:L126"/>
    <mergeCell ref="F127:L127"/>
    <mergeCell ref="F128:L128"/>
    <mergeCell ref="F129:L129"/>
    <mergeCell ref="B119:E119"/>
    <mergeCell ref="B120:E120"/>
    <mergeCell ref="B122:N122"/>
    <mergeCell ref="B124:N124"/>
    <mergeCell ref="B126:E126"/>
    <mergeCell ref="B127:E127"/>
    <mergeCell ref="B128:E128"/>
    <mergeCell ref="B129:E129"/>
    <mergeCell ref="B130:E130"/>
    <mergeCell ref="F130:L130"/>
    <mergeCell ref="B10:D11"/>
    <mergeCell ref="B108:E108"/>
    <mergeCell ref="B109:E109"/>
    <mergeCell ref="B111:N111"/>
    <mergeCell ref="B112:N112"/>
    <mergeCell ref="B114:N114"/>
    <mergeCell ref="B116:E116"/>
    <mergeCell ref="B117:E117"/>
    <mergeCell ref="B118:E118"/>
    <mergeCell ref="L75:M75"/>
    <mergeCell ref="L76:M76"/>
    <mergeCell ref="L77:M77"/>
    <mergeCell ref="L78:M78"/>
    <mergeCell ref="L79:M79"/>
    <mergeCell ref="L80:M80"/>
    <mergeCell ref="L81:M81"/>
    <mergeCell ref="L82:M82"/>
    <mergeCell ref="L83:M83"/>
    <mergeCell ref="L84:M84"/>
  </mergeCells>
  <pageMargins left="0.7" right="0.7" top="0.75" bottom="0.75" header="0.3" footer="0.3"/>
  <pageSetup paperSize="9" scale="8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Formularz ofertowy</vt:lpstr>
      <vt:lpstr>'Formularz ofertowy'!Obszar_wydruku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Aleksandra Kulis Nadleśnictwo Opoczno</cp:lastModifiedBy>
  <cp:lastPrinted>2022-10-11T21:08:43Z</cp:lastPrinted>
  <dcterms:created xsi:type="dcterms:W3CDTF">2022-10-11T19:35:18Z</dcterms:created>
  <dcterms:modified xsi:type="dcterms:W3CDTF">2022-10-11T21:09:49Z</dcterms:modified>
</cp:coreProperties>
</file>