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ldakowski\Desktop\umowa z dsdik\konsultacje społeczne\"/>
    </mc:Choice>
  </mc:AlternateContent>
  <bookViews>
    <workbookView xWindow="0" yWindow="0" windowWidth="23040" windowHeight="8820"/>
  </bookViews>
  <sheets>
    <sheet name="załącznik nr 5 - Plan Kosztów" sheetId="1" r:id="rId1"/>
  </sheets>
  <definedNames>
    <definedName name="_xlnm.Print_Area" localSheetId="0">'załącznik nr 5 - Plan Kosztów'!$A$1:$I$21</definedName>
    <definedName name="Z_086B0705_17E4_4DD4_9B17_908CB570503C_.wvu.PrintArea" localSheetId="0" hidden="1">'załącznik nr 5 - Plan Kosztów'!$A$1:$I$21</definedName>
    <definedName name="Z_411ADA25_F435_4A36_8414_F4D6A0ABF9D7_.wvu.PrintArea" localSheetId="0" hidden="1">'załącznik nr 5 - Plan Kosztów'!$A$1:$I$21</definedName>
    <definedName name="Z_41469D64_62DA_42B4_A057_9A674394C7BA_.wvu.PrintArea" localSheetId="0" hidden="1">'załącznik nr 5 - Plan Kosztów'!$A$1:$I$21</definedName>
    <definedName name="Z_45CABD82_88D0_4CBA_ADEC_30CE5645A42F_.wvu.PrintArea" localSheetId="0" hidden="1">'załącznik nr 5 - Plan Kosztów'!$A$1:$I$21</definedName>
    <definedName name="Z_6BF14C59_3854_4367_B2BD_6DDA69F67ECE_.wvu.PrintArea" localSheetId="0" hidden="1">'załącznik nr 5 - Plan Kosztów'!$A$1:$I$21</definedName>
    <definedName name="Z_71D82A13_C3FF_44AF_AED8_974484C91D74_.wvu.PrintArea" localSheetId="0" hidden="1">'załącznik nr 5 - Plan Kosztów'!$A$1:$I$21</definedName>
    <definedName name="Z_898D7529_B182_419D_8387_07E9DBE4AEFC_.wvu.PrintArea" localSheetId="0" hidden="1">'załącznik nr 5 - Plan Kosztów'!$A$1:$I$21</definedName>
    <definedName name="Z_B28C9AE1_A301_4306_B61A_A190CEA3BF7E_.wvu.PrintArea" localSheetId="0" hidden="1">'załącznik nr 5 - Plan Kosztów'!$A$1:$I$21</definedName>
    <definedName name="Z_B8044600_EFEF_4BDE_B6A7_B4EECB1931A1_.wvu.PrintArea" localSheetId="0" hidden="1">'załącznik nr 5 - Plan Kosztów'!$A$1:$I$21</definedName>
    <definedName name="Z_C5052A70_7B7D_4759_BB10_43B463C13F82_.wvu.PrintArea" localSheetId="0" hidden="1">'załącznik nr 5 - Plan Kosztów'!$A$1:$I$21</definedName>
    <definedName name="Z_CB58D065_A503_4F02_AC05_04A4FE3FDF82_.wvu.PrintArea" localSheetId="0" hidden="1">'załącznik nr 5 - Plan Kosztów'!$A$1:$I$21</definedName>
    <definedName name="Z_F5084999_653B_4DCA_9390_805B1455ECE1_.wvu.PrintArea" localSheetId="0" hidden="1">'załącznik nr 5 - Plan Kosztów'!$A$1:$I$21</definedName>
  </definedNames>
  <calcPr calcId="152511"/>
  <customWorkbookViews>
    <customWorkbookView name="Edyta - Widok osobisty" guid="{C5052A70-7B7D-4759-BB10-43B463C13F82}" mergeInterval="0" personalView="1" maximized="1" xWindow="-8" yWindow="-8" windowWidth="1936" windowHeight="1056" activeSheetId="1"/>
    <customWorkbookView name="Mateusiak Piotr - Widok osobisty" guid="{CB58D065-A503-4F02-AC05-04A4FE3FDF82}" mergeInterval="0" personalView="1" maximized="1" xWindow="-8" yWindow="-8" windowWidth="1616" windowHeight="876" activeSheetId="1"/>
    <customWorkbookView name="Kocon Milena - Widok osobisty" guid="{B28C9AE1-A301-4306-B61A-A190CEA3BF7E}" mergeInterval="0" personalView="1" maximized="1" xWindow="-8" yWindow="-8" windowWidth="1936" windowHeight="1056" activeSheetId="1" showComments="commIndAndComment"/>
    <customWorkbookView name="Macina Natalia - Widok osobisty" guid="{898D7529-B182-419D-8387-07E9DBE4AEFC}" mergeInterval="0" personalView="1" maximized="1" xWindow="1912" yWindow="-8" windowWidth="1616" windowHeight="876" activeSheetId="1"/>
    <customWorkbookView name="Skrzydlak Magdalena - Widok osobisty" guid="{086B0705-17E4-4DD4-9B17-908CB570503C}" mergeInterval="0" personalView="1" maximized="1" xWindow="-8" yWindow="-8" windowWidth="1936" windowHeight="1056" activeSheetId="1" showComments="commIndAndComment"/>
    <customWorkbookView name="Monika Stec-Szukalska - Widok osobisty" guid="{45CABD82-88D0-4CBA-ADEC-30CE5645A42F}" mergeInterval="0" personalView="1" maximized="1" xWindow="-1929" yWindow="-9" windowWidth="1938" windowHeight="1050" activeSheetId="1"/>
    <customWorkbookView name="Anna Gajna-Korycka - Widok osobisty" guid="{411ADA25-F435-4A36-8414-F4D6A0ABF9D7}" mergeInterval="0" personalView="1" maximized="1" windowWidth="1916" windowHeight="855" activeSheetId="1"/>
    <customWorkbookView name="Tadeusz Marciniak - Widok osobisty" guid="{6BF14C59-3854-4367-B2BD-6DDA69F67ECE}" mergeInterval="0" personalView="1" maximized="1" windowWidth="1916" windowHeight="855" activeSheetId="1"/>
    <customWorkbookView name="Dyminski Damian - Widok osobisty" guid="{F5084999-653B-4DCA-9390-805B1455ECE1}" mergeInterval="0" personalView="1" maximized="1" windowWidth="1596" windowHeight="675" activeSheetId="1"/>
    <customWorkbookView name="Bartosz Jóźwiak - Widok osobisty" guid="{B8044600-EFEF-4BDE-B6A7-B4EECB1931A1}" mergeInterval="0" personalView="1" maximized="1" xWindow="-8" yWindow="-8" windowWidth="1936" windowHeight="1056" activeSheetId="1"/>
    <customWorkbookView name="Agnieszka Grzempowska - Widok osobisty" guid="{71D82A13-C3FF-44AF-AED8-974484C91D74}" mergeInterval="0" personalView="1" maximized="1" windowWidth="1916" windowHeight="855" activeSheetId="1"/>
    <customWorkbookView name="Ołdakowski Robert - Widok osobisty" guid="{41469D64-62DA-42B4-A057-9A674394C7BA}" mergeInterval="0" personalView="1" maximized="1" xWindow="-9" yWindow="-9" windowWidth="1938" windowHeight="1050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1" l="1"/>
  <c r="I16" i="1"/>
  <c r="I15" i="1"/>
  <c r="I14" i="1"/>
  <c r="I13" i="1"/>
  <c r="I12" i="1"/>
  <c r="C10" i="1" l="1"/>
  <c r="C9" i="1" s="1"/>
  <c r="C18" i="1" s="1"/>
  <c r="H11" i="1" l="1"/>
  <c r="H10" i="1" s="1"/>
  <c r="H9" i="1" s="1"/>
  <c r="H18" i="1" s="1"/>
  <c r="G11" i="1"/>
  <c r="G10" i="1" s="1"/>
  <c r="G9" i="1" s="1"/>
  <c r="G18" i="1" s="1"/>
  <c r="F11" i="1"/>
  <c r="F10" i="1" s="1"/>
  <c r="F9" i="1" s="1"/>
  <c r="F18" i="1" s="1"/>
  <c r="E11" i="1"/>
  <c r="E10" i="1" s="1"/>
  <c r="E9" i="1" s="1"/>
  <c r="E18" i="1" s="1"/>
  <c r="D11" i="1"/>
  <c r="I11" i="1" l="1"/>
  <c r="D10" i="1"/>
  <c r="I10" i="1" l="1"/>
  <c r="D9" i="1"/>
  <c r="I9" i="1" l="1"/>
  <c r="D18" i="1"/>
  <c r="I18" i="1" s="1"/>
</calcChain>
</file>

<file path=xl/sharedStrings.xml><?xml version="1.0" encoding="utf-8"?>
<sst xmlns="http://schemas.openxmlformats.org/spreadsheetml/2006/main" count="21" uniqueCount="21">
  <si>
    <t>Lp.</t>
  </si>
  <si>
    <t>Wyszczególnienie</t>
  </si>
  <si>
    <t>Prowadzenie ruchu kolejowego</t>
  </si>
  <si>
    <t>Amortyzacja</t>
  </si>
  <si>
    <t>A</t>
  </si>
  <si>
    <t>I</t>
  </si>
  <si>
    <t>II</t>
  </si>
  <si>
    <t>B</t>
  </si>
  <si>
    <t>C</t>
  </si>
  <si>
    <t>Utrzymanie i remonty infrastruktury kolejowej, 
w tym:</t>
  </si>
  <si>
    <t>Administrowanie</t>
  </si>
  <si>
    <t>Razem w latach 2019-2023</t>
  </si>
  <si>
    <t>Koszty pozostałe</t>
  </si>
  <si>
    <t xml:space="preserve">Koszty pozostałej działalności operacyjnej </t>
  </si>
  <si>
    <t>Koszty finansowe</t>
  </si>
  <si>
    <t>Plan Kosztów Zarządcy [tys. zł]</t>
  </si>
  <si>
    <t>Załącznik nr 5</t>
  </si>
  <si>
    <t xml:space="preserve">ŁĄCZNE KOSZTY DZIAŁALNOŚCI </t>
  </si>
  <si>
    <t>KOSZTY DZIAŁALNOŚCI OPERACYJNEJ, 
z tego:</t>
  </si>
  <si>
    <t>Koszty zarządzania infrastrukturą kolejową, z tego:</t>
  </si>
  <si>
    <t>do Umowy z dnia 21 sierpnia 2019 r. na realizację programu „Pomoc w zakresie finansowania kosztów zarządzania infrastrukturą kolejową, w tym jej utrzymania i remontów do 2023 roku"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</si>
</sst>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"/>
  </numFmts>
  <fonts count="21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b/>
      <sz val="12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26"/>
      <name val="Arial Black"/>
      <family val="2"/>
      <charset val="238"/>
    </font>
    <font>
      <sz val="26"/>
      <color theme="1"/>
      <name val="Arial Black"/>
      <family val="2"/>
      <charset val="238"/>
    </font>
    <font>
      <i/>
      <sz val="10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i/>
      <sz val="11"/>
      <color rgb="FFFF0000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0" borderId="1" xfId="1" applyFont="1" applyBorder="1" applyAlignment="1">
      <alignment vertical="center" wrapText="1"/>
    </xf>
    <xf numFmtId="0" fontId="7" fillId="0" borderId="0" xfId="1" applyFont="1" applyAlignment="1">
      <alignment vertical="center"/>
    </xf>
    <xf numFmtId="0" fontId="4" fillId="0" borderId="7" xfId="1" applyFont="1" applyBorder="1" applyAlignment="1">
      <alignment vertical="center" wrapText="1"/>
    </xf>
    <xf numFmtId="0" fontId="10" fillId="0" borderId="0" xfId="1" applyFont="1" applyFill="1" applyAlignment="1">
      <alignment vertical="center"/>
    </xf>
    <xf numFmtId="0" fontId="10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164" fontId="5" fillId="0" borderId="0" xfId="1" applyNumberFormat="1" applyFont="1" applyAlignment="1">
      <alignment vertical="center"/>
    </xf>
    <xf numFmtId="164" fontId="5" fillId="0" borderId="0" xfId="1" applyNumberFormat="1" applyFont="1" applyAlignment="1">
      <alignment horizontal="center" vertical="center"/>
    </xf>
    <xf numFmtId="164" fontId="5" fillId="0" borderId="0" xfId="1" applyNumberFormat="1" applyFont="1" applyFill="1" applyAlignment="1">
      <alignment vertical="center"/>
    </xf>
    <xf numFmtId="0" fontId="5" fillId="0" borderId="0" xfId="1" applyFont="1" applyFill="1" applyAlignment="1">
      <alignment vertical="center"/>
    </xf>
    <xf numFmtId="165" fontId="5" fillId="0" borderId="0" xfId="1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8" fillId="0" borderId="0" xfId="1" applyFont="1" applyAlignment="1">
      <alignment vertical="center"/>
    </xf>
    <xf numFmtId="0" fontId="13" fillId="0" borderId="0" xfId="1" applyFont="1" applyFill="1" applyAlignment="1">
      <alignment vertical="center"/>
    </xf>
    <xf numFmtId="0" fontId="5" fillId="3" borderId="0" xfId="1" applyFont="1" applyFill="1" applyAlignment="1">
      <alignment vertical="center"/>
    </xf>
    <xf numFmtId="0" fontId="10" fillId="0" borderId="0" xfId="1" applyFont="1" applyBorder="1" applyAlignment="1">
      <alignment horizontal="left" vertical="center"/>
    </xf>
    <xf numFmtId="164" fontId="10" fillId="0" borderId="0" xfId="1" applyNumberFormat="1" applyFont="1" applyBorder="1" applyAlignment="1">
      <alignment horizontal="right" vertical="center"/>
    </xf>
    <xf numFmtId="164" fontId="14" fillId="0" borderId="0" xfId="0" applyNumberFormat="1" applyFont="1" applyFill="1" applyBorder="1" applyAlignment="1">
      <alignment horizontal="left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3" fontId="5" fillId="0" borderId="7" xfId="0" applyNumberFormat="1" applyFont="1" applyFill="1" applyBorder="1" applyAlignment="1">
      <alignment horizontal="center" vertical="center" wrapText="1"/>
    </xf>
    <xf numFmtId="3" fontId="15" fillId="0" borderId="7" xfId="0" applyNumberFormat="1" applyFont="1" applyFill="1" applyBorder="1" applyAlignment="1">
      <alignment horizontal="center" vertical="center" wrapText="1"/>
    </xf>
    <xf numFmtId="164" fontId="14" fillId="0" borderId="7" xfId="0" applyNumberFormat="1" applyFont="1" applyFill="1" applyBorder="1" applyAlignment="1">
      <alignment horizontal="center" vertical="center" wrapText="1"/>
    </xf>
    <xf numFmtId="164" fontId="16" fillId="0" borderId="7" xfId="0" applyNumberFormat="1" applyFont="1" applyFill="1" applyBorder="1" applyAlignment="1">
      <alignment horizontal="center" vertical="center" wrapText="1"/>
    </xf>
    <xf numFmtId="0" fontId="17" fillId="0" borderId="7" xfId="1" applyFont="1" applyBorder="1" applyAlignment="1">
      <alignment horizontal="left" vertical="center" wrapText="1"/>
    </xf>
    <xf numFmtId="0" fontId="17" fillId="0" borderId="7" xfId="1" applyFont="1" applyFill="1" applyBorder="1" applyAlignment="1">
      <alignment horizontal="left" vertical="center" wrapText="1"/>
    </xf>
    <xf numFmtId="0" fontId="9" fillId="0" borderId="9" xfId="1" applyFont="1" applyBorder="1" applyAlignment="1">
      <alignment vertical="center" wrapText="1"/>
    </xf>
    <xf numFmtId="164" fontId="8" fillId="0" borderId="0" xfId="1" applyNumberFormat="1" applyFont="1" applyAlignment="1">
      <alignment vertical="center"/>
    </xf>
    <xf numFmtId="0" fontId="18" fillId="0" borderId="0" xfId="1" applyFont="1" applyFill="1" applyAlignment="1">
      <alignment vertical="center"/>
    </xf>
    <xf numFmtId="0" fontId="19" fillId="0" borderId="7" xfId="1" applyFont="1" applyBorder="1" applyAlignment="1">
      <alignment horizontal="left" vertical="center" wrapText="1"/>
    </xf>
    <xf numFmtId="0" fontId="9" fillId="0" borderId="7" xfId="1" applyFont="1" applyBorder="1" applyAlignment="1">
      <alignment vertical="center" wrapText="1"/>
    </xf>
    <xf numFmtId="0" fontId="4" fillId="2" borderId="14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20" fillId="0" borderId="7" xfId="1" applyFont="1" applyBorder="1" applyAlignment="1">
      <alignment horizontal="left" vertical="center" wrapText="1"/>
    </xf>
    <xf numFmtId="4" fontId="4" fillId="0" borderId="2" xfId="1" applyNumberFormat="1" applyFont="1" applyBorder="1" applyAlignment="1">
      <alignment horizontal="right" vertical="center"/>
    </xf>
    <xf numFmtId="4" fontId="17" fillId="0" borderId="16" xfId="1" applyNumberFormat="1" applyFont="1" applyFill="1" applyBorder="1" applyAlignment="1">
      <alignment horizontal="right" vertical="center" wrapText="1"/>
    </xf>
    <xf numFmtId="4" fontId="9" fillId="0" borderId="16" xfId="1" applyNumberFormat="1" applyFont="1" applyBorder="1" applyAlignment="1">
      <alignment vertical="center" wrapText="1"/>
    </xf>
    <xf numFmtId="4" fontId="4" fillId="0" borderId="16" xfId="1" applyNumberFormat="1" applyFont="1" applyBorder="1" applyAlignment="1">
      <alignment vertical="center" wrapText="1"/>
    </xf>
    <xf numFmtId="4" fontId="9" fillId="0" borderId="17" xfId="1" applyNumberFormat="1" applyFont="1" applyBorder="1" applyAlignment="1">
      <alignment horizontal="right" vertical="center" wrapText="1"/>
    </xf>
    <xf numFmtId="4" fontId="4" fillId="0" borderId="1" xfId="1" applyNumberFormat="1" applyFont="1" applyBorder="1" applyAlignment="1">
      <alignment horizontal="right" vertical="center"/>
    </xf>
    <xf numFmtId="4" fontId="9" fillId="0" borderId="7" xfId="1" applyNumberFormat="1" applyFont="1" applyBorder="1" applyAlignment="1">
      <alignment horizontal="right" vertical="center"/>
    </xf>
    <xf numFmtId="4" fontId="19" fillId="0" borderId="8" xfId="1" applyNumberFormat="1" applyFont="1" applyFill="1" applyBorder="1" applyAlignment="1">
      <alignment horizontal="right" vertical="center"/>
    </xf>
    <xf numFmtId="4" fontId="17" fillId="0" borderId="8" xfId="1" applyNumberFormat="1" applyFont="1" applyFill="1" applyBorder="1" applyAlignment="1">
      <alignment horizontal="right" vertical="center"/>
    </xf>
    <xf numFmtId="4" fontId="4" fillId="0" borderId="8" xfId="1" applyNumberFormat="1" applyFont="1" applyFill="1" applyBorder="1" applyAlignment="1">
      <alignment horizontal="right" vertical="center"/>
    </xf>
    <xf numFmtId="4" fontId="9" fillId="0" borderId="12" xfId="1" applyNumberFormat="1" applyFont="1" applyFill="1" applyBorder="1" applyAlignment="1">
      <alignment horizontal="right" vertical="center"/>
    </xf>
    <xf numFmtId="4" fontId="10" fillId="0" borderId="13" xfId="1" applyNumberFormat="1" applyFont="1" applyBorder="1" applyAlignment="1">
      <alignment horizontal="right" vertical="center"/>
    </xf>
    <xf numFmtId="4" fontId="9" fillId="0" borderId="8" xfId="1" applyNumberFormat="1" applyFont="1" applyBorder="1" applyAlignment="1">
      <alignment horizontal="right" vertical="center"/>
    </xf>
    <xf numFmtId="4" fontId="19" fillId="0" borderId="16" xfId="1" applyNumberFormat="1" applyFont="1" applyBorder="1" applyAlignment="1">
      <alignment horizontal="right" vertical="center" wrapText="1"/>
    </xf>
    <xf numFmtId="4" fontId="19" fillId="0" borderId="18" xfId="1" applyNumberFormat="1" applyFont="1" applyBorder="1" applyAlignment="1">
      <alignment horizontal="right" vertical="center" wrapText="1"/>
    </xf>
    <xf numFmtId="4" fontId="19" fillId="0" borderId="8" xfId="1" applyNumberFormat="1" applyFont="1" applyBorder="1" applyAlignment="1">
      <alignment horizontal="right" vertical="center" wrapText="1"/>
    </xf>
    <xf numFmtId="4" fontId="19" fillId="0" borderId="19" xfId="1" applyNumberFormat="1" applyFont="1" applyBorder="1" applyAlignment="1">
      <alignment horizontal="right" vertical="center" wrapText="1"/>
    </xf>
    <xf numFmtId="0" fontId="10" fillId="0" borderId="10" xfId="1" applyFont="1" applyBorder="1" applyAlignment="1">
      <alignment horizontal="left" vertical="center"/>
    </xf>
    <xf numFmtId="0" fontId="10" fillId="0" borderId="11" xfId="1" applyFont="1" applyBorder="1" applyAlignment="1">
      <alignment horizontal="left" vertical="center"/>
    </xf>
    <xf numFmtId="0" fontId="2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usernames" Target="revisions/userNames.xml"/><Relationship Id="rId5" Type="http://schemas.openxmlformats.org/officeDocument/2006/relationships/calcChain" Target="calcChain.xml"/><Relationship Id="rId10" Type="http://schemas.openxmlformats.org/officeDocument/2006/relationships/revisionHeaders" Target="revisions/revisionHeaders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revisions/_rels/revisionHeaders.xml.rels><?xml version="1.0" encoding="UTF-8" standalone="yes"?>
<Relationships xmlns="http://schemas.openxmlformats.org/package/2006/relationships"><Relationship Id="rId52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248A00E-8ADC-4C3D-98CA-84EADF73E132}" diskRevisions="1" revisionId="393" version="8">
  <header guid="{D248A00E-8ADC-4C3D-98CA-84EADF73E132}" dateTime="2019-10-24T16:05:18" maxSheetId="2" userName="Ołdakowski Robert" r:id="rId52" minRId="393">
    <sheetIdMap count="1">
      <sheetId val="1"/>
    </sheetIdMap>
  </header>
</header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3" sId="1">
    <oc r="E3" t="inlineStr">
      <is>
        <t>do Umowy z dnia …………………….. na realizację programu „Pomoc w zakresie finansowania kosztów zarządzania infrastrukturą kolejową, w tym jej utrzymania i remontów do 2023 roku"</t>
      </is>
    </oc>
    <nc r="E3" t="inlineStr">
      <is>
        <t>do Umowy z dnia 21 sierpnia 2019 r. na realizację programu „Pomoc w zakresie finansowania kosztów zarządzania infrastrukturą kolejową, w tym jej utrzymania i remontów do 2023 roku"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showGridLines="0" tabSelected="1" zoomScale="80" zoomScaleNormal="60" workbookViewId="0">
      <selection activeCell="E10" sqref="E10"/>
    </sheetView>
  </sheetViews>
  <sheetFormatPr defaultColWidth="9" defaultRowHeight="13.8"/>
  <cols>
    <col min="1" max="1" width="8.59765625" style="5" customWidth="1"/>
    <col min="2" max="2" width="45.09765625" style="6" customWidth="1"/>
    <col min="3" max="8" width="15.59765625" style="6" customWidth="1"/>
    <col min="9" max="9" width="20.59765625" style="6" customWidth="1"/>
    <col min="10" max="10" width="9" style="6"/>
    <col min="11" max="11" width="9" style="6" customWidth="1"/>
    <col min="12" max="12" width="9.09765625" style="6" customWidth="1"/>
    <col min="13" max="13" width="9" style="6" customWidth="1"/>
    <col min="14" max="16384" width="9" style="6"/>
  </cols>
  <sheetData>
    <row r="1" spans="1:19" ht="31.5" customHeight="1">
      <c r="B1" s="7"/>
      <c r="C1" s="7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19" s="2" customFormat="1" ht="15.75" customHeight="1">
      <c r="A2" s="62" t="s">
        <v>16</v>
      </c>
      <c r="B2" s="62"/>
      <c r="C2" s="62"/>
      <c r="D2" s="62"/>
      <c r="E2" s="62"/>
      <c r="F2" s="62"/>
      <c r="G2" s="62"/>
      <c r="H2" s="62"/>
      <c r="I2" s="62"/>
      <c r="J2" s="1"/>
    </row>
    <row r="3" spans="1:19" s="3" customFormat="1" ht="51.9" customHeight="1">
      <c r="E3" s="63" t="s">
        <v>20</v>
      </c>
      <c r="F3" s="63"/>
      <c r="G3" s="63"/>
      <c r="H3" s="63"/>
      <c r="I3" s="63"/>
      <c r="J3" s="4"/>
    </row>
    <row r="4" spans="1:19" ht="14.4">
      <c r="K4" s="37"/>
    </row>
    <row r="5" spans="1:19" s="21" customFormat="1" ht="35.25" customHeight="1">
      <c r="A5" s="64" t="s">
        <v>15</v>
      </c>
      <c r="B5" s="64"/>
      <c r="C5" s="64"/>
      <c r="D5" s="64"/>
      <c r="E5" s="64"/>
      <c r="F5" s="64"/>
      <c r="G5" s="64"/>
      <c r="H5" s="64"/>
      <c r="I5" s="64"/>
    </row>
    <row r="6" spans="1:19" ht="27" customHeight="1" thickBot="1"/>
    <row r="7" spans="1:19" s="7" customFormat="1" ht="31.5" customHeight="1">
      <c r="A7" s="65" t="s">
        <v>0</v>
      </c>
      <c r="B7" s="65" t="s">
        <v>1</v>
      </c>
      <c r="C7" s="40"/>
      <c r="D7" s="67"/>
      <c r="E7" s="67"/>
      <c r="F7" s="67"/>
      <c r="G7" s="67"/>
      <c r="H7" s="68"/>
      <c r="I7" s="69" t="s">
        <v>11</v>
      </c>
    </row>
    <row r="8" spans="1:19" s="7" customFormat="1" ht="31.5" customHeight="1" thickBot="1">
      <c r="A8" s="66"/>
      <c r="B8" s="66"/>
      <c r="C8" s="41">
        <v>2018</v>
      </c>
      <c r="D8" s="8">
        <v>2019</v>
      </c>
      <c r="E8" s="8">
        <v>2020</v>
      </c>
      <c r="F8" s="8">
        <v>2021</v>
      </c>
      <c r="G8" s="8">
        <v>2022</v>
      </c>
      <c r="H8" s="9">
        <v>2023</v>
      </c>
      <c r="I8" s="70"/>
      <c r="J8" s="22"/>
      <c r="K8" s="22"/>
      <c r="L8" s="22"/>
    </row>
    <row r="9" spans="1:19" s="7" customFormat="1" ht="40.5" customHeight="1">
      <c r="A9" s="28" t="s">
        <v>4</v>
      </c>
      <c r="B9" s="10" t="s">
        <v>18</v>
      </c>
      <c r="C9" s="43">
        <f>C10+C15</f>
        <v>1216.048869090909</v>
      </c>
      <c r="D9" s="43">
        <f>D10+D15</f>
        <v>1653.3413532</v>
      </c>
      <c r="E9" s="43">
        <f>E10+E15</f>
        <v>1655.848865464</v>
      </c>
      <c r="F9" s="43">
        <f>F10+F15</f>
        <v>1656.3865279732802</v>
      </c>
      <c r="G9" s="43">
        <f t="shared" ref="G9" si="0">G10+G15</f>
        <v>1657.7449437327455</v>
      </c>
      <c r="H9" s="43">
        <f>H10+H15</f>
        <v>1655.0547278074005</v>
      </c>
      <c r="I9" s="48">
        <f>D9+E9+F9+G9+H9</f>
        <v>8278.3764181774259</v>
      </c>
      <c r="J9" s="22"/>
      <c r="K9" s="36"/>
      <c r="L9" s="36"/>
      <c r="M9" s="36"/>
      <c r="N9" s="36"/>
      <c r="O9" s="36"/>
      <c r="P9" s="36"/>
      <c r="Q9" s="36"/>
    </row>
    <row r="10" spans="1:19" s="11" customFormat="1" ht="31.5" customHeight="1">
      <c r="A10" s="32" t="s">
        <v>5</v>
      </c>
      <c r="B10" s="42" t="s">
        <v>19</v>
      </c>
      <c r="C10" s="55">
        <f t="shared" ref="C10:H10" si="1">C14+C13+C12+C11</f>
        <v>1197.3488690909089</v>
      </c>
      <c r="D10" s="55">
        <f t="shared" si="1"/>
        <v>1634.2673531999999</v>
      </c>
      <c r="E10" s="55">
        <f t="shared" si="1"/>
        <v>1636.3933854639999</v>
      </c>
      <c r="F10" s="55">
        <f t="shared" si="1"/>
        <v>1636.5419383732801</v>
      </c>
      <c r="G10" s="55">
        <f t="shared" si="1"/>
        <v>1637.5034623407455</v>
      </c>
      <c r="H10" s="55">
        <f t="shared" si="1"/>
        <v>1634.4084167875606</v>
      </c>
      <c r="I10" s="49">
        <f t="shared" ref="I10:I17" si="2">SUM(D10:H10)</f>
        <v>8179.1145561655858</v>
      </c>
      <c r="J10" s="22"/>
      <c r="K10" s="22"/>
      <c r="L10" s="22"/>
    </row>
    <row r="11" spans="1:19" s="22" customFormat="1" ht="31.5" customHeight="1">
      <c r="A11" s="30">
        <v>1</v>
      </c>
      <c r="B11" s="38" t="s">
        <v>9</v>
      </c>
      <c r="C11" s="56">
        <v>694.18546909090901</v>
      </c>
      <c r="D11" s="50">
        <f>1130</f>
        <v>1130</v>
      </c>
      <c r="E11" s="50">
        <f>1119</f>
        <v>1119</v>
      </c>
      <c r="F11" s="50">
        <f>1118</f>
        <v>1118</v>
      </c>
      <c r="G11" s="50">
        <f>1118</f>
        <v>1118</v>
      </c>
      <c r="H11" s="50">
        <f>1116</f>
        <v>1116</v>
      </c>
      <c r="I11" s="49">
        <f t="shared" si="2"/>
        <v>5601</v>
      </c>
      <c r="K11" s="36"/>
      <c r="L11" s="36"/>
      <c r="M11" s="36"/>
      <c r="N11" s="36"/>
      <c r="O11" s="36"/>
      <c r="P11" s="36"/>
      <c r="Q11" s="36"/>
    </row>
    <row r="12" spans="1:19" s="22" customFormat="1" ht="31.5" customHeight="1">
      <c r="A12" s="30">
        <v>2</v>
      </c>
      <c r="B12" s="38" t="s">
        <v>2</v>
      </c>
      <c r="C12" s="56">
        <v>55.197659999999999</v>
      </c>
      <c r="D12" s="50">
        <v>56.301613199999998</v>
      </c>
      <c r="E12" s="50">
        <v>57.427645464000001</v>
      </c>
      <c r="F12" s="50">
        <v>58.57619837328</v>
      </c>
      <c r="G12" s="50">
        <v>59.747722340745604</v>
      </c>
      <c r="H12" s="50">
        <v>60.942676787560515</v>
      </c>
      <c r="I12" s="49">
        <f t="shared" si="2"/>
        <v>292.99585616558613</v>
      </c>
    </row>
    <row r="13" spans="1:19" s="23" customFormat="1" ht="30.75" customHeight="1">
      <c r="A13" s="29">
        <v>3</v>
      </c>
      <c r="B13" s="34" t="s">
        <v>10</v>
      </c>
      <c r="C13" s="44">
        <v>34.195740000000001</v>
      </c>
      <c r="D13" s="51">
        <v>34.195740000000001</v>
      </c>
      <c r="E13" s="51">
        <v>46.195740000000001</v>
      </c>
      <c r="F13" s="51">
        <v>46.195740000000001</v>
      </c>
      <c r="G13" s="51">
        <v>46.195740000000001</v>
      </c>
      <c r="H13" s="51">
        <v>46.195740000000001</v>
      </c>
      <c r="I13" s="49">
        <f t="shared" si="2"/>
        <v>218.9787</v>
      </c>
      <c r="J13" s="22"/>
      <c r="K13" s="22"/>
      <c r="L13" s="22"/>
    </row>
    <row r="14" spans="1:19" s="11" customFormat="1" ht="31.5" customHeight="1">
      <c r="A14" s="30">
        <v>4</v>
      </c>
      <c r="B14" s="33" t="s">
        <v>3</v>
      </c>
      <c r="C14" s="57">
        <v>413.77</v>
      </c>
      <c r="D14" s="58">
        <v>413.77</v>
      </c>
      <c r="E14" s="58">
        <v>413.77</v>
      </c>
      <c r="F14" s="58">
        <v>413.77</v>
      </c>
      <c r="G14" s="58">
        <v>413.56</v>
      </c>
      <c r="H14" s="59">
        <v>411.27</v>
      </c>
      <c r="I14" s="49">
        <f t="shared" si="2"/>
        <v>2066.14</v>
      </c>
      <c r="J14" s="22"/>
      <c r="K14" s="36"/>
      <c r="L14" s="36"/>
      <c r="M14" s="36"/>
      <c r="N14" s="36"/>
      <c r="O14" s="36"/>
      <c r="P14" s="36"/>
      <c r="Q14" s="36"/>
    </row>
    <row r="15" spans="1:19" s="7" customFormat="1" ht="37.5" customHeight="1">
      <c r="A15" s="31" t="s">
        <v>6</v>
      </c>
      <c r="B15" s="39" t="s">
        <v>12</v>
      </c>
      <c r="C15" s="45">
        <v>18.7</v>
      </c>
      <c r="D15" s="52">
        <v>19.073999999999998</v>
      </c>
      <c r="E15" s="52">
        <v>19.455479999999998</v>
      </c>
      <c r="F15" s="52">
        <v>19.844589599999999</v>
      </c>
      <c r="G15" s="52">
        <v>20.241481392000001</v>
      </c>
      <c r="H15" s="52">
        <v>20.646311019840002</v>
      </c>
      <c r="I15" s="49">
        <f t="shared" si="2"/>
        <v>99.261862011839995</v>
      </c>
      <c r="J15" s="22"/>
      <c r="K15" s="22"/>
      <c r="L15" s="22"/>
    </row>
    <row r="16" spans="1:19" s="7" customFormat="1" ht="36" customHeight="1">
      <c r="A16" s="31" t="s">
        <v>7</v>
      </c>
      <c r="B16" s="12" t="s">
        <v>13</v>
      </c>
      <c r="C16" s="46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49">
        <f t="shared" si="2"/>
        <v>0</v>
      </c>
      <c r="J16" s="22"/>
      <c r="K16" s="36"/>
      <c r="L16" s="36"/>
      <c r="M16" s="36"/>
      <c r="N16" s="36"/>
      <c r="O16" s="36"/>
      <c r="P16" s="36"/>
      <c r="Q16" s="36"/>
    </row>
    <row r="17" spans="1:17" s="7" customFormat="1" ht="40.5" customHeight="1" thickBot="1">
      <c r="A17" s="32" t="s">
        <v>8</v>
      </c>
      <c r="B17" s="35" t="s">
        <v>14</v>
      </c>
      <c r="C17" s="47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49">
        <f t="shared" si="2"/>
        <v>0</v>
      </c>
      <c r="J17" s="22"/>
      <c r="K17" s="36"/>
      <c r="L17" s="36"/>
      <c r="M17" s="36"/>
      <c r="N17" s="36"/>
      <c r="O17" s="36"/>
      <c r="P17" s="36"/>
      <c r="Q17" s="36"/>
    </row>
    <row r="18" spans="1:17" s="14" customFormat="1" ht="31.5" customHeight="1" thickBot="1">
      <c r="A18" s="60" t="s">
        <v>17</v>
      </c>
      <c r="B18" s="61"/>
      <c r="C18" s="54">
        <f t="shared" ref="C18:H18" si="3">SUM(C9+C16+C17)</f>
        <v>1216.048869090909</v>
      </c>
      <c r="D18" s="54">
        <f t="shared" si="3"/>
        <v>1653.3413532</v>
      </c>
      <c r="E18" s="54">
        <f t="shared" si="3"/>
        <v>1655.848865464</v>
      </c>
      <c r="F18" s="54">
        <f t="shared" si="3"/>
        <v>1656.3865279732802</v>
      </c>
      <c r="G18" s="54">
        <f t="shared" si="3"/>
        <v>1657.7449437327455</v>
      </c>
      <c r="H18" s="54">
        <f t="shared" si="3"/>
        <v>1655.0547278074005</v>
      </c>
      <c r="I18" s="54">
        <f>SUM(D18:H18)</f>
        <v>8278.3764181774259</v>
      </c>
      <c r="J18" s="22"/>
      <c r="K18" s="36"/>
      <c r="L18" s="36"/>
      <c r="M18" s="36"/>
      <c r="N18" s="36"/>
      <c r="O18" s="36"/>
      <c r="P18" s="36"/>
      <c r="Q18" s="36"/>
    </row>
    <row r="19" spans="1:17" s="14" customFormat="1" ht="31.5" customHeight="1">
      <c r="A19" s="25"/>
      <c r="B19" s="25"/>
      <c r="C19" s="25"/>
      <c r="D19" s="26"/>
      <c r="E19" s="26"/>
      <c r="F19" s="26"/>
      <c r="G19" s="26"/>
      <c r="H19" s="26"/>
      <c r="I19" s="26"/>
      <c r="J19" s="7"/>
      <c r="K19" s="27"/>
      <c r="L19" s="27"/>
      <c r="M19" s="13"/>
      <c r="N19" s="13"/>
      <c r="O19" s="13"/>
    </row>
    <row r="20" spans="1:17" s="14" customFormat="1" ht="31.5" customHeight="1">
      <c r="A20" s="25"/>
      <c r="B20" s="25"/>
      <c r="C20" s="25"/>
      <c r="D20" s="26"/>
      <c r="E20" s="26"/>
      <c r="F20" s="26"/>
      <c r="G20" s="26"/>
      <c r="H20" s="26"/>
      <c r="I20" s="26"/>
      <c r="J20" s="7"/>
      <c r="K20" s="27"/>
      <c r="L20" s="27"/>
      <c r="M20" s="13"/>
      <c r="N20" s="13"/>
      <c r="O20" s="13"/>
    </row>
    <row r="21" spans="1:17">
      <c r="B21" s="15"/>
      <c r="C21" s="15"/>
      <c r="D21" s="17"/>
      <c r="E21" s="16"/>
      <c r="F21" s="16"/>
      <c r="G21" s="16"/>
      <c r="H21" s="16"/>
      <c r="I21" s="18"/>
      <c r="J21" s="19"/>
      <c r="K21" s="19"/>
      <c r="L21" s="19"/>
      <c r="M21" s="19"/>
      <c r="N21" s="19"/>
      <c r="O21" s="19"/>
    </row>
    <row r="22" spans="1:17">
      <c r="D22" s="20"/>
      <c r="E22" s="20"/>
      <c r="F22" s="20"/>
      <c r="G22" s="20"/>
      <c r="H22" s="20"/>
      <c r="I22" s="19"/>
      <c r="J22" s="19"/>
      <c r="K22" s="19"/>
      <c r="L22" s="19"/>
      <c r="M22" s="19"/>
      <c r="N22" s="19"/>
      <c r="O22" s="19"/>
    </row>
    <row r="23" spans="1:17">
      <c r="D23" s="16"/>
      <c r="E23" s="16"/>
      <c r="F23" s="16"/>
      <c r="G23" s="16"/>
      <c r="H23" s="16"/>
      <c r="I23" s="16"/>
      <c r="J23" s="19"/>
      <c r="K23" s="19"/>
      <c r="L23" s="19"/>
      <c r="M23" s="19"/>
      <c r="N23" s="19"/>
      <c r="O23" s="19"/>
    </row>
    <row r="24" spans="1:17">
      <c r="D24" s="16"/>
      <c r="E24" s="16"/>
      <c r="F24" s="16"/>
      <c r="G24" s="16"/>
      <c r="H24" s="16"/>
    </row>
  </sheetData>
  <customSheetViews>
    <customSheetView guid="{C5052A70-7B7D-4759-BB10-43B463C13F82}" scale="80" showPageBreaks="1" showGridLines="0" fitToPage="1" printArea="1" topLeftCell="A4">
      <selection activeCell="O11" sqref="O11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scale="66" orientation="landscape" r:id="rId1"/>
    </customSheetView>
    <customSheetView guid="{CB58D065-A503-4F02-AC05-04A4FE3FDF82}" scale="80" showPageBreaks="1" showGridLines="0" fitToPage="1" printArea="1" topLeftCell="A16">
      <selection activeCell="B1" sqref="B1:C1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scale="58" orientation="landscape" r:id="rId2"/>
    </customSheetView>
    <customSheetView guid="{B28C9AE1-A301-4306-B61A-A190CEA3BF7E}" scale="80" showGridLines="0" fitToPage="1">
      <selection activeCell="B9" sqref="B9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scale="60" orientation="landscape" r:id="rId3"/>
    </customSheetView>
    <customSheetView guid="{898D7529-B182-419D-8387-07E9DBE4AEFC}" scale="80" showGridLines="0" fitToPage="1">
      <selection activeCell="B10" sqref="B10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scale="58" orientation="landscape" r:id="rId4"/>
    </customSheetView>
    <customSheetView guid="{086B0705-17E4-4DD4-9B17-908CB570503C}" scale="80" showPageBreaks="1" showGridLines="0" fitToPage="1" printArea="1" topLeftCell="A17">
      <selection activeCell="C34" sqref="C34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scale="57" orientation="landscape" r:id="rId5"/>
    </customSheetView>
    <customSheetView guid="{45CABD82-88D0-4CBA-ADEC-30CE5645A42F}" scale="60" showPageBreaks="1" showGridLines="0" fitToPage="1" printArea="1" topLeftCell="A4">
      <selection activeCell="D33" sqref="D33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scale="55" orientation="landscape" r:id="rId6"/>
    </customSheetView>
    <customSheetView guid="{411ADA25-F435-4A36-8414-F4D6A0ABF9D7}" scale="80" showGridLines="0" fitToPage="1" topLeftCell="A7">
      <selection activeCell="A20" sqref="A20:H20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scale="57" orientation="landscape" r:id="rId7"/>
    </customSheetView>
    <customSheetView guid="{6BF14C59-3854-4367-B2BD-6DDA69F67ECE}" scale="80" showGridLines="0" fitToPage="1" printArea="1">
      <selection activeCell="N12" sqref="N12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scale="66" orientation="landscape" r:id="rId8"/>
    </customSheetView>
    <customSheetView guid="{F5084999-653B-4DCA-9390-805B1455ECE1}" scale="80" showPageBreaks="1" showGridLines="0" fitToPage="1" printArea="1">
      <selection activeCell="L8" sqref="L8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scale="23" orientation="landscape" r:id="rId9"/>
    </customSheetView>
    <customSheetView guid="{B8044600-EFEF-4BDE-B6A7-B4EECB1931A1}" scale="80" showGridLines="0" fitToPage="1">
      <selection activeCell="D11" sqref="D11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scale="71" orientation="landscape" r:id="rId10"/>
    </customSheetView>
    <customSheetView guid="{71D82A13-C3FF-44AF-AED8-974484C91D74}" scale="80" showGridLines="0" fitToPage="1">
      <selection activeCell="D22" sqref="D22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scale="71" orientation="landscape" r:id="rId11"/>
    </customSheetView>
    <customSheetView guid="{41469D64-62DA-42B4-A057-9A674394C7BA}" scale="80" showGridLines="0" fitToPage="1" topLeftCell="A7">
      <selection activeCell="B10" sqref="B10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scale="71" orientation="landscape" r:id="rId12"/>
    </customSheetView>
  </customSheetViews>
  <mergeCells count="8">
    <mergeCell ref="A18:B18"/>
    <mergeCell ref="A2:I2"/>
    <mergeCell ref="E3:I3"/>
    <mergeCell ref="A5:I5"/>
    <mergeCell ref="A7:A8"/>
    <mergeCell ref="B7:B8"/>
    <mergeCell ref="D7:H7"/>
    <mergeCell ref="I7:I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1" orientation="landscape" r:id="rId1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737FAB4BEF1044A5F7B6A3CB916EAC" ma:contentTypeVersion="0" ma:contentTypeDescription="Utwórz nowy dokument." ma:contentTypeScope="" ma:versionID="8807d0b104f3522ec81ce20e2a1850dd">
  <xsd:schema xmlns:xsd="http://www.w3.org/2001/XMLSchema" xmlns:xs="http://www.w3.org/2001/XMLSchema" xmlns:p="http://schemas.microsoft.com/office/2006/metadata/properties" xmlns:ns2="5790c09d-5b64-4959-95f9-23650bcbd207" targetNamespace="http://schemas.microsoft.com/office/2006/metadata/properties" ma:root="true" ma:fieldsID="967d39d7167160a3f34c95adddba83fb" ns2:_="">
    <xsd:import namespace="5790c09d-5b64-4959-95f9-23650bcbd20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0c09d-5b64-4959-95f9-23650bcbd20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rtość identyfikatora dokumentu" ma:description="Wartość identyfikatora dokumentu przypisanego do tego elementu." ma:internalName="_dlc_DocId" ma:readOnly="true">
      <xsd:simpleType>
        <xsd:restriction base="dms:Text"/>
      </xsd:simpleType>
    </xsd:element>
    <xsd:element name="_dlc_DocIdUrl" ma:index="9" nillable="true" ma:displayName="Identyfikator dokumentu" ma:description="Łącze stałe do tego dokumentu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yfikator trwały" ma:description="Zachowaj identyfikator podczas dodawania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790c09d-5b64-4959-95f9-23650bcbd207">4M5JP5TFURRC-623-7</_dlc_DocId>
    <_dlc_DocIdUrl xmlns="5790c09d-5b64-4959-95f9-23650bcbd207">
      <Url>http://e-plk.plk-sa.pl/IKF/_layouts/15/DocIdRedir.aspx?ID=4M5JP5TFURRC-623-7</Url>
      <Description>4M5JP5TFURRC-623-7</Description>
    </_dlc_DocIdUrl>
  </documentManagement>
</p:properties>
</file>

<file path=customXml/itemProps1.xml><?xml version="1.0" encoding="utf-8"?>
<ds:datastoreItem xmlns:ds="http://schemas.openxmlformats.org/officeDocument/2006/customXml" ds:itemID="{4A3EE721-025F-450B-9FD8-01E2759175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90c09d-5b64-4959-95f9-23650bcbd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BFE913-AB67-4053-A7F4-9B2044FD72C8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3F6478EA-F613-43EF-B029-FAF261C5BE7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E8BA2A8-E165-4B2F-9554-D0AD2D11EFC0}">
  <ds:schemaRefs>
    <ds:schemaRef ds:uri="http://www.w3.org/XML/1998/namespace"/>
    <ds:schemaRef ds:uri="http://purl.org/dc/elements/1.1/"/>
    <ds:schemaRef ds:uri="5790c09d-5b64-4959-95f9-23650bcbd207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5 - Plan Kosztów</vt:lpstr>
      <vt:lpstr>'załącznik nr 5 - Plan Kosztów'!Obszar_wydruku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Sikora Ryszard</dc:creator>
  <cp:lastModifiedBy>Ołdakowski Robert</cp:lastModifiedBy>
  <cp:lastPrinted>2019-02-15T06:31:35Z</cp:lastPrinted>
  <dcterms:created xsi:type="dcterms:W3CDTF">2016-10-11T07:20:41Z</dcterms:created>
  <dcterms:modified xsi:type="dcterms:W3CDTF">2019-10-24T14:05:18Z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0x0101007F737FAB4BEF1044A5F7B6A3CB916EAC</vt:lpwstr>
  </property>
  <property fmtid="{D5CDD505-2E9C-101B-9397-08002B2CF9AE}" pid="3" name="_dlc_DocIdItemGuid">
    <vt:lpwstr>ab81056d-1e53-4a60-98df-0b450a97ecef</vt:lpwstr>
  </property>
</Properties>
</file>