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GMINY" sheetId="1" r:id="rId1"/>
    <sheet name="POWIATY" sheetId="2" r:id="rId2"/>
    <sheet name="SAMORZĄD WOJEWÓDZTWA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L134" i="1" l="1"/>
  <c r="I131" i="1"/>
  <c r="G133" i="1"/>
  <c r="E131" i="1"/>
  <c r="Q40" i="2"/>
  <c r="G12" i="3"/>
  <c r="H12" i="3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9" i="1"/>
  <c r="W125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9" i="1"/>
  <c r="U125" i="1" s="1"/>
  <c r="U126" i="1" s="1"/>
  <c r="J12" i="3"/>
  <c r="K11" i="3"/>
  <c r="K10" i="3"/>
  <c r="K8" i="3"/>
  <c r="K7" i="3"/>
  <c r="K9" i="3"/>
  <c r="J8" i="3" l="1"/>
  <c r="J9" i="3"/>
  <c r="J10" i="3"/>
  <c r="J11" i="3"/>
  <c r="J7" i="3"/>
  <c r="U33" i="2"/>
  <c r="R33" i="2"/>
  <c r="Q33" i="2"/>
  <c r="N33" i="2"/>
  <c r="M33" i="2"/>
  <c r="L33" i="2"/>
  <c r="J33" i="2"/>
  <c r="I33" i="2"/>
  <c r="F33" i="2"/>
  <c r="C33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11" i="2"/>
  <c r="U32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11" i="2"/>
  <c r="N32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11" i="2"/>
  <c r="K32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11" i="2"/>
  <c r="J32" i="2"/>
  <c r="I32" i="2"/>
  <c r="F32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11" i="2"/>
  <c r="C32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11" i="2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90" i="1"/>
  <c r="Z125" i="1"/>
  <c r="I125" i="1"/>
  <c r="I126" i="1" s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9" i="1"/>
  <c r="AC125" i="1"/>
  <c r="AA125" i="1"/>
  <c r="AA126" i="1" s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9" i="1"/>
  <c r="Q125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9" i="1"/>
  <c r="M125" i="1"/>
  <c r="L125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9" i="1"/>
  <c r="J125" i="1" s="1"/>
  <c r="J126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9" i="1"/>
  <c r="AD125" i="1" l="1"/>
  <c r="AD126" i="1" s="1"/>
  <c r="AI125" i="1"/>
  <c r="AI126" i="1" s="1"/>
  <c r="R125" i="1"/>
  <c r="R126" i="1" s="1"/>
  <c r="X125" i="1"/>
  <c r="X126" i="1" s="1"/>
  <c r="T32" i="2"/>
  <c r="AV125" i="1"/>
  <c r="AH125" i="1"/>
  <c r="AG125" i="1"/>
  <c r="AB125" i="1"/>
  <c r="Y125" i="1"/>
  <c r="I12" i="3" l="1"/>
  <c r="AF125" i="1"/>
  <c r="P32" i="2" l="1"/>
  <c r="Q32" i="2"/>
  <c r="R32" i="2"/>
  <c r="E32" i="2" l="1"/>
  <c r="H32" i="2"/>
  <c r="T125" i="1"/>
  <c r="P125" i="1"/>
  <c r="D32" i="2"/>
  <c r="S32" i="2"/>
  <c r="V125" i="1" l="1"/>
  <c r="AE125" i="1"/>
  <c r="AJ125" i="1"/>
  <c r="AK125" i="1"/>
  <c r="V32" i="2" l="1"/>
  <c r="O125" i="1"/>
  <c r="H125" i="1"/>
  <c r="AR125" i="1"/>
  <c r="AQ125" i="1"/>
  <c r="N125" i="1" l="1"/>
  <c r="N126" i="1" s="1"/>
  <c r="F125" i="1"/>
  <c r="F126" i="1" s="1"/>
  <c r="AL125" i="1"/>
  <c r="AL126" i="1" s="1"/>
  <c r="AS125" i="1"/>
  <c r="AS126" i="1" s="1"/>
  <c r="AX125" i="1"/>
  <c r="AX126" i="1" s="1"/>
  <c r="F12" i="3"/>
  <c r="O32" i="2"/>
  <c r="M32" i="2"/>
  <c r="L32" i="2"/>
  <c r="G32" i="2"/>
  <c r="AW125" i="1"/>
  <c r="AU125" i="1"/>
  <c r="AT125" i="1"/>
  <c r="AP125" i="1"/>
  <c r="AO125" i="1"/>
  <c r="AN125" i="1"/>
  <c r="AM125" i="1"/>
  <c r="S125" i="1"/>
  <c r="G125" i="1"/>
  <c r="E125" i="1"/>
  <c r="E126" i="1" s="1"/>
  <c r="D125" i="1"/>
  <c r="D126" i="1" s="1"/>
  <c r="AY125" i="1" l="1"/>
  <c r="AS148" i="1" s="1"/>
</calcChain>
</file>

<file path=xl/sharedStrings.xml><?xml version="1.0" encoding="utf-8"?>
<sst xmlns="http://schemas.openxmlformats.org/spreadsheetml/2006/main" count="603" uniqueCount="325">
  <si>
    <t>Lp</t>
  </si>
  <si>
    <t>Rozdzaj jednostki</t>
  </si>
  <si>
    <t>Jednostka Samorządu Terytorialnego</t>
  </si>
  <si>
    <t>Rozdział 
85195§2010</t>
  </si>
  <si>
    <t>Rodział 
85215 § 2010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</si>
  <si>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</si>
  <si>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</si>
  <si>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</si>
  <si>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</si>
  <si>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</si>
  <si>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</si>
  <si>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</si>
  <si>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</si>
  <si>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</si>
  <si>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</si>
  <si>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</si>
  <si>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</si>
  <si>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</si>
  <si>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</si>
  <si>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</si>
  <si>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</si>
  <si>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</si>
  <si>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</si>
  <si>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</si>
  <si>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</si>
  <si>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</si>
  <si>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</si>
  <si>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</si>
  <si>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</si>
  <si>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</si>
  <si>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</si>
  <si>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</si>
  <si>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</si>
  <si>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</si>
  <si>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</si>
  <si>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</si>
  <si>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</si>
  <si>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Urząd Miasta</t>
  </si>
  <si>
    <t>Barczewo</t>
  </si>
  <si>
    <t>Bartoszyce</t>
  </si>
  <si>
    <t>Biała Piska</t>
  </si>
  <si>
    <t>Biskupiec</t>
  </si>
  <si>
    <t>Bisztynek</t>
  </si>
  <si>
    <t>Braniewo</t>
  </si>
  <si>
    <t>Dobre Miasto</t>
  </si>
  <si>
    <t>Działdowo</t>
  </si>
  <si>
    <t>Elbląg</t>
  </si>
  <si>
    <t>Ełk</t>
  </si>
  <si>
    <t>Frombork</t>
  </si>
  <si>
    <t>Giżycko</t>
  </si>
  <si>
    <t>Gołdap</t>
  </si>
  <si>
    <t>Górowo Ilaw.</t>
  </si>
  <si>
    <t>Iława</t>
  </si>
  <si>
    <t>Jeziorany</t>
  </si>
  <si>
    <t>Kętrzyn</t>
  </si>
  <si>
    <t>Kisielice</t>
  </si>
  <si>
    <t>Korsze</t>
  </si>
  <si>
    <t>Lidzbark Warm.</t>
  </si>
  <si>
    <t>Lidzbark Welski</t>
  </si>
  <si>
    <t>Lubawa</t>
  </si>
  <si>
    <t>Mikołajki</t>
  </si>
  <si>
    <t>Miłakowo</t>
  </si>
  <si>
    <t>Miłomłyn</t>
  </si>
  <si>
    <t>Młynary</t>
  </si>
  <si>
    <t>Morąg</t>
  </si>
  <si>
    <t>Mrągowo</t>
  </si>
  <si>
    <t>Nidzica</t>
  </si>
  <si>
    <t>Nowe Miasto Lub.</t>
  </si>
  <si>
    <t>Olecko</t>
  </si>
  <si>
    <t>Olsztyn</t>
  </si>
  <si>
    <t>33.</t>
  </si>
  <si>
    <t>Olsztynek</t>
  </si>
  <si>
    <t>34.</t>
  </si>
  <si>
    <t>Orneta</t>
  </si>
  <si>
    <t>35.</t>
  </si>
  <si>
    <t>Orzysz</t>
  </si>
  <si>
    <t>36.</t>
  </si>
  <si>
    <t>Ostróda</t>
  </si>
  <si>
    <t>37.</t>
  </si>
  <si>
    <t>Pasłęk</t>
  </si>
  <si>
    <t>38.</t>
  </si>
  <si>
    <t>Pasym</t>
  </si>
  <si>
    <t>39.</t>
  </si>
  <si>
    <t>Pieniężno</t>
  </si>
  <si>
    <t>40.</t>
  </si>
  <si>
    <t>Pisz</t>
  </si>
  <si>
    <t>41.</t>
  </si>
  <si>
    <t>Reszel</t>
  </si>
  <si>
    <t>42.</t>
  </si>
  <si>
    <t>Ruciane Nida</t>
  </si>
  <si>
    <t>43.</t>
  </si>
  <si>
    <t>Ryn</t>
  </si>
  <si>
    <t>44.</t>
  </si>
  <si>
    <t>Sępopol</t>
  </si>
  <si>
    <t>45.</t>
  </si>
  <si>
    <t xml:space="preserve">Susz </t>
  </si>
  <si>
    <t>46.</t>
  </si>
  <si>
    <t>Szczytno</t>
  </si>
  <si>
    <t>47.</t>
  </si>
  <si>
    <t>Tolkmicko</t>
  </si>
  <si>
    <t>48.</t>
  </si>
  <si>
    <t>Węgorzewo</t>
  </si>
  <si>
    <t>49.</t>
  </si>
  <si>
    <t>Zalewo</t>
  </si>
  <si>
    <t>50.</t>
  </si>
  <si>
    <t>Urząd Gminy</t>
  </si>
  <si>
    <t>Banie Mazurskie</t>
  </si>
  <si>
    <t>51.</t>
  </si>
  <si>
    <t>Barciany</t>
  </si>
  <si>
    <t>52.</t>
  </si>
  <si>
    <t>53.</t>
  </si>
  <si>
    <t>Biskupiec Pom.</t>
  </si>
  <si>
    <t>54.</t>
  </si>
  <si>
    <t>55.</t>
  </si>
  <si>
    <t>Budry</t>
  </si>
  <si>
    <t>56.</t>
  </si>
  <si>
    <t>Dąbrówno</t>
  </si>
  <si>
    <t>57.</t>
  </si>
  <si>
    <t>Dubeninki</t>
  </si>
  <si>
    <t>58.</t>
  </si>
  <si>
    <t>Dywity</t>
  </si>
  <si>
    <t>59.</t>
  </si>
  <si>
    <t>60.</t>
  </si>
  <si>
    <t>Dżwierzuty</t>
  </si>
  <si>
    <t>61.</t>
  </si>
  <si>
    <t>62.</t>
  </si>
  <si>
    <t>63.</t>
  </si>
  <si>
    <t>Gietrzwałd</t>
  </si>
  <si>
    <t>64.</t>
  </si>
  <si>
    <t>65.</t>
  </si>
  <si>
    <t>Godkowo</t>
  </si>
  <si>
    <t>66.</t>
  </si>
  <si>
    <t>Górowo Iław.</t>
  </si>
  <si>
    <t>67.</t>
  </si>
  <si>
    <t>Grodziczno</t>
  </si>
  <si>
    <t>68.</t>
  </si>
  <si>
    <t>Gronowo Elb.</t>
  </si>
  <si>
    <t>69.</t>
  </si>
  <si>
    <t>Grunwald</t>
  </si>
  <si>
    <t>70.</t>
  </si>
  <si>
    <t>71.</t>
  </si>
  <si>
    <t>Iłowo Osada</t>
  </si>
  <si>
    <t>72.</t>
  </si>
  <si>
    <t>Janowiec Kośc.</t>
  </si>
  <si>
    <t>73.</t>
  </si>
  <si>
    <t>Janowo</t>
  </si>
  <si>
    <t>74.</t>
  </si>
  <si>
    <t>Jedwabno</t>
  </si>
  <si>
    <t>75.</t>
  </si>
  <si>
    <t>Jonkowo</t>
  </si>
  <si>
    <t>76.</t>
  </si>
  <si>
    <t>Kalinowo</t>
  </si>
  <si>
    <t>77.</t>
  </si>
  <si>
    <t>78.</t>
  </si>
  <si>
    <t>Kiwity</t>
  </si>
  <si>
    <t>79.</t>
  </si>
  <si>
    <t>Kolno</t>
  </si>
  <si>
    <t>80.</t>
  </si>
  <si>
    <t>Kowale Oleckie</t>
  </si>
  <si>
    <t>81.</t>
  </si>
  <si>
    <t>Kozłowo</t>
  </si>
  <si>
    <t>82.</t>
  </si>
  <si>
    <t>Kruklanki</t>
  </si>
  <si>
    <t>83.</t>
  </si>
  <si>
    <t>Kurzętnik</t>
  </si>
  <si>
    <t>84.</t>
  </si>
  <si>
    <t>Lelkowo</t>
  </si>
  <si>
    <t>85.</t>
  </si>
  <si>
    <t>86.</t>
  </si>
  <si>
    <t>87.</t>
  </si>
  <si>
    <t>Lubomino</t>
  </si>
  <si>
    <t>88.</t>
  </si>
  <si>
    <t>Łukta</t>
  </si>
  <si>
    <t>89.</t>
  </si>
  <si>
    <t>Małdyty</t>
  </si>
  <si>
    <t>90.</t>
  </si>
  <si>
    <t>Markusy</t>
  </si>
  <si>
    <t>91.</t>
  </si>
  <si>
    <t>Milejewo</t>
  </si>
  <si>
    <t>92.</t>
  </si>
  <si>
    <t>Miłki</t>
  </si>
  <si>
    <t>93.</t>
  </si>
  <si>
    <t>94.</t>
  </si>
  <si>
    <t>95.</t>
  </si>
  <si>
    <t>96.</t>
  </si>
  <si>
    <t>Piecki</t>
  </si>
  <si>
    <t>97.</t>
  </si>
  <si>
    <t>Płoskinia</t>
  </si>
  <si>
    <t>98.</t>
  </si>
  <si>
    <t>Płośnica</t>
  </si>
  <si>
    <t>99.</t>
  </si>
  <si>
    <t>Pozezdrze</t>
  </si>
  <si>
    <t>100.</t>
  </si>
  <si>
    <t>Prostki</t>
  </si>
  <si>
    <t>101.</t>
  </si>
  <si>
    <t>Purda</t>
  </si>
  <si>
    <t>102.</t>
  </si>
  <si>
    <t>Rozogi</t>
  </si>
  <si>
    <t>103.</t>
  </si>
  <si>
    <t>Rybno</t>
  </si>
  <si>
    <t>104.</t>
  </si>
  <si>
    <t>Rychliki</t>
  </si>
  <si>
    <t>105.</t>
  </si>
  <si>
    <t>Sorkwity</t>
  </si>
  <si>
    <t>106.</t>
  </si>
  <si>
    <t>Srokowo</t>
  </si>
  <si>
    <t>107.</t>
  </si>
  <si>
    <t>Stare Juchy</t>
  </si>
  <si>
    <t>108.</t>
  </si>
  <si>
    <t>Stawiguda</t>
  </si>
  <si>
    <t>109.</t>
  </si>
  <si>
    <t>110.</t>
  </si>
  <si>
    <t>Świątki</t>
  </si>
  <si>
    <t>111.</t>
  </si>
  <si>
    <t>Świętajno Szcz.</t>
  </si>
  <si>
    <t>112.</t>
  </si>
  <si>
    <t>Świętajno Oleckie</t>
  </si>
  <si>
    <t>113.</t>
  </si>
  <si>
    <t>Wielbark</t>
  </si>
  <si>
    <t>114.</t>
  </si>
  <si>
    <t>Wieliczki</t>
  </si>
  <si>
    <t>115.</t>
  </si>
  <si>
    <t>Wilczęta</t>
  </si>
  <si>
    <t>116.</t>
  </si>
  <si>
    <t>Wydminy</t>
  </si>
  <si>
    <t>Ogółem Urzędy Miast i Gmin</t>
  </si>
  <si>
    <t>Lp.</t>
  </si>
  <si>
    <t>Powiat</t>
  </si>
  <si>
    <t>Rozdział
 85156 § 2110</t>
  </si>
  <si>
    <t>Rozdział 
85202 § 2130</t>
  </si>
  <si>
    <t>Rozdział 
85205 § 2110</t>
  </si>
  <si>
    <t>Rozdział
 85321 § 2110</t>
  </si>
  <si>
    <t>Razem</t>
  </si>
  <si>
    <t xml:space="preserve"> 20.1.1.9. -  
Opłacanie składki na ubezpieczenie zdrowotne z budżetu państwa za osoby uprawnione </t>
  </si>
  <si>
    <t>13.1.1.1. -                        Wsparcie finansowe jednostek samorządu terytorialnego w realizacji zadań pomocy społecznej</t>
  </si>
  <si>
    <t>specjalistyczne ośrodki wsparcia</t>
  </si>
  <si>
    <t>programy korekcyjno - edukacyjne</t>
  </si>
  <si>
    <t xml:space="preserve">1. </t>
  </si>
  <si>
    <t xml:space="preserve">2. </t>
  </si>
  <si>
    <t xml:space="preserve">3. </t>
  </si>
  <si>
    <t xml:space="preserve">4.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</si>
  <si>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</si>
  <si>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</si>
  <si>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</si>
  <si>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</si>
  <si>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</si>
  <si>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</si>
  <si>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</si>
  <si>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>m. Elbląg</t>
  </si>
  <si>
    <t>m. Olsztyn</t>
  </si>
  <si>
    <t>Rozdział</t>
  </si>
  <si>
    <t>§</t>
  </si>
  <si>
    <t>Wydatek w układzie zadaniowym</t>
  </si>
  <si>
    <t>RAZEM</t>
  </si>
  <si>
    <t>OGÓŁEM</t>
  </si>
  <si>
    <t>Rozdział  85203 § 2110</t>
  </si>
  <si>
    <t>13.1.1.2                                                                  Wspieranie osób z zaburzeniami psychicznymi</t>
  </si>
  <si>
    <t xml:space="preserve">5. </t>
  </si>
  <si>
    <t xml:space="preserve">6. </t>
  </si>
  <si>
    <t xml:space="preserve">14. </t>
  </si>
  <si>
    <t>Działanie 20.1.4.3.  Świadczenia opieki zdrowotnej dla osób nieobjętych obowiązkiem ubezpieczenia zdrowotnego oraz cudzoziemcom w Polsce i Polakom za granicą</t>
  </si>
  <si>
    <t>Rozdział                                                                                                                                                                                                        85203 § 2010</t>
  </si>
  <si>
    <t xml:space="preserve">13.1.2.2
Wspieranie osób z zaburzeniami psychicznymi </t>
  </si>
  <si>
    <t xml:space="preserve"> 20.1.3.1. Opłacanie i refundacja składek na ubezpieczenie zdrowotne z budżetu państwa za osoby uprawnione</t>
  </si>
  <si>
    <t>13.1.2.1.Wsparcie finansowe zadań i programów realizacji zadań pomocy społecznej</t>
  </si>
  <si>
    <t>Rozdział 85214 § 2030</t>
  </si>
  <si>
    <t>Rodział 85213  § 2030</t>
  </si>
  <si>
    <t>Rozdział 85213 § 2010</t>
  </si>
  <si>
    <t xml:space="preserve"> 13.1.2.1. wsparcie finansowe zadań i programów realizacji zadań pomocy społecznej</t>
  </si>
  <si>
    <t>Rodział 
85216 § 2030</t>
  </si>
  <si>
    <t>Rozdział 
85219 § 2010</t>
  </si>
  <si>
    <t>Rozdział 
85230 § 2030</t>
  </si>
  <si>
    <t>13.1.2.6. Pomoc państwa w zakresie dożywiania oraz pomoc żywnościowa dla najuboższych</t>
  </si>
  <si>
    <t>Rozdział 
85231 § 2010</t>
  </si>
  <si>
    <t>Rozdział 
85501 § 2060</t>
  </si>
  <si>
    <t>13.4.1.5 
Pomoc państwa w wychowywaniu dzieci</t>
  </si>
  <si>
    <t>13.4.1.1.                                                                                                                                                                                           Świadczenia rodzinne, świadczenia z funduszu alimentacyjnego i zasiłki dla opiekunów</t>
  </si>
  <si>
    <t>Przekazane 03.03</t>
  </si>
  <si>
    <t>Rozdział 
85508 § 2160</t>
  </si>
  <si>
    <t>13.4.1.5
 Pomoc państwa w wychowywaniu dzieci</t>
  </si>
  <si>
    <t xml:space="preserve">15. </t>
  </si>
  <si>
    <t>Rozdział 
85510 § 2160</t>
  </si>
  <si>
    <t xml:space="preserve">16. </t>
  </si>
  <si>
    <t>13.4.1.5.                                                                                                                                                                                           Pomoc państwa w wychowywaniu dzieci</t>
  </si>
  <si>
    <t>przekazane 03.03</t>
  </si>
  <si>
    <t>Przekazane 07.03</t>
  </si>
  <si>
    <t>Przekazane 07.07</t>
  </si>
  <si>
    <t>Rozdział 
75515 § 2110</t>
  </si>
  <si>
    <t xml:space="preserve"> 18.7.2.8 Nieodpłatna pomoc prawna oraz edukacja prawna</t>
  </si>
  <si>
    <t>Przekazane 7.03</t>
  </si>
  <si>
    <t>20.1.3.1. Opłacanie i refundacja składek na ubezpieczenie zdrowotne z budżetu państwa za osoby uprawnione</t>
  </si>
  <si>
    <t>Przekazne 7.03</t>
  </si>
  <si>
    <t>Przekazane 09.03</t>
  </si>
  <si>
    <t>Przekazane 9.03</t>
  </si>
  <si>
    <t xml:space="preserve"> 13.1.2.5. Przeciwdzialanie przemocy w rodzinie</t>
  </si>
  <si>
    <t xml:space="preserve">Rozdział 85508 § 2110  </t>
  </si>
  <si>
    <t>13.4.2.2. -  Finansowanie pobytu dzieci cudzoziemców umieszczonych 
w pieczy zastępczej</t>
  </si>
  <si>
    <t xml:space="preserve"> Wydatek w układzie zadaniowym 13.4.2.4. - Finansowanie, monitorowanie oraz kontrola realizacji zadań w obszarze wspierania rodziny i systemu pieczy zastępczej
</t>
  </si>
  <si>
    <t>85219 § 2030</t>
  </si>
  <si>
    <t>Przekazane 13.03</t>
  </si>
  <si>
    <t>85228 § 2010</t>
  </si>
  <si>
    <t>Rozdział 85503 § 2010 KDR</t>
  </si>
  <si>
    <t>13.4.1.4. Wsparcie rodzin wielodzietnych</t>
  </si>
  <si>
    <t>Przekazane 15.03</t>
  </si>
  <si>
    <t>Przekazane 22.03</t>
  </si>
  <si>
    <t xml:space="preserve"> Przekazane 22.03</t>
  </si>
  <si>
    <t>Przekazane 31.03</t>
  </si>
  <si>
    <t xml:space="preserve">Razem środki przekazane w MARCU 2017 r.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</si>
  <si>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</si>
  <si>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</si>
  <si>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</si>
  <si>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</si>
  <si>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</si>
  <si>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</si>
  <si>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>Lokalizacja środków dla powiatów na miesiąc MARZEC 2017 r.</t>
  </si>
  <si>
    <t>Lokalizacja środków dla gmin na miesiąc MARZEC 2017 r.</t>
  </si>
  <si>
    <r>
      <rPr>
        <i/>
        <sz val="11"/>
        <color indexed="8"/>
        <rFont val="Times New Roman"/>
        <family val="1"/>
        <charset val="238"/>
      </rPr>
      <t>14.3.1.2. Współpraca z partnerami społecznymi na rzecz wzmocnienia instytucji dialogu społecznego oraz kształtowanie form dialogu i rozwiązań w zakresie zbiorowego prawa pracy</t>
    </r>
  </si>
  <si>
    <t>Lokalizacja  środków  dotacji celowych na realizację zadan samorządu województwa na miesiąc MARZEC 2017r.</t>
  </si>
  <si>
    <t xml:space="preserve">34 zł zwrot </t>
  </si>
  <si>
    <t>z ewidencji</t>
  </si>
  <si>
    <t>pomniejszenie o WZON</t>
  </si>
  <si>
    <t>zwrot Stawiguda 34 zł</t>
  </si>
  <si>
    <t>Sporządziła: Beata Głowacka-Rypińska</t>
  </si>
  <si>
    <t>Rozdział 85502 § 2010</t>
  </si>
  <si>
    <t xml:space="preserve">13.1.3.3 Prowadzenie nadzoru  i wykonywanie funkcji kontrolnych nad orzekaniem o niepełnosprawności  i stopniu niepełnosprawności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</si>
</sst>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 CE"/>
      <charset val="238"/>
    </font>
    <font>
      <b/>
      <sz val="18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charset val="238"/>
    </font>
    <font>
      <b/>
      <sz val="12"/>
      <name val="Garamond"/>
      <family val="1"/>
      <charset val="238"/>
    </font>
    <font>
      <b/>
      <sz val="12"/>
      <name val="Times New Roman"/>
      <family val="1"/>
      <charset val="238"/>
    </font>
    <font>
      <sz val="12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Garamond"/>
      <family val="2"/>
      <charset val="238"/>
    </font>
    <font>
      <sz val="10"/>
      <name val="Arial"/>
      <family val="2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sz val="12"/>
      <name val="Bookman Old Style"/>
      <family val="1"/>
      <charset val="238"/>
    </font>
    <font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color theme="1"/>
      <name val="Calibri"/>
      <family val="2"/>
      <scheme val="minor"/>
    </font>
    <font>
      <i/>
      <sz val="12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18" fillId="0" borderId="0"/>
    <xf numFmtId="0" fontId="11" fillId="0" borderId="0"/>
  </cellStyleXfs>
  <cellXfs count="208">
    <xf numFmtId="0" fontId="0" fillId="0" borderId="0" xfId="0"/>
    <xf numFmtId="4" fontId="4" fillId="0" borderId="0" xfId="2" applyNumberFormat="1" applyFont="1" applyFill="1" applyAlignment="1">
      <alignment horizontal="center" vertical="center" wrapText="1"/>
    </xf>
    <xf numFmtId="0" fontId="0" fillId="0" borderId="0" xfId="0" applyFill="1"/>
    <xf numFmtId="0" fontId="12" fillId="0" borderId="0" xfId="7" applyFont="1" applyAlignment="1">
      <alignment horizontal="center" vertical="center"/>
    </xf>
    <xf numFmtId="0" fontId="12" fillId="0" borderId="0" xfId="7" applyFont="1" applyFill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 wrapText="1"/>
    </xf>
    <xf numFmtId="0" fontId="12" fillId="0" borderId="0" xfId="7" applyFont="1" applyFill="1" applyAlignment="1">
      <alignment horizontal="center" vertical="center" wrapText="1"/>
    </xf>
    <xf numFmtId="0" fontId="12" fillId="2" borderId="0" xfId="7" applyFont="1" applyFill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3" fontId="6" fillId="2" borderId="3" xfId="7" applyNumberFormat="1" applyFont="1" applyFill="1" applyBorder="1" applyAlignment="1">
      <alignment horizontal="center" vertical="center" wrapText="1"/>
    </xf>
    <xf numFmtId="0" fontId="6" fillId="2" borderId="8" xfId="7" applyFont="1" applyFill="1" applyBorder="1" applyAlignment="1">
      <alignment horizontal="center" vertical="center" wrapText="1"/>
    </xf>
    <xf numFmtId="4" fontId="8" fillId="0" borderId="3" xfId="7" applyNumberFormat="1" applyFont="1" applyBorder="1" applyAlignment="1">
      <alignment horizontal="center" vertical="center"/>
    </xf>
    <xf numFmtId="0" fontId="4" fillId="2" borderId="0" xfId="7" applyFont="1" applyFill="1" applyAlignment="1">
      <alignment horizontal="center" vertical="center" wrapText="1"/>
    </xf>
    <xf numFmtId="0" fontId="12" fillId="2" borderId="0" xfId="7" applyFont="1" applyFill="1" applyBorder="1" applyAlignment="1">
      <alignment horizontal="center" vertical="center" wrapText="1"/>
    </xf>
    <xf numFmtId="164" fontId="12" fillId="2" borderId="0" xfId="7" applyNumberFormat="1" applyFont="1" applyFill="1" applyBorder="1" applyAlignment="1">
      <alignment horizontal="center" vertical="center" wrapText="1"/>
    </xf>
    <xf numFmtId="0" fontId="13" fillId="2" borderId="0" xfId="7" applyFont="1" applyFill="1" applyBorder="1" applyAlignment="1">
      <alignment horizontal="center" vertical="center"/>
    </xf>
    <xf numFmtId="0" fontId="13" fillId="2" borderId="0" xfId="9" applyFont="1" applyFill="1" applyAlignment="1">
      <alignment horizontal="left" vertical="center"/>
    </xf>
    <xf numFmtId="0" fontId="13" fillId="2" borderId="0" xfId="9" applyFont="1" applyFill="1" applyBorder="1" applyAlignment="1">
      <alignment horizontal="left" vertical="center"/>
    </xf>
    <xf numFmtId="0" fontId="0" fillId="0" borderId="3" xfId="0" applyBorder="1"/>
    <xf numFmtId="0" fontId="0" fillId="4" borderId="0" xfId="0" applyFill="1"/>
    <xf numFmtId="4" fontId="4" fillId="0" borderId="1" xfId="2" applyNumberFormat="1" applyFont="1" applyFill="1" applyBorder="1" applyAlignment="1">
      <alignment horizontal="center" vertical="center" wrapText="1"/>
    </xf>
    <xf numFmtId="0" fontId="13" fillId="2" borderId="0" xfId="9" applyFont="1" applyFill="1" applyAlignment="1">
      <alignment horizontal="left" vertical="center"/>
    </xf>
    <xf numFmtId="0" fontId="13" fillId="2" borderId="0" xfId="9" applyFont="1" applyFill="1" applyBorder="1" applyAlignment="1">
      <alignment horizontal="left" vertical="center"/>
    </xf>
    <xf numFmtId="0" fontId="17" fillId="0" borderId="3" xfId="14" applyFont="1" applyFill="1" applyBorder="1" applyAlignment="1">
      <alignment horizontal="center" vertical="center" wrapText="1"/>
    </xf>
    <xf numFmtId="0" fontId="20" fillId="0" borderId="3" xfId="14" applyFont="1" applyFill="1" applyBorder="1" applyAlignment="1">
      <alignment horizontal="center" vertical="center" wrapText="1"/>
    </xf>
    <xf numFmtId="0" fontId="21" fillId="2" borderId="8" xfId="15" applyFont="1" applyFill="1" applyBorder="1" applyAlignment="1">
      <alignment horizontal="center" vertical="center" wrapText="1"/>
    </xf>
    <xf numFmtId="4" fontId="16" fillId="3" borderId="2" xfId="3" applyNumberFormat="1" applyFont="1" applyFill="1" applyBorder="1" applyAlignment="1">
      <alignment horizontal="center" vertical="center" wrapText="1"/>
    </xf>
    <xf numFmtId="3" fontId="7" fillId="0" borderId="3" xfId="3" applyNumberFormat="1" applyFont="1" applyFill="1" applyBorder="1" applyAlignment="1">
      <alignment horizontal="center" vertical="center" wrapText="1"/>
    </xf>
    <xf numFmtId="4" fontId="7" fillId="0" borderId="3" xfId="3" applyNumberFormat="1" applyFont="1" applyFill="1" applyBorder="1" applyAlignment="1">
      <alignment horizontal="center" vertical="center" wrapText="1"/>
    </xf>
    <xf numFmtId="4" fontId="7" fillId="0" borderId="3" xfId="3" applyNumberFormat="1" applyFont="1" applyFill="1" applyBorder="1" applyAlignment="1">
      <alignment vertical="center" wrapText="1"/>
    </xf>
    <xf numFmtId="4" fontId="24" fillId="0" borderId="3" xfId="3" applyNumberFormat="1" applyFont="1" applyFill="1" applyBorder="1" applyAlignment="1">
      <alignment vertical="center" wrapText="1"/>
    </xf>
    <xf numFmtId="4" fontId="24" fillId="0" borderId="3" xfId="2" applyNumberFormat="1" applyFont="1" applyFill="1" applyBorder="1" applyAlignment="1">
      <alignment horizontal="right" vertical="center"/>
    </xf>
    <xf numFmtId="4" fontId="24" fillId="0" borderId="3" xfId="3" applyNumberFormat="1" applyFont="1" applyFill="1" applyBorder="1" applyAlignment="1">
      <alignment horizontal="center" vertical="center" wrapText="1"/>
    </xf>
    <xf numFmtId="4" fontId="7" fillId="0" borderId="4" xfId="3" applyNumberFormat="1" applyFont="1" applyFill="1" applyBorder="1" applyAlignment="1">
      <alignment horizontal="center" vertical="center" wrapText="1"/>
    </xf>
    <xf numFmtId="4" fontId="7" fillId="0" borderId="4" xfId="2" applyNumberFormat="1" applyFont="1" applyFill="1" applyBorder="1" applyAlignment="1">
      <alignment horizontal="center" vertical="center" wrapText="1"/>
    </xf>
    <xf numFmtId="4" fontId="26" fillId="0" borderId="3" xfId="0" applyNumberFormat="1" applyFont="1" applyFill="1" applyBorder="1"/>
    <xf numFmtId="0" fontId="26" fillId="0" borderId="0" xfId="0" applyFont="1"/>
    <xf numFmtId="0" fontId="28" fillId="0" borderId="3" xfId="5" applyFont="1" applyFill="1" applyBorder="1" applyAlignment="1">
      <alignment horizontal="center" vertical="center"/>
    </xf>
    <xf numFmtId="0" fontId="28" fillId="6" borderId="3" xfId="5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/>
    </xf>
    <xf numFmtId="4" fontId="31" fillId="0" borderId="3" xfId="6" applyNumberFormat="1" applyFont="1" applyFill="1" applyBorder="1"/>
    <xf numFmtId="4" fontId="31" fillId="0" borderId="0" xfId="6" applyNumberFormat="1" applyFont="1" applyFill="1"/>
    <xf numFmtId="0" fontId="29" fillId="0" borderId="0" xfId="5" applyFont="1" applyFill="1" applyAlignment="1"/>
    <xf numFmtId="0" fontId="29" fillId="0" borderId="0" xfId="5" applyFont="1" applyFill="1"/>
    <xf numFmtId="0" fontId="31" fillId="0" borderId="0" xfId="6" applyFont="1" applyFill="1"/>
    <xf numFmtId="4" fontId="19" fillId="0" borderId="0" xfId="2" applyNumberFormat="1" applyFont="1" applyFill="1" applyBorder="1" applyAlignment="1">
      <alignment horizontal="center" wrapText="1"/>
    </xf>
    <xf numFmtId="4" fontId="15" fillId="0" borderId="2" xfId="3" applyNumberFormat="1" applyFont="1" applyFill="1" applyBorder="1" applyAlignment="1">
      <alignment horizontal="center" vertical="center" wrapText="1"/>
    </xf>
    <xf numFmtId="4" fontId="35" fillId="0" borderId="3" xfId="0" applyNumberFormat="1" applyFont="1" applyFill="1" applyBorder="1" applyAlignment="1">
      <alignment horizontal="center" vertical="center"/>
    </xf>
    <xf numFmtId="4" fontId="34" fillId="0" borderId="0" xfId="2" applyNumberFormat="1" applyFont="1" applyFill="1" applyBorder="1" applyAlignment="1">
      <alignment wrapText="1"/>
    </xf>
    <xf numFmtId="4" fontId="32" fillId="0" borderId="0" xfId="2" applyNumberFormat="1" applyFont="1" applyFill="1" applyBorder="1" applyAlignment="1">
      <alignment wrapText="1"/>
    </xf>
    <xf numFmtId="4" fontId="7" fillId="0" borderId="11" xfId="2" applyNumberFormat="1" applyFont="1" applyFill="1" applyBorder="1" applyAlignment="1">
      <alignment vertical="center" wrapText="1"/>
    </xf>
    <xf numFmtId="0" fontId="36" fillId="0" borderId="0" xfId="0" applyFont="1"/>
    <xf numFmtId="4" fontId="24" fillId="0" borderId="3" xfId="5" applyNumberFormat="1" applyFont="1" applyFill="1" applyBorder="1" applyAlignment="1">
      <alignment horizontal="center" vertical="center"/>
    </xf>
    <xf numFmtId="4" fontId="24" fillId="0" borderId="3" xfId="6" applyNumberFormat="1" applyFont="1" applyFill="1" applyBorder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0" fontId="31" fillId="0" borderId="3" xfId="5" applyFont="1" applyFill="1" applyBorder="1"/>
    <xf numFmtId="0" fontId="26" fillId="0" borderId="3" xfId="0" applyFont="1" applyBorder="1"/>
    <xf numFmtId="0" fontId="29" fillId="5" borderId="3" xfId="5" applyFont="1" applyFill="1" applyBorder="1" applyAlignment="1">
      <alignment horizontal="center" vertical="center"/>
    </xf>
    <xf numFmtId="0" fontId="29" fillId="5" borderId="3" xfId="5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 wrapText="1"/>
    </xf>
    <xf numFmtId="0" fontId="31" fillId="0" borderId="3" xfId="5" applyFont="1" applyFill="1" applyBorder="1" applyAlignment="1">
      <alignment horizontal="center"/>
    </xf>
    <xf numFmtId="0" fontId="31" fillId="0" borderId="3" xfId="5" applyFont="1" applyFill="1" applyBorder="1" applyAlignment="1">
      <alignment wrapText="1"/>
    </xf>
    <xf numFmtId="4" fontId="24" fillId="0" borderId="3" xfId="5" applyNumberFormat="1" applyFont="1" applyFill="1" applyBorder="1" applyAlignment="1">
      <alignment horizontal="center" vertical="center" wrapText="1"/>
    </xf>
    <xf numFmtId="0" fontId="33" fillId="0" borderId="0" xfId="5" applyFont="1" applyFill="1"/>
    <xf numFmtId="0" fontId="29" fillId="0" borderId="0" xfId="5" applyFont="1" applyFill="1" applyAlignment="1">
      <alignment horizontal="left"/>
    </xf>
    <xf numFmtId="4" fontId="24" fillId="7" borderId="3" xfId="5" applyNumberFormat="1" applyFont="1" applyFill="1" applyBorder="1" applyAlignment="1">
      <alignment horizontal="center" vertical="center" wrapText="1"/>
    </xf>
    <xf numFmtId="3" fontId="32" fillId="7" borderId="2" xfId="5" applyNumberFormat="1" applyFont="1" applyFill="1" applyBorder="1" applyAlignment="1">
      <alignment horizontal="center" vertical="center" wrapText="1"/>
    </xf>
    <xf numFmtId="4" fontId="24" fillId="7" borderId="3" xfId="5" applyNumberFormat="1" applyFont="1" applyFill="1" applyBorder="1" applyAlignment="1">
      <alignment horizontal="center" vertical="center"/>
    </xf>
    <xf numFmtId="4" fontId="32" fillId="7" borderId="2" xfId="5" applyNumberFormat="1" applyFont="1" applyFill="1" applyBorder="1" applyAlignment="1">
      <alignment horizontal="right" vertical="center" wrapText="1"/>
    </xf>
    <xf numFmtId="4" fontId="24" fillId="7" borderId="3" xfId="6" applyNumberFormat="1" applyFont="1" applyFill="1" applyBorder="1" applyAlignment="1">
      <alignment horizontal="center" vertical="center"/>
    </xf>
    <xf numFmtId="2" fontId="15" fillId="0" borderId="8" xfId="4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4" fontId="24" fillId="7" borderId="3" xfId="3" applyNumberFormat="1" applyFont="1" applyFill="1" applyBorder="1" applyAlignment="1">
      <alignment vertical="center" wrapText="1"/>
    </xf>
    <xf numFmtId="4" fontId="7" fillId="7" borderId="6" xfId="3" applyNumberFormat="1" applyFont="1" applyFill="1" applyBorder="1" applyAlignment="1">
      <alignment horizontal="center" vertical="center" wrapText="1"/>
    </xf>
    <xf numFmtId="4" fontId="35" fillId="7" borderId="3" xfId="0" applyNumberFormat="1" applyFont="1" applyFill="1" applyBorder="1" applyAlignment="1">
      <alignment horizontal="center" vertical="center"/>
    </xf>
    <xf numFmtId="4" fontId="24" fillId="7" borderId="3" xfId="3" applyNumberFormat="1" applyFont="1" applyFill="1" applyBorder="1" applyAlignment="1">
      <alignment horizontal="center" vertical="center" wrapText="1"/>
    </xf>
    <xf numFmtId="4" fontId="24" fillId="7" borderId="3" xfId="2" applyNumberFormat="1" applyFont="1" applyFill="1" applyBorder="1" applyAlignment="1">
      <alignment horizontal="right" vertical="center"/>
    </xf>
    <xf numFmtId="4" fontId="7" fillId="7" borderId="3" xfId="2" applyNumberFormat="1" applyFont="1" applyFill="1" applyBorder="1" applyAlignment="1">
      <alignment horizontal="right" vertical="center"/>
    </xf>
    <xf numFmtId="1" fontId="31" fillId="0" borderId="3" xfId="3" applyNumberFormat="1" applyFont="1" applyFill="1" applyBorder="1" applyAlignment="1">
      <alignment horizontal="center" vertical="center" wrapText="1"/>
    </xf>
    <xf numFmtId="1" fontId="31" fillId="7" borderId="3" xfId="3" applyNumberFormat="1" applyFont="1" applyFill="1" applyBorder="1" applyAlignment="1">
      <alignment horizontal="center" vertical="center" wrapText="1"/>
    </xf>
    <xf numFmtId="0" fontId="40" fillId="0" borderId="0" xfId="0" applyFont="1"/>
    <xf numFmtId="4" fontId="7" fillId="6" borderId="3" xfId="3" applyNumberFormat="1" applyFont="1" applyFill="1" applyBorder="1" applyAlignment="1">
      <alignment horizontal="center" vertical="top" wrapText="1"/>
    </xf>
    <xf numFmtId="4" fontId="7" fillId="6" borderId="9" xfId="3" applyNumberFormat="1" applyFont="1" applyFill="1" applyBorder="1" applyAlignment="1">
      <alignment horizontal="center" vertical="top" wrapText="1"/>
    </xf>
    <xf numFmtId="3" fontId="41" fillId="2" borderId="3" xfId="7" applyNumberFormat="1" applyFont="1" applyFill="1" applyBorder="1" applyAlignment="1">
      <alignment horizontal="center" vertical="center" wrapText="1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3" xfId="7" applyNumberFormat="1" applyFont="1" applyFill="1" applyBorder="1" applyAlignment="1">
      <alignment horizontal="center" vertical="center" wrapText="1"/>
    </xf>
    <xf numFmtId="0" fontId="6" fillId="7" borderId="3" xfId="7" applyFont="1" applyFill="1" applyBorder="1" applyAlignment="1">
      <alignment horizontal="center" vertical="center"/>
    </xf>
    <xf numFmtId="4" fontId="6" fillId="7" borderId="3" xfId="7" applyNumberFormat="1" applyFont="1" applyFill="1" applyBorder="1" applyAlignment="1">
      <alignment horizontal="center" vertical="center"/>
    </xf>
    <xf numFmtId="4" fontId="6" fillId="7" borderId="3" xfId="1" applyNumberFormat="1" applyFont="1" applyFill="1" applyBorder="1" applyAlignment="1">
      <alignment horizontal="center" vertical="center" wrapText="1"/>
    </xf>
    <xf numFmtId="4" fontId="8" fillId="7" borderId="13" xfId="7" applyNumberFormat="1" applyFont="1" applyFill="1" applyBorder="1" applyAlignment="1">
      <alignment horizontal="center" vertical="center" wrapText="1"/>
    </xf>
    <xf numFmtId="4" fontId="8" fillId="7" borderId="8" xfId="1" applyNumberFormat="1" applyFont="1" applyFill="1" applyBorder="1" applyAlignment="1">
      <alignment horizontal="center" vertical="center" wrapText="1"/>
    </xf>
    <xf numFmtId="0" fontId="12" fillId="2" borderId="3" xfId="7" applyFont="1" applyFill="1" applyBorder="1" applyAlignment="1">
      <alignment horizontal="center" vertical="center" wrapText="1"/>
    </xf>
    <xf numFmtId="0" fontId="12" fillId="2" borderId="8" xfId="7" applyFont="1" applyFill="1" applyBorder="1" applyAlignment="1">
      <alignment horizontal="center" vertical="center" wrapText="1"/>
    </xf>
    <xf numFmtId="4" fontId="0" fillId="0" borderId="0" xfId="0" applyNumberFormat="1" applyFill="1"/>
    <xf numFmtId="3" fontId="6" fillId="7" borderId="3" xfId="7" applyNumberFormat="1" applyFont="1" applyFill="1" applyBorder="1" applyAlignment="1">
      <alignment horizontal="center" vertical="center" wrapText="1"/>
    </xf>
    <xf numFmtId="0" fontId="6" fillId="7" borderId="3" xfId="7" applyFont="1" applyFill="1" applyBorder="1" applyAlignment="1">
      <alignment horizontal="center" vertical="center" wrapText="1"/>
    </xf>
    <xf numFmtId="4" fontId="7" fillId="0" borderId="4" xfId="3" applyNumberFormat="1" applyFont="1" applyFill="1" applyBorder="1" applyAlignment="1">
      <alignment horizontal="center" vertical="center" wrapText="1"/>
    </xf>
    <xf numFmtId="4" fontId="7" fillId="0" borderId="5" xfId="3" applyNumberFormat="1" applyFont="1" applyFill="1" applyBorder="1" applyAlignment="1">
      <alignment horizontal="center" vertical="center" wrapText="1"/>
    </xf>
    <xf numFmtId="4" fontId="7" fillId="0" borderId="6" xfId="3" applyNumberFormat="1" applyFont="1" applyFill="1" applyBorder="1" applyAlignment="1">
      <alignment horizontal="center" vertical="center" wrapText="1"/>
    </xf>
    <xf numFmtId="4" fontId="24" fillId="0" borderId="10" xfId="3" applyNumberFormat="1" applyFont="1" applyFill="1" applyBorder="1" applyAlignment="1">
      <alignment horizontal="center" vertical="center" wrapText="1"/>
    </xf>
    <xf numFmtId="4" fontId="24" fillId="0" borderId="11" xfId="3" applyNumberFormat="1" applyFont="1" applyFill="1" applyBorder="1" applyAlignment="1">
      <alignment horizontal="center" vertical="center" wrapText="1"/>
    </xf>
    <xf numFmtId="4" fontId="24" fillId="0" borderId="12" xfId="3" applyNumberFormat="1" applyFont="1" applyFill="1" applyBorder="1" applyAlignment="1">
      <alignment horizontal="center" vertical="center" wrapText="1"/>
    </xf>
    <xf numFmtId="4" fontId="24" fillId="0" borderId="7" xfId="3" applyNumberFormat="1" applyFont="1" applyFill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4" fontId="24" fillId="0" borderId="13" xfId="3" applyNumberFormat="1" applyFont="1" applyFill="1" applyBorder="1" applyAlignment="1">
      <alignment horizontal="center" vertical="center" wrapText="1"/>
    </xf>
    <xf numFmtId="4" fontId="15" fillId="0" borderId="4" xfId="3" applyNumberFormat="1" applyFont="1" applyFill="1" applyBorder="1" applyAlignment="1">
      <alignment horizontal="center" vertical="center" wrapText="1"/>
    </xf>
    <xf numFmtId="4" fontId="15" fillId="0" borderId="5" xfId="3" applyNumberFormat="1" applyFont="1" applyFill="1" applyBorder="1" applyAlignment="1">
      <alignment horizontal="center" vertical="center" wrapText="1"/>
    </xf>
    <xf numFmtId="4" fontId="15" fillId="0" borderId="6" xfId="3" applyNumberFormat="1" applyFont="1" applyFill="1" applyBorder="1" applyAlignment="1">
      <alignment horizontal="center" vertical="center" wrapText="1"/>
    </xf>
    <xf numFmtId="4" fontId="15" fillId="0" borderId="10" xfId="3" applyNumberFormat="1" applyFont="1" applyFill="1" applyBorder="1" applyAlignment="1">
      <alignment horizontal="center" vertical="center" wrapText="1"/>
    </xf>
    <xf numFmtId="4" fontId="15" fillId="0" borderId="11" xfId="3" applyNumberFormat="1" applyFont="1" applyFill="1" applyBorder="1" applyAlignment="1">
      <alignment horizontal="center" vertical="center" wrapText="1"/>
    </xf>
    <xf numFmtId="4" fontId="15" fillId="0" borderId="12" xfId="3" applyNumberFormat="1" applyFont="1" applyFill="1" applyBorder="1" applyAlignment="1">
      <alignment horizontal="center" vertical="center" wrapText="1"/>
    </xf>
    <xf numFmtId="4" fontId="15" fillId="0" borderId="7" xfId="3" applyNumberFormat="1" applyFont="1" applyFill="1" applyBorder="1" applyAlignment="1">
      <alignment horizontal="center" vertical="center" wrapText="1"/>
    </xf>
    <xf numFmtId="4" fontId="15" fillId="0" borderId="1" xfId="3" applyNumberFormat="1" applyFont="1" applyFill="1" applyBorder="1" applyAlignment="1">
      <alignment horizontal="center" vertical="center" wrapText="1"/>
    </xf>
    <xf numFmtId="4" fontId="15" fillId="0" borderId="13" xfId="3" applyNumberFormat="1" applyFont="1" applyFill="1" applyBorder="1" applyAlignment="1">
      <alignment horizontal="center" vertical="center" wrapText="1"/>
    </xf>
    <xf numFmtId="2" fontId="24" fillId="0" borderId="10" xfId="4" applyNumberFormat="1" applyFont="1" applyFill="1" applyBorder="1" applyAlignment="1">
      <alignment horizontal="center" vertical="center" wrapText="1"/>
    </xf>
    <xf numFmtId="2" fontId="24" fillId="0" borderId="11" xfId="4" applyNumberFormat="1" applyFont="1" applyFill="1" applyBorder="1" applyAlignment="1">
      <alignment horizontal="center" vertical="center" wrapText="1"/>
    </xf>
    <xf numFmtId="2" fontId="24" fillId="0" borderId="12" xfId="4" applyNumberFormat="1" applyFont="1" applyFill="1" applyBorder="1" applyAlignment="1">
      <alignment horizontal="center" vertical="center" wrapText="1"/>
    </xf>
    <xf numFmtId="2" fontId="24" fillId="0" borderId="7" xfId="4" applyNumberFormat="1" applyFont="1" applyFill="1" applyBorder="1" applyAlignment="1">
      <alignment horizontal="center" vertical="center" wrapText="1"/>
    </xf>
    <xf numFmtId="2" fontId="24" fillId="0" borderId="1" xfId="4" applyNumberFormat="1" applyFont="1" applyFill="1" applyBorder="1" applyAlignment="1">
      <alignment horizontal="center" vertical="center" wrapText="1"/>
    </xf>
    <xf numFmtId="2" fontId="24" fillId="0" borderId="13" xfId="4" applyNumberFormat="1" applyFont="1" applyFill="1" applyBorder="1" applyAlignment="1">
      <alignment horizontal="center" vertical="center" wrapText="1"/>
    </xf>
    <xf numFmtId="4" fontId="7" fillId="0" borderId="4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4" fontId="7" fillId="0" borderId="6" xfId="2" applyNumberFormat="1" applyFont="1" applyFill="1" applyBorder="1" applyAlignment="1">
      <alignment horizontal="center" vertical="center" wrapText="1"/>
    </xf>
    <xf numFmtId="4" fontId="16" fillId="0" borderId="10" xfId="3" applyNumberFormat="1" applyFont="1" applyFill="1" applyBorder="1" applyAlignment="1">
      <alignment horizontal="center" vertical="center" wrapText="1"/>
    </xf>
    <xf numFmtId="4" fontId="16" fillId="0" borderId="11" xfId="3" applyNumberFormat="1" applyFont="1" applyFill="1" applyBorder="1" applyAlignment="1">
      <alignment horizontal="center" vertical="center" wrapText="1"/>
    </xf>
    <xf numFmtId="4" fontId="16" fillId="0" borderId="12" xfId="3" applyNumberFormat="1" applyFont="1" applyFill="1" applyBorder="1" applyAlignment="1">
      <alignment horizontal="center" vertical="center" wrapText="1"/>
    </xf>
    <xf numFmtId="4" fontId="16" fillId="0" borderId="7" xfId="3" applyNumberFormat="1" applyFont="1" applyFill="1" applyBorder="1" applyAlignment="1">
      <alignment horizontal="center" vertical="center" wrapText="1"/>
    </xf>
    <xf numFmtId="4" fontId="16" fillId="0" borderId="1" xfId="3" applyNumberFormat="1" applyFont="1" applyFill="1" applyBorder="1" applyAlignment="1">
      <alignment horizontal="center" vertical="center" wrapText="1"/>
    </xf>
    <xf numFmtId="4" fontId="16" fillId="0" borderId="13" xfId="3" applyNumberFormat="1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11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3" fillId="0" borderId="1" xfId="5" applyFont="1" applyFill="1" applyBorder="1" applyAlignment="1">
      <alignment horizontal="center" vertical="center" wrapText="1"/>
    </xf>
    <xf numFmtId="4" fontId="7" fillId="7" borderId="4" xfId="3" applyNumberFormat="1" applyFont="1" applyFill="1" applyBorder="1" applyAlignment="1">
      <alignment horizontal="center" vertical="center" wrapText="1"/>
    </xf>
    <xf numFmtId="4" fontId="7" fillId="7" borderId="5" xfId="3" applyNumberFormat="1" applyFont="1" applyFill="1" applyBorder="1" applyAlignment="1">
      <alignment horizontal="center" vertical="center" wrapText="1"/>
    </xf>
    <xf numFmtId="4" fontId="7" fillId="7" borderId="6" xfId="3" applyNumberFormat="1" applyFont="1" applyFill="1" applyBorder="1" applyAlignment="1">
      <alignment horizontal="center" vertical="center" wrapText="1"/>
    </xf>
    <xf numFmtId="4" fontId="15" fillId="0" borderId="3" xfId="3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 wrapText="1"/>
    </xf>
    <xf numFmtId="3" fontId="7" fillId="0" borderId="2" xfId="3" applyNumberFormat="1" applyFont="1" applyFill="1" applyBorder="1" applyAlignment="1">
      <alignment horizontal="center" vertical="center" wrapText="1"/>
    </xf>
    <xf numFmtId="3" fontId="7" fillId="0" borderId="9" xfId="3" applyNumberFormat="1" applyFont="1" applyFill="1" applyBorder="1" applyAlignment="1">
      <alignment horizontal="center" vertical="center" wrapText="1"/>
    </xf>
    <xf numFmtId="3" fontId="7" fillId="0" borderId="8" xfId="3" applyNumberFormat="1" applyFont="1" applyFill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4" fontId="7" fillId="0" borderId="9" xfId="3" applyNumberFormat="1" applyFont="1" applyFill="1" applyBorder="1" applyAlignment="1">
      <alignment horizontal="center" vertical="center" wrapText="1"/>
    </xf>
    <xf numFmtId="4" fontId="7" fillId="0" borderId="8" xfId="3" applyNumberFormat="1" applyFont="1" applyFill="1" applyBorder="1" applyAlignment="1">
      <alignment horizontal="center" vertical="center" wrapText="1"/>
    </xf>
    <xf numFmtId="4" fontId="7" fillId="7" borderId="2" xfId="2" applyNumberFormat="1" applyFont="1" applyFill="1" applyBorder="1" applyAlignment="1">
      <alignment horizontal="center" vertical="center" wrapText="1"/>
    </xf>
    <xf numFmtId="4" fontId="7" fillId="7" borderId="9" xfId="2" applyNumberFormat="1" applyFont="1" applyFill="1" applyBorder="1" applyAlignment="1">
      <alignment horizontal="center" vertical="center" wrapText="1"/>
    </xf>
    <xf numFmtId="4" fontId="7" fillId="7" borderId="8" xfId="2" applyNumberFormat="1" applyFont="1" applyFill="1" applyBorder="1" applyAlignment="1">
      <alignment horizontal="center" vertical="center" wrapText="1"/>
    </xf>
    <xf numFmtId="4" fontId="24" fillId="0" borderId="10" xfId="2" applyNumberFormat="1" applyFont="1" applyFill="1" applyBorder="1" applyAlignment="1">
      <alignment horizontal="center" vertical="center" wrapText="1"/>
    </xf>
    <xf numFmtId="4" fontId="24" fillId="0" borderId="11" xfId="2" applyNumberFormat="1" applyFont="1" applyFill="1" applyBorder="1" applyAlignment="1">
      <alignment horizontal="center" vertical="center" wrapText="1"/>
    </xf>
    <xf numFmtId="4" fontId="24" fillId="0" borderId="7" xfId="2" applyNumberFormat="1" applyFont="1" applyFill="1" applyBorder="1" applyAlignment="1">
      <alignment horizontal="center" vertical="center" wrapText="1"/>
    </xf>
    <xf numFmtId="4" fontId="24" fillId="0" borderId="1" xfId="2" applyNumberFormat="1" applyFont="1" applyFill="1" applyBorder="1" applyAlignment="1">
      <alignment horizontal="center" vertical="center" wrapText="1"/>
    </xf>
    <xf numFmtId="4" fontId="24" fillId="0" borderId="12" xfId="2" applyNumberFormat="1" applyFont="1" applyFill="1" applyBorder="1" applyAlignment="1">
      <alignment horizontal="center" vertical="center" wrapText="1"/>
    </xf>
    <xf numFmtId="4" fontId="24" fillId="0" borderId="13" xfId="2" applyNumberFormat="1" applyFont="1" applyFill="1" applyBorder="1" applyAlignment="1">
      <alignment horizontal="center" vertical="center" wrapText="1"/>
    </xf>
    <xf numFmtId="4" fontId="25" fillId="0" borderId="10" xfId="2" applyNumberFormat="1" applyFont="1" applyFill="1" applyBorder="1" applyAlignment="1">
      <alignment horizontal="center" vertical="center" wrapText="1"/>
    </xf>
    <xf numFmtId="4" fontId="25" fillId="0" borderId="7" xfId="2" applyNumberFormat="1" applyFont="1" applyFill="1" applyBorder="1" applyAlignment="1">
      <alignment horizontal="center" vertical="center" wrapText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8" xfId="5" applyFont="1" applyFill="1" applyBorder="1" applyAlignment="1">
      <alignment horizontal="center" vertical="center" wrapText="1"/>
    </xf>
    <xf numFmtId="0" fontId="39" fillId="0" borderId="10" xfId="5" applyFont="1" applyFill="1" applyBorder="1" applyAlignment="1">
      <alignment horizontal="center" vertical="center" wrapText="1"/>
    </xf>
    <xf numFmtId="0" fontId="39" fillId="0" borderId="11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13" xfId="5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" fontId="38" fillId="0" borderId="2" xfId="0" applyNumberFormat="1" applyFont="1" applyFill="1" applyBorder="1" applyAlignment="1">
      <alignment horizontal="center" vertical="center" wrapText="1"/>
    </xf>
    <xf numFmtId="4" fontId="38" fillId="0" borderId="8" xfId="0" applyNumberFormat="1" applyFont="1" applyFill="1" applyBorder="1" applyAlignment="1">
      <alignment horizontal="center" vertical="center" wrapText="1"/>
    </xf>
    <xf numFmtId="0" fontId="29" fillId="5" borderId="4" xfId="5" applyFont="1" applyFill="1" applyBorder="1" applyAlignment="1">
      <alignment horizontal="center" vertical="center"/>
    </xf>
    <xf numFmtId="0" fontId="29" fillId="5" borderId="6" xfId="5" applyFont="1" applyFill="1" applyBorder="1" applyAlignment="1">
      <alignment horizontal="center" vertical="center"/>
    </xf>
    <xf numFmtId="3" fontId="32" fillId="7" borderId="2" xfId="5" applyNumberFormat="1" applyFont="1" applyFill="1" applyBorder="1" applyAlignment="1">
      <alignment horizontal="center" vertical="center" wrapText="1"/>
    </xf>
    <xf numFmtId="0" fontId="29" fillId="0" borderId="0" xfId="5" applyFont="1" applyFill="1" applyAlignment="1">
      <alignment horizontal="left"/>
    </xf>
    <xf numFmtId="4" fontId="27" fillId="0" borderId="0" xfId="2" applyNumberFormat="1" applyFont="1" applyFill="1" applyAlignment="1">
      <alignment horizontal="center" vertical="center" wrapText="1"/>
    </xf>
    <xf numFmtId="4" fontId="27" fillId="0" borderId="1" xfId="2" applyNumberFormat="1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 wrapText="1"/>
    </xf>
    <xf numFmtId="0" fontId="7" fillId="0" borderId="9" xfId="6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 wrapText="1"/>
    </xf>
    <xf numFmtId="4" fontId="38" fillId="0" borderId="10" xfId="0" applyNumberFormat="1" applyFont="1" applyFill="1" applyBorder="1" applyAlignment="1">
      <alignment horizontal="center" vertical="center" wrapText="1"/>
    </xf>
    <xf numFmtId="4" fontId="38" fillId="0" borderId="11" xfId="0" applyNumberFormat="1" applyFont="1" applyFill="1" applyBorder="1" applyAlignment="1">
      <alignment horizontal="center" vertical="center" wrapText="1"/>
    </xf>
    <xf numFmtId="4" fontId="38" fillId="0" borderId="12" xfId="0" applyNumberFormat="1" applyFont="1" applyFill="1" applyBorder="1" applyAlignment="1">
      <alignment horizontal="center" vertical="center" wrapText="1"/>
    </xf>
    <xf numFmtId="4" fontId="38" fillId="0" borderId="7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38" fillId="0" borderId="1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0" fontId="6" fillId="2" borderId="5" xfId="7" applyFont="1" applyFill="1" applyBorder="1" applyAlignment="1">
      <alignment horizontal="center" vertical="center" wrapText="1"/>
    </xf>
    <xf numFmtId="0" fontId="6" fillId="2" borderId="6" xfId="7" applyFont="1" applyFill="1" applyBorder="1" applyAlignment="1">
      <alignment horizontal="center" vertical="center" wrapText="1"/>
    </xf>
    <xf numFmtId="4" fontId="6" fillId="2" borderId="4" xfId="7" applyNumberFormat="1" applyFont="1" applyFill="1" applyBorder="1" applyAlignment="1">
      <alignment horizontal="center" vertical="center" wrapText="1"/>
    </xf>
    <xf numFmtId="4" fontId="6" fillId="2" borderId="5" xfId="7" applyNumberFormat="1" applyFont="1" applyFill="1" applyBorder="1" applyAlignment="1">
      <alignment horizontal="center" vertical="center" wrapText="1"/>
    </xf>
    <xf numFmtId="4" fontId="6" fillId="2" borderId="6" xfId="7" applyNumberFormat="1" applyFont="1" applyFill="1" applyBorder="1" applyAlignment="1">
      <alignment horizontal="center" vertical="center" wrapText="1"/>
    </xf>
    <xf numFmtId="0" fontId="13" fillId="2" borderId="0" xfId="9" applyFont="1" applyFill="1" applyAlignment="1">
      <alignment horizontal="left" vertical="center"/>
    </xf>
    <xf numFmtId="0" fontId="13" fillId="2" borderId="0" xfId="9" applyFont="1" applyFill="1" applyBorder="1" applyAlignment="1">
      <alignment horizontal="left" vertical="center"/>
    </xf>
  </cellXfs>
  <cellStyles count="16">
    <cellStyle name="Akcent 2 35" xfId="13"/>
    <cellStyle name="Dziesiętny" xfId="1" builtinId="3"/>
    <cellStyle name="Dziesiętny 2 3" xfId="12"/>
    <cellStyle name="Normalny" xfId="0" builtinId="0"/>
    <cellStyle name="Normalny 10" xfId="14"/>
    <cellStyle name="Normalny 2" xfId="11"/>
    <cellStyle name="Normalny 2 1" xfId="10"/>
    <cellStyle name="Normalny 2 3" xfId="8"/>
    <cellStyle name="Normalny 2 3 2" xfId="15"/>
    <cellStyle name="Normalny 8" xfId="5"/>
    <cellStyle name="Normalny 9" xfId="6"/>
    <cellStyle name="Normalny_do finansowego maj-poprawiona" xfId="9"/>
    <cellStyle name="Normalny_i zmiany w planie-ze ŚR na zasiłki" xfId="2"/>
    <cellStyle name="Normalny_lok. luty" xfId="3"/>
    <cellStyle name="Normalny_lok. luty 2" xfId="4"/>
    <cellStyle name="Normalny_lokalizacja styczeń 2009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_2\2017\EWIDENCJA%202017%20r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żet Zadaniowy"/>
      <sheetName val="Polityka Społeczna"/>
      <sheetName val="HARMONOGRAMY"/>
      <sheetName val="DECYZJE"/>
      <sheetName val="REZERWY"/>
      <sheetName val="Samorząd Województwa"/>
      <sheetName val="WYDZIAŁY"/>
      <sheetName val="71035§ 2020"/>
      <sheetName val="75515§2110"/>
      <sheetName val="85156§ 2010"/>
      <sheetName val="85156§ 2110"/>
      <sheetName val="85195§ 2010"/>
      <sheetName val="85202§ 2130"/>
      <sheetName val="85203§ 2010"/>
      <sheetName val="85203§6310"/>
      <sheetName val="85203§ 2110"/>
      <sheetName val="85203§ 6410"/>
      <sheetName val="85205§ 2110"/>
      <sheetName val="85205§ 2110 SOW"/>
      <sheetName val="85205§ 2110 progr. kor-eduk."/>
      <sheetName val="85205§ 2110 progr. psych-terap."/>
      <sheetName val="85213§ 2010"/>
      <sheetName val="85213§ 2030"/>
      <sheetName val="85214§ 2030"/>
      <sheetName val="85215§ 2010"/>
      <sheetName val="85216§ 2030"/>
      <sheetName val="85219§ 2010"/>
      <sheetName val="85219§ 2030"/>
      <sheetName val="85228§ 2010"/>
      <sheetName val="85230§ 2030"/>
      <sheetName val="85231§ 2010 "/>
      <sheetName val="85321§ 2110"/>
      <sheetName val="85501§2060"/>
      <sheetName val="85502§ 2010"/>
      <sheetName val="85503§ 2010"/>
      <sheetName val="85505§ 2030"/>
      <sheetName val="85505§ 6330"/>
      <sheetName val="85507§ 2030"/>
      <sheetName val="85508§2160"/>
      <sheetName val="85508§2110"/>
      <sheetName val="85510§ 2160"/>
      <sheetName val="gminy"/>
      <sheetName val="powiaty"/>
      <sheetName val="Działy"/>
    </sheetNames>
    <sheetDataSet>
      <sheetData sheetId="0"/>
      <sheetData sheetId="1"/>
      <sheetData sheetId="2"/>
      <sheetData sheetId="3"/>
      <sheetData sheetId="4"/>
      <sheetData sheetId="5">
        <row r="7">
          <cell r="AL7">
            <v>4700</v>
          </cell>
        </row>
        <row r="8">
          <cell r="AL8">
            <v>4027</v>
          </cell>
        </row>
        <row r="10">
          <cell r="AL10">
            <v>21400</v>
          </cell>
        </row>
        <row r="11">
          <cell r="AL11">
            <v>85000</v>
          </cell>
        </row>
        <row r="12">
          <cell r="AL12">
            <v>135000</v>
          </cell>
        </row>
      </sheetData>
      <sheetData sheetId="6"/>
      <sheetData sheetId="7"/>
      <sheetData sheetId="8">
        <row r="29">
          <cell r="AO29">
            <v>312874</v>
          </cell>
        </row>
      </sheetData>
      <sheetData sheetId="9"/>
      <sheetData sheetId="10">
        <row r="29">
          <cell r="AO29">
            <v>3826429</v>
          </cell>
        </row>
      </sheetData>
      <sheetData sheetId="11">
        <row r="127">
          <cell r="AO127">
            <v>4157</v>
          </cell>
        </row>
      </sheetData>
      <sheetData sheetId="12">
        <row r="29">
          <cell r="AO29">
            <v>3660946</v>
          </cell>
        </row>
      </sheetData>
      <sheetData sheetId="13">
        <row r="127">
          <cell r="AO127">
            <v>2397749</v>
          </cell>
        </row>
      </sheetData>
      <sheetData sheetId="14"/>
      <sheetData sheetId="15">
        <row r="29">
          <cell r="AO29">
            <v>1669522</v>
          </cell>
        </row>
      </sheetData>
      <sheetData sheetId="16"/>
      <sheetData sheetId="17"/>
      <sheetData sheetId="18">
        <row r="29">
          <cell r="AO29">
            <v>87100</v>
          </cell>
        </row>
      </sheetData>
      <sheetData sheetId="19">
        <row r="29">
          <cell r="AO29">
            <v>4439</v>
          </cell>
        </row>
      </sheetData>
      <sheetData sheetId="20"/>
      <sheetData sheetId="21">
        <row r="127">
          <cell r="AO127">
            <v>511845</v>
          </cell>
        </row>
      </sheetData>
      <sheetData sheetId="22">
        <row r="127">
          <cell r="AO127">
            <v>472070</v>
          </cell>
        </row>
      </sheetData>
      <sheetData sheetId="23">
        <row r="127">
          <cell r="AO127">
            <v>6540755</v>
          </cell>
        </row>
      </sheetData>
      <sheetData sheetId="24">
        <row r="127">
          <cell r="AO127">
            <v>58723</v>
          </cell>
        </row>
      </sheetData>
      <sheetData sheetId="25">
        <row r="127">
          <cell r="AP127">
            <v>5340587</v>
          </cell>
        </row>
      </sheetData>
      <sheetData sheetId="26">
        <row r="127">
          <cell r="AO127">
            <v>40961</v>
          </cell>
        </row>
      </sheetData>
      <sheetData sheetId="27">
        <row r="127">
          <cell r="AO127">
            <v>1678999</v>
          </cell>
        </row>
      </sheetData>
      <sheetData sheetId="28">
        <row r="127">
          <cell r="AO127">
            <v>244563</v>
          </cell>
        </row>
      </sheetData>
      <sheetData sheetId="29">
        <row r="127">
          <cell r="AO127">
            <v>2778647</v>
          </cell>
        </row>
      </sheetData>
      <sheetData sheetId="30">
        <row r="127">
          <cell r="AO127">
            <v>2200</v>
          </cell>
        </row>
      </sheetData>
      <sheetData sheetId="31">
        <row r="29">
          <cell r="AO29">
            <v>354669</v>
          </cell>
        </row>
      </sheetData>
      <sheetData sheetId="32">
        <row r="127">
          <cell r="AP127">
            <v>80373305</v>
          </cell>
        </row>
      </sheetData>
      <sheetData sheetId="33">
        <row r="127">
          <cell r="AR127">
            <v>50364881</v>
          </cell>
        </row>
      </sheetData>
      <sheetData sheetId="34">
        <row r="127">
          <cell r="AO127">
            <v>5279</v>
          </cell>
        </row>
      </sheetData>
      <sheetData sheetId="35"/>
      <sheetData sheetId="36"/>
      <sheetData sheetId="37"/>
      <sheetData sheetId="38">
        <row r="29">
          <cell r="AO29">
            <v>1089630</v>
          </cell>
        </row>
      </sheetData>
      <sheetData sheetId="39">
        <row r="29">
          <cell r="AO29">
            <v>1153</v>
          </cell>
        </row>
      </sheetData>
      <sheetData sheetId="40">
        <row r="29">
          <cell r="AO29">
            <v>18685</v>
          </cell>
        </row>
      </sheetData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8"/>
  <sheetViews>
    <sheetView topLeftCell="AK1" workbookViewId="0">
      <pane ySplit="7" topLeftCell="A35" activePane="bottomLeft" state="frozen"/>
      <selection pane="bottomLeft" activeCell="AY4" sqref="AY4:AY7"/>
    </sheetView>
  </sheetViews>
  <sheetFormatPr defaultRowHeight="15"/>
  <cols>
    <col min="1" max="1" width="9.140625" style="2"/>
    <col min="2" max="2" width="13.140625" style="2" customWidth="1"/>
    <col min="3" max="3" width="18.5703125" style="2" customWidth="1"/>
    <col min="4" max="4" width="23.7109375" style="2" customWidth="1"/>
    <col min="5" max="5" width="22.7109375" style="2" customWidth="1"/>
    <col min="6" max="6" width="16.5703125" style="2" customWidth="1"/>
    <col min="7" max="9" width="16.140625" style="2" customWidth="1"/>
    <col min="10" max="10" width="19.5703125" style="2" customWidth="1"/>
    <col min="11" max="12" width="14.7109375" style="2" customWidth="1"/>
    <col min="13" max="13" width="14.5703125" style="2" customWidth="1"/>
    <col min="14" max="14" width="19.28515625" style="2" customWidth="1"/>
    <col min="15" max="17" width="14.85546875" style="2" customWidth="1"/>
    <col min="18" max="18" width="18" style="2" customWidth="1"/>
    <col min="19" max="21" width="15.42578125" style="2" customWidth="1"/>
    <col min="22" max="23" width="16.7109375" style="2" customWidth="1"/>
    <col min="24" max="24" width="22.85546875" style="2" customWidth="1"/>
    <col min="25" max="26" width="15.42578125" style="2" customWidth="1"/>
    <col min="27" max="27" width="21.28515625" style="2" customWidth="1"/>
    <col min="28" max="29" width="15.42578125" style="2" customWidth="1"/>
    <col min="30" max="30" width="19.140625" style="2" customWidth="1"/>
    <col min="31" max="34" width="15.42578125" style="2" customWidth="1"/>
    <col min="35" max="35" width="17.85546875" style="2" customWidth="1"/>
    <col min="36" max="37" width="15.42578125" style="2" customWidth="1"/>
    <col min="38" max="38" width="18.85546875" style="2" customWidth="1"/>
    <col min="39" max="39" width="14.7109375" style="2" customWidth="1"/>
    <col min="40" max="40" width="14.140625" style="2" customWidth="1"/>
    <col min="41" max="41" width="14.42578125" style="2" customWidth="1"/>
    <col min="42" max="44" width="13" style="2" customWidth="1"/>
    <col min="45" max="45" width="20" style="2" customWidth="1"/>
    <col min="46" max="46" width="14.7109375" style="2" customWidth="1"/>
    <col min="47" max="47" width="14.28515625" style="2" bestFit="1" customWidth="1"/>
    <col min="48" max="48" width="14.28515625" style="2" customWidth="1"/>
    <col min="49" max="49" width="15.85546875" style="2" customWidth="1"/>
    <col min="50" max="50" width="18.140625" style="2" customWidth="1"/>
    <col min="51" max="51" width="20" style="2" customWidth="1"/>
  </cols>
  <sheetData>
    <row r="1" spans="1:51" ht="23.25" customHeight="1">
      <c r="A1" s="142" t="s">
        <v>315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</row>
    <row r="2" spans="1:5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</row>
    <row r="4" spans="1:51" s="2" customFormat="1" ht="47.25" customHeight="1">
      <c r="A4" s="143" t="s">
        <v>0</v>
      </c>
      <c r="B4" s="146" t="s">
        <v>1</v>
      </c>
      <c r="C4" s="146" t="s">
        <v>2</v>
      </c>
      <c r="D4" s="48" t="s">
        <v>3</v>
      </c>
      <c r="E4" s="48" t="s">
        <v>261</v>
      </c>
      <c r="F4" s="101" t="s">
        <v>267</v>
      </c>
      <c r="G4" s="102"/>
      <c r="H4" s="103"/>
      <c r="I4" s="34" t="s">
        <v>266</v>
      </c>
      <c r="J4" s="101" t="s">
        <v>265</v>
      </c>
      <c r="K4" s="102"/>
      <c r="L4" s="102"/>
      <c r="M4" s="103"/>
      <c r="N4" s="101" t="s">
        <v>4</v>
      </c>
      <c r="O4" s="102"/>
      <c r="P4" s="102"/>
      <c r="Q4" s="103"/>
      <c r="R4" s="125" t="s">
        <v>269</v>
      </c>
      <c r="S4" s="126"/>
      <c r="T4" s="127"/>
      <c r="U4" s="110" t="s">
        <v>270</v>
      </c>
      <c r="V4" s="111"/>
      <c r="W4" s="112"/>
      <c r="X4" s="125" t="s">
        <v>298</v>
      </c>
      <c r="Y4" s="126"/>
      <c r="Z4" s="126"/>
      <c r="AA4" s="125" t="s">
        <v>300</v>
      </c>
      <c r="AB4" s="126"/>
      <c r="AC4" s="126"/>
      <c r="AD4" s="110" t="s">
        <v>271</v>
      </c>
      <c r="AE4" s="111"/>
      <c r="AF4" s="111"/>
      <c r="AG4" s="111"/>
      <c r="AH4" s="112"/>
      <c r="AI4" s="110" t="s">
        <v>273</v>
      </c>
      <c r="AJ4" s="111"/>
      <c r="AK4" s="112"/>
      <c r="AL4" s="125" t="s">
        <v>274</v>
      </c>
      <c r="AM4" s="126"/>
      <c r="AN4" s="126"/>
      <c r="AO4" s="126"/>
      <c r="AP4" s="126"/>
      <c r="AQ4" s="126"/>
      <c r="AR4" s="126"/>
      <c r="AS4" s="125" t="s">
        <v>323</v>
      </c>
      <c r="AT4" s="126"/>
      <c r="AU4" s="126"/>
      <c r="AV4" s="126"/>
      <c r="AW4" s="127"/>
      <c r="AX4" s="35" t="s">
        <v>301</v>
      </c>
      <c r="AY4" s="149" t="s">
        <v>307</v>
      </c>
    </row>
    <row r="5" spans="1:51" s="2" customFormat="1" ht="15.75" customHeight="1">
      <c r="A5" s="144"/>
      <c r="B5" s="147"/>
      <c r="C5" s="147"/>
      <c r="D5" s="141" t="s">
        <v>260</v>
      </c>
      <c r="E5" s="141" t="s">
        <v>262</v>
      </c>
      <c r="F5" s="104" t="s">
        <v>263</v>
      </c>
      <c r="G5" s="105"/>
      <c r="H5" s="106"/>
      <c r="I5" s="104" t="s">
        <v>263</v>
      </c>
      <c r="J5" s="104" t="s">
        <v>264</v>
      </c>
      <c r="K5" s="105"/>
      <c r="L5" s="105"/>
      <c r="M5" s="106"/>
      <c r="N5" s="128" t="s">
        <v>268</v>
      </c>
      <c r="O5" s="129"/>
      <c r="P5" s="129"/>
      <c r="Q5" s="130"/>
      <c r="R5" s="119" t="s">
        <v>268</v>
      </c>
      <c r="S5" s="120"/>
      <c r="T5" s="121"/>
      <c r="U5" s="113" t="s">
        <v>264</v>
      </c>
      <c r="V5" s="114"/>
      <c r="W5" s="115"/>
      <c r="X5" s="134" t="s">
        <v>264</v>
      </c>
      <c r="Y5" s="135"/>
      <c r="Z5" s="135"/>
      <c r="AA5" s="128" t="s">
        <v>262</v>
      </c>
      <c r="AB5" s="129"/>
      <c r="AC5" s="129"/>
      <c r="AD5" s="113" t="s">
        <v>272</v>
      </c>
      <c r="AE5" s="114"/>
      <c r="AF5" s="114"/>
      <c r="AG5" s="114"/>
      <c r="AH5" s="115"/>
      <c r="AI5" s="113" t="s">
        <v>264</v>
      </c>
      <c r="AJ5" s="114"/>
      <c r="AK5" s="115"/>
      <c r="AL5" s="152" t="s">
        <v>275</v>
      </c>
      <c r="AM5" s="153"/>
      <c r="AN5" s="153"/>
      <c r="AO5" s="153"/>
      <c r="AP5" s="153"/>
      <c r="AQ5" s="153"/>
      <c r="AR5" s="153"/>
      <c r="AS5" s="152" t="s">
        <v>276</v>
      </c>
      <c r="AT5" s="153"/>
      <c r="AU5" s="153"/>
      <c r="AV5" s="153"/>
      <c r="AW5" s="156"/>
      <c r="AX5" s="158" t="s">
        <v>302</v>
      </c>
      <c r="AY5" s="150"/>
    </row>
    <row r="6" spans="1:51" s="2" customFormat="1" ht="173.25" customHeight="1">
      <c r="A6" s="144"/>
      <c r="B6" s="147"/>
      <c r="C6" s="147"/>
      <c r="D6" s="141"/>
      <c r="E6" s="141"/>
      <c r="F6" s="107"/>
      <c r="G6" s="108"/>
      <c r="H6" s="109"/>
      <c r="I6" s="107"/>
      <c r="J6" s="107"/>
      <c r="K6" s="108"/>
      <c r="L6" s="108"/>
      <c r="M6" s="109"/>
      <c r="N6" s="131"/>
      <c r="O6" s="132"/>
      <c r="P6" s="132"/>
      <c r="Q6" s="133"/>
      <c r="R6" s="122"/>
      <c r="S6" s="123"/>
      <c r="T6" s="124"/>
      <c r="U6" s="116"/>
      <c r="V6" s="117"/>
      <c r="W6" s="118"/>
      <c r="X6" s="136"/>
      <c r="Y6" s="137"/>
      <c r="Z6" s="137"/>
      <c r="AA6" s="131"/>
      <c r="AB6" s="132"/>
      <c r="AC6" s="132"/>
      <c r="AD6" s="116"/>
      <c r="AE6" s="117"/>
      <c r="AF6" s="117"/>
      <c r="AG6" s="117"/>
      <c r="AH6" s="118"/>
      <c r="AI6" s="116"/>
      <c r="AJ6" s="117"/>
      <c r="AK6" s="118"/>
      <c r="AL6" s="154"/>
      <c r="AM6" s="155"/>
      <c r="AN6" s="155"/>
      <c r="AO6" s="155"/>
      <c r="AP6" s="155"/>
      <c r="AQ6" s="155"/>
      <c r="AR6" s="155"/>
      <c r="AS6" s="154"/>
      <c r="AT6" s="155"/>
      <c r="AU6" s="155"/>
      <c r="AV6" s="155"/>
      <c r="AW6" s="157"/>
      <c r="AX6" s="159"/>
      <c r="AY6" s="150"/>
    </row>
    <row r="7" spans="1:51" ht="31.5">
      <c r="A7" s="145"/>
      <c r="B7" s="148"/>
      <c r="C7" s="148"/>
      <c r="D7" s="86" t="s">
        <v>292</v>
      </c>
      <c r="E7" s="86" t="s">
        <v>292</v>
      </c>
      <c r="F7" s="86" t="s">
        <v>253</v>
      </c>
      <c r="G7" s="86" t="s">
        <v>277</v>
      </c>
      <c r="H7" s="86" t="s">
        <v>305</v>
      </c>
      <c r="I7" s="86" t="s">
        <v>277</v>
      </c>
      <c r="J7" s="86" t="s">
        <v>253</v>
      </c>
      <c r="K7" s="86" t="s">
        <v>277</v>
      </c>
      <c r="L7" s="87" t="s">
        <v>285</v>
      </c>
      <c r="M7" s="87" t="s">
        <v>304</v>
      </c>
      <c r="N7" s="86" t="s">
        <v>253</v>
      </c>
      <c r="O7" s="86" t="s">
        <v>285</v>
      </c>
      <c r="P7" s="86" t="s">
        <v>292</v>
      </c>
      <c r="Q7" s="86" t="s">
        <v>306</v>
      </c>
      <c r="R7" s="86" t="s">
        <v>253</v>
      </c>
      <c r="S7" s="86" t="s">
        <v>285</v>
      </c>
      <c r="T7" s="86" t="s">
        <v>292</v>
      </c>
      <c r="U7" s="86" t="s">
        <v>253</v>
      </c>
      <c r="V7" s="86" t="s">
        <v>292</v>
      </c>
      <c r="W7" s="87" t="s">
        <v>306</v>
      </c>
      <c r="X7" s="86" t="s">
        <v>253</v>
      </c>
      <c r="Y7" s="86" t="s">
        <v>299</v>
      </c>
      <c r="Z7" s="87" t="s">
        <v>304</v>
      </c>
      <c r="AA7" s="87" t="s">
        <v>253</v>
      </c>
      <c r="AB7" s="86" t="s">
        <v>299</v>
      </c>
      <c r="AC7" s="87" t="s">
        <v>304</v>
      </c>
      <c r="AD7" s="86" t="s">
        <v>253</v>
      </c>
      <c r="AE7" s="86" t="s">
        <v>286</v>
      </c>
      <c r="AF7" s="86" t="s">
        <v>292</v>
      </c>
      <c r="AG7" s="86" t="s">
        <v>299</v>
      </c>
      <c r="AH7" s="87" t="s">
        <v>304</v>
      </c>
      <c r="AI7" s="86" t="s">
        <v>253</v>
      </c>
      <c r="AJ7" s="86" t="s">
        <v>277</v>
      </c>
      <c r="AK7" s="86" t="s">
        <v>292</v>
      </c>
      <c r="AL7" s="86" t="s">
        <v>253</v>
      </c>
      <c r="AM7" s="86" t="s">
        <v>277</v>
      </c>
      <c r="AN7" s="86" t="s">
        <v>286</v>
      </c>
      <c r="AO7" s="86" t="s">
        <v>292</v>
      </c>
      <c r="AP7" s="86" t="s">
        <v>299</v>
      </c>
      <c r="AQ7" s="86" t="s">
        <v>304</v>
      </c>
      <c r="AR7" s="86" t="s">
        <v>306</v>
      </c>
      <c r="AS7" s="86" t="s">
        <v>253</v>
      </c>
      <c r="AT7" s="86" t="s">
        <v>277</v>
      </c>
      <c r="AU7" s="86" t="s">
        <v>299</v>
      </c>
      <c r="AV7" s="86" t="s">
        <v>304</v>
      </c>
      <c r="AW7" s="86" t="s">
        <v>306</v>
      </c>
      <c r="AX7" s="86" t="s">
        <v>303</v>
      </c>
      <c r="AY7" s="151"/>
    </row>
    <row r="8" spans="1:51" s="85" customFormat="1" ht="12.75">
      <c r="A8" s="83" t="s">
        <v>5</v>
      </c>
      <c r="B8" s="83" t="s">
        <v>6</v>
      </c>
      <c r="C8" s="83" t="s">
        <v>7</v>
      </c>
      <c r="D8" s="83" t="s">
        <v>8</v>
      </c>
      <c r="E8" s="83" t="s">
        <v>9</v>
      </c>
      <c r="F8" s="83" t="s">
        <v>10</v>
      </c>
      <c r="G8" s="83" t="s">
        <v>11</v>
      </c>
      <c r="H8" s="83" t="s">
        <v>12</v>
      </c>
      <c r="I8" s="83" t="s">
        <v>13</v>
      </c>
      <c r="J8" s="83" t="s">
        <v>14</v>
      </c>
      <c r="K8" s="83" t="s">
        <v>15</v>
      </c>
      <c r="L8" s="83" t="s">
        <v>16</v>
      </c>
      <c r="M8" s="83" t="s">
        <v>17</v>
      </c>
      <c r="N8" s="83" t="s">
        <v>18</v>
      </c>
      <c r="O8" s="83" t="s">
        <v>19</v>
      </c>
      <c r="P8" s="83" t="s">
        <v>20</v>
      </c>
      <c r="Q8" s="83" t="s">
        <v>21</v>
      </c>
      <c r="R8" s="83" t="s">
        <v>22</v>
      </c>
      <c r="S8" s="83" t="s">
        <v>23</v>
      </c>
      <c r="T8" s="83" t="s">
        <v>24</v>
      </c>
      <c r="U8" s="83"/>
      <c r="V8" s="83" t="s">
        <v>25</v>
      </c>
      <c r="W8" s="83"/>
      <c r="X8" s="83" t="s">
        <v>26</v>
      </c>
      <c r="Y8" s="83" t="s">
        <v>27</v>
      </c>
      <c r="Z8" s="83" t="s">
        <v>28</v>
      </c>
      <c r="AA8" s="83" t="s">
        <v>29</v>
      </c>
      <c r="AB8" s="83" t="s">
        <v>30</v>
      </c>
      <c r="AC8" s="83" t="s">
        <v>31</v>
      </c>
      <c r="AD8" s="83" t="s">
        <v>33</v>
      </c>
      <c r="AE8" s="83" t="s">
        <v>34</v>
      </c>
      <c r="AF8" s="83" t="s">
        <v>35</v>
      </c>
      <c r="AG8" s="83" t="s">
        <v>36</v>
      </c>
      <c r="AH8" s="83" t="s">
        <v>70</v>
      </c>
      <c r="AI8" s="83" t="s">
        <v>72</v>
      </c>
      <c r="AJ8" s="83" t="s">
        <v>74</v>
      </c>
      <c r="AK8" s="83" t="s">
        <v>76</v>
      </c>
      <c r="AL8" s="83" t="s">
        <v>78</v>
      </c>
      <c r="AM8" s="83" t="s">
        <v>80</v>
      </c>
      <c r="AN8" s="83" t="s">
        <v>82</v>
      </c>
      <c r="AO8" s="83" t="s">
        <v>84</v>
      </c>
      <c r="AP8" s="83" t="s">
        <v>86</v>
      </c>
      <c r="AQ8" s="83" t="s">
        <v>88</v>
      </c>
      <c r="AR8" s="83" t="s">
        <v>90</v>
      </c>
      <c r="AS8" s="84" t="s">
        <v>92</v>
      </c>
      <c r="AT8" s="83" t="s">
        <v>94</v>
      </c>
      <c r="AU8" s="83" t="s">
        <v>96</v>
      </c>
      <c r="AV8" s="83" t="s">
        <v>98</v>
      </c>
      <c r="AW8" s="83" t="s">
        <v>100</v>
      </c>
      <c r="AX8" s="83" t="s">
        <v>102</v>
      </c>
      <c r="AY8" s="83" t="s">
        <v>104</v>
      </c>
    </row>
    <row r="9" spans="1:51" ht="31.5">
      <c r="A9" s="28" t="s">
        <v>5</v>
      </c>
      <c r="B9" s="29" t="s">
        <v>37</v>
      </c>
      <c r="C9" s="30" t="s">
        <v>38</v>
      </c>
      <c r="D9" s="31">
        <v>0</v>
      </c>
      <c r="E9" s="31">
        <v>0</v>
      </c>
      <c r="F9" s="77">
        <f>H9+G9</f>
        <v>5421</v>
      </c>
      <c r="G9" s="31">
        <v>5421</v>
      </c>
      <c r="H9" s="31">
        <v>0</v>
      </c>
      <c r="I9" s="31">
        <v>6415</v>
      </c>
      <c r="J9" s="77">
        <f>M9+L9+K9</f>
        <v>134241</v>
      </c>
      <c r="K9" s="31">
        <v>0</v>
      </c>
      <c r="L9" s="31">
        <v>134241</v>
      </c>
      <c r="M9" s="36">
        <v>0</v>
      </c>
      <c r="N9" s="77">
        <f>Q9+P9+O9</f>
        <v>611</v>
      </c>
      <c r="O9" s="31">
        <v>611</v>
      </c>
      <c r="P9" s="31">
        <v>0</v>
      </c>
      <c r="Q9" s="31">
        <v>0</v>
      </c>
      <c r="R9" s="77">
        <f>T9+S9</f>
        <v>75024</v>
      </c>
      <c r="S9" s="31">
        <v>45682</v>
      </c>
      <c r="T9" s="31">
        <v>29342</v>
      </c>
      <c r="U9" s="77">
        <f>W9+V9</f>
        <v>0</v>
      </c>
      <c r="V9" s="31">
        <v>0</v>
      </c>
      <c r="W9" s="31">
        <v>0</v>
      </c>
      <c r="X9" s="77">
        <f>Z9+Y9</f>
        <v>18848</v>
      </c>
      <c r="Y9" s="31">
        <v>14747</v>
      </c>
      <c r="Z9" s="31">
        <v>4101</v>
      </c>
      <c r="AA9" s="79">
        <f>AB9+AC9</f>
        <v>0</v>
      </c>
      <c r="AB9" s="33">
        <v>0</v>
      </c>
      <c r="AC9" s="33">
        <v>0</v>
      </c>
      <c r="AD9" s="80">
        <f>AH9+AG9+AF9+AE9</f>
        <v>18057</v>
      </c>
      <c r="AE9" s="33">
        <v>18057</v>
      </c>
      <c r="AF9" s="33">
        <v>0</v>
      </c>
      <c r="AG9" s="33">
        <v>0</v>
      </c>
      <c r="AH9" s="49">
        <v>0</v>
      </c>
      <c r="AI9" s="77">
        <f>AK9+AJ9</f>
        <v>0</v>
      </c>
      <c r="AJ9" s="31">
        <v>0</v>
      </c>
      <c r="AK9" s="31">
        <v>0</v>
      </c>
      <c r="AL9" s="77">
        <f>AR9+AQ9+AP9+AO9+AN9+AM9</f>
        <v>1028904</v>
      </c>
      <c r="AM9" s="32">
        <v>528586</v>
      </c>
      <c r="AN9" s="32">
        <v>500318</v>
      </c>
      <c r="AO9" s="32">
        <v>0</v>
      </c>
      <c r="AP9" s="32">
        <v>0</v>
      </c>
      <c r="AQ9" s="32">
        <v>0</v>
      </c>
      <c r="AR9" s="32">
        <v>0</v>
      </c>
      <c r="AS9" s="81">
        <f>AW9+AV9+AU9+AT9</f>
        <v>585924</v>
      </c>
      <c r="AT9" s="32">
        <v>172717</v>
      </c>
      <c r="AU9" s="32">
        <v>413207</v>
      </c>
      <c r="AV9" s="32">
        <v>0</v>
      </c>
      <c r="AW9" s="32">
        <v>0</v>
      </c>
      <c r="AX9" s="32">
        <v>41</v>
      </c>
      <c r="AY9" s="82">
        <f>D9+E9+F9+I9+J9+N9+R9+U9+X9+AA9+AD9+AI9+AL9+AS9+AX9</f>
        <v>1873486</v>
      </c>
    </row>
    <row r="10" spans="1:51" ht="31.5">
      <c r="A10" s="28" t="s">
        <v>6</v>
      </c>
      <c r="B10" s="29" t="s">
        <v>37</v>
      </c>
      <c r="C10" s="30" t="s">
        <v>39</v>
      </c>
      <c r="D10" s="31">
        <v>126</v>
      </c>
      <c r="E10" s="31">
        <v>57507</v>
      </c>
      <c r="F10" s="77">
        <f t="shared" ref="F10:F73" si="0">H10+G10</f>
        <v>7935</v>
      </c>
      <c r="G10" s="31">
        <v>5135</v>
      </c>
      <c r="H10" s="33">
        <v>2800</v>
      </c>
      <c r="I10" s="31">
        <v>11930</v>
      </c>
      <c r="J10" s="77">
        <f t="shared" ref="J10:J73" si="1">M10+L10+K10</f>
        <v>162000</v>
      </c>
      <c r="K10" s="31">
        <v>0</v>
      </c>
      <c r="L10" s="31">
        <v>162000</v>
      </c>
      <c r="M10" s="36">
        <v>0</v>
      </c>
      <c r="N10" s="77">
        <f t="shared" ref="N10:N73" si="2">Q10+P10+O10</f>
        <v>1139</v>
      </c>
      <c r="O10" s="31">
        <v>1139</v>
      </c>
      <c r="P10" s="31">
        <v>0</v>
      </c>
      <c r="Q10" s="31">
        <v>0</v>
      </c>
      <c r="R10" s="77">
        <f t="shared" ref="R10:R73" si="3">T10+S10</f>
        <v>146000</v>
      </c>
      <c r="S10" s="31">
        <v>88899</v>
      </c>
      <c r="T10" s="31">
        <v>57101</v>
      </c>
      <c r="U10" s="77">
        <f t="shared" ref="U10:U73" si="4">W10+V10</f>
        <v>0</v>
      </c>
      <c r="V10" s="31">
        <v>0</v>
      </c>
      <c r="W10" s="31">
        <v>0</v>
      </c>
      <c r="X10" s="77">
        <f t="shared" ref="X10:X73" si="5">Z10+Y10</f>
        <v>25702</v>
      </c>
      <c r="Y10" s="31">
        <v>20110</v>
      </c>
      <c r="Z10" s="31">
        <v>5592</v>
      </c>
      <c r="AA10" s="79">
        <f t="shared" ref="AA10:AA73" si="6">AB10+AC10</f>
        <v>3942</v>
      </c>
      <c r="AB10" s="33">
        <v>3942</v>
      </c>
      <c r="AC10" s="33">
        <v>0</v>
      </c>
      <c r="AD10" s="80">
        <f t="shared" ref="AD10:AD73" si="7">AH10+AG10+AF10+AE10</f>
        <v>35000</v>
      </c>
      <c r="AE10" s="33">
        <v>0</v>
      </c>
      <c r="AF10" s="33">
        <v>31882</v>
      </c>
      <c r="AG10" s="33">
        <v>3118</v>
      </c>
      <c r="AH10" s="49">
        <v>0</v>
      </c>
      <c r="AI10" s="77">
        <f t="shared" ref="AI10:AI73" si="8">AK10+AJ10</f>
        <v>0</v>
      </c>
      <c r="AJ10" s="31">
        <v>0</v>
      </c>
      <c r="AK10" s="31">
        <v>0</v>
      </c>
      <c r="AL10" s="77">
        <f t="shared" ref="AL10:AL73" si="9">AR10+AQ10+AP10+AO10+AN10+AM10</f>
        <v>1076438</v>
      </c>
      <c r="AM10" s="32">
        <v>553006</v>
      </c>
      <c r="AN10" s="32">
        <v>523432</v>
      </c>
      <c r="AO10" s="32">
        <v>0</v>
      </c>
      <c r="AP10" s="32">
        <v>0</v>
      </c>
      <c r="AQ10" s="32">
        <v>0</v>
      </c>
      <c r="AR10" s="32">
        <v>0</v>
      </c>
      <c r="AS10" s="81">
        <f t="shared" ref="AS10:AS73" si="10">AW10+AV10+AU10+AT10</f>
        <v>729380</v>
      </c>
      <c r="AT10" s="32">
        <v>212135</v>
      </c>
      <c r="AU10" s="32">
        <v>517245</v>
      </c>
      <c r="AV10" s="32">
        <v>0</v>
      </c>
      <c r="AW10" s="32">
        <v>0</v>
      </c>
      <c r="AX10" s="32">
        <v>17</v>
      </c>
      <c r="AY10" s="82">
        <f t="shared" ref="AY10:AY73" si="11">D10+E10+F10+I10+J10+N10+R10+U10+X10+AA10+AD10+AI10+AL10+AS10+AX10</f>
        <v>2257116</v>
      </c>
    </row>
    <row r="11" spans="1:51" ht="31.5">
      <c r="A11" s="28" t="s">
        <v>7</v>
      </c>
      <c r="B11" s="29" t="s">
        <v>37</v>
      </c>
      <c r="C11" s="30" t="s">
        <v>40</v>
      </c>
      <c r="D11" s="31">
        <v>42</v>
      </c>
      <c r="E11" s="31">
        <v>0</v>
      </c>
      <c r="F11" s="77">
        <f t="shared" si="0"/>
        <v>2914</v>
      </c>
      <c r="G11" s="31">
        <v>2914</v>
      </c>
      <c r="H11" s="31">
        <v>0</v>
      </c>
      <c r="I11" s="31">
        <v>2403</v>
      </c>
      <c r="J11" s="77">
        <f t="shared" si="1"/>
        <v>148782</v>
      </c>
      <c r="K11" s="31">
        <v>0</v>
      </c>
      <c r="L11" s="31">
        <v>148782</v>
      </c>
      <c r="M11" s="36">
        <v>0</v>
      </c>
      <c r="N11" s="77">
        <f t="shared" si="2"/>
        <v>208</v>
      </c>
      <c r="O11" s="31">
        <v>208</v>
      </c>
      <c r="P11" s="31">
        <v>0</v>
      </c>
      <c r="Q11" s="31">
        <v>0</v>
      </c>
      <c r="R11" s="77">
        <f t="shared" si="3"/>
        <v>19538</v>
      </c>
      <c r="S11" s="31">
        <v>11897</v>
      </c>
      <c r="T11" s="31">
        <v>7641</v>
      </c>
      <c r="U11" s="77">
        <f t="shared" si="4"/>
        <v>0</v>
      </c>
      <c r="V11" s="31">
        <v>0</v>
      </c>
      <c r="W11" s="31">
        <v>0</v>
      </c>
      <c r="X11" s="77">
        <f t="shared" si="5"/>
        <v>14000</v>
      </c>
      <c r="Y11" s="31">
        <v>10954</v>
      </c>
      <c r="Z11" s="31">
        <v>3046</v>
      </c>
      <c r="AA11" s="79">
        <f t="shared" si="6"/>
        <v>0</v>
      </c>
      <c r="AB11" s="33">
        <v>0</v>
      </c>
      <c r="AC11" s="33">
        <v>0</v>
      </c>
      <c r="AD11" s="80">
        <f t="shared" si="7"/>
        <v>29507</v>
      </c>
      <c r="AE11" s="33">
        <v>0</v>
      </c>
      <c r="AF11" s="33">
        <v>17527</v>
      </c>
      <c r="AG11" s="33">
        <v>11980</v>
      </c>
      <c r="AH11" s="49">
        <v>0</v>
      </c>
      <c r="AI11" s="77">
        <f t="shared" si="8"/>
        <v>0</v>
      </c>
      <c r="AJ11" s="31">
        <v>0</v>
      </c>
      <c r="AK11" s="31">
        <v>0</v>
      </c>
      <c r="AL11" s="77">
        <f t="shared" si="9"/>
        <v>1056489</v>
      </c>
      <c r="AM11" s="32">
        <v>396155</v>
      </c>
      <c r="AN11" s="32">
        <v>374969</v>
      </c>
      <c r="AO11" s="32">
        <v>0</v>
      </c>
      <c r="AP11" s="32">
        <v>285365</v>
      </c>
      <c r="AQ11" s="32">
        <v>0</v>
      </c>
      <c r="AR11" s="32">
        <v>0</v>
      </c>
      <c r="AS11" s="81">
        <f t="shared" si="10"/>
        <v>438093</v>
      </c>
      <c r="AT11" s="32">
        <v>149539</v>
      </c>
      <c r="AU11" s="32">
        <v>288554</v>
      </c>
      <c r="AV11" s="32">
        <v>0</v>
      </c>
      <c r="AW11" s="32">
        <v>0</v>
      </c>
      <c r="AX11" s="32">
        <v>67</v>
      </c>
      <c r="AY11" s="82">
        <f t="shared" si="11"/>
        <v>1712043</v>
      </c>
    </row>
    <row r="12" spans="1:51" ht="31.5">
      <c r="A12" s="28" t="s">
        <v>8</v>
      </c>
      <c r="B12" s="29" t="s">
        <v>37</v>
      </c>
      <c r="C12" s="30" t="s">
        <v>41</v>
      </c>
      <c r="D12" s="31">
        <v>0</v>
      </c>
      <c r="E12" s="31">
        <v>0</v>
      </c>
      <c r="F12" s="77">
        <f t="shared" si="0"/>
        <v>8728</v>
      </c>
      <c r="G12" s="31">
        <v>8728</v>
      </c>
      <c r="H12" s="31">
        <v>0</v>
      </c>
      <c r="I12" s="31">
        <v>6572</v>
      </c>
      <c r="J12" s="77">
        <f t="shared" si="1"/>
        <v>134395</v>
      </c>
      <c r="K12" s="31">
        <v>0</v>
      </c>
      <c r="L12" s="31">
        <v>134395</v>
      </c>
      <c r="M12" s="36">
        <v>0</v>
      </c>
      <c r="N12" s="77">
        <f t="shared" si="2"/>
        <v>563</v>
      </c>
      <c r="O12" s="31">
        <v>563</v>
      </c>
      <c r="P12" s="31">
        <v>0</v>
      </c>
      <c r="Q12" s="31">
        <v>0</v>
      </c>
      <c r="R12" s="77">
        <f t="shared" si="3"/>
        <v>77627</v>
      </c>
      <c r="S12" s="31">
        <v>47267</v>
      </c>
      <c r="T12" s="31">
        <v>30360</v>
      </c>
      <c r="U12" s="77">
        <f t="shared" si="4"/>
        <v>0</v>
      </c>
      <c r="V12" s="31">
        <v>0</v>
      </c>
      <c r="W12" s="31">
        <v>0</v>
      </c>
      <c r="X12" s="77">
        <f t="shared" si="5"/>
        <v>20327</v>
      </c>
      <c r="Y12" s="31">
        <v>15904</v>
      </c>
      <c r="Z12" s="31">
        <v>4423</v>
      </c>
      <c r="AA12" s="79">
        <f t="shared" si="6"/>
        <v>0</v>
      </c>
      <c r="AB12" s="33">
        <v>0</v>
      </c>
      <c r="AC12" s="33">
        <v>0</v>
      </c>
      <c r="AD12" s="80">
        <f t="shared" si="7"/>
        <v>28715</v>
      </c>
      <c r="AE12" s="33">
        <v>0</v>
      </c>
      <c r="AF12" s="33">
        <v>24054</v>
      </c>
      <c r="AG12" s="33">
        <v>4661</v>
      </c>
      <c r="AH12" s="49">
        <v>0</v>
      </c>
      <c r="AI12" s="77">
        <f t="shared" si="8"/>
        <v>0</v>
      </c>
      <c r="AJ12" s="31">
        <v>0</v>
      </c>
      <c r="AK12" s="31">
        <v>0</v>
      </c>
      <c r="AL12" s="77">
        <f t="shared" si="9"/>
        <v>1097352</v>
      </c>
      <c r="AM12" s="32">
        <v>563750</v>
      </c>
      <c r="AN12" s="32">
        <v>533602</v>
      </c>
      <c r="AO12" s="32">
        <v>0</v>
      </c>
      <c r="AP12" s="32">
        <v>0</v>
      </c>
      <c r="AQ12" s="32">
        <v>0</v>
      </c>
      <c r="AR12" s="32">
        <v>0</v>
      </c>
      <c r="AS12" s="81">
        <f t="shared" si="10"/>
        <v>796755</v>
      </c>
      <c r="AT12" s="32">
        <v>222712</v>
      </c>
      <c r="AU12" s="32">
        <v>574043</v>
      </c>
      <c r="AV12" s="32">
        <v>0</v>
      </c>
      <c r="AW12" s="32">
        <v>0</v>
      </c>
      <c r="AX12" s="32">
        <v>57</v>
      </c>
      <c r="AY12" s="82">
        <f t="shared" si="11"/>
        <v>2171091</v>
      </c>
    </row>
    <row r="13" spans="1:51" ht="31.5">
      <c r="A13" s="28" t="s">
        <v>9</v>
      </c>
      <c r="B13" s="29" t="s">
        <v>37</v>
      </c>
      <c r="C13" s="30" t="s">
        <v>42</v>
      </c>
      <c r="D13" s="31">
        <v>0</v>
      </c>
      <c r="E13" s="31">
        <v>0</v>
      </c>
      <c r="F13" s="77">
        <f t="shared" si="0"/>
        <v>4834</v>
      </c>
      <c r="G13" s="31">
        <v>4834</v>
      </c>
      <c r="H13" s="31">
        <v>0</v>
      </c>
      <c r="I13" s="31">
        <v>2885</v>
      </c>
      <c r="J13" s="77">
        <f t="shared" si="1"/>
        <v>15451</v>
      </c>
      <c r="K13" s="31">
        <v>0</v>
      </c>
      <c r="L13" s="31">
        <v>15451</v>
      </c>
      <c r="M13" s="36">
        <v>0</v>
      </c>
      <c r="N13" s="77">
        <f t="shared" si="2"/>
        <v>261</v>
      </c>
      <c r="O13" s="31">
        <v>261</v>
      </c>
      <c r="P13" s="31">
        <v>0</v>
      </c>
      <c r="Q13" s="31">
        <v>0</v>
      </c>
      <c r="R13" s="77">
        <f t="shared" si="3"/>
        <v>36851</v>
      </c>
      <c r="S13" s="31">
        <v>22439</v>
      </c>
      <c r="T13" s="31">
        <v>14412</v>
      </c>
      <c r="U13" s="77">
        <f t="shared" si="4"/>
        <v>0</v>
      </c>
      <c r="V13" s="31">
        <v>0</v>
      </c>
      <c r="W13" s="31">
        <v>0</v>
      </c>
      <c r="X13" s="77">
        <f t="shared" si="5"/>
        <v>7593</v>
      </c>
      <c r="Y13" s="31">
        <v>5941</v>
      </c>
      <c r="Z13" s="31">
        <v>1652</v>
      </c>
      <c r="AA13" s="79">
        <f t="shared" si="6"/>
        <v>0</v>
      </c>
      <c r="AB13" s="33">
        <v>0</v>
      </c>
      <c r="AC13" s="33">
        <v>0</v>
      </c>
      <c r="AD13" s="80">
        <f t="shared" si="7"/>
        <v>8999</v>
      </c>
      <c r="AE13" s="33">
        <v>0</v>
      </c>
      <c r="AF13" s="33">
        <v>8999</v>
      </c>
      <c r="AG13" s="33">
        <v>0</v>
      </c>
      <c r="AH13" s="49">
        <v>0</v>
      </c>
      <c r="AI13" s="77">
        <f t="shared" si="8"/>
        <v>0</v>
      </c>
      <c r="AJ13" s="31">
        <v>0</v>
      </c>
      <c r="AK13" s="31">
        <v>0</v>
      </c>
      <c r="AL13" s="77">
        <f t="shared" si="9"/>
        <v>368422</v>
      </c>
      <c r="AM13" s="32">
        <v>185676</v>
      </c>
      <c r="AN13" s="32">
        <v>175746</v>
      </c>
      <c r="AO13" s="32">
        <v>0</v>
      </c>
      <c r="AP13" s="32">
        <v>0</v>
      </c>
      <c r="AQ13" s="32">
        <v>7000</v>
      </c>
      <c r="AR13" s="32">
        <v>0</v>
      </c>
      <c r="AS13" s="81">
        <f t="shared" si="10"/>
        <v>299692</v>
      </c>
      <c r="AT13" s="32">
        <v>87554</v>
      </c>
      <c r="AU13" s="32">
        <v>212138</v>
      </c>
      <c r="AV13" s="32">
        <v>0</v>
      </c>
      <c r="AW13" s="32">
        <v>0</v>
      </c>
      <c r="AX13" s="32">
        <v>27</v>
      </c>
      <c r="AY13" s="82">
        <f t="shared" si="11"/>
        <v>745015</v>
      </c>
    </row>
    <row r="14" spans="1:51" ht="31.5">
      <c r="A14" s="28" t="s">
        <v>10</v>
      </c>
      <c r="B14" s="29" t="s">
        <v>37</v>
      </c>
      <c r="C14" s="30" t="s">
        <v>43</v>
      </c>
      <c r="D14" s="31">
        <v>0</v>
      </c>
      <c r="E14" s="31">
        <v>0</v>
      </c>
      <c r="F14" s="77">
        <f t="shared" si="0"/>
        <v>5904</v>
      </c>
      <c r="G14" s="31">
        <v>5904</v>
      </c>
      <c r="H14" s="31">
        <v>0</v>
      </c>
      <c r="I14" s="31">
        <v>10774</v>
      </c>
      <c r="J14" s="77">
        <f t="shared" si="1"/>
        <v>22666</v>
      </c>
      <c r="K14" s="31">
        <v>0</v>
      </c>
      <c r="L14" s="31">
        <v>22666</v>
      </c>
      <c r="M14" s="36">
        <v>0</v>
      </c>
      <c r="N14" s="77">
        <f t="shared" si="2"/>
        <v>1509</v>
      </c>
      <c r="O14" s="31">
        <v>1509</v>
      </c>
      <c r="P14" s="31">
        <v>0</v>
      </c>
      <c r="Q14" s="31">
        <v>0</v>
      </c>
      <c r="R14" s="77">
        <f t="shared" si="3"/>
        <v>87557</v>
      </c>
      <c r="S14" s="31">
        <v>53314</v>
      </c>
      <c r="T14" s="31">
        <v>34243</v>
      </c>
      <c r="U14" s="77">
        <f t="shared" si="4"/>
        <v>1360</v>
      </c>
      <c r="V14" s="31">
        <v>725</v>
      </c>
      <c r="W14" s="31">
        <v>635</v>
      </c>
      <c r="X14" s="77">
        <f t="shared" si="5"/>
        <v>20047</v>
      </c>
      <c r="Y14" s="31">
        <v>15685</v>
      </c>
      <c r="Z14" s="31">
        <v>4362</v>
      </c>
      <c r="AA14" s="79">
        <f t="shared" si="6"/>
        <v>3135</v>
      </c>
      <c r="AB14" s="33">
        <v>3135</v>
      </c>
      <c r="AC14" s="33">
        <v>0</v>
      </c>
      <c r="AD14" s="80">
        <f t="shared" si="7"/>
        <v>8061</v>
      </c>
      <c r="AE14" s="33">
        <v>0</v>
      </c>
      <c r="AF14" s="33">
        <v>8061</v>
      </c>
      <c r="AG14" s="33">
        <v>0</v>
      </c>
      <c r="AH14" s="49">
        <v>0</v>
      </c>
      <c r="AI14" s="77">
        <f t="shared" si="8"/>
        <v>0</v>
      </c>
      <c r="AJ14" s="31">
        <v>0</v>
      </c>
      <c r="AK14" s="31">
        <v>0</v>
      </c>
      <c r="AL14" s="77">
        <f t="shared" si="9"/>
        <v>833303</v>
      </c>
      <c r="AM14" s="32">
        <v>428098</v>
      </c>
      <c r="AN14" s="32">
        <v>405205</v>
      </c>
      <c r="AO14" s="32">
        <v>0</v>
      </c>
      <c r="AP14" s="32">
        <v>0</v>
      </c>
      <c r="AQ14" s="32">
        <v>0</v>
      </c>
      <c r="AR14" s="32">
        <v>0</v>
      </c>
      <c r="AS14" s="81">
        <f t="shared" si="10"/>
        <v>605028</v>
      </c>
      <c r="AT14" s="32">
        <v>172076</v>
      </c>
      <c r="AU14" s="32">
        <v>432952</v>
      </c>
      <c r="AV14" s="32">
        <v>0</v>
      </c>
      <c r="AW14" s="32">
        <v>0</v>
      </c>
      <c r="AX14" s="32">
        <v>14</v>
      </c>
      <c r="AY14" s="82">
        <f t="shared" si="11"/>
        <v>1599358</v>
      </c>
    </row>
    <row r="15" spans="1:51" ht="31.5">
      <c r="A15" s="28" t="s">
        <v>11</v>
      </c>
      <c r="B15" s="29" t="s">
        <v>37</v>
      </c>
      <c r="C15" s="30" t="s">
        <v>44</v>
      </c>
      <c r="D15" s="31">
        <v>20</v>
      </c>
      <c r="E15" s="31">
        <v>50720</v>
      </c>
      <c r="F15" s="77">
        <f t="shared" si="0"/>
        <v>8560</v>
      </c>
      <c r="G15" s="31">
        <v>8560</v>
      </c>
      <c r="H15" s="31">
        <v>0</v>
      </c>
      <c r="I15" s="31">
        <v>4768</v>
      </c>
      <c r="J15" s="77">
        <f t="shared" si="1"/>
        <v>70148</v>
      </c>
      <c r="K15" s="31">
        <v>0</v>
      </c>
      <c r="L15" s="31">
        <v>70148</v>
      </c>
      <c r="M15" s="36">
        <v>0</v>
      </c>
      <c r="N15" s="77">
        <f t="shared" si="2"/>
        <v>1973</v>
      </c>
      <c r="O15" s="31">
        <v>1973</v>
      </c>
      <c r="P15" s="31">
        <v>0</v>
      </c>
      <c r="Q15" s="31">
        <v>0</v>
      </c>
      <c r="R15" s="77">
        <f t="shared" si="3"/>
        <v>55796</v>
      </c>
      <c r="S15" s="31">
        <v>33974</v>
      </c>
      <c r="T15" s="31">
        <v>21822</v>
      </c>
      <c r="U15" s="77">
        <f t="shared" si="4"/>
        <v>100</v>
      </c>
      <c r="V15" s="31">
        <v>62</v>
      </c>
      <c r="W15" s="31">
        <v>38</v>
      </c>
      <c r="X15" s="77">
        <f t="shared" si="5"/>
        <v>17171</v>
      </c>
      <c r="Y15" s="31">
        <v>13435</v>
      </c>
      <c r="Z15" s="31">
        <v>3736</v>
      </c>
      <c r="AA15" s="79">
        <f t="shared" si="6"/>
        <v>2990</v>
      </c>
      <c r="AB15" s="33">
        <v>2990</v>
      </c>
      <c r="AC15" s="33">
        <v>0</v>
      </c>
      <c r="AD15" s="80">
        <f t="shared" si="7"/>
        <v>55000</v>
      </c>
      <c r="AE15" s="33">
        <v>0</v>
      </c>
      <c r="AF15" s="33">
        <v>24308</v>
      </c>
      <c r="AG15" s="33">
        <v>30692</v>
      </c>
      <c r="AH15" s="49">
        <v>0</v>
      </c>
      <c r="AI15" s="77">
        <f t="shared" si="8"/>
        <v>0</v>
      </c>
      <c r="AJ15" s="31">
        <v>0</v>
      </c>
      <c r="AK15" s="31">
        <v>0</v>
      </c>
      <c r="AL15" s="77">
        <f t="shared" si="9"/>
        <v>859935</v>
      </c>
      <c r="AM15" s="32">
        <v>441780</v>
      </c>
      <c r="AN15" s="32">
        <v>418155</v>
      </c>
      <c r="AO15" s="32">
        <v>0</v>
      </c>
      <c r="AP15" s="32">
        <v>0</v>
      </c>
      <c r="AQ15" s="32">
        <v>0</v>
      </c>
      <c r="AR15" s="32">
        <v>0</v>
      </c>
      <c r="AS15" s="81">
        <f t="shared" si="10"/>
        <v>471262</v>
      </c>
      <c r="AT15" s="32">
        <v>150966</v>
      </c>
      <c r="AU15" s="32">
        <v>320296</v>
      </c>
      <c r="AV15" s="32">
        <v>0</v>
      </c>
      <c r="AW15" s="32">
        <v>0</v>
      </c>
      <c r="AX15" s="32">
        <v>43</v>
      </c>
      <c r="AY15" s="82">
        <f t="shared" si="11"/>
        <v>1598486</v>
      </c>
    </row>
    <row r="16" spans="1:51" ht="31.5">
      <c r="A16" s="28" t="s">
        <v>12</v>
      </c>
      <c r="B16" s="29" t="s">
        <v>37</v>
      </c>
      <c r="C16" s="30" t="s">
        <v>45</v>
      </c>
      <c r="D16" s="31">
        <v>0</v>
      </c>
      <c r="E16" s="31">
        <v>0</v>
      </c>
      <c r="F16" s="77">
        <f t="shared" si="0"/>
        <v>3602</v>
      </c>
      <c r="G16" s="31">
        <v>3602</v>
      </c>
      <c r="H16" s="31">
        <v>0</v>
      </c>
      <c r="I16" s="31">
        <v>3926</v>
      </c>
      <c r="J16" s="77">
        <f t="shared" si="1"/>
        <v>48037</v>
      </c>
      <c r="K16" s="31">
        <v>0</v>
      </c>
      <c r="L16" s="31">
        <v>41937</v>
      </c>
      <c r="M16" s="36">
        <v>6100</v>
      </c>
      <c r="N16" s="77">
        <f t="shared" si="2"/>
        <v>1537</v>
      </c>
      <c r="O16" s="31">
        <v>1537</v>
      </c>
      <c r="P16" s="31">
        <v>0</v>
      </c>
      <c r="Q16" s="31">
        <v>0</v>
      </c>
      <c r="R16" s="77">
        <f t="shared" si="3"/>
        <v>45436</v>
      </c>
      <c r="S16" s="31">
        <v>27666</v>
      </c>
      <c r="T16" s="31">
        <v>17770</v>
      </c>
      <c r="U16" s="77">
        <f t="shared" si="4"/>
        <v>0</v>
      </c>
      <c r="V16" s="31">
        <v>0</v>
      </c>
      <c r="W16" s="31">
        <v>0</v>
      </c>
      <c r="X16" s="77">
        <f t="shared" si="5"/>
        <v>24986</v>
      </c>
      <c r="Y16" s="31">
        <v>19550</v>
      </c>
      <c r="Z16" s="31">
        <v>5436</v>
      </c>
      <c r="AA16" s="79">
        <f t="shared" si="6"/>
        <v>7873</v>
      </c>
      <c r="AB16" s="33">
        <v>7873</v>
      </c>
      <c r="AC16" s="33">
        <v>0</v>
      </c>
      <c r="AD16" s="80">
        <f t="shared" si="7"/>
        <v>27239</v>
      </c>
      <c r="AE16" s="33">
        <v>0</v>
      </c>
      <c r="AF16" s="33">
        <v>15634</v>
      </c>
      <c r="AG16" s="33">
        <v>11605</v>
      </c>
      <c r="AH16" s="49">
        <v>0</v>
      </c>
      <c r="AI16" s="77">
        <f t="shared" si="8"/>
        <v>0</v>
      </c>
      <c r="AJ16" s="31">
        <v>0</v>
      </c>
      <c r="AK16" s="31">
        <v>0</v>
      </c>
      <c r="AL16" s="77">
        <f t="shared" si="9"/>
        <v>1138749</v>
      </c>
      <c r="AM16" s="32">
        <v>585017</v>
      </c>
      <c r="AN16" s="32">
        <v>553732</v>
      </c>
      <c r="AO16" s="32">
        <v>0</v>
      </c>
      <c r="AP16" s="32">
        <v>0</v>
      </c>
      <c r="AQ16" s="32">
        <v>0</v>
      </c>
      <c r="AR16" s="32">
        <v>0</v>
      </c>
      <c r="AS16" s="81">
        <f t="shared" si="10"/>
        <v>587563</v>
      </c>
      <c r="AT16" s="32">
        <v>203081</v>
      </c>
      <c r="AU16" s="32">
        <v>384482</v>
      </c>
      <c r="AV16" s="32">
        <v>0</v>
      </c>
      <c r="AW16" s="32">
        <v>0</v>
      </c>
      <c r="AX16" s="32">
        <v>33</v>
      </c>
      <c r="AY16" s="82">
        <f t="shared" si="11"/>
        <v>1888981</v>
      </c>
    </row>
    <row r="17" spans="1:51" ht="31.5">
      <c r="A17" s="28" t="s">
        <v>13</v>
      </c>
      <c r="B17" s="29" t="s">
        <v>37</v>
      </c>
      <c r="C17" s="30" t="s">
        <v>46</v>
      </c>
      <c r="D17" s="31">
        <v>1050</v>
      </c>
      <c r="E17" s="31">
        <v>240598</v>
      </c>
      <c r="F17" s="77">
        <f t="shared" si="0"/>
        <v>35440</v>
      </c>
      <c r="G17" s="31">
        <v>35440</v>
      </c>
      <c r="H17" s="31">
        <v>0</v>
      </c>
      <c r="I17" s="31">
        <v>42532</v>
      </c>
      <c r="J17" s="77">
        <f t="shared" si="1"/>
        <v>245185</v>
      </c>
      <c r="K17" s="31">
        <v>0</v>
      </c>
      <c r="L17" s="31">
        <v>245185</v>
      </c>
      <c r="M17" s="36">
        <v>0</v>
      </c>
      <c r="N17" s="77">
        <f t="shared" si="2"/>
        <v>3184</v>
      </c>
      <c r="O17" s="31">
        <v>3184</v>
      </c>
      <c r="P17" s="31">
        <v>0</v>
      </c>
      <c r="Q17" s="31">
        <v>0</v>
      </c>
      <c r="R17" s="77">
        <f t="shared" si="3"/>
        <v>465716</v>
      </c>
      <c r="S17" s="31">
        <v>283575</v>
      </c>
      <c r="T17" s="31">
        <v>182141</v>
      </c>
      <c r="U17" s="77">
        <f t="shared" si="4"/>
        <v>10213</v>
      </c>
      <c r="V17" s="31">
        <v>5799</v>
      </c>
      <c r="W17" s="31">
        <v>4414</v>
      </c>
      <c r="X17" s="77">
        <f t="shared" si="5"/>
        <v>139282</v>
      </c>
      <c r="Y17" s="31">
        <v>108981</v>
      </c>
      <c r="Z17" s="31">
        <v>30301</v>
      </c>
      <c r="AA17" s="79">
        <f t="shared" si="6"/>
        <v>16229</v>
      </c>
      <c r="AB17" s="33">
        <v>16229</v>
      </c>
      <c r="AC17" s="33">
        <v>0</v>
      </c>
      <c r="AD17" s="80">
        <f t="shared" si="7"/>
        <v>142555</v>
      </c>
      <c r="AE17" s="33">
        <v>61570</v>
      </c>
      <c r="AF17" s="33">
        <v>0</v>
      </c>
      <c r="AG17" s="33">
        <v>80985</v>
      </c>
      <c r="AH17" s="49">
        <v>0</v>
      </c>
      <c r="AI17" s="77">
        <f t="shared" si="8"/>
        <v>0</v>
      </c>
      <c r="AJ17" s="31">
        <v>0</v>
      </c>
      <c r="AK17" s="31">
        <v>0</v>
      </c>
      <c r="AL17" s="77">
        <f t="shared" si="9"/>
        <v>5074212</v>
      </c>
      <c r="AM17" s="32">
        <v>2452688</v>
      </c>
      <c r="AN17" s="32">
        <v>2321524</v>
      </c>
      <c r="AO17" s="32">
        <v>0</v>
      </c>
      <c r="AP17" s="32">
        <v>300000</v>
      </c>
      <c r="AQ17" s="32">
        <v>0</v>
      </c>
      <c r="AR17" s="32">
        <v>0</v>
      </c>
      <c r="AS17" s="81">
        <f t="shared" si="10"/>
        <v>3460034</v>
      </c>
      <c r="AT17" s="32">
        <v>935313</v>
      </c>
      <c r="AU17" s="32">
        <v>2324721</v>
      </c>
      <c r="AV17" s="32">
        <v>200000</v>
      </c>
      <c r="AW17" s="32">
        <v>0</v>
      </c>
      <c r="AX17" s="32">
        <v>311</v>
      </c>
      <c r="AY17" s="82">
        <f t="shared" si="11"/>
        <v>9876541</v>
      </c>
    </row>
    <row r="18" spans="1:51" s="20" customFormat="1" ht="31.5">
      <c r="A18" s="28" t="s">
        <v>14</v>
      </c>
      <c r="B18" s="29" t="s">
        <v>37</v>
      </c>
      <c r="C18" s="30" t="s">
        <v>47</v>
      </c>
      <c r="D18" s="31">
        <v>234</v>
      </c>
      <c r="E18" s="31">
        <v>79166</v>
      </c>
      <c r="F18" s="77">
        <f t="shared" si="0"/>
        <v>12500</v>
      </c>
      <c r="G18" s="31">
        <v>12500</v>
      </c>
      <c r="H18" s="31">
        <v>0</v>
      </c>
      <c r="I18" s="31">
        <v>12500</v>
      </c>
      <c r="J18" s="77">
        <f t="shared" si="1"/>
        <v>162157</v>
      </c>
      <c r="K18" s="31">
        <v>0</v>
      </c>
      <c r="L18" s="31">
        <v>162157</v>
      </c>
      <c r="M18" s="36">
        <v>0</v>
      </c>
      <c r="N18" s="77">
        <f t="shared" si="2"/>
        <v>344</v>
      </c>
      <c r="O18" s="31">
        <v>344</v>
      </c>
      <c r="P18" s="31">
        <v>0</v>
      </c>
      <c r="Q18" s="31">
        <v>0</v>
      </c>
      <c r="R18" s="77">
        <f t="shared" si="3"/>
        <v>125000</v>
      </c>
      <c r="S18" s="31">
        <v>76113</v>
      </c>
      <c r="T18" s="31">
        <v>48887</v>
      </c>
      <c r="U18" s="77">
        <f t="shared" si="4"/>
        <v>500</v>
      </c>
      <c r="V18" s="31">
        <v>104</v>
      </c>
      <c r="W18" s="31">
        <v>396</v>
      </c>
      <c r="X18" s="77">
        <f t="shared" si="5"/>
        <v>64726</v>
      </c>
      <c r="Y18" s="31">
        <v>50645</v>
      </c>
      <c r="Z18" s="31">
        <v>14081</v>
      </c>
      <c r="AA18" s="79">
        <f t="shared" si="6"/>
        <v>63484</v>
      </c>
      <c r="AB18" s="33">
        <v>63484</v>
      </c>
      <c r="AC18" s="33">
        <v>0</v>
      </c>
      <c r="AD18" s="80">
        <f t="shared" si="7"/>
        <v>46939</v>
      </c>
      <c r="AE18" s="33">
        <v>0</v>
      </c>
      <c r="AF18" s="33">
        <v>46939</v>
      </c>
      <c r="AG18" s="33">
        <v>0</v>
      </c>
      <c r="AH18" s="49">
        <v>0</v>
      </c>
      <c r="AI18" s="77">
        <f t="shared" si="8"/>
        <v>0</v>
      </c>
      <c r="AJ18" s="31">
        <v>0</v>
      </c>
      <c r="AK18" s="31">
        <v>0</v>
      </c>
      <c r="AL18" s="77">
        <f t="shared" si="9"/>
        <v>2897974</v>
      </c>
      <c r="AM18" s="32">
        <v>1488796</v>
      </c>
      <c r="AN18" s="32">
        <v>1409178</v>
      </c>
      <c r="AO18" s="32">
        <v>0</v>
      </c>
      <c r="AP18" s="32">
        <v>0</v>
      </c>
      <c r="AQ18" s="32">
        <v>0</v>
      </c>
      <c r="AR18" s="32">
        <v>0</v>
      </c>
      <c r="AS18" s="81">
        <f t="shared" si="10"/>
        <v>1672655</v>
      </c>
      <c r="AT18" s="32">
        <v>512746</v>
      </c>
      <c r="AU18" s="32">
        <v>1159909</v>
      </c>
      <c r="AV18" s="32">
        <v>0</v>
      </c>
      <c r="AW18" s="32">
        <v>0</v>
      </c>
      <c r="AX18" s="32">
        <v>333</v>
      </c>
      <c r="AY18" s="82">
        <f t="shared" si="11"/>
        <v>5138512</v>
      </c>
    </row>
    <row r="19" spans="1:51" ht="31.5">
      <c r="A19" s="28" t="s">
        <v>15</v>
      </c>
      <c r="B19" s="29" t="s">
        <v>37</v>
      </c>
      <c r="C19" s="30" t="s">
        <v>48</v>
      </c>
      <c r="D19" s="31">
        <v>21</v>
      </c>
      <c r="E19" s="31">
        <v>0</v>
      </c>
      <c r="F19" s="77">
        <f t="shared" si="0"/>
        <v>2630</v>
      </c>
      <c r="G19" s="31">
        <v>2630</v>
      </c>
      <c r="H19" s="31">
        <v>0</v>
      </c>
      <c r="I19" s="31">
        <v>1811</v>
      </c>
      <c r="J19" s="77">
        <f t="shared" si="1"/>
        <v>22340</v>
      </c>
      <c r="K19" s="31">
        <v>0</v>
      </c>
      <c r="L19" s="31">
        <v>22340</v>
      </c>
      <c r="M19" s="36">
        <v>0</v>
      </c>
      <c r="N19" s="77">
        <f t="shared" si="2"/>
        <v>39</v>
      </c>
      <c r="O19" s="31">
        <v>39</v>
      </c>
      <c r="P19" s="31">
        <v>0</v>
      </c>
      <c r="Q19" s="31">
        <v>0</v>
      </c>
      <c r="R19" s="77">
        <f t="shared" si="3"/>
        <v>20761</v>
      </c>
      <c r="S19" s="31">
        <v>12641</v>
      </c>
      <c r="T19" s="31">
        <v>8120</v>
      </c>
      <c r="U19" s="77">
        <f t="shared" si="4"/>
        <v>200</v>
      </c>
      <c r="V19" s="31">
        <v>200</v>
      </c>
      <c r="W19" s="31">
        <v>0</v>
      </c>
      <c r="X19" s="77">
        <f t="shared" si="5"/>
        <v>7020</v>
      </c>
      <c r="Y19" s="31">
        <v>5492</v>
      </c>
      <c r="Z19" s="31">
        <v>1528</v>
      </c>
      <c r="AA19" s="79">
        <f t="shared" si="6"/>
        <v>0</v>
      </c>
      <c r="AB19" s="33">
        <v>0</v>
      </c>
      <c r="AC19" s="33">
        <v>0</v>
      </c>
      <c r="AD19" s="80">
        <f t="shared" si="7"/>
        <v>5788</v>
      </c>
      <c r="AE19" s="33">
        <v>0</v>
      </c>
      <c r="AF19" s="33">
        <v>5788</v>
      </c>
      <c r="AG19" s="33">
        <v>0</v>
      </c>
      <c r="AH19" s="49">
        <v>0</v>
      </c>
      <c r="AI19" s="77">
        <f t="shared" si="8"/>
        <v>0</v>
      </c>
      <c r="AJ19" s="31">
        <v>0</v>
      </c>
      <c r="AK19" s="31">
        <v>0</v>
      </c>
      <c r="AL19" s="77">
        <f t="shared" si="9"/>
        <v>173596</v>
      </c>
      <c r="AM19" s="32">
        <v>89183</v>
      </c>
      <c r="AN19" s="32">
        <v>84413</v>
      </c>
      <c r="AO19" s="32">
        <v>0</v>
      </c>
      <c r="AP19" s="32">
        <v>0</v>
      </c>
      <c r="AQ19" s="32">
        <v>0</v>
      </c>
      <c r="AR19" s="32">
        <v>0</v>
      </c>
      <c r="AS19" s="81">
        <f t="shared" si="10"/>
        <v>146219</v>
      </c>
      <c r="AT19" s="32">
        <v>43026</v>
      </c>
      <c r="AU19" s="32">
        <v>103193</v>
      </c>
      <c r="AV19" s="32">
        <v>0</v>
      </c>
      <c r="AW19" s="32">
        <v>0</v>
      </c>
      <c r="AX19" s="32">
        <v>5</v>
      </c>
      <c r="AY19" s="82">
        <f t="shared" si="11"/>
        <v>380430</v>
      </c>
    </row>
    <row r="20" spans="1:51" ht="31.5">
      <c r="A20" s="28" t="s">
        <v>16</v>
      </c>
      <c r="B20" s="29" t="s">
        <v>37</v>
      </c>
      <c r="C20" s="30" t="s">
        <v>49</v>
      </c>
      <c r="D20" s="31">
        <v>0</v>
      </c>
      <c r="E20" s="31">
        <v>0</v>
      </c>
      <c r="F20" s="77">
        <f t="shared" si="0"/>
        <v>7306</v>
      </c>
      <c r="G20" s="31">
        <v>7306</v>
      </c>
      <c r="H20" s="31">
        <v>0</v>
      </c>
      <c r="I20" s="31">
        <v>7500</v>
      </c>
      <c r="J20" s="77">
        <f t="shared" si="1"/>
        <v>115000</v>
      </c>
      <c r="K20" s="31">
        <v>0</v>
      </c>
      <c r="L20" s="31">
        <v>115000</v>
      </c>
      <c r="M20" s="36">
        <v>0</v>
      </c>
      <c r="N20" s="77">
        <f t="shared" si="2"/>
        <v>3322</v>
      </c>
      <c r="O20" s="31">
        <v>3322</v>
      </c>
      <c r="P20" s="31">
        <v>0</v>
      </c>
      <c r="Q20" s="31">
        <v>0</v>
      </c>
      <c r="R20" s="77">
        <f t="shared" si="3"/>
        <v>78552</v>
      </c>
      <c r="S20" s="31">
        <v>47830</v>
      </c>
      <c r="T20" s="31">
        <v>30722</v>
      </c>
      <c r="U20" s="77">
        <f t="shared" si="4"/>
        <v>0</v>
      </c>
      <c r="V20" s="31">
        <v>0</v>
      </c>
      <c r="W20" s="31">
        <v>0</v>
      </c>
      <c r="X20" s="77">
        <f t="shared" si="5"/>
        <v>31670</v>
      </c>
      <c r="Y20" s="31">
        <v>24780</v>
      </c>
      <c r="Z20" s="31">
        <v>6890</v>
      </c>
      <c r="AA20" s="79">
        <f t="shared" si="6"/>
        <v>1121</v>
      </c>
      <c r="AB20" s="33">
        <v>1121</v>
      </c>
      <c r="AC20" s="33">
        <v>0</v>
      </c>
      <c r="AD20" s="80">
        <f t="shared" si="7"/>
        <v>28356</v>
      </c>
      <c r="AE20" s="33">
        <v>0</v>
      </c>
      <c r="AF20" s="33">
        <v>28356</v>
      </c>
      <c r="AG20" s="33">
        <v>0</v>
      </c>
      <c r="AH20" s="49">
        <v>0</v>
      </c>
      <c r="AI20" s="77">
        <f t="shared" si="8"/>
        <v>0</v>
      </c>
      <c r="AJ20" s="31">
        <v>0</v>
      </c>
      <c r="AK20" s="31">
        <v>0</v>
      </c>
      <c r="AL20" s="77">
        <f t="shared" si="9"/>
        <v>1417095</v>
      </c>
      <c r="AM20" s="32">
        <v>728014</v>
      </c>
      <c r="AN20" s="32">
        <v>689081</v>
      </c>
      <c r="AO20" s="32">
        <v>0</v>
      </c>
      <c r="AP20" s="32">
        <v>0</v>
      </c>
      <c r="AQ20" s="32">
        <v>0</v>
      </c>
      <c r="AR20" s="32">
        <v>0</v>
      </c>
      <c r="AS20" s="81">
        <f t="shared" si="10"/>
        <v>958633</v>
      </c>
      <c r="AT20" s="32">
        <v>246809</v>
      </c>
      <c r="AU20" s="32">
        <v>611824</v>
      </c>
      <c r="AV20" s="32">
        <v>100000</v>
      </c>
      <c r="AW20" s="32">
        <v>0</v>
      </c>
      <c r="AX20" s="32">
        <v>47</v>
      </c>
      <c r="AY20" s="82">
        <f t="shared" si="11"/>
        <v>2648602</v>
      </c>
    </row>
    <row r="21" spans="1:51" ht="31.5">
      <c r="A21" s="28" t="s">
        <v>17</v>
      </c>
      <c r="B21" s="29" t="s">
        <v>37</v>
      </c>
      <c r="C21" s="30" t="s">
        <v>50</v>
      </c>
      <c r="D21" s="31">
        <v>154</v>
      </c>
      <c r="E21" s="31">
        <v>48313</v>
      </c>
      <c r="F21" s="77">
        <f t="shared" si="0"/>
        <v>10390</v>
      </c>
      <c r="G21" s="31">
        <v>7094</v>
      </c>
      <c r="H21" s="31">
        <v>3296</v>
      </c>
      <c r="I21" s="31">
        <v>3763</v>
      </c>
      <c r="J21" s="77">
        <f t="shared" si="1"/>
        <v>41479</v>
      </c>
      <c r="K21" s="31">
        <v>0</v>
      </c>
      <c r="L21" s="31">
        <v>41479</v>
      </c>
      <c r="M21" s="36">
        <v>0</v>
      </c>
      <c r="N21" s="77">
        <f t="shared" si="2"/>
        <v>1799</v>
      </c>
      <c r="O21" s="31">
        <v>1799</v>
      </c>
      <c r="P21" s="31">
        <v>0</v>
      </c>
      <c r="Q21" s="31">
        <v>0</v>
      </c>
      <c r="R21" s="77">
        <f t="shared" si="3"/>
        <v>48222</v>
      </c>
      <c r="S21" s="31">
        <v>29362</v>
      </c>
      <c r="T21" s="31">
        <v>18860</v>
      </c>
      <c r="U21" s="77">
        <f t="shared" si="4"/>
        <v>250</v>
      </c>
      <c r="V21" s="31">
        <v>157</v>
      </c>
      <c r="W21" s="31">
        <v>93</v>
      </c>
      <c r="X21" s="77">
        <f t="shared" si="5"/>
        <v>23775</v>
      </c>
      <c r="Y21" s="31">
        <v>18602</v>
      </c>
      <c r="Z21" s="31">
        <v>5173</v>
      </c>
      <c r="AA21" s="79">
        <f t="shared" si="6"/>
        <v>0</v>
      </c>
      <c r="AB21" s="33">
        <v>0</v>
      </c>
      <c r="AC21" s="33">
        <v>0</v>
      </c>
      <c r="AD21" s="80">
        <f t="shared" si="7"/>
        <v>29057</v>
      </c>
      <c r="AE21" s="33">
        <v>0</v>
      </c>
      <c r="AF21" s="33">
        <v>29057</v>
      </c>
      <c r="AG21" s="33">
        <v>0</v>
      </c>
      <c r="AH21" s="49">
        <v>0</v>
      </c>
      <c r="AI21" s="77">
        <f t="shared" si="8"/>
        <v>0</v>
      </c>
      <c r="AJ21" s="31">
        <v>0</v>
      </c>
      <c r="AK21" s="31">
        <v>0</v>
      </c>
      <c r="AL21" s="77">
        <f t="shared" si="9"/>
        <v>1288739</v>
      </c>
      <c r="AM21" s="32">
        <v>662073</v>
      </c>
      <c r="AN21" s="32">
        <v>626666</v>
      </c>
      <c r="AO21" s="32">
        <v>0</v>
      </c>
      <c r="AP21" s="32">
        <v>0</v>
      </c>
      <c r="AQ21" s="32">
        <v>0</v>
      </c>
      <c r="AR21" s="32">
        <v>0</v>
      </c>
      <c r="AS21" s="81">
        <f t="shared" si="10"/>
        <v>797138</v>
      </c>
      <c r="AT21" s="32">
        <v>266922</v>
      </c>
      <c r="AU21" s="32">
        <v>519519</v>
      </c>
      <c r="AV21" s="32">
        <v>10697</v>
      </c>
      <c r="AW21" s="32">
        <v>0</v>
      </c>
      <c r="AX21" s="32">
        <v>101</v>
      </c>
      <c r="AY21" s="82">
        <f t="shared" si="11"/>
        <v>2293180</v>
      </c>
    </row>
    <row r="22" spans="1:51" ht="31.5">
      <c r="A22" s="28" t="s">
        <v>18</v>
      </c>
      <c r="B22" s="29" t="s">
        <v>37</v>
      </c>
      <c r="C22" s="30" t="s">
        <v>51</v>
      </c>
      <c r="D22" s="31">
        <v>0</v>
      </c>
      <c r="E22" s="31">
        <v>83688</v>
      </c>
      <c r="F22" s="77">
        <f t="shared" si="0"/>
        <v>3387</v>
      </c>
      <c r="G22" s="31">
        <v>3387</v>
      </c>
      <c r="H22" s="31">
        <v>0</v>
      </c>
      <c r="I22" s="31">
        <v>2968</v>
      </c>
      <c r="J22" s="77">
        <f t="shared" si="1"/>
        <v>44085</v>
      </c>
      <c r="K22" s="31">
        <v>0</v>
      </c>
      <c r="L22" s="31">
        <v>44085</v>
      </c>
      <c r="M22" s="36">
        <v>0</v>
      </c>
      <c r="N22" s="77">
        <f t="shared" si="2"/>
        <v>505</v>
      </c>
      <c r="O22" s="31">
        <v>505</v>
      </c>
      <c r="P22" s="31">
        <v>0</v>
      </c>
      <c r="Q22" s="31">
        <v>0</v>
      </c>
      <c r="R22" s="77">
        <f t="shared" si="3"/>
        <v>36830</v>
      </c>
      <c r="S22" s="31">
        <v>22426</v>
      </c>
      <c r="T22" s="31">
        <v>14404</v>
      </c>
      <c r="U22" s="77">
        <f t="shared" si="4"/>
        <v>0</v>
      </c>
      <c r="V22" s="31">
        <v>0</v>
      </c>
      <c r="W22" s="31">
        <v>0</v>
      </c>
      <c r="X22" s="77">
        <f t="shared" si="5"/>
        <v>6408</v>
      </c>
      <c r="Y22" s="31">
        <v>5013</v>
      </c>
      <c r="Z22" s="31">
        <v>1395</v>
      </c>
      <c r="AA22" s="79">
        <f t="shared" si="6"/>
        <v>0</v>
      </c>
      <c r="AB22" s="33">
        <v>0</v>
      </c>
      <c r="AC22" s="33">
        <v>0</v>
      </c>
      <c r="AD22" s="80">
        <f t="shared" si="7"/>
        <v>10818</v>
      </c>
      <c r="AE22" s="33">
        <v>0</v>
      </c>
      <c r="AF22" s="33">
        <v>10818</v>
      </c>
      <c r="AG22" s="33">
        <v>0</v>
      </c>
      <c r="AH22" s="49">
        <v>0</v>
      </c>
      <c r="AI22" s="77">
        <f t="shared" si="8"/>
        <v>0</v>
      </c>
      <c r="AJ22" s="31">
        <v>0</v>
      </c>
      <c r="AK22" s="31">
        <v>0</v>
      </c>
      <c r="AL22" s="77">
        <f t="shared" si="9"/>
        <v>204252</v>
      </c>
      <c r="AM22" s="32">
        <v>104932</v>
      </c>
      <c r="AN22" s="32">
        <v>99320</v>
      </c>
      <c r="AO22" s="32">
        <v>0</v>
      </c>
      <c r="AP22" s="32">
        <v>0</v>
      </c>
      <c r="AQ22" s="32">
        <v>0</v>
      </c>
      <c r="AR22" s="32">
        <v>0</v>
      </c>
      <c r="AS22" s="81">
        <f t="shared" si="10"/>
        <v>150870</v>
      </c>
      <c r="AT22" s="32">
        <v>42028</v>
      </c>
      <c r="AU22" s="32">
        <v>108842</v>
      </c>
      <c r="AV22" s="32">
        <v>0</v>
      </c>
      <c r="AW22" s="32">
        <v>0</v>
      </c>
      <c r="AX22" s="32">
        <v>14</v>
      </c>
      <c r="AY22" s="82">
        <f t="shared" si="11"/>
        <v>543825</v>
      </c>
    </row>
    <row r="23" spans="1:51" ht="31.5">
      <c r="A23" s="28" t="s">
        <v>19</v>
      </c>
      <c r="B23" s="29" t="s">
        <v>37</v>
      </c>
      <c r="C23" s="30" t="s">
        <v>52</v>
      </c>
      <c r="D23" s="31">
        <v>105</v>
      </c>
      <c r="E23" s="31">
        <v>0</v>
      </c>
      <c r="F23" s="77">
        <f t="shared" si="0"/>
        <v>12877</v>
      </c>
      <c r="G23" s="31">
        <v>12877</v>
      </c>
      <c r="H23" s="31">
        <v>0</v>
      </c>
      <c r="I23" s="31">
        <v>7889</v>
      </c>
      <c r="J23" s="77">
        <f t="shared" si="1"/>
        <v>98820</v>
      </c>
      <c r="K23" s="31">
        <v>0</v>
      </c>
      <c r="L23" s="31">
        <v>98820</v>
      </c>
      <c r="M23" s="36">
        <v>0</v>
      </c>
      <c r="N23" s="77">
        <f t="shared" si="2"/>
        <v>269</v>
      </c>
      <c r="O23" s="31">
        <v>269</v>
      </c>
      <c r="P23" s="31">
        <v>0</v>
      </c>
      <c r="Q23" s="31">
        <v>0</v>
      </c>
      <c r="R23" s="77">
        <f t="shared" si="3"/>
        <v>86501</v>
      </c>
      <c r="S23" s="31">
        <v>52671</v>
      </c>
      <c r="T23" s="31">
        <v>33830</v>
      </c>
      <c r="U23" s="77">
        <f t="shared" si="4"/>
        <v>1500</v>
      </c>
      <c r="V23" s="31">
        <v>943</v>
      </c>
      <c r="W23" s="31">
        <v>557</v>
      </c>
      <c r="X23" s="77">
        <f t="shared" si="5"/>
        <v>35431</v>
      </c>
      <c r="Y23" s="31">
        <v>27723</v>
      </c>
      <c r="Z23" s="31">
        <v>7708</v>
      </c>
      <c r="AA23" s="79">
        <f t="shared" si="6"/>
        <v>9272</v>
      </c>
      <c r="AB23" s="33">
        <v>9272</v>
      </c>
      <c r="AC23" s="33">
        <v>0</v>
      </c>
      <c r="AD23" s="80">
        <f t="shared" si="7"/>
        <v>56436</v>
      </c>
      <c r="AE23" s="33">
        <v>0</v>
      </c>
      <c r="AF23" s="33">
        <v>56436</v>
      </c>
      <c r="AG23" s="33">
        <v>0</v>
      </c>
      <c r="AH23" s="49">
        <v>0</v>
      </c>
      <c r="AI23" s="77">
        <f t="shared" si="8"/>
        <v>1200</v>
      </c>
      <c r="AJ23" s="31">
        <v>1200</v>
      </c>
      <c r="AK23" s="31">
        <v>0</v>
      </c>
      <c r="AL23" s="77">
        <f t="shared" si="9"/>
        <v>1578667</v>
      </c>
      <c r="AM23" s="32">
        <v>811019</v>
      </c>
      <c r="AN23" s="32">
        <v>767648</v>
      </c>
      <c r="AO23" s="32">
        <v>0</v>
      </c>
      <c r="AP23" s="32">
        <v>0</v>
      </c>
      <c r="AQ23" s="32">
        <v>0</v>
      </c>
      <c r="AR23" s="32">
        <v>0</v>
      </c>
      <c r="AS23" s="81">
        <f t="shared" si="10"/>
        <v>1172790</v>
      </c>
      <c r="AT23" s="32">
        <v>356341</v>
      </c>
      <c r="AU23" s="32">
        <v>816449</v>
      </c>
      <c r="AV23" s="32">
        <v>0</v>
      </c>
      <c r="AW23" s="32">
        <v>0</v>
      </c>
      <c r="AX23" s="32">
        <v>54</v>
      </c>
      <c r="AY23" s="82">
        <f t="shared" si="11"/>
        <v>3061811</v>
      </c>
    </row>
    <row r="24" spans="1:51" ht="31.5">
      <c r="A24" s="28" t="s">
        <v>20</v>
      </c>
      <c r="B24" s="29" t="s">
        <v>37</v>
      </c>
      <c r="C24" s="30" t="s">
        <v>53</v>
      </c>
      <c r="D24" s="31">
        <v>8</v>
      </c>
      <c r="E24" s="31">
        <v>0</v>
      </c>
      <c r="F24" s="77">
        <f t="shared" si="0"/>
        <v>2526</v>
      </c>
      <c r="G24" s="31">
        <v>2526</v>
      </c>
      <c r="H24" s="31">
        <v>0</v>
      </c>
      <c r="I24" s="31">
        <v>1728</v>
      </c>
      <c r="J24" s="77">
        <f t="shared" si="1"/>
        <v>3002</v>
      </c>
      <c r="K24" s="31">
        <v>0</v>
      </c>
      <c r="L24" s="31">
        <v>3002</v>
      </c>
      <c r="M24" s="36">
        <v>0</v>
      </c>
      <c r="N24" s="77">
        <f t="shared" si="2"/>
        <v>628</v>
      </c>
      <c r="O24" s="31">
        <v>596</v>
      </c>
      <c r="P24" s="31">
        <v>32</v>
      </c>
      <c r="Q24" s="31">
        <v>0</v>
      </c>
      <c r="R24" s="77">
        <f t="shared" si="3"/>
        <v>20613</v>
      </c>
      <c r="S24" s="31">
        <v>12551</v>
      </c>
      <c r="T24" s="31">
        <v>8062</v>
      </c>
      <c r="U24" s="77">
        <f t="shared" si="4"/>
        <v>0</v>
      </c>
      <c r="V24" s="31">
        <v>0</v>
      </c>
      <c r="W24" s="31">
        <v>0</v>
      </c>
      <c r="X24" s="77">
        <f t="shared" si="5"/>
        <v>8431</v>
      </c>
      <c r="Y24" s="31">
        <v>6596</v>
      </c>
      <c r="Z24" s="31">
        <v>1835</v>
      </c>
      <c r="AA24" s="79">
        <f t="shared" si="6"/>
        <v>0</v>
      </c>
      <c r="AB24" s="33">
        <v>0</v>
      </c>
      <c r="AC24" s="33">
        <v>0</v>
      </c>
      <c r="AD24" s="80">
        <f t="shared" si="7"/>
        <v>20246</v>
      </c>
      <c r="AE24" s="33">
        <v>0</v>
      </c>
      <c r="AF24" s="33">
        <v>7119</v>
      </c>
      <c r="AG24" s="33">
        <v>13127</v>
      </c>
      <c r="AH24" s="49">
        <v>0</v>
      </c>
      <c r="AI24" s="77">
        <f t="shared" si="8"/>
        <v>0</v>
      </c>
      <c r="AJ24" s="31">
        <v>0</v>
      </c>
      <c r="AK24" s="31">
        <v>0</v>
      </c>
      <c r="AL24" s="77">
        <f t="shared" si="9"/>
        <v>420062</v>
      </c>
      <c r="AM24" s="32">
        <v>215801</v>
      </c>
      <c r="AN24" s="32">
        <v>204261</v>
      </c>
      <c r="AO24" s="32">
        <v>0</v>
      </c>
      <c r="AP24" s="32">
        <v>0</v>
      </c>
      <c r="AQ24" s="32">
        <v>0</v>
      </c>
      <c r="AR24" s="32">
        <v>0</v>
      </c>
      <c r="AS24" s="81">
        <f t="shared" si="10"/>
        <v>305964</v>
      </c>
      <c r="AT24" s="32">
        <v>91030</v>
      </c>
      <c r="AU24" s="32">
        <v>214934</v>
      </c>
      <c r="AV24" s="32">
        <v>0</v>
      </c>
      <c r="AW24" s="32">
        <v>0</v>
      </c>
      <c r="AX24" s="32">
        <v>14</v>
      </c>
      <c r="AY24" s="82">
        <f t="shared" si="11"/>
        <v>783222</v>
      </c>
    </row>
    <row r="25" spans="1:51" ht="31.5">
      <c r="A25" s="28" t="s">
        <v>21</v>
      </c>
      <c r="B25" s="29" t="s">
        <v>37</v>
      </c>
      <c r="C25" s="30" t="s">
        <v>54</v>
      </c>
      <c r="D25" s="31">
        <v>80</v>
      </c>
      <c r="E25" s="31">
        <v>62926</v>
      </c>
      <c r="F25" s="77">
        <f t="shared" si="0"/>
        <v>8163</v>
      </c>
      <c r="G25" s="31">
        <v>8163</v>
      </c>
      <c r="H25" s="31">
        <v>0</v>
      </c>
      <c r="I25" s="31">
        <v>11780</v>
      </c>
      <c r="J25" s="77">
        <f t="shared" si="1"/>
        <v>127018</v>
      </c>
      <c r="K25" s="31">
        <v>0</v>
      </c>
      <c r="L25" s="31">
        <v>127018</v>
      </c>
      <c r="M25" s="36">
        <v>0</v>
      </c>
      <c r="N25" s="77">
        <f t="shared" si="2"/>
        <v>1439</v>
      </c>
      <c r="O25" s="31">
        <v>1439</v>
      </c>
      <c r="P25" s="31">
        <v>0</v>
      </c>
      <c r="Q25" s="31">
        <v>0</v>
      </c>
      <c r="R25" s="77">
        <f t="shared" si="3"/>
        <v>129402</v>
      </c>
      <c r="S25" s="31">
        <v>78793</v>
      </c>
      <c r="T25" s="31">
        <v>50609</v>
      </c>
      <c r="U25" s="77">
        <f t="shared" si="4"/>
        <v>0</v>
      </c>
      <c r="V25" s="31">
        <v>0</v>
      </c>
      <c r="W25" s="31">
        <v>0</v>
      </c>
      <c r="X25" s="77">
        <f t="shared" si="5"/>
        <v>29490</v>
      </c>
      <c r="Y25" s="31">
        <v>23074</v>
      </c>
      <c r="Z25" s="31">
        <v>6416</v>
      </c>
      <c r="AA25" s="79">
        <f t="shared" si="6"/>
        <v>5188</v>
      </c>
      <c r="AB25" s="33">
        <v>5188</v>
      </c>
      <c r="AC25" s="33">
        <v>0</v>
      </c>
      <c r="AD25" s="80">
        <f t="shared" si="7"/>
        <v>47234</v>
      </c>
      <c r="AE25" s="33">
        <v>0</v>
      </c>
      <c r="AF25" s="33">
        <v>40821</v>
      </c>
      <c r="AG25" s="33">
        <v>6413</v>
      </c>
      <c r="AH25" s="49">
        <v>0</v>
      </c>
      <c r="AI25" s="77">
        <f t="shared" si="8"/>
        <v>0</v>
      </c>
      <c r="AJ25" s="31">
        <v>0</v>
      </c>
      <c r="AK25" s="31">
        <v>0</v>
      </c>
      <c r="AL25" s="77">
        <f t="shared" si="9"/>
        <v>1268915</v>
      </c>
      <c r="AM25" s="32">
        <v>651888</v>
      </c>
      <c r="AN25" s="32">
        <v>617027</v>
      </c>
      <c r="AO25" s="32">
        <v>0</v>
      </c>
      <c r="AP25" s="32">
        <v>0</v>
      </c>
      <c r="AQ25" s="32">
        <v>0</v>
      </c>
      <c r="AR25" s="32">
        <v>0</v>
      </c>
      <c r="AS25" s="81">
        <f t="shared" si="10"/>
        <v>892021</v>
      </c>
      <c r="AT25" s="32">
        <v>261559</v>
      </c>
      <c r="AU25" s="32">
        <v>530462</v>
      </c>
      <c r="AV25" s="32">
        <v>100000</v>
      </c>
      <c r="AW25" s="32">
        <v>0</v>
      </c>
      <c r="AX25" s="32">
        <v>38</v>
      </c>
      <c r="AY25" s="82">
        <f t="shared" si="11"/>
        <v>2583694</v>
      </c>
    </row>
    <row r="26" spans="1:51" ht="31.5">
      <c r="A26" s="28" t="s">
        <v>22</v>
      </c>
      <c r="B26" s="29" t="s">
        <v>37</v>
      </c>
      <c r="C26" s="30" t="s">
        <v>55</v>
      </c>
      <c r="D26" s="31">
        <v>0</v>
      </c>
      <c r="E26" s="31">
        <v>0</v>
      </c>
      <c r="F26" s="77">
        <f t="shared" si="0"/>
        <v>5363</v>
      </c>
      <c r="G26" s="31">
        <v>5363</v>
      </c>
      <c r="H26" s="31">
        <v>0</v>
      </c>
      <c r="I26" s="31">
        <v>1769</v>
      </c>
      <c r="J26" s="77">
        <f t="shared" si="1"/>
        <v>19610</v>
      </c>
      <c r="K26" s="31">
        <v>0</v>
      </c>
      <c r="L26" s="31">
        <v>19610</v>
      </c>
      <c r="M26" s="36">
        <v>0</v>
      </c>
      <c r="N26" s="77">
        <f t="shared" si="2"/>
        <v>212</v>
      </c>
      <c r="O26" s="31">
        <v>212</v>
      </c>
      <c r="P26" s="31">
        <v>0</v>
      </c>
      <c r="Q26" s="31">
        <v>0</v>
      </c>
      <c r="R26" s="77">
        <f t="shared" si="3"/>
        <v>20091</v>
      </c>
      <c r="S26" s="31">
        <v>12233</v>
      </c>
      <c r="T26" s="31">
        <v>7858</v>
      </c>
      <c r="U26" s="77">
        <f t="shared" si="4"/>
        <v>0</v>
      </c>
      <c r="V26" s="31">
        <v>0</v>
      </c>
      <c r="W26" s="31">
        <v>0</v>
      </c>
      <c r="X26" s="77">
        <f t="shared" si="5"/>
        <v>6461</v>
      </c>
      <c r="Y26" s="31">
        <v>5055</v>
      </c>
      <c r="Z26" s="31">
        <v>1406</v>
      </c>
      <c r="AA26" s="79">
        <f t="shared" si="6"/>
        <v>0</v>
      </c>
      <c r="AB26" s="33">
        <v>0</v>
      </c>
      <c r="AC26" s="33">
        <v>0</v>
      </c>
      <c r="AD26" s="80">
        <f t="shared" si="7"/>
        <v>16351</v>
      </c>
      <c r="AE26" s="33">
        <v>0</v>
      </c>
      <c r="AF26" s="33">
        <v>12948</v>
      </c>
      <c r="AG26" s="33">
        <v>3403</v>
      </c>
      <c r="AH26" s="49">
        <v>0</v>
      </c>
      <c r="AI26" s="77">
        <f t="shared" si="8"/>
        <v>0</v>
      </c>
      <c r="AJ26" s="31">
        <v>0</v>
      </c>
      <c r="AK26" s="31">
        <v>0</v>
      </c>
      <c r="AL26" s="77">
        <f t="shared" si="9"/>
        <v>427200</v>
      </c>
      <c r="AM26" s="32">
        <v>219468</v>
      </c>
      <c r="AN26" s="32">
        <v>207732</v>
      </c>
      <c r="AO26" s="32">
        <v>0</v>
      </c>
      <c r="AP26" s="32">
        <v>0</v>
      </c>
      <c r="AQ26" s="32">
        <v>0</v>
      </c>
      <c r="AR26" s="32">
        <v>0</v>
      </c>
      <c r="AS26" s="81">
        <f t="shared" si="10"/>
        <v>305650</v>
      </c>
      <c r="AT26" s="32">
        <v>105073</v>
      </c>
      <c r="AU26" s="32">
        <v>192577</v>
      </c>
      <c r="AV26" s="32">
        <v>8000</v>
      </c>
      <c r="AW26" s="32">
        <v>0</v>
      </c>
      <c r="AX26" s="32">
        <v>17</v>
      </c>
      <c r="AY26" s="82">
        <f t="shared" si="11"/>
        <v>802724</v>
      </c>
    </row>
    <row r="27" spans="1:51" ht="31.5">
      <c r="A27" s="28" t="s">
        <v>23</v>
      </c>
      <c r="B27" s="29" t="s">
        <v>37</v>
      </c>
      <c r="C27" s="30" t="s">
        <v>56</v>
      </c>
      <c r="D27" s="31">
        <v>30</v>
      </c>
      <c r="E27" s="31">
        <v>0</v>
      </c>
      <c r="F27" s="77">
        <f t="shared" si="0"/>
        <v>4371</v>
      </c>
      <c r="G27" s="31">
        <v>4371</v>
      </c>
      <c r="H27" s="31">
        <v>0</v>
      </c>
      <c r="I27" s="31">
        <v>8350</v>
      </c>
      <c r="J27" s="77">
        <f t="shared" si="1"/>
        <v>202821</v>
      </c>
      <c r="K27" s="31">
        <v>0</v>
      </c>
      <c r="L27" s="31">
        <v>202821</v>
      </c>
      <c r="M27" s="36">
        <v>0</v>
      </c>
      <c r="N27" s="77">
        <f t="shared" si="2"/>
        <v>562</v>
      </c>
      <c r="O27" s="31">
        <v>562</v>
      </c>
      <c r="P27" s="31">
        <v>0</v>
      </c>
      <c r="Q27" s="31">
        <v>0</v>
      </c>
      <c r="R27" s="77">
        <f t="shared" si="3"/>
        <v>102247</v>
      </c>
      <c r="S27" s="31">
        <v>62258</v>
      </c>
      <c r="T27" s="31">
        <v>39989</v>
      </c>
      <c r="U27" s="77">
        <f t="shared" si="4"/>
        <v>0</v>
      </c>
      <c r="V27" s="31">
        <v>0</v>
      </c>
      <c r="W27" s="31">
        <v>0</v>
      </c>
      <c r="X27" s="77">
        <f t="shared" si="5"/>
        <v>11787</v>
      </c>
      <c r="Y27" s="31">
        <v>9222</v>
      </c>
      <c r="Z27" s="31">
        <v>2565</v>
      </c>
      <c r="AA27" s="79">
        <f t="shared" si="6"/>
        <v>0</v>
      </c>
      <c r="AB27" s="33">
        <v>0</v>
      </c>
      <c r="AC27" s="33">
        <v>0</v>
      </c>
      <c r="AD27" s="80">
        <f t="shared" si="7"/>
        <v>32256</v>
      </c>
      <c r="AE27" s="33">
        <v>0</v>
      </c>
      <c r="AF27" s="33">
        <v>32256</v>
      </c>
      <c r="AG27" s="33">
        <v>0</v>
      </c>
      <c r="AH27" s="49">
        <v>0</v>
      </c>
      <c r="AI27" s="77">
        <f t="shared" si="8"/>
        <v>0</v>
      </c>
      <c r="AJ27" s="31">
        <v>0</v>
      </c>
      <c r="AK27" s="31">
        <v>0</v>
      </c>
      <c r="AL27" s="77">
        <f t="shared" si="9"/>
        <v>574574</v>
      </c>
      <c r="AM27" s="32">
        <v>295180</v>
      </c>
      <c r="AN27" s="32">
        <v>279394</v>
      </c>
      <c r="AO27" s="32">
        <v>0</v>
      </c>
      <c r="AP27" s="32">
        <v>0</v>
      </c>
      <c r="AQ27" s="32">
        <v>0</v>
      </c>
      <c r="AR27" s="32">
        <v>0</v>
      </c>
      <c r="AS27" s="81">
        <f t="shared" si="10"/>
        <v>489733</v>
      </c>
      <c r="AT27" s="32">
        <v>143221</v>
      </c>
      <c r="AU27" s="32">
        <v>346512</v>
      </c>
      <c r="AV27" s="32">
        <v>0</v>
      </c>
      <c r="AW27" s="32">
        <v>0</v>
      </c>
      <c r="AX27" s="32">
        <v>0</v>
      </c>
      <c r="AY27" s="82">
        <f t="shared" si="11"/>
        <v>1426731</v>
      </c>
    </row>
    <row r="28" spans="1:51" ht="31.5">
      <c r="A28" s="28" t="s">
        <v>24</v>
      </c>
      <c r="B28" s="29" t="s">
        <v>37</v>
      </c>
      <c r="C28" s="30" t="s">
        <v>57</v>
      </c>
      <c r="D28" s="31">
        <v>0</v>
      </c>
      <c r="E28" s="31">
        <v>31463</v>
      </c>
      <c r="F28" s="77">
        <f t="shared" si="0"/>
        <v>6349</v>
      </c>
      <c r="G28" s="31">
        <v>6349</v>
      </c>
      <c r="H28" s="31">
        <v>0</v>
      </c>
      <c r="I28" s="31">
        <v>5532</v>
      </c>
      <c r="J28" s="77">
        <f t="shared" si="1"/>
        <v>91857</v>
      </c>
      <c r="K28" s="31">
        <v>0</v>
      </c>
      <c r="L28" s="31">
        <v>91857</v>
      </c>
      <c r="M28" s="36">
        <v>0</v>
      </c>
      <c r="N28" s="77">
        <f t="shared" si="2"/>
        <v>459</v>
      </c>
      <c r="O28" s="31">
        <v>459</v>
      </c>
      <c r="P28" s="31">
        <v>0</v>
      </c>
      <c r="Q28" s="31">
        <v>0</v>
      </c>
      <c r="R28" s="77">
        <f t="shared" si="3"/>
        <v>60369</v>
      </c>
      <c r="S28" s="31">
        <v>36759</v>
      </c>
      <c r="T28" s="31">
        <v>23610</v>
      </c>
      <c r="U28" s="77">
        <f t="shared" si="4"/>
        <v>1856</v>
      </c>
      <c r="V28" s="31">
        <v>631</v>
      </c>
      <c r="W28" s="31">
        <v>1225</v>
      </c>
      <c r="X28" s="77">
        <f t="shared" si="5"/>
        <v>17254</v>
      </c>
      <c r="Y28" s="31">
        <v>13500</v>
      </c>
      <c r="Z28" s="31">
        <v>3754</v>
      </c>
      <c r="AA28" s="79">
        <f t="shared" si="6"/>
        <v>5863</v>
      </c>
      <c r="AB28" s="33">
        <v>5863</v>
      </c>
      <c r="AC28" s="33">
        <v>0</v>
      </c>
      <c r="AD28" s="80">
        <f t="shared" si="7"/>
        <v>36345</v>
      </c>
      <c r="AE28" s="33">
        <v>0</v>
      </c>
      <c r="AF28" s="33">
        <v>36345</v>
      </c>
      <c r="AG28" s="33">
        <v>0</v>
      </c>
      <c r="AH28" s="49">
        <v>0</v>
      </c>
      <c r="AI28" s="77">
        <f t="shared" si="8"/>
        <v>0</v>
      </c>
      <c r="AJ28" s="31">
        <v>0</v>
      </c>
      <c r="AK28" s="31">
        <v>0</v>
      </c>
      <c r="AL28" s="77">
        <f t="shared" si="9"/>
        <v>739768</v>
      </c>
      <c r="AM28" s="32">
        <v>380046</v>
      </c>
      <c r="AN28" s="32">
        <v>359722</v>
      </c>
      <c r="AO28" s="32">
        <v>0</v>
      </c>
      <c r="AP28" s="32">
        <v>0</v>
      </c>
      <c r="AQ28" s="32">
        <v>0</v>
      </c>
      <c r="AR28" s="32">
        <v>0</v>
      </c>
      <c r="AS28" s="81">
        <f t="shared" si="10"/>
        <v>536243</v>
      </c>
      <c r="AT28" s="32">
        <v>138203</v>
      </c>
      <c r="AU28" s="32">
        <v>298040</v>
      </c>
      <c r="AV28" s="32">
        <v>100000</v>
      </c>
      <c r="AW28" s="32">
        <v>0</v>
      </c>
      <c r="AX28" s="32">
        <v>110</v>
      </c>
      <c r="AY28" s="82">
        <f t="shared" si="11"/>
        <v>1533468</v>
      </c>
    </row>
    <row r="29" spans="1:51" ht="31.5">
      <c r="A29" s="28" t="s">
        <v>25</v>
      </c>
      <c r="B29" s="29" t="s">
        <v>37</v>
      </c>
      <c r="C29" s="30" t="s">
        <v>58</v>
      </c>
      <c r="D29" s="31">
        <v>0</v>
      </c>
      <c r="E29" s="31">
        <v>39641</v>
      </c>
      <c r="F29" s="77">
        <f t="shared" si="0"/>
        <v>2585</v>
      </c>
      <c r="G29" s="31">
        <v>2585</v>
      </c>
      <c r="H29" s="31">
        <v>0</v>
      </c>
      <c r="I29" s="31">
        <v>1505</v>
      </c>
      <c r="J29" s="77">
        <f t="shared" si="1"/>
        <v>23716</v>
      </c>
      <c r="K29" s="31">
        <v>0</v>
      </c>
      <c r="L29" s="31">
        <v>23716</v>
      </c>
      <c r="M29" s="36">
        <v>0</v>
      </c>
      <c r="N29" s="77">
        <f t="shared" si="2"/>
        <v>1300</v>
      </c>
      <c r="O29" s="31">
        <v>1300</v>
      </c>
      <c r="P29" s="31">
        <v>0</v>
      </c>
      <c r="Q29" s="31">
        <v>0</v>
      </c>
      <c r="R29" s="77">
        <f t="shared" si="3"/>
        <v>15573</v>
      </c>
      <c r="S29" s="31">
        <v>9482</v>
      </c>
      <c r="T29" s="31">
        <v>6091</v>
      </c>
      <c r="U29" s="77">
        <f t="shared" si="4"/>
        <v>0</v>
      </c>
      <c r="V29" s="31">
        <v>0</v>
      </c>
      <c r="W29" s="31">
        <v>0</v>
      </c>
      <c r="X29" s="77">
        <f t="shared" si="5"/>
        <v>15361</v>
      </c>
      <c r="Y29" s="31">
        <v>12019</v>
      </c>
      <c r="Z29" s="31">
        <v>3342</v>
      </c>
      <c r="AA29" s="79">
        <f t="shared" si="6"/>
        <v>3000</v>
      </c>
      <c r="AB29" s="33">
        <v>3000</v>
      </c>
      <c r="AC29" s="33">
        <v>0</v>
      </c>
      <c r="AD29" s="80">
        <f t="shared" si="7"/>
        <v>18240</v>
      </c>
      <c r="AE29" s="33">
        <v>0</v>
      </c>
      <c r="AF29" s="33">
        <v>18240</v>
      </c>
      <c r="AG29" s="33">
        <v>0</v>
      </c>
      <c r="AH29" s="49">
        <v>0</v>
      </c>
      <c r="AI29" s="77">
        <f t="shared" si="8"/>
        <v>0</v>
      </c>
      <c r="AJ29" s="31">
        <v>0</v>
      </c>
      <c r="AK29" s="31">
        <v>0</v>
      </c>
      <c r="AL29" s="77">
        <f t="shared" si="9"/>
        <v>925814</v>
      </c>
      <c r="AM29" s="32">
        <v>475625</v>
      </c>
      <c r="AN29" s="32">
        <v>450189</v>
      </c>
      <c r="AO29" s="32">
        <v>0</v>
      </c>
      <c r="AP29" s="32">
        <v>0</v>
      </c>
      <c r="AQ29" s="32">
        <v>0</v>
      </c>
      <c r="AR29" s="32">
        <v>0</v>
      </c>
      <c r="AS29" s="81">
        <f t="shared" si="10"/>
        <v>540875</v>
      </c>
      <c r="AT29" s="32">
        <v>159983</v>
      </c>
      <c r="AU29" s="32">
        <v>380892</v>
      </c>
      <c r="AV29" s="32">
        <v>0</v>
      </c>
      <c r="AW29" s="32">
        <v>0</v>
      </c>
      <c r="AX29" s="32">
        <v>41</v>
      </c>
      <c r="AY29" s="82">
        <f t="shared" si="11"/>
        <v>1587651</v>
      </c>
    </row>
    <row r="30" spans="1:51" ht="31.5">
      <c r="A30" s="28" t="s">
        <v>26</v>
      </c>
      <c r="B30" s="29" t="s">
        <v>37</v>
      </c>
      <c r="C30" s="30" t="s">
        <v>59</v>
      </c>
      <c r="D30" s="31">
        <v>0</v>
      </c>
      <c r="E30" s="31">
        <v>35000</v>
      </c>
      <c r="F30" s="77">
        <f t="shared" si="0"/>
        <v>2666</v>
      </c>
      <c r="G30" s="31">
        <v>2666</v>
      </c>
      <c r="H30" s="31">
        <v>0</v>
      </c>
      <c r="I30" s="31">
        <v>1293</v>
      </c>
      <c r="J30" s="77">
        <f t="shared" si="1"/>
        <v>35580</v>
      </c>
      <c r="K30" s="31">
        <v>0</v>
      </c>
      <c r="L30" s="31">
        <v>35580</v>
      </c>
      <c r="M30" s="36">
        <v>0</v>
      </c>
      <c r="N30" s="77">
        <f t="shared" si="2"/>
        <v>659</v>
      </c>
      <c r="O30" s="31">
        <v>659</v>
      </c>
      <c r="P30" s="31">
        <v>0</v>
      </c>
      <c r="Q30" s="31">
        <v>0</v>
      </c>
      <c r="R30" s="77">
        <f t="shared" si="3"/>
        <v>14370</v>
      </c>
      <c r="S30" s="31">
        <v>8750</v>
      </c>
      <c r="T30" s="31">
        <v>5620</v>
      </c>
      <c r="U30" s="77">
        <f t="shared" si="4"/>
        <v>0</v>
      </c>
      <c r="V30" s="31">
        <v>0</v>
      </c>
      <c r="W30" s="31">
        <v>0</v>
      </c>
      <c r="X30" s="77">
        <f t="shared" si="5"/>
        <v>11849</v>
      </c>
      <c r="Y30" s="31">
        <v>9271</v>
      </c>
      <c r="Z30" s="31">
        <v>2578</v>
      </c>
      <c r="AA30" s="79">
        <f t="shared" si="6"/>
        <v>0</v>
      </c>
      <c r="AB30" s="33">
        <v>0</v>
      </c>
      <c r="AC30" s="33">
        <v>0</v>
      </c>
      <c r="AD30" s="80">
        <f t="shared" si="7"/>
        <v>9659</v>
      </c>
      <c r="AE30" s="33">
        <v>0</v>
      </c>
      <c r="AF30" s="33">
        <v>9659</v>
      </c>
      <c r="AG30" s="33">
        <v>0</v>
      </c>
      <c r="AH30" s="49">
        <v>0</v>
      </c>
      <c r="AI30" s="77">
        <f t="shared" si="8"/>
        <v>0</v>
      </c>
      <c r="AJ30" s="31">
        <v>0</v>
      </c>
      <c r="AK30" s="31">
        <v>0</v>
      </c>
      <c r="AL30" s="77">
        <f t="shared" si="9"/>
        <v>608370</v>
      </c>
      <c r="AM30" s="32">
        <v>312542</v>
      </c>
      <c r="AN30" s="32">
        <v>295828</v>
      </c>
      <c r="AO30" s="32">
        <v>0</v>
      </c>
      <c r="AP30" s="32">
        <v>0</v>
      </c>
      <c r="AQ30" s="32">
        <v>0</v>
      </c>
      <c r="AR30" s="32">
        <v>0</v>
      </c>
      <c r="AS30" s="81">
        <f t="shared" si="10"/>
        <v>288878</v>
      </c>
      <c r="AT30" s="32">
        <v>93651</v>
      </c>
      <c r="AU30" s="32">
        <v>195227</v>
      </c>
      <c r="AV30" s="32">
        <v>0</v>
      </c>
      <c r="AW30" s="32">
        <v>0</v>
      </c>
      <c r="AX30" s="32">
        <v>49</v>
      </c>
      <c r="AY30" s="82">
        <f t="shared" si="11"/>
        <v>1008373</v>
      </c>
    </row>
    <row r="31" spans="1:51" ht="31.5">
      <c r="A31" s="28" t="s">
        <v>27</v>
      </c>
      <c r="B31" s="29" t="s">
        <v>37</v>
      </c>
      <c r="C31" s="30" t="s">
        <v>60</v>
      </c>
      <c r="D31" s="31">
        <v>0</v>
      </c>
      <c r="E31" s="31">
        <v>74812</v>
      </c>
      <c r="F31" s="77">
        <f t="shared" si="0"/>
        <v>4493</v>
      </c>
      <c r="G31" s="31">
        <v>4493</v>
      </c>
      <c r="H31" s="31">
        <v>0</v>
      </c>
      <c r="I31" s="31">
        <v>1836</v>
      </c>
      <c r="J31" s="77">
        <f t="shared" si="1"/>
        <v>36127</v>
      </c>
      <c r="K31" s="31">
        <v>0</v>
      </c>
      <c r="L31" s="31">
        <v>36127</v>
      </c>
      <c r="M31" s="36">
        <v>0</v>
      </c>
      <c r="N31" s="77">
        <f t="shared" si="2"/>
        <v>53</v>
      </c>
      <c r="O31" s="31">
        <v>53</v>
      </c>
      <c r="P31" s="31">
        <v>0</v>
      </c>
      <c r="Q31" s="31">
        <v>0</v>
      </c>
      <c r="R31" s="77">
        <f t="shared" si="3"/>
        <v>21886</v>
      </c>
      <c r="S31" s="31">
        <v>13326</v>
      </c>
      <c r="T31" s="31">
        <v>8560</v>
      </c>
      <c r="U31" s="77">
        <f t="shared" si="4"/>
        <v>0</v>
      </c>
      <c r="V31" s="31">
        <v>0</v>
      </c>
      <c r="W31" s="31">
        <v>0</v>
      </c>
      <c r="X31" s="77">
        <f t="shared" si="5"/>
        <v>8846</v>
      </c>
      <c r="Y31" s="31">
        <v>6921</v>
      </c>
      <c r="Z31" s="31">
        <v>1925</v>
      </c>
      <c r="AA31" s="79">
        <f t="shared" si="6"/>
        <v>0</v>
      </c>
      <c r="AB31" s="33">
        <v>0</v>
      </c>
      <c r="AC31" s="33">
        <v>0</v>
      </c>
      <c r="AD31" s="80">
        <f t="shared" si="7"/>
        <v>35869</v>
      </c>
      <c r="AE31" s="33">
        <v>0</v>
      </c>
      <c r="AF31" s="33">
        <v>12204</v>
      </c>
      <c r="AG31" s="33">
        <v>23665</v>
      </c>
      <c r="AH31" s="49">
        <v>0</v>
      </c>
      <c r="AI31" s="77">
        <f t="shared" si="8"/>
        <v>0</v>
      </c>
      <c r="AJ31" s="31">
        <v>0</v>
      </c>
      <c r="AK31" s="31">
        <v>0</v>
      </c>
      <c r="AL31" s="77">
        <f t="shared" si="9"/>
        <v>448061</v>
      </c>
      <c r="AM31" s="32">
        <v>230185</v>
      </c>
      <c r="AN31" s="32">
        <v>217876</v>
      </c>
      <c r="AO31" s="32">
        <v>0</v>
      </c>
      <c r="AP31" s="32">
        <v>0</v>
      </c>
      <c r="AQ31" s="32">
        <v>0</v>
      </c>
      <c r="AR31" s="32">
        <v>0</v>
      </c>
      <c r="AS31" s="81">
        <f t="shared" si="10"/>
        <v>313545</v>
      </c>
      <c r="AT31" s="32">
        <v>95837</v>
      </c>
      <c r="AU31" s="32">
        <v>217708</v>
      </c>
      <c r="AV31" s="32">
        <v>0</v>
      </c>
      <c r="AW31" s="32">
        <v>0</v>
      </c>
      <c r="AX31" s="32">
        <v>14</v>
      </c>
      <c r="AY31" s="82">
        <f t="shared" si="11"/>
        <v>945542</v>
      </c>
    </row>
    <row r="32" spans="1:51" ht="31.5">
      <c r="A32" s="28" t="s">
        <v>28</v>
      </c>
      <c r="B32" s="29" t="s">
        <v>37</v>
      </c>
      <c r="C32" s="30" t="s">
        <v>61</v>
      </c>
      <c r="D32" s="31">
        <v>0</v>
      </c>
      <c r="E32" s="31">
        <v>0</v>
      </c>
      <c r="F32" s="77">
        <f t="shared" si="0"/>
        <v>2996</v>
      </c>
      <c r="G32" s="31">
        <v>2996</v>
      </c>
      <c r="H32" s="31">
        <v>0</v>
      </c>
      <c r="I32" s="31">
        <v>2577</v>
      </c>
      <c r="J32" s="77">
        <f t="shared" si="1"/>
        <v>69353</v>
      </c>
      <c r="K32" s="31">
        <v>0</v>
      </c>
      <c r="L32" s="31">
        <v>69353</v>
      </c>
      <c r="M32" s="36">
        <v>0</v>
      </c>
      <c r="N32" s="77">
        <f t="shared" si="2"/>
        <v>208</v>
      </c>
      <c r="O32" s="31">
        <v>208</v>
      </c>
      <c r="P32" s="31">
        <v>0</v>
      </c>
      <c r="Q32" s="31">
        <v>0</v>
      </c>
      <c r="R32" s="77">
        <f t="shared" si="3"/>
        <v>31915</v>
      </c>
      <c r="S32" s="31">
        <v>19433</v>
      </c>
      <c r="T32" s="31">
        <v>12482</v>
      </c>
      <c r="U32" s="77">
        <f t="shared" si="4"/>
        <v>0</v>
      </c>
      <c r="V32" s="31">
        <v>0</v>
      </c>
      <c r="W32" s="31">
        <v>0</v>
      </c>
      <c r="X32" s="77">
        <f t="shared" si="5"/>
        <v>7020</v>
      </c>
      <c r="Y32" s="31">
        <v>5492</v>
      </c>
      <c r="Z32" s="31">
        <v>1528</v>
      </c>
      <c r="AA32" s="79">
        <f t="shared" si="6"/>
        <v>0</v>
      </c>
      <c r="AB32" s="33">
        <v>0</v>
      </c>
      <c r="AC32" s="33">
        <v>0</v>
      </c>
      <c r="AD32" s="80">
        <f t="shared" si="7"/>
        <v>11000</v>
      </c>
      <c r="AE32" s="33">
        <v>0</v>
      </c>
      <c r="AF32" s="33">
        <v>8417</v>
      </c>
      <c r="AG32" s="33">
        <v>2583</v>
      </c>
      <c r="AH32" s="49">
        <v>0</v>
      </c>
      <c r="AI32" s="77">
        <f t="shared" si="8"/>
        <v>0</v>
      </c>
      <c r="AJ32" s="31">
        <v>0</v>
      </c>
      <c r="AK32" s="31">
        <v>0</v>
      </c>
      <c r="AL32" s="77">
        <f t="shared" si="9"/>
        <v>337563</v>
      </c>
      <c r="AM32" s="32">
        <v>173419</v>
      </c>
      <c r="AN32" s="32">
        <v>164144</v>
      </c>
      <c r="AO32" s="32">
        <v>0</v>
      </c>
      <c r="AP32" s="32">
        <v>0</v>
      </c>
      <c r="AQ32" s="32">
        <v>0</v>
      </c>
      <c r="AR32" s="32">
        <v>0</v>
      </c>
      <c r="AS32" s="81">
        <f t="shared" si="10"/>
        <v>258314</v>
      </c>
      <c r="AT32" s="32">
        <v>82810</v>
      </c>
      <c r="AU32" s="32">
        <v>175504</v>
      </c>
      <c r="AV32" s="32">
        <v>0</v>
      </c>
      <c r="AW32" s="32">
        <v>0</v>
      </c>
      <c r="AX32" s="32">
        <v>0</v>
      </c>
      <c r="AY32" s="82">
        <f t="shared" si="11"/>
        <v>720946</v>
      </c>
    </row>
    <row r="33" spans="1:51" ht="31.5">
      <c r="A33" s="28" t="s">
        <v>29</v>
      </c>
      <c r="B33" s="29" t="s">
        <v>37</v>
      </c>
      <c r="C33" s="30" t="s">
        <v>62</v>
      </c>
      <c r="D33" s="31">
        <v>0</v>
      </c>
      <c r="E33" s="31">
        <v>38040</v>
      </c>
      <c r="F33" s="77">
        <f t="shared" si="0"/>
        <v>1993</v>
      </c>
      <c r="G33" s="31">
        <v>1993</v>
      </c>
      <c r="H33" s="31">
        <v>0</v>
      </c>
      <c r="I33" s="31">
        <v>3746</v>
      </c>
      <c r="J33" s="77">
        <f t="shared" si="1"/>
        <v>29971</v>
      </c>
      <c r="K33" s="31">
        <v>0</v>
      </c>
      <c r="L33" s="31">
        <v>29971</v>
      </c>
      <c r="M33" s="36">
        <v>0</v>
      </c>
      <c r="N33" s="77">
        <f t="shared" si="2"/>
        <v>252</v>
      </c>
      <c r="O33" s="31">
        <v>252</v>
      </c>
      <c r="P33" s="31">
        <v>0</v>
      </c>
      <c r="Q33" s="31">
        <v>0</v>
      </c>
      <c r="R33" s="77">
        <f t="shared" si="3"/>
        <v>40205</v>
      </c>
      <c r="S33" s="31">
        <v>24481</v>
      </c>
      <c r="T33" s="31">
        <v>15724</v>
      </c>
      <c r="U33" s="77">
        <f t="shared" si="4"/>
        <v>0</v>
      </c>
      <c r="V33" s="31">
        <v>0</v>
      </c>
      <c r="W33" s="31">
        <v>0</v>
      </c>
      <c r="X33" s="77">
        <f t="shared" si="5"/>
        <v>7020</v>
      </c>
      <c r="Y33" s="31">
        <v>5492</v>
      </c>
      <c r="Z33" s="31">
        <v>1528</v>
      </c>
      <c r="AA33" s="79">
        <f t="shared" si="6"/>
        <v>0</v>
      </c>
      <c r="AB33" s="33">
        <v>0</v>
      </c>
      <c r="AC33" s="33">
        <v>0</v>
      </c>
      <c r="AD33" s="80">
        <f t="shared" si="7"/>
        <v>11367</v>
      </c>
      <c r="AE33" s="33">
        <v>0</v>
      </c>
      <c r="AF33" s="33">
        <v>11367</v>
      </c>
      <c r="AG33" s="33">
        <v>0</v>
      </c>
      <c r="AH33" s="49">
        <v>0</v>
      </c>
      <c r="AI33" s="77">
        <f t="shared" si="8"/>
        <v>0</v>
      </c>
      <c r="AJ33" s="31">
        <v>0</v>
      </c>
      <c r="AK33" s="31">
        <v>0</v>
      </c>
      <c r="AL33" s="77">
        <f t="shared" si="9"/>
        <v>312895</v>
      </c>
      <c r="AM33" s="32">
        <v>160746</v>
      </c>
      <c r="AN33" s="32">
        <v>152149</v>
      </c>
      <c r="AO33" s="32">
        <v>0</v>
      </c>
      <c r="AP33" s="32">
        <v>0</v>
      </c>
      <c r="AQ33" s="32">
        <v>0</v>
      </c>
      <c r="AR33" s="32">
        <v>0</v>
      </c>
      <c r="AS33" s="81">
        <f t="shared" si="10"/>
        <v>250071</v>
      </c>
      <c r="AT33" s="32">
        <v>72056</v>
      </c>
      <c r="AU33" s="32">
        <v>178015</v>
      </c>
      <c r="AV33" s="32">
        <v>0</v>
      </c>
      <c r="AW33" s="32">
        <v>0</v>
      </c>
      <c r="AX33" s="32">
        <v>121</v>
      </c>
      <c r="AY33" s="82">
        <f t="shared" si="11"/>
        <v>695681</v>
      </c>
    </row>
    <row r="34" spans="1:51" ht="31.5">
      <c r="A34" s="28" t="s">
        <v>30</v>
      </c>
      <c r="B34" s="29" t="s">
        <v>37</v>
      </c>
      <c r="C34" s="30" t="s">
        <v>63</v>
      </c>
      <c r="D34" s="31">
        <v>0</v>
      </c>
      <c r="E34" s="31">
        <v>0</v>
      </c>
      <c r="F34" s="77">
        <f t="shared" si="0"/>
        <v>4005</v>
      </c>
      <c r="G34" s="31">
        <v>4005</v>
      </c>
      <c r="H34" s="31">
        <v>0</v>
      </c>
      <c r="I34" s="31">
        <v>1819</v>
      </c>
      <c r="J34" s="77">
        <f t="shared" si="1"/>
        <v>25600</v>
      </c>
      <c r="K34" s="31">
        <v>0</v>
      </c>
      <c r="L34" s="31">
        <v>25600</v>
      </c>
      <c r="M34" s="36">
        <v>0</v>
      </c>
      <c r="N34" s="77">
        <f t="shared" si="2"/>
        <v>44</v>
      </c>
      <c r="O34" s="31">
        <v>44</v>
      </c>
      <c r="P34" s="31">
        <v>0</v>
      </c>
      <c r="Q34" s="31">
        <v>0</v>
      </c>
      <c r="R34" s="77">
        <f t="shared" si="3"/>
        <v>23070</v>
      </c>
      <c r="S34" s="31">
        <v>14047</v>
      </c>
      <c r="T34" s="31">
        <v>9023</v>
      </c>
      <c r="U34" s="77">
        <f t="shared" si="4"/>
        <v>679</v>
      </c>
      <c r="V34" s="31">
        <v>434</v>
      </c>
      <c r="W34" s="31">
        <v>245</v>
      </c>
      <c r="X34" s="77">
        <f t="shared" si="5"/>
        <v>6408</v>
      </c>
      <c r="Y34" s="31">
        <v>5013</v>
      </c>
      <c r="Z34" s="31">
        <v>1395</v>
      </c>
      <c r="AA34" s="79">
        <f t="shared" si="6"/>
        <v>2601</v>
      </c>
      <c r="AB34" s="33">
        <v>2601</v>
      </c>
      <c r="AC34" s="33">
        <v>0</v>
      </c>
      <c r="AD34" s="80">
        <f t="shared" si="7"/>
        <v>17500</v>
      </c>
      <c r="AE34" s="33">
        <v>0</v>
      </c>
      <c r="AF34" s="33">
        <v>11876</v>
      </c>
      <c r="AG34" s="33">
        <v>5624</v>
      </c>
      <c r="AH34" s="49">
        <v>0</v>
      </c>
      <c r="AI34" s="77">
        <f t="shared" si="8"/>
        <v>0</v>
      </c>
      <c r="AJ34" s="31">
        <v>0</v>
      </c>
      <c r="AK34" s="31">
        <v>0</v>
      </c>
      <c r="AL34" s="77">
        <f t="shared" si="9"/>
        <v>274353</v>
      </c>
      <c r="AM34" s="32">
        <v>140945</v>
      </c>
      <c r="AN34" s="32">
        <v>133408</v>
      </c>
      <c r="AO34" s="32">
        <v>0</v>
      </c>
      <c r="AP34" s="32">
        <v>0</v>
      </c>
      <c r="AQ34" s="32">
        <v>0</v>
      </c>
      <c r="AR34" s="32">
        <v>0</v>
      </c>
      <c r="AS34" s="81">
        <f t="shared" si="10"/>
        <v>235254</v>
      </c>
      <c r="AT34" s="32">
        <v>68909</v>
      </c>
      <c r="AU34" s="32">
        <v>166345</v>
      </c>
      <c r="AV34" s="32">
        <v>0</v>
      </c>
      <c r="AW34" s="32">
        <v>0</v>
      </c>
      <c r="AX34" s="32">
        <v>0</v>
      </c>
      <c r="AY34" s="82">
        <f t="shared" si="11"/>
        <v>591333</v>
      </c>
    </row>
    <row r="35" spans="1:51" ht="31.5">
      <c r="A35" s="28" t="s">
        <v>31</v>
      </c>
      <c r="B35" s="29" t="s">
        <v>37</v>
      </c>
      <c r="C35" s="30" t="s">
        <v>64</v>
      </c>
      <c r="D35" s="31">
        <v>20</v>
      </c>
      <c r="E35" s="31">
        <v>0</v>
      </c>
      <c r="F35" s="77">
        <f t="shared" si="0"/>
        <v>11211</v>
      </c>
      <c r="G35" s="31">
        <v>11211</v>
      </c>
      <c r="H35" s="31">
        <v>0</v>
      </c>
      <c r="I35" s="31">
        <v>9520</v>
      </c>
      <c r="J35" s="77">
        <f t="shared" si="1"/>
        <v>132970</v>
      </c>
      <c r="K35" s="31">
        <v>0</v>
      </c>
      <c r="L35" s="31">
        <v>132970</v>
      </c>
      <c r="M35" s="36">
        <v>0</v>
      </c>
      <c r="N35" s="77">
        <f t="shared" si="2"/>
        <v>818</v>
      </c>
      <c r="O35" s="31">
        <v>818</v>
      </c>
      <c r="P35" s="31">
        <v>0</v>
      </c>
      <c r="Q35" s="31">
        <v>0</v>
      </c>
      <c r="R35" s="77">
        <f t="shared" si="3"/>
        <v>117394</v>
      </c>
      <c r="S35" s="31">
        <v>71481</v>
      </c>
      <c r="T35" s="31">
        <v>45913</v>
      </c>
      <c r="U35" s="77">
        <f t="shared" si="4"/>
        <v>100</v>
      </c>
      <c r="V35" s="31">
        <v>62</v>
      </c>
      <c r="W35" s="31">
        <v>38</v>
      </c>
      <c r="X35" s="77">
        <f t="shared" si="5"/>
        <v>26352</v>
      </c>
      <c r="Y35" s="31">
        <v>20619</v>
      </c>
      <c r="Z35" s="31">
        <v>5733</v>
      </c>
      <c r="AA35" s="79">
        <f t="shared" si="6"/>
        <v>3824</v>
      </c>
      <c r="AB35" s="33">
        <v>3824</v>
      </c>
      <c r="AC35" s="33">
        <v>0</v>
      </c>
      <c r="AD35" s="80">
        <f t="shared" si="7"/>
        <v>75683</v>
      </c>
      <c r="AE35" s="33">
        <v>0</v>
      </c>
      <c r="AF35" s="33">
        <v>75683</v>
      </c>
      <c r="AG35" s="33">
        <v>0</v>
      </c>
      <c r="AH35" s="49">
        <v>0</v>
      </c>
      <c r="AI35" s="77">
        <f t="shared" si="8"/>
        <v>0</v>
      </c>
      <c r="AJ35" s="31">
        <v>0</v>
      </c>
      <c r="AK35" s="31">
        <v>0</v>
      </c>
      <c r="AL35" s="77">
        <f t="shared" si="9"/>
        <v>1577396</v>
      </c>
      <c r="AM35" s="32">
        <v>810366</v>
      </c>
      <c r="AN35" s="32">
        <v>767030</v>
      </c>
      <c r="AO35" s="32">
        <v>0</v>
      </c>
      <c r="AP35" s="32">
        <v>0</v>
      </c>
      <c r="AQ35" s="32">
        <v>0</v>
      </c>
      <c r="AR35" s="32">
        <v>0</v>
      </c>
      <c r="AS35" s="81">
        <f t="shared" si="10"/>
        <v>1272947</v>
      </c>
      <c r="AT35" s="32">
        <v>378740</v>
      </c>
      <c r="AU35" s="32">
        <v>794207</v>
      </c>
      <c r="AV35" s="32">
        <v>100000</v>
      </c>
      <c r="AW35" s="32">
        <v>0</v>
      </c>
      <c r="AX35" s="32">
        <v>54</v>
      </c>
      <c r="AY35" s="82">
        <f t="shared" si="11"/>
        <v>3228289</v>
      </c>
    </row>
    <row r="36" spans="1:51" ht="31.5">
      <c r="A36" s="28" t="s">
        <v>32</v>
      </c>
      <c r="B36" s="29" t="s">
        <v>37</v>
      </c>
      <c r="C36" s="30" t="s">
        <v>65</v>
      </c>
      <c r="D36" s="31">
        <v>30</v>
      </c>
      <c r="E36" s="31">
        <v>45897</v>
      </c>
      <c r="F36" s="77">
        <f t="shared" si="0"/>
        <v>9371</v>
      </c>
      <c r="G36" s="31">
        <v>9371</v>
      </c>
      <c r="H36" s="31">
        <v>0</v>
      </c>
      <c r="I36" s="31">
        <v>4747</v>
      </c>
      <c r="J36" s="77">
        <f t="shared" si="1"/>
        <v>84484</v>
      </c>
      <c r="K36" s="31">
        <v>0</v>
      </c>
      <c r="L36" s="31">
        <v>84484</v>
      </c>
      <c r="M36" s="36">
        <v>0</v>
      </c>
      <c r="N36" s="77">
        <f t="shared" si="2"/>
        <v>1301</v>
      </c>
      <c r="O36" s="31">
        <v>1152</v>
      </c>
      <c r="P36" s="31">
        <v>149</v>
      </c>
      <c r="Q36" s="31">
        <v>0</v>
      </c>
      <c r="R36" s="77">
        <f t="shared" si="3"/>
        <v>59533</v>
      </c>
      <c r="S36" s="31">
        <v>36250</v>
      </c>
      <c r="T36" s="31">
        <v>23283</v>
      </c>
      <c r="U36" s="77">
        <f t="shared" si="4"/>
        <v>0</v>
      </c>
      <c r="V36" s="31">
        <v>0</v>
      </c>
      <c r="W36" s="31">
        <v>0</v>
      </c>
      <c r="X36" s="77">
        <f t="shared" si="5"/>
        <v>25675</v>
      </c>
      <c r="Y36" s="31">
        <v>20089</v>
      </c>
      <c r="Z36" s="31">
        <v>5586</v>
      </c>
      <c r="AA36" s="79">
        <f t="shared" si="6"/>
        <v>6337</v>
      </c>
      <c r="AB36" s="33">
        <v>6337</v>
      </c>
      <c r="AC36" s="33">
        <v>0</v>
      </c>
      <c r="AD36" s="80">
        <f t="shared" si="7"/>
        <v>49299</v>
      </c>
      <c r="AE36" s="33">
        <v>0</v>
      </c>
      <c r="AF36" s="33">
        <v>49299</v>
      </c>
      <c r="AG36" s="33">
        <v>0</v>
      </c>
      <c r="AH36" s="49">
        <v>0</v>
      </c>
      <c r="AI36" s="77">
        <f t="shared" si="8"/>
        <v>0</v>
      </c>
      <c r="AJ36" s="31">
        <v>0</v>
      </c>
      <c r="AK36" s="31">
        <v>0</v>
      </c>
      <c r="AL36" s="77">
        <f t="shared" si="9"/>
        <v>1080123</v>
      </c>
      <c r="AM36" s="32">
        <v>554899</v>
      </c>
      <c r="AN36" s="32">
        <v>525224</v>
      </c>
      <c r="AO36" s="32">
        <v>0</v>
      </c>
      <c r="AP36" s="32">
        <v>0</v>
      </c>
      <c r="AQ36" s="32">
        <v>0</v>
      </c>
      <c r="AR36" s="32">
        <v>0</v>
      </c>
      <c r="AS36" s="81">
        <f t="shared" si="10"/>
        <v>766675</v>
      </c>
      <c r="AT36" s="32">
        <v>243176</v>
      </c>
      <c r="AU36" s="32">
        <v>423499</v>
      </c>
      <c r="AV36" s="32">
        <v>100000</v>
      </c>
      <c r="AW36" s="32">
        <v>0</v>
      </c>
      <c r="AX36" s="32">
        <v>27</v>
      </c>
      <c r="AY36" s="82">
        <f t="shared" si="11"/>
        <v>2133499</v>
      </c>
    </row>
    <row r="37" spans="1:51" ht="31.5">
      <c r="A37" s="28" t="s">
        <v>33</v>
      </c>
      <c r="B37" s="29" t="s">
        <v>37</v>
      </c>
      <c r="C37" s="30" t="s">
        <v>66</v>
      </c>
      <c r="D37" s="31">
        <v>0</v>
      </c>
      <c r="E37" s="31">
        <v>0</v>
      </c>
      <c r="F37" s="77">
        <f t="shared" si="0"/>
        <v>6839</v>
      </c>
      <c r="G37" s="31">
        <v>6839</v>
      </c>
      <c r="H37" s="31">
        <v>0</v>
      </c>
      <c r="I37" s="31">
        <v>4763</v>
      </c>
      <c r="J37" s="77">
        <f t="shared" si="1"/>
        <v>30780</v>
      </c>
      <c r="K37" s="31">
        <v>0</v>
      </c>
      <c r="L37" s="31">
        <v>30780</v>
      </c>
      <c r="M37" s="36">
        <v>0</v>
      </c>
      <c r="N37" s="77">
        <f t="shared" si="2"/>
        <v>2377</v>
      </c>
      <c r="O37" s="31">
        <v>2377</v>
      </c>
      <c r="P37" s="31">
        <v>0</v>
      </c>
      <c r="Q37" s="31">
        <v>0</v>
      </c>
      <c r="R37" s="77">
        <f t="shared" si="3"/>
        <v>60646</v>
      </c>
      <c r="S37" s="31">
        <v>36927</v>
      </c>
      <c r="T37" s="31">
        <v>23719</v>
      </c>
      <c r="U37" s="77">
        <f t="shared" si="4"/>
        <v>0</v>
      </c>
      <c r="V37" s="31">
        <v>0</v>
      </c>
      <c r="W37" s="31">
        <v>0</v>
      </c>
      <c r="X37" s="77">
        <f t="shared" si="5"/>
        <v>25033</v>
      </c>
      <c r="Y37" s="31">
        <v>19587</v>
      </c>
      <c r="Z37" s="31">
        <v>5446</v>
      </c>
      <c r="AA37" s="79">
        <f t="shared" si="6"/>
        <v>0</v>
      </c>
      <c r="AB37" s="33">
        <v>0</v>
      </c>
      <c r="AC37" s="33">
        <v>0</v>
      </c>
      <c r="AD37" s="80">
        <f t="shared" si="7"/>
        <v>49462</v>
      </c>
      <c r="AE37" s="33">
        <v>0</v>
      </c>
      <c r="AF37" s="33">
        <v>28700</v>
      </c>
      <c r="AG37" s="33">
        <v>20762</v>
      </c>
      <c r="AH37" s="49">
        <v>0</v>
      </c>
      <c r="AI37" s="77">
        <f t="shared" si="8"/>
        <v>0</v>
      </c>
      <c r="AJ37" s="31">
        <v>0</v>
      </c>
      <c r="AK37" s="31">
        <v>0</v>
      </c>
      <c r="AL37" s="77">
        <f t="shared" si="9"/>
        <v>1192658</v>
      </c>
      <c r="AM37" s="32">
        <v>612712</v>
      </c>
      <c r="AN37" s="32">
        <v>579946</v>
      </c>
      <c r="AO37" s="32">
        <v>0</v>
      </c>
      <c r="AP37" s="32">
        <v>0</v>
      </c>
      <c r="AQ37" s="32">
        <v>0</v>
      </c>
      <c r="AR37" s="32">
        <v>0</v>
      </c>
      <c r="AS37" s="81">
        <f t="shared" si="10"/>
        <v>761358</v>
      </c>
      <c r="AT37" s="32">
        <v>209725</v>
      </c>
      <c r="AU37" s="32">
        <v>551633</v>
      </c>
      <c r="AV37" s="32">
        <v>0</v>
      </c>
      <c r="AW37" s="32">
        <v>0</v>
      </c>
      <c r="AX37" s="32">
        <v>121</v>
      </c>
      <c r="AY37" s="82">
        <f t="shared" si="11"/>
        <v>2134037</v>
      </c>
    </row>
    <row r="38" spans="1:51" ht="31.5">
      <c r="A38" s="28" t="s">
        <v>34</v>
      </c>
      <c r="B38" s="29" t="s">
        <v>37</v>
      </c>
      <c r="C38" s="30" t="s">
        <v>67</v>
      </c>
      <c r="D38" s="31">
        <v>58</v>
      </c>
      <c r="E38" s="31">
        <v>0</v>
      </c>
      <c r="F38" s="77">
        <f t="shared" si="0"/>
        <v>3353</v>
      </c>
      <c r="G38" s="31">
        <v>3353</v>
      </c>
      <c r="H38" s="31">
        <v>0</v>
      </c>
      <c r="I38" s="31">
        <v>4542</v>
      </c>
      <c r="J38" s="77">
        <f t="shared" si="1"/>
        <v>27221</v>
      </c>
      <c r="K38" s="31">
        <v>0</v>
      </c>
      <c r="L38" s="31">
        <v>27221</v>
      </c>
      <c r="M38" s="36">
        <v>0</v>
      </c>
      <c r="N38" s="77">
        <f t="shared" si="2"/>
        <v>136</v>
      </c>
      <c r="O38" s="31">
        <v>136</v>
      </c>
      <c r="P38" s="31">
        <v>0</v>
      </c>
      <c r="Q38" s="31">
        <v>0</v>
      </c>
      <c r="R38" s="77">
        <f t="shared" si="3"/>
        <v>50336</v>
      </c>
      <c r="S38" s="31">
        <v>30650</v>
      </c>
      <c r="T38" s="31">
        <v>19686</v>
      </c>
      <c r="U38" s="77">
        <f t="shared" si="4"/>
        <v>0</v>
      </c>
      <c r="V38" s="31">
        <v>0</v>
      </c>
      <c r="W38" s="31">
        <v>0</v>
      </c>
      <c r="X38" s="77">
        <f t="shared" si="5"/>
        <v>11808</v>
      </c>
      <c r="Y38" s="31">
        <v>9239</v>
      </c>
      <c r="Z38" s="31">
        <v>2569</v>
      </c>
      <c r="AA38" s="79">
        <f t="shared" si="6"/>
        <v>12717</v>
      </c>
      <c r="AB38" s="33">
        <v>12717</v>
      </c>
      <c r="AC38" s="33">
        <v>0</v>
      </c>
      <c r="AD38" s="80">
        <f t="shared" si="7"/>
        <v>13292</v>
      </c>
      <c r="AE38" s="33">
        <v>0</v>
      </c>
      <c r="AF38" s="33">
        <v>13292</v>
      </c>
      <c r="AG38" s="33">
        <v>0</v>
      </c>
      <c r="AH38" s="49">
        <v>0</v>
      </c>
      <c r="AI38" s="77">
        <f t="shared" si="8"/>
        <v>0</v>
      </c>
      <c r="AJ38" s="31">
        <v>0</v>
      </c>
      <c r="AK38" s="31">
        <v>0</v>
      </c>
      <c r="AL38" s="77">
        <f t="shared" si="9"/>
        <v>650474</v>
      </c>
      <c r="AM38" s="32">
        <v>334172</v>
      </c>
      <c r="AN38" s="32">
        <v>316302</v>
      </c>
      <c r="AO38" s="32">
        <v>0</v>
      </c>
      <c r="AP38" s="32">
        <v>0</v>
      </c>
      <c r="AQ38" s="32">
        <v>0</v>
      </c>
      <c r="AR38" s="32">
        <v>0</v>
      </c>
      <c r="AS38" s="81">
        <f t="shared" si="10"/>
        <v>480966</v>
      </c>
      <c r="AT38" s="32">
        <v>139171</v>
      </c>
      <c r="AU38" s="32">
        <v>341795</v>
      </c>
      <c r="AV38" s="32">
        <v>0</v>
      </c>
      <c r="AW38" s="32">
        <v>0</v>
      </c>
      <c r="AX38" s="32">
        <v>54</v>
      </c>
      <c r="AY38" s="82">
        <f t="shared" si="11"/>
        <v>1254957</v>
      </c>
    </row>
    <row r="39" spans="1:51" ht="31.5">
      <c r="A39" s="28" t="s">
        <v>35</v>
      </c>
      <c r="B39" s="29" t="s">
        <v>37</v>
      </c>
      <c r="C39" s="30" t="s">
        <v>68</v>
      </c>
      <c r="D39" s="31">
        <v>90</v>
      </c>
      <c r="E39" s="31">
        <v>107385</v>
      </c>
      <c r="F39" s="77">
        <f t="shared" si="0"/>
        <v>5081</v>
      </c>
      <c r="G39" s="31">
        <v>5081</v>
      </c>
      <c r="H39" s="31">
        <v>0</v>
      </c>
      <c r="I39" s="31">
        <v>3941</v>
      </c>
      <c r="J39" s="77">
        <f t="shared" si="1"/>
        <v>0</v>
      </c>
      <c r="K39" s="31">
        <v>0</v>
      </c>
      <c r="L39" s="31">
        <v>0</v>
      </c>
      <c r="M39" s="36">
        <v>0</v>
      </c>
      <c r="N39" s="77">
        <f t="shared" si="2"/>
        <v>1807</v>
      </c>
      <c r="O39" s="31">
        <v>1807</v>
      </c>
      <c r="P39" s="31">
        <v>0</v>
      </c>
      <c r="Q39" s="31">
        <v>0</v>
      </c>
      <c r="R39" s="77">
        <f t="shared" si="3"/>
        <v>54892</v>
      </c>
      <c r="S39" s="31">
        <v>33424</v>
      </c>
      <c r="T39" s="31">
        <v>21468</v>
      </c>
      <c r="U39" s="77">
        <f t="shared" si="4"/>
        <v>250</v>
      </c>
      <c r="V39" s="31">
        <v>157</v>
      </c>
      <c r="W39" s="31">
        <v>93</v>
      </c>
      <c r="X39" s="77">
        <f t="shared" si="5"/>
        <v>23722</v>
      </c>
      <c r="Y39" s="31">
        <v>18561</v>
      </c>
      <c r="Z39" s="31">
        <v>5161</v>
      </c>
      <c r="AA39" s="79">
        <f t="shared" si="6"/>
        <v>38805</v>
      </c>
      <c r="AB39" s="33">
        <v>38805</v>
      </c>
      <c r="AC39" s="33">
        <v>0</v>
      </c>
      <c r="AD39" s="80">
        <f t="shared" si="7"/>
        <v>34379</v>
      </c>
      <c r="AE39" s="33">
        <v>0</v>
      </c>
      <c r="AF39" s="33">
        <v>34379</v>
      </c>
      <c r="AG39" s="33">
        <v>0</v>
      </c>
      <c r="AH39" s="49">
        <v>0</v>
      </c>
      <c r="AI39" s="77">
        <f t="shared" si="8"/>
        <v>0</v>
      </c>
      <c r="AJ39" s="31">
        <v>0</v>
      </c>
      <c r="AK39" s="31">
        <v>0</v>
      </c>
      <c r="AL39" s="77">
        <f t="shared" si="9"/>
        <v>1341743</v>
      </c>
      <c r="AM39" s="32">
        <v>689303</v>
      </c>
      <c r="AN39" s="32">
        <v>652440</v>
      </c>
      <c r="AO39" s="32">
        <v>0</v>
      </c>
      <c r="AP39" s="32">
        <v>0</v>
      </c>
      <c r="AQ39" s="32">
        <v>0</v>
      </c>
      <c r="AR39" s="32">
        <v>0</v>
      </c>
      <c r="AS39" s="81">
        <f t="shared" si="10"/>
        <v>705787</v>
      </c>
      <c r="AT39" s="32">
        <v>215804</v>
      </c>
      <c r="AU39" s="32">
        <v>471451</v>
      </c>
      <c r="AV39" s="32">
        <v>0</v>
      </c>
      <c r="AW39" s="32">
        <v>18532</v>
      </c>
      <c r="AX39" s="32">
        <v>134</v>
      </c>
      <c r="AY39" s="82">
        <f t="shared" si="11"/>
        <v>2318016</v>
      </c>
    </row>
    <row r="40" spans="1:51" ht="31.5">
      <c r="A40" s="28" t="s">
        <v>36</v>
      </c>
      <c r="B40" s="29" t="s">
        <v>37</v>
      </c>
      <c r="C40" s="30" t="s">
        <v>69</v>
      </c>
      <c r="D40" s="31">
        <v>630</v>
      </c>
      <c r="E40" s="31">
        <v>68488</v>
      </c>
      <c r="F40" s="77">
        <f t="shared" si="0"/>
        <v>29545</v>
      </c>
      <c r="G40" s="31">
        <v>29545</v>
      </c>
      <c r="H40" s="31">
        <v>0</v>
      </c>
      <c r="I40" s="31">
        <v>51140</v>
      </c>
      <c r="J40" s="77">
        <f t="shared" si="1"/>
        <v>479842</v>
      </c>
      <c r="K40" s="31">
        <v>22700</v>
      </c>
      <c r="L40" s="31">
        <v>457142</v>
      </c>
      <c r="M40" s="36">
        <v>0</v>
      </c>
      <c r="N40" s="77">
        <f t="shared" si="2"/>
        <v>8369</v>
      </c>
      <c r="O40" s="31">
        <v>7605</v>
      </c>
      <c r="P40" s="31">
        <v>0</v>
      </c>
      <c r="Q40" s="31">
        <v>764</v>
      </c>
      <c r="R40" s="77">
        <f t="shared" si="3"/>
        <v>553451</v>
      </c>
      <c r="S40" s="31">
        <v>336997</v>
      </c>
      <c r="T40" s="31">
        <v>216454</v>
      </c>
      <c r="U40" s="77">
        <f t="shared" si="4"/>
        <v>2840</v>
      </c>
      <c r="V40" s="31">
        <v>1779</v>
      </c>
      <c r="W40" s="31">
        <v>1061</v>
      </c>
      <c r="X40" s="77">
        <f t="shared" si="5"/>
        <v>186944</v>
      </c>
      <c r="Y40" s="31">
        <v>146275</v>
      </c>
      <c r="Z40" s="31">
        <v>40669</v>
      </c>
      <c r="AA40" s="79">
        <f t="shared" si="6"/>
        <v>421</v>
      </c>
      <c r="AB40" s="33">
        <v>421</v>
      </c>
      <c r="AC40" s="33">
        <v>0</v>
      </c>
      <c r="AD40" s="80">
        <f t="shared" si="7"/>
        <v>155335</v>
      </c>
      <c r="AE40" s="33">
        <v>155335</v>
      </c>
      <c r="AF40" s="33">
        <v>0</v>
      </c>
      <c r="AG40" s="33">
        <v>0</v>
      </c>
      <c r="AH40" s="49">
        <v>0</v>
      </c>
      <c r="AI40" s="77">
        <f t="shared" si="8"/>
        <v>1000</v>
      </c>
      <c r="AJ40" s="31">
        <v>0</v>
      </c>
      <c r="AK40" s="31">
        <v>1000</v>
      </c>
      <c r="AL40" s="77">
        <f t="shared" si="9"/>
        <v>8356538</v>
      </c>
      <c r="AM40" s="32">
        <v>3468262</v>
      </c>
      <c r="AN40" s="32">
        <v>3282786</v>
      </c>
      <c r="AO40" s="32">
        <v>0</v>
      </c>
      <c r="AP40" s="32">
        <v>1605490</v>
      </c>
      <c r="AQ40" s="32">
        <v>0</v>
      </c>
      <c r="AR40" s="32">
        <v>0</v>
      </c>
      <c r="AS40" s="81">
        <f t="shared" si="10"/>
        <v>3550034</v>
      </c>
      <c r="AT40" s="32">
        <v>1039206</v>
      </c>
      <c r="AU40" s="32">
        <v>2210828</v>
      </c>
      <c r="AV40" s="32">
        <v>300000</v>
      </c>
      <c r="AW40" s="32">
        <v>0</v>
      </c>
      <c r="AX40" s="32">
        <v>512</v>
      </c>
      <c r="AY40" s="82">
        <f t="shared" si="11"/>
        <v>13445089</v>
      </c>
    </row>
    <row r="41" spans="1:51" ht="31.5">
      <c r="A41" s="28" t="s">
        <v>70</v>
      </c>
      <c r="B41" s="29" t="s">
        <v>37</v>
      </c>
      <c r="C41" s="30" t="s">
        <v>71</v>
      </c>
      <c r="D41" s="31">
        <v>0</v>
      </c>
      <c r="E41" s="31">
        <v>0</v>
      </c>
      <c r="F41" s="77">
        <f t="shared" si="0"/>
        <v>241</v>
      </c>
      <c r="G41" s="31">
        <v>241</v>
      </c>
      <c r="H41" s="31">
        <v>0</v>
      </c>
      <c r="I41" s="31">
        <v>4121</v>
      </c>
      <c r="J41" s="77">
        <f t="shared" si="1"/>
        <v>6965</v>
      </c>
      <c r="K41" s="31">
        <v>0</v>
      </c>
      <c r="L41" s="31">
        <v>6965</v>
      </c>
      <c r="M41" s="36">
        <v>0</v>
      </c>
      <c r="N41" s="77">
        <f t="shared" si="2"/>
        <v>16</v>
      </c>
      <c r="O41" s="31">
        <v>16</v>
      </c>
      <c r="P41" s="31">
        <v>0</v>
      </c>
      <c r="Q41" s="31">
        <v>0</v>
      </c>
      <c r="R41" s="77">
        <f t="shared" si="3"/>
        <v>56282</v>
      </c>
      <c r="S41" s="31">
        <v>34270</v>
      </c>
      <c r="T41" s="31">
        <v>22012</v>
      </c>
      <c r="U41" s="77">
        <f t="shared" si="4"/>
        <v>558</v>
      </c>
      <c r="V41" s="31">
        <v>0</v>
      </c>
      <c r="W41" s="31">
        <v>558</v>
      </c>
      <c r="X41" s="77">
        <f t="shared" si="5"/>
        <v>14812</v>
      </c>
      <c r="Y41" s="31">
        <v>11589</v>
      </c>
      <c r="Z41" s="31">
        <v>3223</v>
      </c>
      <c r="AA41" s="79">
        <f t="shared" si="6"/>
        <v>2936</v>
      </c>
      <c r="AB41" s="33">
        <v>2936</v>
      </c>
      <c r="AC41" s="33">
        <v>0</v>
      </c>
      <c r="AD41" s="80">
        <f t="shared" si="7"/>
        <v>32686</v>
      </c>
      <c r="AE41" s="33">
        <v>0</v>
      </c>
      <c r="AF41" s="33">
        <v>21061</v>
      </c>
      <c r="AG41" s="33">
        <v>11625</v>
      </c>
      <c r="AH41" s="49">
        <v>0</v>
      </c>
      <c r="AI41" s="77">
        <f t="shared" si="8"/>
        <v>0</v>
      </c>
      <c r="AJ41" s="31">
        <v>0</v>
      </c>
      <c r="AK41" s="31">
        <v>0</v>
      </c>
      <c r="AL41" s="77">
        <f t="shared" si="9"/>
        <v>805708</v>
      </c>
      <c r="AM41" s="32">
        <v>413922</v>
      </c>
      <c r="AN41" s="32">
        <v>391786</v>
      </c>
      <c r="AO41" s="32">
        <v>0</v>
      </c>
      <c r="AP41" s="32">
        <v>0</v>
      </c>
      <c r="AQ41" s="32">
        <v>0</v>
      </c>
      <c r="AR41" s="32">
        <v>0</v>
      </c>
      <c r="AS41" s="81">
        <f t="shared" si="10"/>
        <v>535772</v>
      </c>
      <c r="AT41" s="32">
        <v>148077</v>
      </c>
      <c r="AU41" s="32">
        <v>387695</v>
      </c>
      <c r="AV41" s="32">
        <v>0</v>
      </c>
      <c r="AW41" s="32">
        <v>0</v>
      </c>
      <c r="AX41" s="32">
        <v>41</v>
      </c>
      <c r="AY41" s="82">
        <f t="shared" si="11"/>
        <v>1460138</v>
      </c>
    </row>
    <row r="42" spans="1:51" ht="31.5">
      <c r="A42" s="28" t="s">
        <v>72</v>
      </c>
      <c r="B42" s="29" t="s">
        <v>37</v>
      </c>
      <c r="C42" s="30" t="s">
        <v>73</v>
      </c>
      <c r="D42" s="31">
        <v>0</v>
      </c>
      <c r="E42" s="31">
        <v>53256</v>
      </c>
      <c r="F42" s="77">
        <f t="shared" si="0"/>
        <v>6942</v>
      </c>
      <c r="G42" s="31">
        <v>6942</v>
      </c>
      <c r="H42" s="31">
        <v>0</v>
      </c>
      <c r="I42" s="31">
        <v>5845</v>
      </c>
      <c r="J42" s="77">
        <f t="shared" si="1"/>
        <v>115044</v>
      </c>
      <c r="K42" s="31">
        <v>0</v>
      </c>
      <c r="L42" s="31">
        <v>115044</v>
      </c>
      <c r="M42" s="36">
        <v>0</v>
      </c>
      <c r="N42" s="77">
        <f t="shared" si="2"/>
        <v>133</v>
      </c>
      <c r="O42" s="31">
        <v>133</v>
      </c>
      <c r="P42" s="31">
        <v>0</v>
      </c>
      <c r="Q42" s="31">
        <v>0</v>
      </c>
      <c r="R42" s="77">
        <f t="shared" si="3"/>
        <v>64948</v>
      </c>
      <c r="S42" s="31">
        <v>39547</v>
      </c>
      <c r="T42" s="31">
        <v>25401</v>
      </c>
      <c r="U42" s="77">
        <f t="shared" si="4"/>
        <v>774</v>
      </c>
      <c r="V42" s="31">
        <v>0</v>
      </c>
      <c r="W42" s="31">
        <v>774</v>
      </c>
      <c r="X42" s="77">
        <f t="shared" si="5"/>
        <v>14328</v>
      </c>
      <c r="Y42" s="31">
        <v>11211</v>
      </c>
      <c r="Z42" s="31">
        <v>3117</v>
      </c>
      <c r="AA42" s="79">
        <f t="shared" si="6"/>
        <v>1248</v>
      </c>
      <c r="AB42" s="33">
        <v>1248</v>
      </c>
      <c r="AC42" s="33">
        <v>0</v>
      </c>
      <c r="AD42" s="80">
        <f t="shared" si="7"/>
        <v>15996</v>
      </c>
      <c r="AE42" s="33">
        <v>0</v>
      </c>
      <c r="AF42" s="33">
        <v>15996</v>
      </c>
      <c r="AG42" s="33">
        <v>0</v>
      </c>
      <c r="AH42" s="49">
        <v>0</v>
      </c>
      <c r="AI42" s="77">
        <f t="shared" si="8"/>
        <v>0</v>
      </c>
      <c r="AJ42" s="31">
        <v>0</v>
      </c>
      <c r="AK42" s="31">
        <v>0</v>
      </c>
      <c r="AL42" s="77">
        <f t="shared" si="9"/>
        <v>646624</v>
      </c>
      <c r="AM42" s="32">
        <v>332195</v>
      </c>
      <c r="AN42" s="32">
        <v>314429</v>
      </c>
      <c r="AO42" s="32">
        <v>0</v>
      </c>
      <c r="AP42" s="32">
        <v>0</v>
      </c>
      <c r="AQ42" s="32">
        <v>0</v>
      </c>
      <c r="AR42" s="32">
        <v>0</v>
      </c>
      <c r="AS42" s="81">
        <f t="shared" si="10"/>
        <v>434187</v>
      </c>
      <c r="AT42" s="32">
        <v>130108</v>
      </c>
      <c r="AU42" s="32">
        <v>304079</v>
      </c>
      <c r="AV42" s="32">
        <v>0</v>
      </c>
      <c r="AW42" s="32">
        <v>0</v>
      </c>
      <c r="AX42" s="32">
        <v>27</v>
      </c>
      <c r="AY42" s="82">
        <f t="shared" si="11"/>
        <v>1359352</v>
      </c>
    </row>
    <row r="43" spans="1:51" ht="31.5">
      <c r="A43" s="28" t="s">
        <v>74</v>
      </c>
      <c r="B43" s="29" t="s">
        <v>37</v>
      </c>
      <c r="C43" s="30" t="s">
        <v>75</v>
      </c>
      <c r="D43" s="31">
        <v>240</v>
      </c>
      <c r="E43" s="31">
        <v>44053</v>
      </c>
      <c r="F43" s="77">
        <f t="shared" si="0"/>
        <v>3089</v>
      </c>
      <c r="G43" s="31">
        <v>3089</v>
      </c>
      <c r="H43" s="31">
        <v>0</v>
      </c>
      <c r="I43" s="31">
        <v>2362</v>
      </c>
      <c r="J43" s="77">
        <f t="shared" si="1"/>
        <v>46219</v>
      </c>
      <c r="K43" s="31">
        <v>0</v>
      </c>
      <c r="L43" s="31">
        <v>46219</v>
      </c>
      <c r="M43" s="36">
        <v>0</v>
      </c>
      <c r="N43" s="77">
        <f t="shared" si="2"/>
        <v>507</v>
      </c>
      <c r="O43" s="31">
        <v>507</v>
      </c>
      <c r="P43" s="31">
        <v>0</v>
      </c>
      <c r="Q43" s="31">
        <v>0</v>
      </c>
      <c r="R43" s="77">
        <f t="shared" si="3"/>
        <v>25646</v>
      </c>
      <c r="S43" s="31">
        <v>15616</v>
      </c>
      <c r="T43" s="31">
        <v>10030</v>
      </c>
      <c r="U43" s="77">
        <f t="shared" si="4"/>
        <v>0</v>
      </c>
      <c r="V43" s="31">
        <v>0</v>
      </c>
      <c r="W43" s="31">
        <v>0</v>
      </c>
      <c r="X43" s="77">
        <f t="shared" si="5"/>
        <v>10829</v>
      </c>
      <c r="Y43" s="31">
        <v>8473</v>
      </c>
      <c r="Z43" s="31">
        <v>2356</v>
      </c>
      <c r="AA43" s="79">
        <f t="shared" si="6"/>
        <v>1442</v>
      </c>
      <c r="AB43" s="33">
        <v>1442</v>
      </c>
      <c r="AC43" s="33">
        <v>0</v>
      </c>
      <c r="AD43" s="80">
        <f t="shared" si="7"/>
        <v>41214</v>
      </c>
      <c r="AE43" s="33">
        <v>0</v>
      </c>
      <c r="AF43" s="33">
        <v>15951</v>
      </c>
      <c r="AG43" s="33">
        <v>25263</v>
      </c>
      <c r="AH43" s="49">
        <v>0</v>
      </c>
      <c r="AI43" s="77">
        <f t="shared" si="8"/>
        <v>0</v>
      </c>
      <c r="AJ43" s="31">
        <v>0</v>
      </c>
      <c r="AK43" s="31">
        <v>0</v>
      </c>
      <c r="AL43" s="77">
        <f t="shared" si="9"/>
        <v>536887</v>
      </c>
      <c r="AM43" s="32">
        <v>275819</v>
      </c>
      <c r="AN43" s="32">
        <v>261068</v>
      </c>
      <c r="AO43" s="32">
        <v>0</v>
      </c>
      <c r="AP43" s="32">
        <v>0</v>
      </c>
      <c r="AQ43" s="32">
        <v>0</v>
      </c>
      <c r="AR43" s="32">
        <v>0</v>
      </c>
      <c r="AS43" s="81">
        <f t="shared" si="10"/>
        <v>336834</v>
      </c>
      <c r="AT43" s="32">
        <v>96670</v>
      </c>
      <c r="AU43" s="32">
        <v>240164</v>
      </c>
      <c r="AV43" s="32">
        <v>0</v>
      </c>
      <c r="AW43" s="32">
        <v>0</v>
      </c>
      <c r="AX43" s="32">
        <v>17</v>
      </c>
      <c r="AY43" s="82">
        <f t="shared" si="11"/>
        <v>1049339</v>
      </c>
    </row>
    <row r="44" spans="1:51" ht="31.5">
      <c r="A44" s="28" t="s">
        <v>76</v>
      </c>
      <c r="B44" s="29" t="s">
        <v>37</v>
      </c>
      <c r="C44" s="30" t="s">
        <v>77</v>
      </c>
      <c r="D44" s="31">
        <v>84</v>
      </c>
      <c r="E44" s="31">
        <v>123224</v>
      </c>
      <c r="F44" s="77">
        <f t="shared" si="0"/>
        <v>11441</v>
      </c>
      <c r="G44" s="31">
        <v>11441</v>
      </c>
      <c r="H44" s="31">
        <v>0</v>
      </c>
      <c r="I44" s="31">
        <v>13529</v>
      </c>
      <c r="J44" s="77">
        <f t="shared" si="1"/>
        <v>126150</v>
      </c>
      <c r="K44" s="31">
        <v>0</v>
      </c>
      <c r="L44" s="31">
        <v>126150</v>
      </c>
      <c r="M44" s="36">
        <v>0</v>
      </c>
      <c r="N44" s="77">
        <f t="shared" si="2"/>
        <v>1650</v>
      </c>
      <c r="O44" s="31">
        <v>1650</v>
      </c>
      <c r="P44" s="31">
        <v>0</v>
      </c>
      <c r="Q44" s="31">
        <v>0</v>
      </c>
      <c r="R44" s="77">
        <f t="shared" si="3"/>
        <v>136001</v>
      </c>
      <c r="S44" s="31">
        <v>82811</v>
      </c>
      <c r="T44" s="31">
        <v>53190</v>
      </c>
      <c r="U44" s="77">
        <f t="shared" si="4"/>
        <v>0</v>
      </c>
      <c r="V44" s="31">
        <v>0</v>
      </c>
      <c r="W44" s="31">
        <v>0</v>
      </c>
      <c r="X44" s="77">
        <f t="shared" si="5"/>
        <v>35646</v>
      </c>
      <c r="Y44" s="31">
        <v>27891</v>
      </c>
      <c r="Z44" s="31">
        <v>7755</v>
      </c>
      <c r="AA44" s="79">
        <f t="shared" si="6"/>
        <v>0</v>
      </c>
      <c r="AB44" s="33">
        <v>0</v>
      </c>
      <c r="AC44" s="33">
        <v>0</v>
      </c>
      <c r="AD44" s="80">
        <f t="shared" si="7"/>
        <v>80000</v>
      </c>
      <c r="AE44" s="33">
        <v>0</v>
      </c>
      <c r="AF44" s="33">
        <v>49762</v>
      </c>
      <c r="AG44" s="33">
        <v>30238</v>
      </c>
      <c r="AH44" s="49">
        <v>0</v>
      </c>
      <c r="AI44" s="77">
        <f t="shared" si="8"/>
        <v>0</v>
      </c>
      <c r="AJ44" s="31">
        <v>0</v>
      </c>
      <c r="AK44" s="31">
        <v>0</v>
      </c>
      <c r="AL44" s="77">
        <f t="shared" si="9"/>
        <v>1442335</v>
      </c>
      <c r="AM44" s="32">
        <v>740981</v>
      </c>
      <c r="AN44" s="32">
        <v>701354</v>
      </c>
      <c r="AO44" s="32">
        <v>0</v>
      </c>
      <c r="AP44" s="32">
        <v>0</v>
      </c>
      <c r="AQ44" s="32">
        <v>0</v>
      </c>
      <c r="AR44" s="32">
        <v>0</v>
      </c>
      <c r="AS44" s="81">
        <f t="shared" si="10"/>
        <v>1195175</v>
      </c>
      <c r="AT44" s="32">
        <v>330689</v>
      </c>
      <c r="AU44" s="32">
        <v>764486</v>
      </c>
      <c r="AV44" s="32">
        <v>100000</v>
      </c>
      <c r="AW44" s="32">
        <v>0</v>
      </c>
      <c r="AX44" s="32">
        <v>59</v>
      </c>
      <c r="AY44" s="82">
        <f t="shared" si="11"/>
        <v>3165294</v>
      </c>
    </row>
    <row r="45" spans="1:51" ht="31.5">
      <c r="A45" s="28" t="s">
        <v>78</v>
      </c>
      <c r="B45" s="29" t="s">
        <v>37</v>
      </c>
      <c r="C45" s="30" t="s">
        <v>79</v>
      </c>
      <c r="D45" s="31">
        <v>0</v>
      </c>
      <c r="E45" s="31">
        <v>50720</v>
      </c>
      <c r="F45" s="77">
        <f t="shared" si="0"/>
        <v>7175</v>
      </c>
      <c r="G45" s="31">
        <v>7175</v>
      </c>
      <c r="H45" s="31">
        <v>0</v>
      </c>
      <c r="I45" s="31">
        <v>11557</v>
      </c>
      <c r="J45" s="77">
        <f t="shared" si="1"/>
        <v>297566</v>
      </c>
      <c r="K45" s="31">
        <v>0</v>
      </c>
      <c r="L45" s="31">
        <v>297566</v>
      </c>
      <c r="M45" s="36">
        <v>0</v>
      </c>
      <c r="N45" s="77">
        <f t="shared" si="2"/>
        <v>646</v>
      </c>
      <c r="O45" s="31">
        <v>489</v>
      </c>
      <c r="P45" s="31">
        <v>157</v>
      </c>
      <c r="Q45" s="31">
        <v>0</v>
      </c>
      <c r="R45" s="77">
        <f t="shared" si="3"/>
        <v>142213</v>
      </c>
      <c r="S45" s="31">
        <v>86594</v>
      </c>
      <c r="T45" s="31">
        <v>55619</v>
      </c>
      <c r="U45" s="77">
        <f t="shared" si="4"/>
        <v>550</v>
      </c>
      <c r="V45" s="31">
        <v>345</v>
      </c>
      <c r="W45" s="31">
        <v>205</v>
      </c>
      <c r="X45" s="77">
        <f t="shared" si="5"/>
        <v>22886</v>
      </c>
      <c r="Y45" s="31">
        <v>17907</v>
      </c>
      <c r="Z45" s="31">
        <v>4979</v>
      </c>
      <c r="AA45" s="79">
        <f t="shared" si="6"/>
        <v>0</v>
      </c>
      <c r="AB45" s="33">
        <v>0</v>
      </c>
      <c r="AC45" s="33">
        <v>0</v>
      </c>
      <c r="AD45" s="80">
        <f t="shared" si="7"/>
        <v>50550</v>
      </c>
      <c r="AE45" s="33">
        <v>0</v>
      </c>
      <c r="AF45" s="33">
        <v>29284</v>
      </c>
      <c r="AG45" s="33">
        <v>21266</v>
      </c>
      <c r="AH45" s="49">
        <v>0</v>
      </c>
      <c r="AI45" s="77">
        <f t="shared" si="8"/>
        <v>0</v>
      </c>
      <c r="AJ45" s="31">
        <v>0</v>
      </c>
      <c r="AK45" s="31">
        <v>0</v>
      </c>
      <c r="AL45" s="77">
        <f t="shared" si="9"/>
        <v>1095132</v>
      </c>
      <c r="AM45" s="32">
        <v>562610</v>
      </c>
      <c r="AN45" s="32">
        <v>532522</v>
      </c>
      <c r="AO45" s="32">
        <v>0</v>
      </c>
      <c r="AP45" s="32">
        <v>0</v>
      </c>
      <c r="AQ45" s="32">
        <v>0</v>
      </c>
      <c r="AR45" s="32">
        <v>0</v>
      </c>
      <c r="AS45" s="81">
        <f t="shared" si="10"/>
        <v>900031</v>
      </c>
      <c r="AT45" s="32">
        <v>226180</v>
      </c>
      <c r="AU45" s="32">
        <v>573851</v>
      </c>
      <c r="AV45" s="32">
        <v>100000</v>
      </c>
      <c r="AW45" s="32">
        <v>0</v>
      </c>
      <c r="AX45" s="32">
        <v>42</v>
      </c>
      <c r="AY45" s="82">
        <f t="shared" si="11"/>
        <v>2579068</v>
      </c>
    </row>
    <row r="46" spans="1:51" ht="31.5">
      <c r="A46" s="28" t="s">
        <v>80</v>
      </c>
      <c r="B46" s="29" t="s">
        <v>37</v>
      </c>
      <c r="C46" s="30" t="s">
        <v>81</v>
      </c>
      <c r="D46" s="31">
        <v>0</v>
      </c>
      <c r="E46" s="31">
        <v>0</v>
      </c>
      <c r="F46" s="77">
        <f t="shared" si="0"/>
        <v>1347</v>
      </c>
      <c r="G46" s="31">
        <v>1347</v>
      </c>
      <c r="H46" s="31">
        <v>0</v>
      </c>
      <c r="I46" s="31">
        <v>1430</v>
      </c>
      <c r="J46" s="77">
        <f t="shared" si="1"/>
        <v>18498</v>
      </c>
      <c r="K46" s="31">
        <v>0</v>
      </c>
      <c r="L46" s="31">
        <v>18498</v>
      </c>
      <c r="M46" s="36">
        <v>0</v>
      </c>
      <c r="N46" s="77">
        <f t="shared" si="2"/>
        <v>35</v>
      </c>
      <c r="O46" s="31">
        <v>35</v>
      </c>
      <c r="P46" s="31">
        <v>0</v>
      </c>
      <c r="Q46" s="31">
        <v>0</v>
      </c>
      <c r="R46" s="77">
        <f t="shared" si="3"/>
        <v>20568</v>
      </c>
      <c r="S46" s="31">
        <v>12524</v>
      </c>
      <c r="T46" s="31">
        <v>8044</v>
      </c>
      <c r="U46" s="77">
        <f t="shared" si="4"/>
        <v>0</v>
      </c>
      <c r="V46" s="31">
        <v>0</v>
      </c>
      <c r="W46" s="31">
        <v>0</v>
      </c>
      <c r="X46" s="77">
        <f t="shared" si="5"/>
        <v>6408</v>
      </c>
      <c r="Y46" s="31">
        <v>5013</v>
      </c>
      <c r="Z46" s="31">
        <v>1395</v>
      </c>
      <c r="AA46" s="79">
        <f t="shared" si="6"/>
        <v>0</v>
      </c>
      <c r="AB46" s="33">
        <v>0</v>
      </c>
      <c r="AC46" s="33">
        <v>0</v>
      </c>
      <c r="AD46" s="80">
        <f t="shared" si="7"/>
        <v>18814</v>
      </c>
      <c r="AE46" s="33">
        <v>0</v>
      </c>
      <c r="AF46" s="33">
        <v>9719</v>
      </c>
      <c r="AG46" s="33">
        <v>9095</v>
      </c>
      <c r="AH46" s="49">
        <v>0</v>
      </c>
      <c r="AI46" s="77">
        <f t="shared" si="8"/>
        <v>0</v>
      </c>
      <c r="AJ46" s="31">
        <v>0</v>
      </c>
      <c r="AK46" s="31">
        <v>0</v>
      </c>
      <c r="AL46" s="77">
        <f t="shared" si="9"/>
        <v>310042</v>
      </c>
      <c r="AM46" s="32">
        <v>159280</v>
      </c>
      <c r="AN46" s="32">
        <v>150762</v>
      </c>
      <c r="AO46" s="32">
        <v>0</v>
      </c>
      <c r="AP46" s="32">
        <v>0</v>
      </c>
      <c r="AQ46" s="32">
        <v>0</v>
      </c>
      <c r="AR46" s="32">
        <v>0</v>
      </c>
      <c r="AS46" s="81">
        <f t="shared" si="10"/>
        <v>249165</v>
      </c>
      <c r="AT46" s="32">
        <v>62030</v>
      </c>
      <c r="AU46" s="32">
        <v>148392</v>
      </c>
      <c r="AV46" s="32">
        <v>38743</v>
      </c>
      <c r="AW46" s="32">
        <v>0</v>
      </c>
      <c r="AX46" s="32">
        <v>46</v>
      </c>
      <c r="AY46" s="82">
        <f t="shared" si="11"/>
        <v>626353</v>
      </c>
    </row>
    <row r="47" spans="1:51" ht="31.5">
      <c r="A47" s="28" t="s">
        <v>82</v>
      </c>
      <c r="B47" s="29" t="s">
        <v>37</v>
      </c>
      <c r="C47" s="30" t="s">
        <v>83</v>
      </c>
      <c r="D47" s="31">
        <v>0</v>
      </c>
      <c r="E47" s="31">
        <v>43066</v>
      </c>
      <c r="F47" s="77">
        <f t="shared" si="0"/>
        <v>6653</v>
      </c>
      <c r="G47" s="31">
        <v>6653</v>
      </c>
      <c r="H47" s="31">
        <v>0</v>
      </c>
      <c r="I47" s="31">
        <v>3105</v>
      </c>
      <c r="J47" s="77">
        <f t="shared" si="1"/>
        <v>70639</v>
      </c>
      <c r="K47" s="31">
        <v>0</v>
      </c>
      <c r="L47" s="31">
        <v>70639</v>
      </c>
      <c r="M47" s="36">
        <v>0</v>
      </c>
      <c r="N47" s="77">
        <f t="shared" si="2"/>
        <v>85</v>
      </c>
      <c r="O47" s="31">
        <v>76</v>
      </c>
      <c r="P47" s="31">
        <v>9</v>
      </c>
      <c r="Q47" s="31">
        <v>0</v>
      </c>
      <c r="R47" s="77">
        <f t="shared" si="3"/>
        <v>34663</v>
      </c>
      <c r="S47" s="31">
        <v>21106</v>
      </c>
      <c r="T47" s="31">
        <v>13557</v>
      </c>
      <c r="U47" s="77">
        <f t="shared" si="4"/>
        <v>200</v>
      </c>
      <c r="V47" s="31">
        <v>125</v>
      </c>
      <c r="W47" s="31">
        <v>75</v>
      </c>
      <c r="X47" s="77">
        <f t="shared" si="5"/>
        <v>7519</v>
      </c>
      <c r="Y47" s="31">
        <v>5883</v>
      </c>
      <c r="Z47" s="31">
        <v>1636</v>
      </c>
      <c r="AA47" s="79">
        <f t="shared" si="6"/>
        <v>7200</v>
      </c>
      <c r="AB47" s="33">
        <v>7200</v>
      </c>
      <c r="AC47" s="33">
        <v>0</v>
      </c>
      <c r="AD47" s="80">
        <f t="shared" si="7"/>
        <v>20775</v>
      </c>
      <c r="AE47" s="33">
        <v>0</v>
      </c>
      <c r="AF47" s="33">
        <v>20775</v>
      </c>
      <c r="AG47" s="33">
        <v>0</v>
      </c>
      <c r="AH47" s="49">
        <v>0</v>
      </c>
      <c r="AI47" s="77">
        <f t="shared" si="8"/>
        <v>0</v>
      </c>
      <c r="AJ47" s="31">
        <v>0</v>
      </c>
      <c r="AK47" s="31">
        <v>0</v>
      </c>
      <c r="AL47" s="77">
        <f t="shared" si="9"/>
        <v>352635</v>
      </c>
      <c r="AM47" s="32">
        <v>181162</v>
      </c>
      <c r="AN47" s="32">
        <v>171473</v>
      </c>
      <c r="AO47" s="32">
        <v>0</v>
      </c>
      <c r="AP47" s="32">
        <v>0</v>
      </c>
      <c r="AQ47" s="32">
        <v>0</v>
      </c>
      <c r="AR47" s="32">
        <v>0</v>
      </c>
      <c r="AS47" s="81">
        <f t="shared" si="10"/>
        <v>323559</v>
      </c>
      <c r="AT47" s="32">
        <v>101340</v>
      </c>
      <c r="AU47" s="32">
        <v>222219</v>
      </c>
      <c r="AV47" s="32">
        <v>0</v>
      </c>
      <c r="AW47" s="32">
        <v>0</v>
      </c>
      <c r="AX47" s="32">
        <v>17</v>
      </c>
      <c r="AY47" s="82">
        <f t="shared" si="11"/>
        <v>870116</v>
      </c>
    </row>
    <row r="48" spans="1:51" ht="31.5">
      <c r="A48" s="28" t="s">
        <v>84</v>
      </c>
      <c r="B48" s="29" t="s">
        <v>37</v>
      </c>
      <c r="C48" s="30" t="s">
        <v>85</v>
      </c>
      <c r="D48" s="31">
        <v>192</v>
      </c>
      <c r="E48" s="31">
        <v>50720</v>
      </c>
      <c r="F48" s="77">
        <f t="shared" si="0"/>
        <v>6856</v>
      </c>
      <c r="G48" s="31">
        <v>6856</v>
      </c>
      <c r="H48" s="31">
        <v>0</v>
      </c>
      <c r="I48" s="31">
        <v>4163</v>
      </c>
      <c r="J48" s="77">
        <f t="shared" si="1"/>
        <v>53000</v>
      </c>
      <c r="K48" s="31">
        <v>0</v>
      </c>
      <c r="L48" s="31">
        <v>53000</v>
      </c>
      <c r="M48" s="36">
        <v>0</v>
      </c>
      <c r="N48" s="77">
        <f t="shared" si="2"/>
        <v>165</v>
      </c>
      <c r="O48" s="31">
        <v>165</v>
      </c>
      <c r="P48" s="31">
        <v>0</v>
      </c>
      <c r="Q48" s="31">
        <v>0</v>
      </c>
      <c r="R48" s="77">
        <f t="shared" si="3"/>
        <v>38354</v>
      </c>
      <c r="S48" s="31">
        <v>23354</v>
      </c>
      <c r="T48" s="31">
        <v>15000</v>
      </c>
      <c r="U48" s="77">
        <f t="shared" si="4"/>
        <v>0</v>
      </c>
      <c r="V48" s="31">
        <v>0</v>
      </c>
      <c r="W48" s="31">
        <v>0</v>
      </c>
      <c r="X48" s="77">
        <f t="shared" si="5"/>
        <v>32678</v>
      </c>
      <c r="Y48" s="31">
        <v>25569</v>
      </c>
      <c r="Z48" s="31">
        <v>7109</v>
      </c>
      <c r="AA48" s="79">
        <f t="shared" si="6"/>
        <v>9200</v>
      </c>
      <c r="AB48" s="33">
        <v>9167</v>
      </c>
      <c r="AC48" s="33">
        <v>33</v>
      </c>
      <c r="AD48" s="80">
        <f t="shared" si="7"/>
        <v>68883</v>
      </c>
      <c r="AE48" s="33">
        <v>0</v>
      </c>
      <c r="AF48" s="33">
        <v>40400</v>
      </c>
      <c r="AG48" s="33">
        <v>28483</v>
      </c>
      <c r="AH48" s="49">
        <v>0</v>
      </c>
      <c r="AI48" s="77">
        <f t="shared" si="8"/>
        <v>0</v>
      </c>
      <c r="AJ48" s="31">
        <v>0</v>
      </c>
      <c r="AK48" s="31">
        <v>0</v>
      </c>
      <c r="AL48" s="77">
        <f t="shared" si="9"/>
        <v>1679231</v>
      </c>
      <c r="AM48" s="32">
        <v>862683</v>
      </c>
      <c r="AN48" s="32">
        <v>816548</v>
      </c>
      <c r="AO48" s="32">
        <v>0</v>
      </c>
      <c r="AP48" s="32">
        <v>0</v>
      </c>
      <c r="AQ48" s="32">
        <v>0</v>
      </c>
      <c r="AR48" s="32">
        <v>0</v>
      </c>
      <c r="AS48" s="81">
        <f t="shared" si="10"/>
        <v>841743</v>
      </c>
      <c r="AT48" s="32">
        <v>264636</v>
      </c>
      <c r="AU48" s="32">
        <v>577107</v>
      </c>
      <c r="AV48" s="32">
        <v>0</v>
      </c>
      <c r="AW48" s="32">
        <v>0</v>
      </c>
      <c r="AX48" s="32">
        <v>78</v>
      </c>
      <c r="AY48" s="82">
        <f t="shared" si="11"/>
        <v>2785263</v>
      </c>
    </row>
    <row r="49" spans="1:51" ht="31.5">
      <c r="A49" s="28" t="s">
        <v>86</v>
      </c>
      <c r="B49" s="29" t="s">
        <v>37</v>
      </c>
      <c r="C49" s="30" t="s">
        <v>87</v>
      </c>
      <c r="D49" s="31">
        <v>0</v>
      </c>
      <c r="E49" s="31">
        <v>93832</v>
      </c>
      <c r="F49" s="77">
        <f t="shared" si="0"/>
        <v>2454</v>
      </c>
      <c r="G49" s="31">
        <v>2454</v>
      </c>
      <c r="H49" s="31">
        <v>0</v>
      </c>
      <c r="I49" s="31">
        <v>3034</v>
      </c>
      <c r="J49" s="77">
        <f t="shared" si="1"/>
        <v>86677</v>
      </c>
      <c r="K49" s="31">
        <v>0</v>
      </c>
      <c r="L49" s="31">
        <v>86677</v>
      </c>
      <c r="M49" s="36">
        <v>0</v>
      </c>
      <c r="N49" s="77">
        <f t="shared" si="2"/>
        <v>120</v>
      </c>
      <c r="O49" s="31">
        <v>120</v>
      </c>
      <c r="P49" s="31">
        <v>0</v>
      </c>
      <c r="Q49" s="31">
        <v>0</v>
      </c>
      <c r="R49" s="77">
        <f t="shared" si="3"/>
        <v>35800</v>
      </c>
      <c r="S49" s="31">
        <v>21799</v>
      </c>
      <c r="T49" s="31">
        <v>14001</v>
      </c>
      <c r="U49" s="77">
        <f t="shared" si="4"/>
        <v>0</v>
      </c>
      <c r="V49" s="31">
        <v>0</v>
      </c>
      <c r="W49" s="31">
        <v>0</v>
      </c>
      <c r="X49" s="77">
        <f t="shared" si="5"/>
        <v>8178</v>
      </c>
      <c r="Y49" s="31">
        <v>6398</v>
      </c>
      <c r="Z49" s="31">
        <v>1780</v>
      </c>
      <c r="AA49" s="79">
        <f t="shared" si="6"/>
        <v>0</v>
      </c>
      <c r="AB49" s="33">
        <v>0</v>
      </c>
      <c r="AC49" s="33">
        <v>0</v>
      </c>
      <c r="AD49" s="80">
        <f t="shared" si="7"/>
        <v>16543</v>
      </c>
      <c r="AE49" s="33">
        <v>0</v>
      </c>
      <c r="AF49" s="33">
        <v>15100</v>
      </c>
      <c r="AG49" s="33">
        <v>1443</v>
      </c>
      <c r="AH49" s="49">
        <v>0</v>
      </c>
      <c r="AI49" s="77">
        <f t="shared" si="8"/>
        <v>0</v>
      </c>
      <c r="AJ49" s="31">
        <v>0</v>
      </c>
      <c r="AK49" s="31">
        <v>0</v>
      </c>
      <c r="AL49" s="77">
        <f t="shared" si="9"/>
        <v>348099</v>
      </c>
      <c r="AM49" s="32">
        <v>178831</v>
      </c>
      <c r="AN49" s="32">
        <v>169268</v>
      </c>
      <c r="AO49" s="32">
        <v>0</v>
      </c>
      <c r="AP49" s="32">
        <v>0</v>
      </c>
      <c r="AQ49" s="32">
        <v>0</v>
      </c>
      <c r="AR49" s="32">
        <v>0</v>
      </c>
      <c r="AS49" s="81">
        <f t="shared" si="10"/>
        <v>262434</v>
      </c>
      <c r="AT49" s="32">
        <v>76363</v>
      </c>
      <c r="AU49" s="32">
        <v>186071</v>
      </c>
      <c r="AV49" s="32">
        <v>0</v>
      </c>
      <c r="AW49" s="32">
        <v>0</v>
      </c>
      <c r="AX49" s="32">
        <v>0</v>
      </c>
      <c r="AY49" s="82">
        <f t="shared" si="11"/>
        <v>857171</v>
      </c>
    </row>
    <row r="50" spans="1:51" ht="31.5">
      <c r="A50" s="28" t="s">
        <v>88</v>
      </c>
      <c r="B50" s="29" t="s">
        <v>37</v>
      </c>
      <c r="C50" s="30" t="s">
        <v>89</v>
      </c>
      <c r="D50" s="31">
        <v>0</v>
      </c>
      <c r="E50" s="31">
        <v>0</v>
      </c>
      <c r="F50" s="77">
        <f t="shared" si="0"/>
        <v>3489</v>
      </c>
      <c r="G50" s="31">
        <v>3489</v>
      </c>
      <c r="H50" s="31">
        <v>0</v>
      </c>
      <c r="I50" s="31">
        <v>599</v>
      </c>
      <c r="J50" s="77">
        <f t="shared" si="1"/>
        <v>24813</v>
      </c>
      <c r="K50" s="31">
        <v>0</v>
      </c>
      <c r="L50" s="31">
        <v>24813</v>
      </c>
      <c r="M50" s="36">
        <v>0</v>
      </c>
      <c r="N50" s="77">
        <f t="shared" si="2"/>
        <v>16</v>
      </c>
      <c r="O50" s="31">
        <v>16</v>
      </c>
      <c r="P50" s="31">
        <v>0</v>
      </c>
      <c r="Q50" s="31">
        <v>0</v>
      </c>
      <c r="R50" s="77">
        <f t="shared" si="3"/>
        <v>6654</v>
      </c>
      <c r="S50" s="31">
        <v>4052</v>
      </c>
      <c r="T50" s="31">
        <v>2602</v>
      </c>
      <c r="U50" s="77">
        <f t="shared" si="4"/>
        <v>0</v>
      </c>
      <c r="V50" s="31">
        <v>0</v>
      </c>
      <c r="W50" s="31">
        <v>0</v>
      </c>
      <c r="X50" s="77">
        <f t="shared" si="5"/>
        <v>9175</v>
      </c>
      <c r="Y50" s="31">
        <v>7179</v>
      </c>
      <c r="Z50" s="31">
        <v>1996</v>
      </c>
      <c r="AA50" s="79">
        <f t="shared" si="6"/>
        <v>0</v>
      </c>
      <c r="AB50" s="33">
        <v>0</v>
      </c>
      <c r="AC50" s="33">
        <v>0</v>
      </c>
      <c r="AD50" s="80">
        <f t="shared" si="7"/>
        <v>11979</v>
      </c>
      <c r="AE50" s="33">
        <v>0</v>
      </c>
      <c r="AF50" s="33">
        <v>10818</v>
      </c>
      <c r="AG50" s="33">
        <v>1161</v>
      </c>
      <c r="AH50" s="49">
        <v>0</v>
      </c>
      <c r="AI50" s="77">
        <f t="shared" si="8"/>
        <v>0</v>
      </c>
      <c r="AJ50" s="31">
        <v>0</v>
      </c>
      <c r="AK50" s="31">
        <v>0</v>
      </c>
      <c r="AL50" s="77">
        <f t="shared" si="9"/>
        <v>370128</v>
      </c>
      <c r="AM50" s="32">
        <v>190148</v>
      </c>
      <c r="AN50" s="32">
        <v>179980</v>
      </c>
      <c r="AO50" s="32">
        <v>0</v>
      </c>
      <c r="AP50" s="32">
        <v>0</v>
      </c>
      <c r="AQ50" s="32">
        <v>0</v>
      </c>
      <c r="AR50" s="32">
        <v>0</v>
      </c>
      <c r="AS50" s="81">
        <f t="shared" si="10"/>
        <v>219352</v>
      </c>
      <c r="AT50" s="32">
        <v>65949</v>
      </c>
      <c r="AU50" s="32">
        <v>153403</v>
      </c>
      <c r="AV50" s="32">
        <v>0</v>
      </c>
      <c r="AW50" s="32">
        <v>0</v>
      </c>
      <c r="AX50" s="32">
        <v>14</v>
      </c>
      <c r="AY50" s="82">
        <f t="shared" si="11"/>
        <v>646219</v>
      </c>
    </row>
    <row r="51" spans="1:51" ht="31.5">
      <c r="A51" s="28" t="s">
        <v>90</v>
      </c>
      <c r="B51" s="29" t="s">
        <v>37</v>
      </c>
      <c r="C51" s="30" t="s">
        <v>91</v>
      </c>
      <c r="D51" s="31">
        <v>0</v>
      </c>
      <c r="E51" s="31">
        <v>0</v>
      </c>
      <c r="F51" s="77">
        <f t="shared" si="0"/>
        <v>2566</v>
      </c>
      <c r="G51" s="31">
        <v>2566</v>
      </c>
      <c r="H51" s="31">
        <v>0</v>
      </c>
      <c r="I51" s="31">
        <v>2371</v>
      </c>
      <c r="J51" s="77">
        <f t="shared" si="1"/>
        <v>14188</v>
      </c>
      <c r="K51" s="31">
        <v>0</v>
      </c>
      <c r="L51" s="31">
        <v>14188</v>
      </c>
      <c r="M51" s="36">
        <v>0</v>
      </c>
      <c r="N51" s="77">
        <f t="shared" si="2"/>
        <v>614</v>
      </c>
      <c r="O51" s="31">
        <v>614</v>
      </c>
      <c r="P51" s="31">
        <v>0</v>
      </c>
      <c r="Q51" s="31">
        <v>0</v>
      </c>
      <c r="R51" s="77">
        <f t="shared" si="3"/>
        <v>26797</v>
      </c>
      <c r="S51" s="31">
        <v>16317</v>
      </c>
      <c r="T51" s="31">
        <v>10480</v>
      </c>
      <c r="U51" s="77">
        <f t="shared" si="4"/>
        <v>0</v>
      </c>
      <c r="V51" s="31">
        <v>0</v>
      </c>
      <c r="W51" s="31">
        <v>0</v>
      </c>
      <c r="X51" s="77">
        <f t="shared" si="5"/>
        <v>7020</v>
      </c>
      <c r="Y51" s="31">
        <v>5492</v>
      </c>
      <c r="Z51" s="31">
        <v>1528</v>
      </c>
      <c r="AA51" s="79">
        <f t="shared" si="6"/>
        <v>0</v>
      </c>
      <c r="AB51" s="33">
        <v>0</v>
      </c>
      <c r="AC51" s="33">
        <v>0</v>
      </c>
      <c r="AD51" s="80">
        <f t="shared" si="7"/>
        <v>10000</v>
      </c>
      <c r="AE51" s="33">
        <v>0</v>
      </c>
      <c r="AF51" s="33">
        <v>9712</v>
      </c>
      <c r="AG51" s="33">
        <v>288</v>
      </c>
      <c r="AH51" s="49">
        <v>0</v>
      </c>
      <c r="AI51" s="77">
        <f t="shared" si="8"/>
        <v>0</v>
      </c>
      <c r="AJ51" s="31">
        <v>0</v>
      </c>
      <c r="AK51" s="31">
        <v>0</v>
      </c>
      <c r="AL51" s="77">
        <f t="shared" si="9"/>
        <v>350253</v>
      </c>
      <c r="AM51" s="32">
        <v>179938</v>
      </c>
      <c r="AN51" s="32">
        <v>170315</v>
      </c>
      <c r="AO51" s="32">
        <v>0</v>
      </c>
      <c r="AP51" s="32">
        <v>0</v>
      </c>
      <c r="AQ51" s="32">
        <v>0</v>
      </c>
      <c r="AR51" s="32">
        <v>0</v>
      </c>
      <c r="AS51" s="81">
        <f t="shared" si="10"/>
        <v>228778</v>
      </c>
      <c r="AT51" s="32">
        <v>70181</v>
      </c>
      <c r="AU51" s="32">
        <v>158597</v>
      </c>
      <c r="AV51" s="32">
        <v>0</v>
      </c>
      <c r="AW51" s="32">
        <v>0</v>
      </c>
      <c r="AX51" s="32">
        <v>27</v>
      </c>
      <c r="AY51" s="82">
        <f t="shared" si="11"/>
        <v>642614</v>
      </c>
    </row>
    <row r="52" spans="1:51" ht="31.5">
      <c r="A52" s="28" t="s">
        <v>92</v>
      </c>
      <c r="B52" s="29" t="s">
        <v>37</v>
      </c>
      <c r="C52" s="30" t="s">
        <v>93</v>
      </c>
      <c r="D52" s="31">
        <v>0</v>
      </c>
      <c r="E52" s="31">
        <v>0</v>
      </c>
      <c r="F52" s="77">
        <f t="shared" si="0"/>
        <v>5306</v>
      </c>
      <c r="G52" s="31">
        <v>5306</v>
      </c>
      <c r="H52" s="31">
        <v>0</v>
      </c>
      <c r="I52" s="31">
        <v>3504</v>
      </c>
      <c r="J52" s="77">
        <f t="shared" si="1"/>
        <v>52447</v>
      </c>
      <c r="K52" s="31">
        <v>0</v>
      </c>
      <c r="L52" s="31">
        <v>52447</v>
      </c>
      <c r="M52" s="36">
        <v>0</v>
      </c>
      <c r="N52" s="77">
        <f t="shared" si="2"/>
        <v>439</v>
      </c>
      <c r="O52" s="31">
        <v>439</v>
      </c>
      <c r="P52" s="31">
        <v>0</v>
      </c>
      <c r="Q52" s="31">
        <v>0</v>
      </c>
      <c r="R52" s="77">
        <f t="shared" si="3"/>
        <v>39110</v>
      </c>
      <c r="S52" s="31">
        <v>23814</v>
      </c>
      <c r="T52" s="31">
        <v>15296</v>
      </c>
      <c r="U52" s="77">
        <f t="shared" si="4"/>
        <v>0</v>
      </c>
      <c r="V52" s="31">
        <v>0</v>
      </c>
      <c r="W52" s="31">
        <v>0</v>
      </c>
      <c r="X52" s="77">
        <f t="shared" si="5"/>
        <v>6886</v>
      </c>
      <c r="Y52" s="31">
        <v>5387</v>
      </c>
      <c r="Z52" s="31">
        <v>1499</v>
      </c>
      <c r="AA52" s="79">
        <f t="shared" si="6"/>
        <v>0</v>
      </c>
      <c r="AB52" s="33">
        <v>0</v>
      </c>
      <c r="AC52" s="33">
        <v>0</v>
      </c>
      <c r="AD52" s="80">
        <f t="shared" si="7"/>
        <v>23036</v>
      </c>
      <c r="AE52" s="33">
        <v>0</v>
      </c>
      <c r="AF52" s="33">
        <v>23036</v>
      </c>
      <c r="AG52" s="33">
        <v>0</v>
      </c>
      <c r="AH52" s="49">
        <v>0</v>
      </c>
      <c r="AI52" s="77">
        <f t="shared" si="8"/>
        <v>0</v>
      </c>
      <c r="AJ52" s="31">
        <v>0</v>
      </c>
      <c r="AK52" s="31">
        <v>0</v>
      </c>
      <c r="AL52" s="77">
        <f t="shared" si="9"/>
        <v>361509</v>
      </c>
      <c r="AM52" s="32">
        <v>185720</v>
      </c>
      <c r="AN52" s="32">
        <v>175789</v>
      </c>
      <c r="AO52" s="32">
        <v>0</v>
      </c>
      <c r="AP52" s="32">
        <v>0</v>
      </c>
      <c r="AQ52" s="32">
        <v>0</v>
      </c>
      <c r="AR52" s="32">
        <v>0</v>
      </c>
      <c r="AS52" s="81">
        <f t="shared" si="10"/>
        <v>323596</v>
      </c>
      <c r="AT52" s="32">
        <v>105647</v>
      </c>
      <c r="AU52" s="32">
        <v>217949</v>
      </c>
      <c r="AV52" s="32">
        <v>0</v>
      </c>
      <c r="AW52" s="32">
        <v>0</v>
      </c>
      <c r="AX52" s="32">
        <v>14</v>
      </c>
      <c r="AY52" s="82">
        <f t="shared" si="11"/>
        <v>815847</v>
      </c>
    </row>
    <row r="53" spans="1:51" ht="31.5">
      <c r="A53" s="28" t="s">
        <v>94</v>
      </c>
      <c r="B53" s="29" t="s">
        <v>37</v>
      </c>
      <c r="C53" s="30" t="s">
        <v>95</v>
      </c>
      <c r="D53" s="31">
        <v>0</v>
      </c>
      <c r="E53" s="31">
        <v>50720</v>
      </c>
      <c r="F53" s="77">
        <f t="shared" si="0"/>
        <v>8563</v>
      </c>
      <c r="G53" s="31">
        <v>8563</v>
      </c>
      <c r="H53" s="31">
        <v>0</v>
      </c>
      <c r="I53" s="31">
        <v>5192</v>
      </c>
      <c r="J53" s="77">
        <f t="shared" si="1"/>
        <v>54534</v>
      </c>
      <c r="K53" s="31">
        <v>0</v>
      </c>
      <c r="L53" s="31">
        <v>54534</v>
      </c>
      <c r="M53" s="36">
        <v>0</v>
      </c>
      <c r="N53" s="77">
        <f t="shared" si="2"/>
        <v>282</v>
      </c>
      <c r="O53" s="31">
        <v>282</v>
      </c>
      <c r="P53" s="31">
        <v>0</v>
      </c>
      <c r="Q53" s="31">
        <v>0</v>
      </c>
      <c r="R53" s="77">
        <f t="shared" si="3"/>
        <v>65647</v>
      </c>
      <c r="S53" s="31">
        <v>39973</v>
      </c>
      <c r="T53" s="31">
        <v>25674</v>
      </c>
      <c r="U53" s="77">
        <f t="shared" si="4"/>
        <v>300</v>
      </c>
      <c r="V53" s="31">
        <v>188</v>
      </c>
      <c r="W53" s="31">
        <v>112</v>
      </c>
      <c r="X53" s="77">
        <f t="shared" si="5"/>
        <v>15162</v>
      </c>
      <c r="Y53" s="31">
        <v>11863</v>
      </c>
      <c r="Z53" s="31">
        <v>3299</v>
      </c>
      <c r="AA53" s="79">
        <f t="shared" si="6"/>
        <v>700</v>
      </c>
      <c r="AB53" s="33">
        <v>700</v>
      </c>
      <c r="AC53" s="33">
        <v>0</v>
      </c>
      <c r="AD53" s="80">
        <f t="shared" si="7"/>
        <v>21179</v>
      </c>
      <c r="AE53" s="33">
        <v>0</v>
      </c>
      <c r="AF53" s="33">
        <v>21179</v>
      </c>
      <c r="AG53" s="33">
        <v>0</v>
      </c>
      <c r="AH53" s="49">
        <v>0</v>
      </c>
      <c r="AI53" s="77">
        <f t="shared" si="8"/>
        <v>0</v>
      </c>
      <c r="AJ53" s="31">
        <v>0</v>
      </c>
      <c r="AK53" s="31">
        <v>0</v>
      </c>
      <c r="AL53" s="77">
        <f t="shared" si="9"/>
        <v>959443</v>
      </c>
      <c r="AM53" s="32">
        <v>492901</v>
      </c>
      <c r="AN53" s="32">
        <v>466542</v>
      </c>
      <c r="AO53" s="32">
        <v>0</v>
      </c>
      <c r="AP53" s="32">
        <v>0</v>
      </c>
      <c r="AQ53" s="32">
        <v>0</v>
      </c>
      <c r="AR53" s="32">
        <v>0</v>
      </c>
      <c r="AS53" s="81">
        <f t="shared" si="10"/>
        <v>723955</v>
      </c>
      <c r="AT53" s="32">
        <v>209412</v>
      </c>
      <c r="AU53" s="32">
        <v>514543</v>
      </c>
      <c r="AV53" s="32">
        <v>0</v>
      </c>
      <c r="AW53" s="32">
        <v>0</v>
      </c>
      <c r="AX53" s="32">
        <v>41</v>
      </c>
      <c r="AY53" s="82">
        <f t="shared" si="11"/>
        <v>1905718</v>
      </c>
    </row>
    <row r="54" spans="1:51" ht="31.5">
      <c r="A54" s="28" t="s">
        <v>96</v>
      </c>
      <c r="B54" s="29" t="s">
        <v>37</v>
      </c>
      <c r="C54" s="30" t="s">
        <v>97</v>
      </c>
      <c r="D54" s="31">
        <v>133</v>
      </c>
      <c r="E54" s="31">
        <v>0</v>
      </c>
      <c r="F54" s="77">
        <f t="shared" si="0"/>
        <v>6454</v>
      </c>
      <c r="G54" s="31">
        <v>6454</v>
      </c>
      <c r="H54" s="31">
        <v>0</v>
      </c>
      <c r="I54" s="31">
        <v>8232</v>
      </c>
      <c r="J54" s="77">
        <f t="shared" si="1"/>
        <v>55534</v>
      </c>
      <c r="K54" s="31">
        <v>0</v>
      </c>
      <c r="L54" s="31">
        <v>55534</v>
      </c>
      <c r="M54" s="36">
        <v>0</v>
      </c>
      <c r="N54" s="77">
        <f t="shared" si="2"/>
        <v>2134</v>
      </c>
      <c r="O54" s="31">
        <v>2134</v>
      </c>
      <c r="P54" s="31">
        <v>0</v>
      </c>
      <c r="Q54" s="31">
        <v>0</v>
      </c>
      <c r="R54" s="77">
        <f t="shared" si="3"/>
        <v>99084</v>
      </c>
      <c r="S54" s="31">
        <v>60332</v>
      </c>
      <c r="T54" s="31">
        <v>38752</v>
      </c>
      <c r="U54" s="77">
        <f t="shared" si="4"/>
        <v>1022</v>
      </c>
      <c r="V54" s="31">
        <v>700</v>
      </c>
      <c r="W54" s="31">
        <v>322</v>
      </c>
      <c r="X54" s="77">
        <f t="shared" si="5"/>
        <v>27951</v>
      </c>
      <c r="Y54" s="31">
        <v>21870</v>
      </c>
      <c r="Z54" s="31">
        <v>6081</v>
      </c>
      <c r="AA54" s="79">
        <f t="shared" si="6"/>
        <v>0</v>
      </c>
      <c r="AB54" s="33">
        <v>0</v>
      </c>
      <c r="AC54" s="33">
        <v>0</v>
      </c>
      <c r="AD54" s="80">
        <f t="shared" si="7"/>
        <v>64165</v>
      </c>
      <c r="AE54" s="33">
        <v>0</v>
      </c>
      <c r="AF54" s="33">
        <v>64165</v>
      </c>
      <c r="AG54" s="33">
        <v>0</v>
      </c>
      <c r="AH54" s="49">
        <v>0</v>
      </c>
      <c r="AI54" s="77">
        <f t="shared" si="8"/>
        <v>0</v>
      </c>
      <c r="AJ54" s="31">
        <v>0</v>
      </c>
      <c r="AK54" s="31">
        <v>0</v>
      </c>
      <c r="AL54" s="77">
        <f t="shared" si="9"/>
        <v>1150694</v>
      </c>
      <c r="AM54" s="32">
        <v>591154</v>
      </c>
      <c r="AN54" s="32">
        <v>559540</v>
      </c>
      <c r="AO54" s="32">
        <v>0</v>
      </c>
      <c r="AP54" s="32">
        <v>0</v>
      </c>
      <c r="AQ54" s="32">
        <v>0</v>
      </c>
      <c r="AR54" s="32">
        <v>0</v>
      </c>
      <c r="AS54" s="81">
        <f t="shared" si="10"/>
        <v>668282</v>
      </c>
      <c r="AT54" s="32">
        <v>206086</v>
      </c>
      <c r="AU54" s="32">
        <v>462196</v>
      </c>
      <c r="AV54" s="32">
        <v>0</v>
      </c>
      <c r="AW54" s="32">
        <v>0</v>
      </c>
      <c r="AX54" s="32">
        <v>45</v>
      </c>
      <c r="AY54" s="82">
        <f t="shared" si="11"/>
        <v>2083730</v>
      </c>
    </row>
    <row r="55" spans="1:51" ht="31.5">
      <c r="A55" s="28" t="s">
        <v>98</v>
      </c>
      <c r="B55" s="29" t="s">
        <v>37</v>
      </c>
      <c r="C55" s="30" t="s">
        <v>99</v>
      </c>
      <c r="D55" s="31">
        <v>25</v>
      </c>
      <c r="E55" s="31">
        <v>0</v>
      </c>
      <c r="F55" s="77">
        <f t="shared" si="0"/>
        <v>4825</v>
      </c>
      <c r="G55" s="31">
        <v>4825</v>
      </c>
      <c r="H55" s="31">
        <v>0</v>
      </c>
      <c r="I55" s="31">
        <v>5743</v>
      </c>
      <c r="J55" s="77">
        <f t="shared" si="1"/>
        <v>70308</v>
      </c>
      <c r="K55" s="31">
        <v>0</v>
      </c>
      <c r="L55" s="31">
        <v>70308</v>
      </c>
      <c r="M55" s="36">
        <v>0</v>
      </c>
      <c r="N55" s="77">
        <f t="shared" si="2"/>
        <v>863</v>
      </c>
      <c r="O55" s="31">
        <v>863</v>
      </c>
      <c r="P55" s="31">
        <v>0</v>
      </c>
      <c r="Q55" s="31">
        <v>0</v>
      </c>
      <c r="R55" s="77">
        <f t="shared" si="3"/>
        <v>62610</v>
      </c>
      <c r="S55" s="31">
        <v>38123</v>
      </c>
      <c r="T55" s="31">
        <v>24487</v>
      </c>
      <c r="U55" s="77">
        <f t="shared" si="4"/>
        <v>2792</v>
      </c>
      <c r="V55" s="31">
        <v>1756</v>
      </c>
      <c r="W55" s="31">
        <v>1036</v>
      </c>
      <c r="X55" s="77">
        <f t="shared" si="5"/>
        <v>7303</v>
      </c>
      <c r="Y55" s="31">
        <v>5714</v>
      </c>
      <c r="Z55" s="31">
        <v>1589</v>
      </c>
      <c r="AA55" s="79">
        <f t="shared" si="6"/>
        <v>0</v>
      </c>
      <c r="AB55" s="33">
        <v>0</v>
      </c>
      <c r="AC55" s="33">
        <v>0</v>
      </c>
      <c r="AD55" s="80">
        <f t="shared" si="7"/>
        <v>23698</v>
      </c>
      <c r="AE55" s="33">
        <v>0</v>
      </c>
      <c r="AF55" s="33">
        <v>16555</v>
      </c>
      <c r="AG55" s="33">
        <v>7143</v>
      </c>
      <c r="AH55" s="49">
        <v>0</v>
      </c>
      <c r="AI55" s="77">
        <f t="shared" si="8"/>
        <v>0</v>
      </c>
      <c r="AJ55" s="31">
        <v>0</v>
      </c>
      <c r="AK55" s="31">
        <v>0</v>
      </c>
      <c r="AL55" s="77">
        <f t="shared" si="9"/>
        <v>347028</v>
      </c>
      <c r="AM55" s="32">
        <v>178281</v>
      </c>
      <c r="AN55" s="32">
        <v>168747</v>
      </c>
      <c r="AO55" s="32">
        <v>0</v>
      </c>
      <c r="AP55" s="32">
        <v>0</v>
      </c>
      <c r="AQ55" s="32">
        <v>0</v>
      </c>
      <c r="AR55" s="32">
        <v>0</v>
      </c>
      <c r="AS55" s="81">
        <f t="shared" si="10"/>
        <v>273948</v>
      </c>
      <c r="AT55" s="32">
        <v>95845</v>
      </c>
      <c r="AU55" s="32">
        <v>178103</v>
      </c>
      <c r="AV55" s="32">
        <v>0</v>
      </c>
      <c r="AW55" s="32">
        <v>0</v>
      </c>
      <c r="AX55" s="32">
        <v>27</v>
      </c>
      <c r="AY55" s="82">
        <f t="shared" si="11"/>
        <v>799170</v>
      </c>
    </row>
    <row r="56" spans="1:51" ht="31.5">
      <c r="A56" s="28" t="s">
        <v>100</v>
      </c>
      <c r="B56" s="29" t="s">
        <v>37</v>
      </c>
      <c r="C56" s="30" t="s">
        <v>101</v>
      </c>
      <c r="D56" s="31">
        <v>210</v>
      </c>
      <c r="E56" s="31">
        <v>0</v>
      </c>
      <c r="F56" s="77">
        <f t="shared" si="0"/>
        <v>4661</v>
      </c>
      <c r="G56" s="31">
        <v>4661</v>
      </c>
      <c r="H56" s="31">
        <v>0</v>
      </c>
      <c r="I56" s="31">
        <v>4832</v>
      </c>
      <c r="J56" s="77">
        <f t="shared" si="1"/>
        <v>79345</v>
      </c>
      <c r="K56" s="31">
        <v>0</v>
      </c>
      <c r="L56" s="31">
        <v>79345</v>
      </c>
      <c r="M56" s="36">
        <v>0</v>
      </c>
      <c r="N56" s="77">
        <f t="shared" si="2"/>
        <v>535</v>
      </c>
      <c r="O56" s="31">
        <v>535</v>
      </c>
      <c r="P56" s="31">
        <v>0</v>
      </c>
      <c r="Q56" s="31">
        <v>0</v>
      </c>
      <c r="R56" s="77">
        <f t="shared" si="3"/>
        <v>53584</v>
      </c>
      <c r="S56" s="31">
        <v>32627</v>
      </c>
      <c r="T56" s="31">
        <v>20957</v>
      </c>
      <c r="U56" s="77">
        <f t="shared" si="4"/>
        <v>0</v>
      </c>
      <c r="V56" s="31">
        <v>0</v>
      </c>
      <c r="W56" s="31">
        <v>0</v>
      </c>
      <c r="X56" s="77">
        <f t="shared" si="5"/>
        <v>18215</v>
      </c>
      <c r="Y56" s="31">
        <v>14252</v>
      </c>
      <c r="Z56" s="31">
        <v>3963</v>
      </c>
      <c r="AA56" s="79">
        <f t="shared" si="6"/>
        <v>3832</v>
      </c>
      <c r="AB56" s="33">
        <v>3832</v>
      </c>
      <c r="AC56" s="33">
        <v>0</v>
      </c>
      <c r="AD56" s="80">
        <f t="shared" si="7"/>
        <v>17986</v>
      </c>
      <c r="AE56" s="33">
        <v>0</v>
      </c>
      <c r="AF56" s="33">
        <v>17986</v>
      </c>
      <c r="AG56" s="33">
        <v>0</v>
      </c>
      <c r="AH56" s="49">
        <v>0</v>
      </c>
      <c r="AI56" s="77">
        <f t="shared" si="8"/>
        <v>0</v>
      </c>
      <c r="AJ56" s="31">
        <v>0</v>
      </c>
      <c r="AK56" s="31">
        <v>0</v>
      </c>
      <c r="AL56" s="77">
        <f t="shared" si="9"/>
        <v>809299</v>
      </c>
      <c r="AM56" s="32">
        <v>415767</v>
      </c>
      <c r="AN56" s="32">
        <v>393532</v>
      </c>
      <c r="AO56" s="32">
        <v>0</v>
      </c>
      <c r="AP56" s="32">
        <v>0</v>
      </c>
      <c r="AQ56" s="32">
        <v>0</v>
      </c>
      <c r="AR56" s="32">
        <v>0</v>
      </c>
      <c r="AS56" s="81">
        <f t="shared" si="10"/>
        <v>510211</v>
      </c>
      <c r="AT56" s="32">
        <v>157669</v>
      </c>
      <c r="AU56" s="32">
        <v>352542</v>
      </c>
      <c r="AV56" s="32">
        <v>0</v>
      </c>
      <c r="AW56" s="32">
        <v>0</v>
      </c>
      <c r="AX56" s="32">
        <v>27</v>
      </c>
      <c r="AY56" s="82">
        <f t="shared" si="11"/>
        <v>1502737</v>
      </c>
    </row>
    <row r="57" spans="1:51" ht="31.5">
      <c r="A57" s="28" t="s">
        <v>102</v>
      </c>
      <c r="B57" s="29" t="s">
        <v>37</v>
      </c>
      <c r="C57" s="30" t="s">
        <v>103</v>
      </c>
      <c r="D57" s="31">
        <v>0</v>
      </c>
      <c r="E57" s="31">
        <v>0</v>
      </c>
      <c r="F57" s="77">
        <f t="shared" si="0"/>
        <v>2651</v>
      </c>
      <c r="G57" s="31">
        <v>2651</v>
      </c>
      <c r="H57" s="31">
        <v>0</v>
      </c>
      <c r="I57" s="31">
        <v>2010</v>
      </c>
      <c r="J57" s="77">
        <f t="shared" si="1"/>
        <v>7812</v>
      </c>
      <c r="K57" s="31">
        <v>0</v>
      </c>
      <c r="L57" s="31">
        <v>7812</v>
      </c>
      <c r="M57" s="36">
        <v>0</v>
      </c>
      <c r="N57" s="77">
        <f t="shared" si="2"/>
        <v>39</v>
      </c>
      <c r="O57" s="31">
        <v>39</v>
      </c>
      <c r="P57" s="31">
        <v>0</v>
      </c>
      <c r="Q57" s="31">
        <v>0</v>
      </c>
      <c r="R57" s="77">
        <f t="shared" si="3"/>
        <v>23778</v>
      </c>
      <c r="S57" s="31">
        <v>14478</v>
      </c>
      <c r="T57" s="31">
        <v>9300</v>
      </c>
      <c r="U57" s="77">
        <f t="shared" si="4"/>
        <v>0</v>
      </c>
      <c r="V57" s="31">
        <v>0</v>
      </c>
      <c r="W57" s="31">
        <v>0</v>
      </c>
      <c r="X57" s="77">
        <f t="shared" si="5"/>
        <v>8073</v>
      </c>
      <c r="Y57" s="31">
        <v>6316</v>
      </c>
      <c r="Z57" s="31">
        <v>1757</v>
      </c>
      <c r="AA57" s="79">
        <f t="shared" si="6"/>
        <v>0</v>
      </c>
      <c r="AB57" s="33">
        <v>0</v>
      </c>
      <c r="AC57" s="33">
        <v>0</v>
      </c>
      <c r="AD57" s="80">
        <f t="shared" si="7"/>
        <v>15000</v>
      </c>
      <c r="AE57" s="33">
        <v>0</v>
      </c>
      <c r="AF57" s="33">
        <v>13986</v>
      </c>
      <c r="AG57" s="33">
        <v>1014</v>
      </c>
      <c r="AH57" s="49">
        <v>0</v>
      </c>
      <c r="AI57" s="77">
        <f t="shared" si="8"/>
        <v>0</v>
      </c>
      <c r="AJ57" s="31">
        <v>0</v>
      </c>
      <c r="AK57" s="31">
        <v>0</v>
      </c>
      <c r="AL57" s="77">
        <f t="shared" si="9"/>
        <v>426515</v>
      </c>
      <c r="AM57" s="32">
        <v>219116</v>
      </c>
      <c r="AN57" s="32">
        <v>207399</v>
      </c>
      <c r="AO57" s="32">
        <v>0</v>
      </c>
      <c r="AP57" s="32">
        <v>0</v>
      </c>
      <c r="AQ57" s="32">
        <v>0</v>
      </c>
      <c r="AR57" s="32">
        <v>0</v>
      </c>
      <c r="AS57" s="81">
        <f t="shared" si="10"/>
        <v>275691</v>
      </c>
      <c r="AT57" s="32">
        <v>90314</v>
      </c>
      <c r="AU57" s="32">
        <v>185377</v>
      </c>
      <c r="AV57" s="32">
        <v>0</v>
      </c>
      <c r="AW57" s="32">
        <v>0</v>
      </c>
      <c r="AX57" s="32">
        <v>17</v>
      </c>
      <c r="AY57" s="82">
        <f t="shared" si="11"/>
        <v>761586</v>
      </c>
    </row>
    <row r="58" spans="1:51" ht="31.5">
      <c r="A58" s="28" t="s">
        <v>104</v>
      </c>
      <c r="B58" s="29" t="s">
        <v>105</v>
      </c>
      <c r="C58" s="30" t="s">
        <v>106</v>
      </c>
      <c r="D58" s="31">
        <v>0</v>
      </c>
      <c r="E58" s="31">
        <v>0</v>
      </c>
      <c r="F58" s="77">
        <f t="shared" si="0"/>
        <v>2670</v>
      </c>
      <c r="G58" s="31">
        <v>2670</v>
      </c>
      <c r="H58" s="31">
        <v>0</v>
      </c>
      <c r="I58" s="31">
        <v>215</v>
      </c>
      <c r="J58" s="77">
        <f t="shared" si="1"/>
        <v>37502</v>
      </c>
      <c r="K58" s="31">
        <v>0</v>
      </c>
      <c r="L58" s="31">
        <v>37502</v>
      </c>
      <c r="M58" s="36">
        <v>0</v>
      </c>
      <c r="N58" s="77">
        <f t="shared" si="2"/>
        <v>176</v>
      </c>
      <c r="O58" s="31">
        <v>176</v>
      </c>
      <c r="P58" s="31">
        <v>0</v>
      </c>
      <c r="Q58" s="31">
        <v>0</v>
      </c>
      <c r="R58" s="77">
        <f t="shared" si="3"/>
        <v>15740</v>
      </c>
      <c r="S58" s="31">
        <v>9584</v>
      </c>
      <c r="T58" s="31">
        <v>6156</v>
      </c>
      <c r="U58" s="77">
        <f t="shared" si="4"/>
        <v>0</v>
      </c>
      <c r="V58" s="31">
        <v>0</v>
      </c>
      <c r="W58" s="31">
        <v>0</v>
      </c>
      <c r="X58" s="77">
        <f t="shared" si="5"/>
        <v>7020</v>
      </c>
      <c r="Y58" s="31">
        <v>5492</v>
      </c>
      <c r="Z58" s="31">
        <v>1528</v>
      </c>
      <c r="AA58" s="79">
        <f t="shared" si="6"/>
        <v>3062</v>
      </c>
      <c r="AB58" s="33">
        <v>3062</v>
      </c>
      <c r="AC58" s="33">
        <v>0</v>
      </c>
      <c r="AD58" s="80">
        <f t="shared" si="7"/>
        <v>11791</v>
      </c>
      <c r="AE58" s="33">
        <v>0</v>
      </c>
      <c r="AF58" s="33">
        <v>11487</v>
      </c>
      <c r="AG58" s="33">
        <v>304</v>
      </c>
      <c r="AH58" s="49">
        <v>0</v>
      </c>
      <c r="AI58" s="77">
        <f t="shared" si="8"/>
        <v>0</v>
      </c>
      <c r="AJ58" s="31">
        <v>0</v>
      </c>
      <c r="AK58" s="31">
        <v>0</v>
      </c>
      <c r="AL58" s="77">
        <f t="shared" si="9"/>
        <v>222183</v>
      </c>
      <c r="AM58" s="32">
        <v>114144</v>
      </c>
      <c r="AN58" s="32">
        <v>108039</v>
      </c>
      <c r="AO58" s="32">
        <v>0</v>
      </c>
      <c r="AP58" s="32">
        <v>0</v>
      </c>
      <c r="AQ58" s="32">
        <v>0</v>
      </c>
      <c r="AR58" s="32">
        <v>0</v>
      </c>
      <c r="AS58" s="81">
        <f t="shared" si="10"/>
        <v>167798</v>
      </c>
      <c r="AT58" s="32">
        <v>53892</v>
      </c>
      <c r="AU58" s="32">
        <v>113906</v>
      </c>
      <c r="AV58" s="32">
        <v>0</v>
      </c>
      <c r="AW58" s="32">
        <v>0</v>
      </c>
      <c r="AX58" s="32">
        <v>41</v>
      </c>
      <c r="AY58" s="82">
        <f t="shared" si="11"/>
        <v>468198</v>
      </c>
    </row>
    <row r="59" spans="1:51" ht="31.5">
      <c r="A59" s="28" t="s">
        <v>107</v>
      </c>
      <c r="B59" s="29" t="s">
        <v>105</v>
      </c>
      <c r="C59" s="30" t="s">
        <v>108</v>
      </c>
      <c r="D59" s="31">
        <v>0</v>
      </c>
      <c r="E59" s="31">
        <v>0</v>
      </c>
      <c r="F59" s="77">
        <f t="shared" si="0"/>
        <v>4933</v>
      </c>
      <c r="G59" s="31">
        <v>4933</v>
      </c>
      <c r="H59" s="31">
        <v>0</v>
      </c>
      <c r="I59" s="31">
        <v>3289</v>
      </c>
      <c r="J59" s="77">
        <f t="shared" si="1"/>
        <v>70612</v>
      </c>
      <c r="K59" s="31">
        <v>0</v>
      </c>
      <c r="L59" s="31">
        <v>70612</v>
      </c>
      <c r="M59" s="36">
        <v>0</v>
      </c>
      <c r="N59" s="77">
        <f t="shared" si="2"/>
        <v>628</v>
      </c>
      <c r="O59" s="31">
        <v>628</v>
      </c>
      <c r="P59" s="31">
        <v>0</v>
      </c>
      <c r="Q59" s="31">
        <v>0</v>
      </c>
      <c r="R59" s="77">
        <f t="shared" si="3"/>
        <v>41000</v>
      </c>
      <c r="S59" s="31">
        <v>24965</v>
      </c>
      <c r="T59" s="31">
        <v>16035</v>
      </c>
      <c r="U59" s="77">
        <f t="shared" si="4"/>
        <v>0</v>
      </c>
      <c r="V59" s="31">
        <v>0</v>
      </c>
      <c r="W59" s="31">
        <v>0</v>
      </c>
      <c r="X59" s="77">
        <f t="shared" si="5"/>
        <v>7573</v>
      </c>
      <c r="Y59" s="31">
        <v>5925</v>
      </c>
      <c r="Z59" s="31">
        <v>1648</v>
      </c>
      <c r="AA59" s="79">
        <f t="shared" si="6"/>
        <v>0</v>
      </c>
      <c r="AB59" s="33">
        <v>0</v>
      </c>
      <c r="AC59" s="33">
        <v>0</v>
      </c>
      <c r="AD59" s="80">
        <f t="shared" si="7"/>
        <v>12689</v>
      </c>
      <c r="AE59" s="33">
        <v>0</v>
      </c>
      <c r="AF59" s="33">
        <v>12689</v>
      </c>
      <c r="AG59" s="33">
        <v>0</v>
      </c>
      <c r="AH59" s="49">
        <v>0</v>
      </c>
      <c r="AI59" s="77">
        <f t="shared" si="8"/>
        <v>0</v>
      </c>
      <c r="AJ59" s="31">
        <v>0</v>
      </c>
      <c r="AK59" s="31">
        <v>0</v>
      </c>
      <c r="AL59" s="77">
        <f t="shared" si="9"/>
        <v>412774</v>
      </c>
      <c r="AM59" s="32">
        <v>212057</v>
      </c>
      <c r="AN59" s="32">
        <v>200717</v>
      </c>
      <c r="AO59" s="32">
        <v>0</v>
      </c>
      <c r="AP59" s="32">
        <v>0</v>
      </c>
      <c r="AQ59" s="32">
        <v>0</v>
      </c>
      <c r="AR59" s="32">
        <v>0</v>
      </c>
      <c r="AS59" s="81">
        <f t="shared" si="10"/>
        <v>354976</v>
      </c>
      <c r="AT59" s="32">
        <v>102207</v>
      </c>
      <c r="AU59" s="32">
        <v>252769</v>
      </c>
      <c r="AV59" s="32">
        <v>0</v>
      </c>
      <c r="AW59" s="32">
        <v>0</v>
      </c>
      <c r="AX59" s="32">
        <v>14</v>
      </c>
      <c r="AY59" s="82">
        <f t="shared" si="11"/>
        <v>908488</v>
      </c>
    </row>
    <row r="60" spans="1:51" ht="31.5">
      <c r="A60" s="28" t="s">
        <v>109</v>
      </c>
      <c r="B60" s="29" t="s">
        <v>105</v>
      </c>
      <c r="C60" s="30" t="s">
        <v>39</v>
      </c>
      <c r="D60" s="31">
        <v>0</v>
      </c>
      <c r="E60" s="31">
        <v>0</v>
      </c>
      <c r="F60" s="77">
        <f t="shared" si="0"/>
        <v>8463</v>
      </c>
      <c r="G60" s="31">
        <v>8463</v>
      </c>
      <c r="H60" s="31">
        <v>0</v>
      </c>
      <c r="I60" s="31">
        <v>5523</v>
      </c>
      <c r="J60" s="77">
        <f t="shared" si="1"/>
        <v>174359</v>
      </c>
      <c r="K60" s="31">
        <v>0</v>
      </c>
      <c r="L60" s="31">
        <v>174359</v>
      </c>
      <c r="M60" s="36">
        <v>0</v>
      </c>
      <c r="N60" s="77">
        <f t="shared" si="2"/>
        <v>1078</v>
      </c>
      <c r="O60" s="31">
        <v>1078</v>
      </c>
      <c r="P60" s="31">
        <v>0</v>
      </c>
      <c r="Q60" s="31">
        <v>0</v>
      </c>
      <c r="R60" s="77">
        <f t="shared" si="3"/>
        <v>61691</v>
      </c>
      <c r="S60" s="31">
        <v>37564</v>
      </c>
      <c r="T60" s="31">
        <v>24127</v>
      </c>
      <c r="U60" s="77">
        <f t="shared" si="4"/>
        <v>300</v>
      </c>
      <c r="V60" s="31">
        <v>188</v>
      </c>
      <c r="W60" s="31">
        <v>112</v>
      </c>
      <c r="X60" s="77">
        <f t="shared" si="5"/>
        <v>11720</v>
      </c>
      <c r="Y60" s="31">
        <v>9170</v>
      </c>
      <c r="Z60" s="31">
        <v>2550</v>
      </c>
      <c r="AA60" s="79">
        <f t="shared" si="6"/>
        <v>0</v>
      </c>
      <c r="AB60" s="33">
        <v>0</v>
      </c>
      <c r="AC60" s="33">
        <v>0</v>
      </c>
      <c r="AD60" s="80">
        <f t="shared" si="7"/>
        <v>66533</v>
      </c>
      <c r="AE60" s="33">
        <v>0</v>
      </c>
      <c r="AF60" s="33">
        <v>36130</v>
      </c>
      <c r="AG60" s="33">
        <v>30403</v>
      </c>
      <c r="AH60" s="49">
        <v>0</v>
      </c>
      <c r="AI60" s="77">
        <f t="shared" si="8"/>
        <v>0</v>
      </c>
      <c r="AJ60" s="31">
        <v>0</v>
      </c>
      <c r="AK60" s="31">
        <v>0</v>
      </c>
      <c r="AL60" s="77">
        <f t="shared" si="9"/>
        <v>673583</v>
      </c>
      <c r="AM60" s="32">
        <v>346044</v>
      </c>
      <c r="AN60" s="32">
        <v>327539</v>
      </c>
      <c r="AO60" s="32">
        <v>0</v>
      </c>
      <c r="AP60" s="32">
        <v>0</v>
      </c>
      <c r="AQ60" s="32">
        <v>0</v>
      </c>
      <c r="AR60" s="32">
        <v>0</v>
      </c>
      <c r="AS60" s="81">
        <f t="shared" si="10"/>
        <v>474666</v>
      </c>
      <c r="AT60" s="32">
        <v>145834</v>
      </c>
      <c r="AU60" s="32">
        <v>328832</v>
      </c>
      <c r="AV60" s="32">
        <v>0</v>
      </c>
      <c r="AW60" s="32">
        <v>0</v>
      </c>
      <c r="AX60" s="32">
        <v>27</v>
      </c>
      <c r="AY60" s="82">
        <f t="shared" si="11"/>
        <v>1477943</v>
      </c>
    </row>
    <row r="61" spans="1:51" ht="31.5">
      <c r="A61" s="28" t="s">
        <v>110</v>
      </c>
      <c r="B61" s="29" t="s">
        <v>105</v>
      </c>
      <c r="C61" s="30" t="s">
        <v>111</v>
      </c>
      <c r="D61" s="31">
        <v>0</v>
      </c>
      <c r="E61" s="31">
        <v>0</v>
      </c>
      <c r="F61" s="77">
        <f t="shared" si="0"/>
        <v>2014</v>
      </c>
      <c r="G61" s="31">
        <v>2014</v>
      </c>
      <c r="H61" s="31">
        <v>0</v>
      </c>
      <c r="I61" s="31">
        <v>2070</v>
      </c>
      <c r="J61" s="77">
        <f t="shared" si="1"/>
        <v>35775</v>
      </c>
      <c r="K61" s="31">
        <v>0</v>
      </c>
      <c r="L61" s="31">
        <v>35775</v>
      </c>
      <c r="M61" s="36">
        <v>0</v>
      </c>
      <c r="N61" s="77">
        <f t="shared" si="2"/>
        <v>204</v>
      </c>
      <c r="O61" s="31">
        <v>204</v>
      </c>
      <c r="P61" s="31">
        <v>0</v>
      </c>
      <c r="Q61" s="31">
        <v>0</v>
      </c>
      <c r="R61" s="77">
        <f t="shared" si="3"/>
        <v>26188</v>
      </c>
      <c r="S61" s="31">
        <v>15946</v>
      </c>
      <c r="T61" s="31">
        <v>10242</v>
      </c>
      <c r="U61" s="77">
        <f t="shared" si="4"/>
        <v>0</v>
      </c>
      <c r="V61" s="31">
        <v>0</v>
      </c>
      <c r="W61" s="31">
        <v>0</v>
      </c>
      <c r="X61" s="77">
        <f t="shared" si="5"/>
        <v>10165</v>
      </c>
      <c r="Y61" s="31">
        <v>7953</v>
      </c>
      <c r="Z61" s="31">
        <v>2212</v>
      </c>
      <c r="AA61" s="79">
        <f t="shared" si="6"/>
        <v>0</v>
      </c>
      <c r="AB61" s="33">
        <v>0</v>
      </c>
      <c r="AC61" s="33">
        <v>0</v>
      </c>
      <c r="AD61" s="80">
        <f t="shared" si="7"/>
        <v>23784</v>
      </c>
      <c r="AE61" s="33">
        <v>0</v>
      </c>
      <c r="AF61" s="33">
        <v>23784</v>
      </c>
      <c r="AG61" s="33">
        <v>0</v>
      </c>
      <c r="AH61" s="49">
        <v>0</v>
      </c>
      <c r="AI61" s="77">
        <f t="shared" si="8"/>
        <v>0</v>
      </c>
      <c r="AJ61" s="31">
        <v>0</v>
      </c>
      <c r="AK61" s="31">
        <v>0</v>
      </c>
      <c r="AL61" s="77">
        <f t="shared" si="9"/>
        <v>686222</v>
      </c>
      <c r="AM61" s="32">
        <v>352538</v>
      </c>
      <c r="AN61" s="32">
        <v>333684</v>
      </c>
      <c r="AO61" s="32">
        <v>0</v>
      </c>
      <c r="AP61" s="32">
        <v>0</v>
      </c>
      <c r="AQ61" s="32">
        <v>0</v>
      </c>
      <c r="AR61" s="32">
        <v>0</v>
      </c>
      <c r="AS61" s="81">
        <f t="shared" si="10"/>
        <v>445490</v>
      </c>
      <c r="AT61" s="32">
        <v>146880</v>
      </c>
      <c r="AU61" s="32">
        <v>298610</v>
      </c>
      <c r="AV61" s="32">
        <v>0</v>
      </c>
      <c r="AW61" s="32">
        <v>0</v>
      </c>
      <c r="AX61" s="32">
        <v>57</v>
      </c>
      <c r="AY61" s="82">
        <f t="shared" si="11"/>
        <v>1231969</v>
      </c>
    </row>
    <row r="62" spans="1:51" ht="31.5">
      <c r="A62" s="28" t="s">
        <v>112</v>
      </c>
      <c r="B62" s="29" t="s">
        <v>105</v>
      </c>
      <c r="C62" s="30" t="s">
        <v>43</v>
      </c>
      <c r="D62" s="31">
        <v>21</v>
      </c>
      <c r="E62" s="31">
        <v>38040</v>
      </c>
      <c r="F62" s="77">
        <f t="shared" si="0"/>
        <v>4927</v>
      </c>
      <c r="G62" s="31">
        <v>4927</v>
      </c>
      <c r="H62" s="31">
        <v>0</v>
      </c>
      <c r="I62" s="31">
        <v>3222</v>
      </c>
      <c r="J62" s="77">
        <f t="shared" si="1"/>
        <v>44179</v>
      </c>
      <c r="K62" s="31">
        <v>0</v>
      </c>
      <c r="L62" s="31">
        <v>44179</v>
      </c>
      <c r="M62" s="36">
        <v>0</v>
      </c>
      <c r="N62" s="77">
        <f t="shared" si="2"/>
        <v>0</v>
      </c>
      <c r="O62" s="31">
        <v>0</v>
      </c>
      <c r="P62" s="31">
        <v>0</v>
      </c>
      <c r="Q62" s="31">
        <v>0</v>
      </c>
      <c r="R62" s="77">
        <f t="shared" si="3"/>
        <v>28329</v>
      </c>
      <c r="S62" s="31">
        <v>17250</v>
      </c>
      <c r="T62" s="31">
        <v>11079</v>
      </c>
      <c r="U62" s="77">
        <f t="shared" si="4"/>
        <v>180</v>
      </c>
      <c r="V62" s="31">
        <v>113</v>
      </c>
      <c r="W62" s="31">
        <v>67</v>
      </c>
      <c r="X62" s="77">
        <f t="shared" si="5"/>
        <v>7217</v>
      </c>
      <c r="Y62" s="31">
        <v>5646</v>
      </c>
      <c r="Z62" s="31">
        <v>1571</v>
      </c>
      <c r="AA62" s="79">
        <f t="shared" si="6"/>
        <v>2035</v>
      </c>
      <c r="AB62" s="33">
        <v>2035</v>
      </c>
      <c r="AC62" s="33">
        <v>0</v>
      </c>
      <c r="AD62" s="80">
        <f t="shared" si="7"/>
        <v>10608</v>
      </c>
      <c r="AE62" s="33">
        <v>0</v>
      </c>
      <c r="AF62" s="33">
        <v>10608</v>
      </c>
      <c r="AG62" s="33">
        <v>0</v>
      </c>
      <c r="AH62" s="49">
        <v>0</v>
      </c>
      <c r="AI62" s="77">
        <f t="shared" si="8"/>
        <v>0</v>
      </c>
      <c r="AJ62" s="31">
        <v>0</v>
      </c>
      <c r="AK62" s="31">
        <v>0</v>
      </c>
      <c r="AL62" s="77">
        <f t="shared" si="9"/>
        <v>380362</v>
      </c>
      <c r="AM62" s="32">
        <v>195406</v>
      </c>
      <c r="AN62" s="32">
        <v>184956</v>
      </c>
      <c r="AO62" s="32">
        <v>0</v>
      </c>
      <c r="AP62" s="32">
        <v>0</v>
      </c>
      <c r="AQ62" s="32">
        <v>0</v>
      </c>
      <c r="AR62" s="32">
        <v>0</v>
      </c>
      <c r="AS62" s="81">
        <f t="shared" si="10"/>
        <v>318382</v>
      </c>
      <c r="AT62" s="32">
        <v>86299</v>
      </c>
      <c r="AU62" s="32">
        <v>202083</v>
      </c>
      <c r="AV62" s="32">
        <v>0</v>
      </c>
      <c r="AW62" s="32">
        <v>30000</v>
      </c>
      <c r="AX62" s="32">
        <v>0</v>
      </c>
      <c r="AY62" s="82">
        <f t="shared" si="11"/>
        <v>837502</v>
      </c>
    </row>
    <row r="63" spans="1:51" ht="31.5">
      <c r="A63" s="28" t="s">
        <v>113</v>
      </c>
      <c r="B63" s="29" t="s">
        <v>105</v>
      </c>
      <c r="C63" s="30" t="s">
        <v>114</v>
      </c>
      <c r="D63" s="31">
        <v>0</v>
      </c>
      <c r="E63" s="31">
        <v>0</v>
      </c>
      <c r="F63" s="77">
        <f t="shared" si="0"/>
        <v>907</v>
      </c>
      <c r="G63" s="31">
        <v>907</v>
      </c>
      <c r="H63" s="31">
        <v>0</v>
      </c>
      <c r="I63" s="31">
        <v>548</v>
      </c>
      <c r="J63" s="77">
        <f t="shared" si="1"/>
        <v>37100</v>
      </c>
      <c r="K63" s="31">
        <v>0</v>
      </c>
      <c r="L63" s="31">
        <v>37100</v>
      </c>
      <c r="M63" s="36">
        <v>0</v>
      </c>
      <c r="N63" s="77">
        <f t="shared" si="2"/>
        <v>114</v>
      </c>
      <c r="O63" s="31">
        <v>114</v>
      </c>
      <c r="P63" s="31">
        <v>0</v>
      </c>
      <c r="Q63" s="31">
        <v>0</v>
      </c>
      <c r="R63" s="77">
        <f t="shared" si="3"/>
        <v>6849</v>
      </c>
      <c r="S63" s="31">
        <v>4170</v>
      </c>
      <c r="T63" s="31">
        <v>2679</v>
      </c>
      <c r="U63" s="77">
        <f t="shared" si="4"/>
        <v>0</v>
      </c>
      <c r="V63" s="31">
        <v>0</v>
      </c>
      <c r="W63" s="31">
        <v>0</v>
      </c>
      <c r="X63" s="77">
        <f t="shared" si="5"/>
        <v>7020</v>
      </c>
      <c r="Y63" s="31">
        <v>5492</v>
      </c>
      <c r="Z63" s="31">
        <v>1528</v>
      </c>
      <c r="AA63" s="79">
        <f t="shared" si="6"/>
        <v>0</v>
      </c>
      <c r="AB63" s="33">
        <v>0</v>
      </c>
      <c r="AC63" s="33">
        <v>0</v>
      </c>
      <c r="AD63" s="80">
        <f t="shared" si="7"/>
        <v>7900</v>
      </c>
      <c r="AE63" s="33">
        <v>0</v>
      </c>
      <c r="AF63" s="33">
        <v>6946</v>
      </c>
      <c r="AG63" s="33">
        <v>954</v>
      </c>
      <c r="AH63" s="49">
        <v>0</v>
      </c>
      <c r="AI63" s="77">
        <f t="shared" si="8"/>
        <v>0</v>
      </c>
      <c r="AJ63" s="31">
        <v>0</v>
      </c>
      <c r="AK63" s="31">
        <v>0</v>
      </c>
      <c r="AL63" s="77">
        <f t="shared" si="9"/>
        <v>166130</v>
      </c>
      <c r="AM63" s="32">
        <v>85347</v>
      </c>
      <c r="AN63" s="32">
        <v>80783</v>
      </c>
      <c r="AO63" s="32">
        <v>0</v>
      </c>
      <c r="AP63" s="32">
        <v>0</v>
      </c>
      <c r="AQ63" s="32">
        <v>0</v>
      </c>
      <c r="AR63" s="32">
        <v>0</v>
      </c>
      <c r="AS63" s="81">
        <f t="shared" si="10"/>
        <v>99353</v>
      </c>
      <c r="AT63" s="32">
        <v>33489</v>
      </c>
      <c r="AU63" s="32">
        <v>65864</v>
      </c>
      <c r="AV63" s="32">
        <v>0</v>
      </c>
      <c r="AW63" s="32">
        <v>0</v>
      </c>
      <c r="AX63" s="32">
        <v>14</v>
      </c>
      <c r="AY63" s="82">
        <f t="shared" si="11"/>
        <v>325935</v>
      </c>
    </row>
    <row r="64" spans="1:51" ht="31.5">
      <c r="A64" s="28" t="s">
        <v>115</v>
      </c>
      <c r="B64" s="29" t="s">
        <v>105</v>
      </c>
      <c r="C64" s="30" t="s">
        <v>116</v>
      </c>
      <c r="D64" s="31">
        <v>0</v>
      </c>
      <c r="E64" s="31">
        <v>0</v>
      </c>
      <c r="F64" s="77">
        <f t="shared" si="0"/>
        <v>1841</v>
      </c>
      <c r="G64" s="31">
        <v>1841</v>
      </c>
      <c r="H64" s="31">
        <v>0</v>
      </c>
      <c r="I64" s="31">
        <v>1909</v>
      </c>
      <c r="J64" s="77">
        <f t="shared" si="1"/>
        <v>16676</v>
      </c>
      <c r="K64" s="31">
        <v>0</v>
      </c>
      <c r="L64" s="31">
        <v>16676</v>
      </c>
      <c r="M64" s="36">
        <v>0</v>
      </c>
      <c r="N64" s="77">
        <f t="shared" si="2"/>
        <v>0</v>
      </c>
      <c r="O64" s="31">
        <v>0</v>
      </c>
      <c r="P64" s="31">
        <v>0</v>
      </c>
      <c r="Q64" s="31">
        <v>0</v>
      </c>
      <c r="R64" s="77">
        <f t="shared" si="3"/>
        <v>17523</v>
      </c>
      <c r="S64" s="31">
        <v>10670</v>
      </c>
      <c r="T64" s="31">
        <v>6853</v>
      </c>
      <c r="U64" s="77">
        <f t="shared" si="4"/>
        <v>0</v>
      </c>
      <c r="V64" s="31">
        <v>0</v>
      </c>
      <c r="W64" s="31">
        <v>0</v>
      </c>
      <c r="X64" s="77">
        <f t="shared" si="5"/>
        <v>6521</v>
      </c>
      <c r="Y64" s="31">
        <v>5102</v>
      </c>
      <c r="Z64" s="31">
        <v>1419</v>
      </c>
      <c r="AA64" s="79">
        <f t="shared" si="6"/>
        <v>0</v>
      </c>
      <c r="AB64" s="33">
        <v>0</v>
      </c>
      <c r="AC64" s="33">
        <v>0</v>
      </c>
      <c r="AD64" s="80">
        <f t="shared" si="7"/>
        <v>14125</v>
      </c>
      <c r="AE64" s="33">
        <v>0</v>
      </c>
      <c r="AF64" s="33">
        <v>8690</v>
      </c>
      <c r="AG64" s="33">
        <v>5435</v>
      </c>
      <c r="AH64" s="49">
        <v>0</v>
      </c>
      <c r="AI64" s="77">
        <f t="shared" si="8"/>
        <v>0</v>
      </c>
      <c r="AJ64" s="31">
        <v>0</v>
      </c>
      <c r="AK64" s="31">
        <v>0</v>
      </c>
      <c r="AL64" s="77">
        <f t="shared" si="9"/>
        <v>300090</v>
      </c>
      <c r="AM64" s="32">
        <v>154167</v>
      </c>
      <c r="AN64" s="32">
        <v>145923</v>
      </c>
      <c r="AO64" s="32">
        <v>0</v>
      </c>
      <c r="AP64" s="32">
        <v>0</v>
      </c>
      <c r="AQ64" s="32">
        <v>0</v>
      </c>
      <c r="AR64" s="32">
        <v>0</v>
      </c>
      <c r="AS64" s="81">
        <f t="shared" si="10"/>
        <v>233861</v>
      </c>
      <c r="AT64" s="32">
        <v>68389</v>
      </c>
      <c r="AU64" s="32">
        <v>165472</v>
      </c>
      <c r="AV64" s="32">
        <v>0</v>
      </c>
      <c r="AW64" s="32">
        <v>0</v>
      </c>
      <c r="AX64" s="32">
        <v>14</v>
      </c>
      <c r="AY64" s="82">
        <f t="shared" si="11"/>
        <v>592560</v>
      </c>
    </row>
    <row r="65" spans="1:51" ht="31.5">
      <c r="A65" s="28" t="s">
        <v>117</v>
      </c>
      <c r="B65" s="29" t="s">
        <v>105</v>
      </c>
      <c r="C65" s="30" t="s">
        <v>118</v>
      </c>
      <c r="D65" s="31">
        <v>0</v>
      </c>
      <c r="E65" s="31">
        <v>0</v>
      </c>
      <c r="F65" s="77">
        <f t="shared" si="0"/>
        <v>1054</v>
      </c>
      <c r="G65" s="31">
        <v>1054</v>
      </c>
      <c r="H65" s="31">
        <v>0</v>
      </c>
      <c r="I65" s="31">
        <v>641</v>
      </c>
      <c r="J65" s="77">
        <f t="shared" si="1"/>
        <v>18490</v>
      </c>
      <c r="K65" s="31">
        <v>0</v>
      </c>
      <c r="L65" s="31">
        <v>18490</v>
      </c>
      <c r="M65" s="36">
        <v>0</v>
      </c>
      <c r="N65" s="77">
        <f t="shared" si="2"/>
        <v>642</v>
      </c>
      <c r="O65" s="31">
        <v>604</v>
      </c>
      <c r="P65" s="31">
        <v>38</v>
      </c>
      <c r="Q65" s="31">
        <v>0</v>
      </c>
      <c r="R65" s="77">
        <f t="shared" si="3"/>
        <v>8792</v>
      </c>
      <c r="S65" s="31">
        <v>5353</v>
      </c>
      <c r="T65" s="31">
        <v>3439</v>
      </c>
      <c r="U65" s="77">
        <f t="shared" si="4"/>
        <v>0</v>
      </c>
      <c r="V65" s="31">
        <v>0</v>
      </c>
      <c r="W65" s="31">
        <v>0</v>
      </c>
      <c r="X65" s="77">
        <f t="shared" si="5"/>
        <v>6408</v>
      </c>
      <c r="Y65" s="31">
        <v>5013</v>
      </c>
      <c r="Z65" s="31">
        <v>1395</v>
      </c>
      <c r="AA65" s="79">
        <f t="shared" si="6"/>
        <v>0</v>
      </c>
      <c r="AB65" s="33">
        <v>0</v>
      </c>
      <c r="AC65" s="33">
        <v>0</v>
      </c>
      <c r="AD65" s="80">
        <f t="shared" si="7"/>
        <v>3213</v>
      </c>
      <c r="AE65" s="33">
        <v>0</v>
      </c>
      <c r="AF65" s="33">
        <v>3213</v>
      </c>
      <c r="AG65" s="33">
        <v>0</v>
      </c>
      <c r="AH65" s="49">
        <v>0</v>
      </c>
      <c r="AI65" s="77">
        <f t="shared" si="8"/>
        <v>0</v>
      </c>
      <c r="AJ65" s="31">
        <v>0</v>
      </c>
      <c r="AK65" s="31">
        <v>0</v>
      </c>
      <c r="AL65" s="77">
        <f t="shared" si="9"/>
        <v>181739</v>
      </c>
      <c r="AM65" s="32">
        <v>93366</v>
      </c>
      <c r="AN65" s="32">
        <v>88373</v>
      </c>
      <c r="AO65" s="32">
        <v>0</v>
      </c>
      <c r="AP65" s="32">
        <v>0</v>
      </c>
      <c r="AQ65" s="32">
        <v>0</v>
      </c>
      <c r="AR65" s="32">
        <v>0</v>
      </c>
      <c r="AS65" s="81">
        <f t="shared" si="10"/>
        <v>82887</v>
      </c>
      <c r="AT65" s="32">
        <v>33771</v>
      </c>
      <c r="AU65" s="32">
        <v>49116</v>
      </c>
      <c r="AV65" s="32">
        <v>0</v>
      </c>
      <c r="AW65" s="32">
        <v>0</v>
      </c>
      <c r="AX65" s="32">
        <v>33</v>
      </c>
      <c r="AY65" s="82">
        <f t="shared" si="11"/>
        <v>303899</v>
      </c>
    </row>
    <row r="66" spans="1:51" ht="31.5">
      <c r="A66" s="28" t="s">
        <v>119</v>
      </c>
      <c r="B66" s="29" t="s">
        <v>105</v>
      </c>
      <c r="C66" s="30" t="s">
        <v>120</v>
      </c>
      <c r="D66" s="31">
        <v>30</v>
      </c>
      <c r="E66" s="31">
        <v>0</v>
      </c>
      <c r="F66" s="77">
        <f t="shared" si="0"/>
        <v>5031</v>
      </c>
      <c r="G66" s="31">
        <v>5031</v>
      </c>
      <c r="H66" s="31">
        <v>0</v>
      </c>
      <c r="I66" s="31">
        <v>2274</v>
      </c>
      <c r="J66" s="77">
        <f t="shared" si="1"/>
        <v>6395</v>
      </c>
      <c r="K66" s="31">
        <v>0</v>
      </c>
      <c r="L66" s="31">
        <v>6395</v>
      </c>
      <c r="M66" s="36">
        <v>0</v>
      </c>
      <c r="N66" s="77">
        <f t="shared" si="2"/>
        <v>0</v>
      </c>
      <c r="O66" s="31">
        <v>0</v>
      </c>
      <c r="P66" s="31">
        <v>0</v>
      </c>
      <c r="Q66" s="31">
        <v>0</v>
      </c>
      <c r="R66" s="77">
        <f t="shared" si="3"/>
        <v>24222</v>
      </c>
      <c r="S66" s="31">
        <v>14749</v>
      </c>
      <c r="T66" s="31">
        <v>9473</v>
      </c>
      <c r="U66" s="77">
        <f t="shared" si="4"/>
        <v>877</v>
      </c>
      <c r="V66" s="31">
        <v>877</v>
      </c>
      <c r="W66" s="31">
        <v>0</v>
      </c>
      <c r="X66" s="77">
        <f t="shared" si="5"/>
        <v>13258</v>
      </c>
      <c r="Y66" s="31">
        <v>10373</v>
      </c>
      <c r="Z66" s="31">
        <v>2885</v>
      </c>
      <c r="AA66" s="79">
        <f t="shared" si="6"/>
        <v>0</v>
      </c>
      <c r="AB66" s="33">
        <v>0</v>
      </c>
      <c r="AC66" s="33">
        <v>0</v>
      </c>
      <c r="AD66" s="80">
        <f t="shared" si="7"/>
        <v>11814</v>
      </c>
      <c r="AE66" s="33">
        <v>0</v>
      </c>
      <c r="AF66" s="33">
        <v>11814</v>
      </c>
      <c r="AG66" s="33">
        <v>0</v>
      </c>
      <c r="AH66" s="49">
        <v>0</v>
      </c>
      <c r="AI66" s="77">
        <f t="shared" si="8"/>
        <v>0</v>
      </c>
      <c r="AJ66" s="31">
        <v>0</v>
      </c>
      <c r="AK66" s="31">
        <v>0</v>
      </c>
      <c r="AL66" s="77">
        <f t="shared" si="9"/>
        <v>640300</v>
      </c>
      <c r="AM66" s="32">
        <v>328946</v>
      </c>
      <c r="AN66" s="32">
        <v>311354</v>
      </c>
      <c r="AO66" s="32">
        <v>0</v>
      </c>
      <c r="AP66" s="32">
        <v>0</v>
      </c>
      <c r="AQ66" s="32">
        <v>0</v>
      </c>
      <c r="AR66" s="32">
        <v>0</v>
      </c>
      <c r="AS66" s="81">
        <f t="shared" si="10"/>
        <v>305415</v>
      </c>
      <c r="AT66" s="32">
        <v>75451</v>
      </c>
      <c r="AU66" s="32">
        <v>229964</v>
      </c>
      <c r="AV66" s="32">
        <v>0</v>
      </c>
      <c r="AW66" s="32">
        <v>0</v>
      </c>
      <c r="AX66" s="32">
        <v>84</v>
      </c>
      <c r="AY66" s="82">
        <f t="shared" si="11"/>
        <v>1009700</v>
      </c>
    </row>
    <row r="67" spans="1:51" ht="31.5">
      <c r="A67" s="28" t="s">
        <v>121</v>
      </c>
      <c r="B67" s="29" t="s">
        <v>105</v>
      </c>
      <c r="C67" s="30" t="s">
        <v>45</v>
      </c>
      <c r="D67" s="31">
        <v>0</v>
      </c>
      <c r="E67" s="31">
        <v>0</v>
      </c>
      <c r="F67" s="77">
        <f t="shared" si="0"/>
        <v>2680</v>
      </c>
      <c r="G67" s="31">
        <v>2680</v>
      </c>
      <c r="H67" s="31">
        <v>0</v>
      </c>
      <c r="I67" s="31">
        <v>1796</v>
      </c>
      <c r="J67" s="77">
        <f t="shared" si="1"/>
        <v>63891</v>
      </c>
      <c r="K67" s="31">
        <v>0</v>
      </c>
      <c r="L67" s="31">
        <v>63891</v>
      </c>
      <c r="M67" s="36">
        <v>0</v>
      </c>
      <c r="N67" s="77">
        <f t="shared" si="2"/>
        <v>92</v>
      </c>
      <c r="O67" s="31">
        <v>92</v>
      </c>
      <c r="P67" s="31">
        <v>0</v>
      </c>
      <c r="Q67" s="31">
        <v>0</v>
      </c>
      <c r="R67" s="77">
        <f t="shared" si="3"/>
        <v>20384</v>
      </c>
      <c r="S67" s="31">
        <v>12412</v>
      </c>
      <c r="T67" s="31">
        <v>7972</v>
      </c>
      <c r="U67" s="77">
        <f t="shared" si="4"/>
        <v>0</v>
      </c>
      <c r="V67" s="31">
        <v>0</v>
      </c>
      <c r="W67" s="31">
        <v>0</v>
      </c>
      <c r="X67" s="77">
        <f t="shared" si="5"/>
        <v>11557</v>
      </c>
      <c r="Y67" s="31">
        <v>9042</v>
      </c>
      <c r="Z67" s="31">
        <v>2515</v>
      </c>
      <c r="AA67" s="79">
        <f t="shared" si="6"/>
        <v>0</v>
      </c>
      <c r="AB67" s="33">
        <v>0</v>
      </c>
      <c r="AC67" s="33">
        <v>0</v>
      </c>
      <c r="AD67" s="80">
        <f t="shared" si="7"/>
        <v>13591</v>
      </c>
      <c r="AE67" s="33">
        <v>0</v>
      </c>
      <c r="AF67" s="33">
        <v>13591</v>
      </c>
      <c r="AG67" s="33">
        <v>0</v>
      </c>
      <c r="AH67" s="49">
        <v>0</v>
      </c>
      <c r="AI67" s="77">
        <f t="shared" si="8"/>
        <v>0</v>
      </c>
      <c r="AJ67" s="31">
        <v>0</v>
      </c>
      <c r="AK67" s="31">
        <v>0</v>
      </c>
      <c r="AL67" s="77">
        <f t="shared" si="9"/>
        <v>739490</v>
      </c>
      <c r="AM67" s="32">
        <v>379903</v>
      </c>
      <c r="AN67" s="32">
        <v>359587</v>
      </c>
      <c r="AO67" s="32">
        <v>0</v>
      </c>
      <c r="AP67" s="32">
        <v>0</v>
      </c>
      <c r="AQ67" s="32">
        <v>0</v>
      </c>
      <c r="AR67" s="32">
        <v>0</v>
      </c>
      <c r="AS67" s="81">
        <f t="shared" si="10"/>
        <v>369345</v>
      </c>
      <c r="AT67" s="32">
        <v>113377</v>
      </c>
      <c r="AU67" s="32">
        <v>255968</v>
      </c>
      <c r="AV67" s="32">
        <v>0</v>
      </c>
      <c r="AW67" s="32">
        <v>0</v>
      </c>
      <c r="AX67" s="32">
        <v>41</v>
      </c>
      <c r="AY67" s="82">
        <f t="shared" si="11"/>
        <v>1222867</v>
      </c>
    </row>
    <row r="68" spans="1:51" ht="31.5">
      <c r="A68" s="28" t="s">
        <v>122</v>
      </c>
      <c r="B68" s="29" t="s">
        <v>105</v>
      </c>
      <c r="C68" s="30" t="s">
        <v>123</v>
      </c>
      <c r="D68" s="31">
        <v>0</v>
      </c>
      <c r="E68" s="31">
        <v>0</v>
      </c>
      <c r="F68" s="77">
        <f t="shared" si="0"/>
        <v>3508</v>
      </c>
      <c r="G68" s="31">
        <v>3508</v>
      </c>
      <c r="H68" s="31">
        <v>0</v>
      </c>
      <c r="I68" s="31">
        <v>3344</v>
      </c>
      <c r="J68" s="77">
        <f t="shared" si="1"/>
        <v>22369</v>
      </c>
      <c r="K68" s="31">
        <v>0</v>
      </c>
      <c r="L68" s="31">
        <v>22369</v>
      </c>
      <c r="M68" s="36">
        <v>0</v>
      </c>
      <c r="N68" s="77">
        <f t="shared" si="2"/>
        <v>161</v>
      </c>
      <c r="O68" s="31">
        <v>161</v>
      </c>
      <c r="P68" s="31">
        <v>0</v>
      </c>
      <c r="Q68" s="31">
        <v>0</v>
      </c>
      <c r="R68" s="77">
        <f t="shared" si="3"/>
        <v>42817</v>
      </c>
      <c r="S68" s="31">
        <v>26071</v>
      </c>
      <c r="T68" s="31">
        <v>16746</v>
      </c>
      <c r="U68" s="77">
        <f t="shared" si="4"/>
        <v>0</v>
      </c>
      <c r="V68" s="31">
        <v>0</v>
      </c>
      <c r="W68" s="31">
        <v>0</v>
      </c>
      <c r="X68" s="77">
        <f t="shared" si="5"/>
        <v>7107</v>
      </c>
      <c r="Y68" s="31">
        <v>5560</v>
      </c>
      <c r="Z68" s="31">
        <v>1547</v>
      </c>
      <c r="AA68" s="79">
        <f t="shared" si="6"/>
        <v>0</v>
      </c>
      <c r="AB68" s="33">
        <v>0</v>
      </c>
      <c r="AC68" s="33">
        <v>0</v>
      </c>
      <c r="AD68" s="80">
        <f t="shared" si="7"/>
        <v>18000</v>
      </c>
      <c r="AE68" s="33">
        <v>0</v>
      </c>
      <c r="AF68" s="33">
        <v>12855</v>
      </c>
      <c r="AG68" s="33">
        <v>5145</v>
      </c>
      <c r="AH68" s="49">
        <v>0</v>
      </c>
      <c r="AI68" s="77">
        <f t="shared" si="8"/>
        <v>0</v>
      </c>
      <c r="AJ68" s="31">
        <v>0</v>
      </c>
      <c r="AK68" s="31">
        <v>0</v>
      </c>
      <c r="AL68" s="77">
        <f t="shared" si="9"/>
        <v>437179</v>
      </c>
      <c r="AM68" s="32">
        <v>224595</v>
      </c>
      <c r="AN68" s="32">
        <v>212584</v>
      </c>
      <c r="AO68" s="32">
        <v>0</v>
      </c>
      <c r="AP68" s="32">
        <v>0</v>
      </c>
      <c r="AQ68" s="32">
        <v>0</v>
      </c>
      <c r="AR68" s="32">
        <v>0</v>
      </c>
      <c r="AS68" s="81">
        <f t="shared" si="10"/>
        <v>265458</v>
      </c>
      <c r="AT68" s="32">
        <v>83189</v>
      </c>
      <c r="AU68" s="32">
        <v>182269</v>
      </c>
      <c r="AV68" s="32">
        <v>0</v>
      </c>
      <c r="AW68" s="32">
        <v>0</v>
      </c>
      <c r="AX68" s="32">
        <v>14</v>
      </c>
      <c r="AY68" s="82">
        <f t="shared" si="11"/>
        <v>799957</v>
      </c>
    </row>
    <row r="69" spans="1:51" ht="31.5">
      <c r="A69" s="28" t="s">
        <v>124</v>
      </c>
      <c r="B69" s="29" t="s">
        <v>105</v>
      </c>
      <c r="C69" s="30" t="s">
        <v>46</v>
      </c>
      <c r="D69" s="31">
        <v>0</v>
      </c>
      <c r="E69" s="31">
        <v>0</v>
      </c>
      <c r="F69" s="77">
        <f t="shared" si="0"/>
        <v>2775</v>
      </c>
      <c r="G69" s="31">
        <v>2775</v>
      </c>
      <c r="H69" s="31">
        <v>0</v>
      </c>
      <c r="I69" s="31">
        <v>4491</v>
      </c>
      <c r="J69" s="77">
        <f t="shared" si="1"/>
        <v>67210</v>
      </c>
      <c r="K69" s="31">
        <v>0</v>
      </c>
      <c r="L69" s="31">
        <v>67210</v>
      </c>
      <c r="M69" s="36">
        <v>0</v>
      </c>
      <c r="N69" s="77">
        <f t="shared" si="2"/>
        <v>0</v>
      </c>
      <c r="O69" s="31">
        <v>0</v>
      </c>
      <c r="P69" s="31">
        <v>0</v>
      </c>
      <c r="Q69" s="31">
        <v>0</v>
      </c>
      <c r="R69" s="77">
        <f t="shared" si="3"/>
        <v>55280</v>
      </c>
      <c r="S69" s="31">
        <v>33660</v>
      </c>
      <c r="T69" s="31">
        <v>21620</v>
      </c>
      <c r="U69" s="77">
        <f t="shared" si="4"/>
        <v>0</v>
      </c>
      <c r="V69" s="31">
        <v>0</v>
      </c>
      <c r="W69" s="31">
        <v>0</v>
      </c>
      <c r="X69" s="77">
        <f t="shared" si="5"/>
        <v>7954</v>
      </c>
      <c r="Y69" s="31">
        <v>6223</v>
      </c>
      <c r="Z69" s="31">
        <v>1731</v>
      </c>
      <c r="AA69" s="79">
        <f t="shared" si="6"/>
        <v>0</v>
      </c>
      <c r="AB69" s="33">
        <v>0</v>
      </c>
      <c r="AC69" s="33">
        <v>0</v>
      </c>
      <c r="AD69" s="80">
        <f t="shared" si="7"/>
        <v>10536</v>
      </c>
      <c r="AE69" s="33">
        <v>0</v>
      </c>
      <c r="AF69" s="33">
        <v>10536</v>
      </c>
      <c r="AG69" s="33">
        <v>0</v>
      </c>
      <c r="AH69" s="49">
        <v>0</v>
      </c>
      <c r="AI69" s="77">
        <f t="shared" si="8"/>
        <v>0</v>
      </c>
      <c r="AJ69" s="31">
        <v>0</v>
      </c>
      <c r="AK69" s="31">
        <v>0</v>
      </c>
      <c r="AL69" s="77">
        <f t="shared" si="9"/>
        <v>462365</v>
      </c>
      <c r="AM69" s="32">
        <v>237534</v>
      </c>
      <c r="AN69" s="32">
        <v>224831</v>
      </c>
      <c r="AO69" s="32">
        <v>0</v>
      </c>
      <c r="AP69" s="32">
        <v>0</v>
      </c>
      <c r="AQ69" s="32">
        <v>0</v>
      </c>
      <c r="AR69" s="32">
        <v>0</v>
      </c>
      <c r="AS69" s="81">
        <f t="shared" si="10"/>
        <v>287542</v>
      </c>
      <c r="AT69" s="32">
        <v>79485</v>
      </c>
      <c r="AU69" s="32">
        <v>208057</v>
      </c>
      <c r="AV69" s="32">
        <v>0</v>
      </c>
      <c r="AW69" s="32">
        <v>0</v>
      </c>
      <c r="AX69" s="32">
        <v>3</v>
      </c>
      <c r="AY69" s="82">
        <f t="shared" si="11"/>
        <v>898156</v>
      </c>
    </row>
    <row r="70" spans="1:51" ht="31.5">
      <c r="A70" s="28" t="s">
        <v>125</v>
      </c>
      <c r="B70" s="29" t="s">
        <v>105</v>
      </c>
      <c r="C70" s="30" t="s">
        <v>47</v>
      </c>
      <c r="D70" s="31">
        <v>0</v>
      </c>
      <c r="E70" s="31">
        <v>0</v>
      </c>
      <c r="F70" s="77">
        <f t="shared" si="0"/>
        <v>4085</v>
      </c>
      <c r="G70" s="31">
        <v>4085</v>
      </c>
      <c r="H70" s="31">
        <v>0</v>
      </c>
      <c r="I70" s="31">
        <v>3273</v>
      </c>
      <c r="J70" s="77">
        <f t="shared" si="1"/>
        <v>65385</v>
      </c>
      <c r="K70" s="31">
        <v>0</v>
      </c>
      <c r="L70" s="31">
        <v>65385</v>
      </c>
      <c r="M70" s="36">
        <v>0</v>
      </c>
      <c r="N70" s="77">
        <f t="shared" si="2"/>
        <v>77</v>
      </c>
      <c r="O70" s="31">
        <v>77</v>
      </c>
      <c r="P70" s="31">
        <v>0</v>
      </c>
      <c r="Q70" s="31">
        <v>0</v>
      </c>
      <c r="R70" s="77">
        <f t="shared" si="3"/>
        <v>37170</v>
      </c>
      <c r="S70" s="31">
        <v>22633</v>
      </c>
      <c r="T70" s="31">
        <v>14537</v>
      </c>
      <c r="U70" s="77">
        <f t="shared" si="4"/>
        <v>0</v>
      </c>
      <c r="V70" s="31">
        <v>0</v>
      </c>
      <c r="W70" s="31">
        <v>0</v>
      </c>
      <c r="X70" s="77">
        <f t="shared" si="5"/>
        <v>13212</v>
      </c>
      <c r="Y70" s="31">
        <v>10337</v>
      </c>
      <c r="Z70" s="31">
        <v>2875</v>
      </c>
      <c r="AA70" s="79">
        <f t="shared" si="6"/>
        <v>0</v>
      </c>
      <c r="AB70" s="33">
        <v>0</v>
      </c>
      <c r="AC70" s="33">
        <v>0</v>
      </c>
      <c r="AD70" s="80">
        <f t="shared" si="7"/>
        <v>12191</v>
      </c>
      <c r="AE70" s="33">
        <v>0</v>
      </c>
      <c r="AF70" s="33">
        <v>12191</v>
      </c>
      <c r="AG70" s="33">
        <v>0</v>
      </c>
      <c r="AH70" s="49">
        <v>0</v>
      </c>
      <c r="AI70" s="77">
        <f t="shared" si="8"/>
        <v>0</v>
      </c>
      <c r="AJ70" s="31">
        <v>0</v>
      </c>
      <c r="AK70" s="31">
        <v>0</v>
      </c>
      <c r="AL70" s="77">
        <f t="shared" si="9"/>
        <v>714495</v>
      </c>
      <c r="AM70" s="32">
        <v>367062</v>
      </c>
      <c r="AN70" s="32">
        <v>347433</v>
      </c>
      <c r="AO70" s="32">
        <v>0</v>
      </c>
      <c r="AP70" s="32">
        <v>0</v>
      </c>
      <c r="AQ70" s="32">
        <v>0</v>
      </c>
      <c r="AR70" s="32">
        <v>0</v>
      </c>
      <c r="AS70" s="81">
        <f t="shared" si="10"/>
        <v>410032</v>
      </c>
      <c r="AT70" s="32">
        <v>117142</v>
      </c>
      <c r="AU70" s="32">
        <v>292890</v>
      </c>
      <c r="AV70" s="32">
        <v>0</v>
      </c>
      <c r="AW70" s="32">
        <v>0</v>
      </c>
      <c r="AX70" s="32">
        <v>14</v>
      </c>
      <c r="AY70" s="82">
        <f t="shared" si="11"/>
        <v>1259934</v>
      </c>
    </row>
    <row r="71" spans="1:51" ht="31.5">
      <c r="A71" s="28" t="s">
        <v>126</v>
      </c>
      <c r="B71" s="29" t="s">
        <v>105</v>
      </c>
      <c r="C71" s="30" t="s">
        <v>127</v>
      </c>
      <c r="D71" s="31">
        <v>0</v>
      </c>
      <c r="E71" s="31">
        <v>0</v>
      </c>
      <c r="F71" s="77">
        <f t="shared" si="0"/>
        <v>2919</v>
      </c>
      <c r="G71" s="31">
        <v>2919</v>
      </c>
      <c r="H71" s="31">
        <v>0</v>
      </c>
      <c r="I71" s="31">
        <v>1698</v>
      </c>
      <c r="J71" s="77">
        <f t="shared" si="1"/>
        <v>13790</v>
      </c>
      <c r="K71" s="31">
        <v>0</v>
      </c>
      <c r="L71" s="31">
        <v>13790</v>
      </c>
      <c r="M71" s="36">
        <v>0</v>
      </c>
      <c r="N71" s="77">
        <f t="shared" si="2"/>
        <v>178</v>
      </c>
      <c r="O71" s="31">
        <v>178</v>
      </c>
      <c r="P71" s="31">
        <v>0</v>
      </c>
      <c r="Q71" s="31">
        <v>0</v>
      </c>
      <c r="R71" s="77">
        <f t="shared" si="3"/>
        <v>19415</v>
      </c>
      <c r="S71" s="31">
        <v>11822</v>
      </c>
      <c r="T71" s="31">
        <v>7593</v>
      </c>
      <c r="U71" s="77">
        <f t="shared" si="4"/>
        <v>0</v>
      </c>
      <c r="V71" s="31">
        <v>0</v>
      </c>
      <c r="W71" s="31">
        <v>0</v>
      </c>
      <c r="X71" s="77">
        <f t="shared" si="5"/>
        <v>6965</v>
      </c>
      <c r="Y71" s="31">
        <v>5449</v>
      </c>
      <c r="Z71" s="31">
        <v>1516</v>
      </c>
      <c r="AA71" s="79">
        <f t="shared" si="6"/>
        <v>2009</v>
      </c>
      <c r="AB71" s="33">
        <v>2009</v>
      </c>
      <c r="AC71" s="33">
        <v>0</v>
      </c>
      <c r="AD71" s="80">
        <f t="shared" si="7"/>
        <v>4138</v>
      </c>
      <c r="AE71" s="33">
        <v>0</v>
      </c>
      <c r="AF71" s="33">
        <v>4138</v>
      </c>
      <c r="AG71" s="33">
        <v>0</v>
      </c>
      <c r="AH71" s="49">
        <v>0</v>
      </c>
      <c r="AI71" s="77">
        <f t="shared" si="8"/>
        <v>0</v>
      </c>
      <c r="AJ71" s="31">
        <v>0</v>
      </c>
      <c r="AK71" s="31">
        <v>0</v>
      </c>
      <c r="AL71" s="77">
        <f t="shared" si="9"/>
        <v>404148</v>
      </c>
      <c r="AM71" s="32">
        <v>207626</v>
      </c>
      <c r="AN71" s="32">
        <v>196522</v>
      </c>
      <c r="AO71" s="32">
        <v>0</v>
      </c>
      <c r="AP71" s="32">
        <v>0</v>
      </c>
      <c r="AQ71" s="32">
        <v>0</v>
      </c>
      <c r="AR71" s="32">
        <v>0</v>
      </c>
      <c r="AS71" s="81">
        <f t="shared" si="10"/>
        <v>186653</v>
      </c>
      <c r="AT71" s="32">
        <v>53031</v>
      </c>
      <c r="AU71" s="32">
        <v>133622</v>
      </c>
      <c r="AV71" s="32">
        <v>0</v>
      </c>
      <c r="AW71" s="32">
        <v>0</v>
      </c>
      <c r="AX71" s="32">
        <v>14</v>
      </c>
      <c r="AY71" s="82">
        <f t="shared" si="11"/>
        <v>641927</v>
      </c>
    </row>
    <row r="72" spans="1:51" ht="31.5">
      <c r="A72" s="28" t="s">
        <v>128</v>
      </c>
      <c r="B72" s="29" t="s">
        <v>105</v>
      </c>
      <c r="C72" s="30" t="s">
        <v>49</v>
      </c>
      <c r="D72" s="31">
        <v>13</v>
      </c>
      <c r="E72" s="31">
        <v>0</v>
      </c>
      <c r="F72" s="77">
        <f t="shared" si="0"/>
        <v>2446</v>
      </c>
      <c r="G72" s="31">
        <v>2446</v>
      </c>
      <c r="H72" s="31">
        <v>0</v>
      </c>
      <c r="I72" s="31">
        <v>1966</v>
      </c>
      <c r="J72" s="77">
        <f t="shared" si="1"/>
        <v>29602</v>
      </c>
      <c r="K72" s="31">
        <v>0</v>
      </c>
      <c r="L72" s="31">
        <v>29602</v>
      </c>
      <c r="M72" s="36">
        <v>0</v>
      </c>
      <c r="N72" s="77">
        <f t="shared" si="2"/>
        <v>176</v>
      </c>
      <c r="O72" s="31">
        <v>176</v>
      </c>
      <c r="P72" s="31">
        <v>0</v>
      </c>
      <c r="Q72" s="31">
        <v>0</v>
      </c>
      <c r="R72" s="77">
        <f t="shared" si="3"/>
        <v>18826</v>
      </c>
      <c r="S72" s="31">
        <v>11463</v>
      </c>
      <c r="T72" s="31">
        <v>7363</v>
      </c>
      <c r="U72" s="77">
        <f t="shared" si="4"/>
        <v>0</v>
      </c>
      <c r="V72" s="31">
        <v>0</v>
      </c>
      <c r="W72" s="31">
        <v>0</v>
      </c>
      <c r="X72" s="77">
        <f t="shared" si="5"/>
        <v>9726</v>
      </c>
      <c r="Y72" s="31">
        <v>7610</v>
      </c>
      <c r="Z72" s="31">
        <v>2116</v>
      </c>
      <c r="AA72" s="79">
        <f t="shared" si="6"/>
        <v>0</v>
      </c>
      <c r="AB72" s="33">
        <v>0</v>
      </c>
      <c r="AC72" s="33">
        <v>0</v>
      </c>
      <c r="AD72" s="80">
        <f t="shared" si="7"/>
        <v>20640</v>
      </c>
      <c r="AE72" s="33">
        <v>0</v>
      </c>
      <c r="AF72" s="33">
        <v>20640</v>
      </c>
      <c r="AG72" s="33">
        <v>0</v>
      </c>
      <c r="AH72" s="49">
        <v>0</v>
      </c>
      <c r="AI72" s="77">
        <f t="shared" si="8"/>
        <v>0</v>
      </c>
      <c r="AJ72" s="31">
        <v>0</v>
      </c>
      <c r="AK72" s="31">
        <v>0</v>
      </c>
      <c r="AL72" s="77">
        <f t="shared" si="9"/>
        <v>490484</v>
      </c>
      <c r="AM72" s="32">
        <v>245722</v>
      </c>
      <c r="AN72" s="32">
        <v>232582</v>
      </c>
      <c r="AO72" s="32">
        <v>12180</v>
      </c>
      <c r="AP72" s="32">
        <v>0</v>
      </c>
      <c r="AQ72" s="32">
        <v>0</v>
      </c>
      <c r="AR72" s="32">
        <v>0</v>
      </c>
      <c r="AS72" s="81">
        <f t="shared" si="10"/>
        <v>273647</v>
      </c>
      <c r="AT72" s="32">
        <v>84178</v>
      </c>
      <c r="AU72" s="32">
        <v>189469</v>
      </c>
      <c r="AV72" s="32">
        <v>0</v>
      </c>
      <c r="AW72" s="32">
        <v>0</v>
      </c>
      <c r="AX72" s="32">
        <v>17</v>
      </c>
      <c r="AY72" s="82">
        <f t="shared" si="11"/>
        <v>847543</v>
      </c>
    </row>
    <row r="73" spans="1:51" ht="31.5">
      <c r="A73" s="28" t="s">
        <v>129</v>
      </c>
      <c r="B73" s="29" t="s">
        <v>105</v>
      </c>
      <c r="C73" s="30" t="s">
        <v>130</v>
      </c>
      <c r="D73" s="31">
        <v>0</v>
      </c>
      <c r="E73" s="31">
        <v>0</v>
      </c>
      <c r="F73" s="77">
        <f t="shared" si="0"/>
        <v>3559</v>
      </c>
      <c r="G73" s="31">
        <v>3559</v>
      </c>
      <c r="H73" s="31">
        <v>0</v>
      </c>
      <c r="I73" s="31">
        <v>1712</v>
      </c>
      <c r="J73" s="77">
        <f t="shared" si="1"/>
        <v>27275</v>
      </c>
      <c r="K73" s="31">
        <v>0</v>
      </c>
      <c r="L73" s="31">
        <v>27275</v>
      </c>
      <c r="M73" s="36">
        <v>0</v>
      </c>
      <c r="N73" s="77">
        <f t="shared" si="2"/>
        <v>35</v>
      </c>
      <c r="O73" s="31">
        <v>35</v>
      </c>
      <c r="P73" s="31">
        <v>0</v>
      </c>
      <c r="Q73" s="31">
        <v>0</v>
      </c>
      <c r="R73" s="77">
        <f t="shared" si="3"/>
        <v>19800</v>
      </c>
      <c r="S73" s="31">
        <v>12056</v>
      </c>
      <c r="T73" s="31">
        <v>7744</v>
      </c>
      <c r="U73" s="77">
        <f t="shared" si="4"/>
        <v>0</v>
      </c>
      <c r="V73" s="31">
        <v>0</v>
      </c>
      <c r="W73" s="31">
        <v>0</v>
      </c>
      <c r="X73" s="77">
        <f t="shared" si="5"/>
        <v>7020</v>
      </c>
      <c r="Y73" s="31">
        <v>5492</v>
      </c>
      <c r="Z73" s="31">
        <v>1528</v>
      </c>
      <c r="AA73" s="79">
        <f t="shared" si="6"/>
        <v>0</v>
      </c>
      <c r="AB73" s="33">
        <v>0</v>
      </c>
      <c r="AC73" s="33">
        <v>0</v>
      </c>
      <c r="AD73" s="80">
        <f t="shared" si="7"/>
        <v>9255</v>
      </c>
      <c r="AE73" s="33">
        <v>0</v>
      </c>
      <c r="AF73" s="33">
        <v>9255</v>
      </c>
      <c r="AG73" s="33">
        <v>0</v>
      </c>
      <c r="AH73" s="49">
        <v>0</v>
      </c>
      <c r="AI73" s="77">
        <f t="shared" si="8"/>
        <v>0</v>
      </c>
      <c r="AJ73" s="31">
        <v>0</v>
      </c>
      <c r="AK73" s="31">
        <v>0</v>
      </c>
      <c r="AL73" s="77">
        <f t="shared" si="9"/>
        <v>185545</v>
      </c>
      <c r="AM73" s="32">
        <v>95321</v>
      </c>
      <c r="AN73" s="32">
        <v>90224</v>
      </c>
      <c r="AO73" s="32">
        <v>0</v>
      </c>
      <c r="AP73" s="32">
        <v>0</v>
      </c>
      <c r="AQ73" s="32">
        <v>0</v>
      </c>
      <c r="AR73" s="32">
        <v>0</v>
      </c>
      <c r="AS73" s="81">
        <f t="shared" si="10"/>
        <v>163393</v>
      </c>
      <c r="AT73" s="32">
        <v>49776</v>
      </c>
      <c r="AU73" s="32">
        <v>113617</v>
      </c>
      <c r="AV73" s="32">
        <v>0</v>
      </c>
      <c r="AW73" s="32">
        <v>0</v>
      </c>
      <c r="AX73" s="32">
        <v>14</v>
      </c>
      <c r="AY73" s="82">
        <f t="shared" si="11"/>
        <v>417608</v>
      </c>
    </row>
    <row r="74" spans="1:51" ht="31.5">
      <c r="A74" s="28" t="s">
        <v>131</v>
      </c>
      <c r="B74" s="29" t="s">
        <v>105</v>
      </c>
      <c r="C74" s="30" t="s">
        <v>132</v>
      </c>
      <c r="D74" s="31">
        <v>0</v>
      </c>
      <c r="E74" s="31">
        <v>0</v>
      </c>
      <c r="F74" s="77">
        <f t="shared" ref="F74:F124" si="12">H74+G74</f>
        <v>2991</v>
      </c>
      <c r="G74" s="31">
        <v>2991</v>
      </c>
      <c r="H74" s="31">
        <v>0</v>
      </c>
      <c r="I74" s="31">
        <v>5245</v>
      </c>
      <c r="J74" s="77">
        <f t="shared" ref="J74:J124" si="13">M74+L74+K74</f>
        <v>135034</v>
      </c>
      <c r="K74" s="31">
        <v>0</v>
      </c>
      <c r="L74" s="31">
        <v>135034</v>
      </c>
      <c r="M74" s="36">
        <v>0</v>
      </c>
      <c r="N74" s="77">
        <f t="shared" ref="N74:N124" si="14">Q74+P74+O74</f>
        <v>2548</v>
      </c>
      <c r="O74" s="31">
        <v>2548</v>
      </c>
      <c r="P74" s="31">
        <v>0</v>
      </c>
      <c r="Q74" s="31">
        <v>0</v>
      </c>
      <c r="R74" s="77">
        <f t="shared" ref="R74:R124" si="15">T74+S74</f>
        <v>54221</v>
      </c>
      <c r="S74" s="31">
        <v>33015</v>
      </c>
      <c r="T74" s="31">
        <v>21206</v>
      </c>
      <c r="U74" s="77">
        <f t="shared" ref="U74:U124" si="16">W74+V74</f>
        <v>0</v>
      </c>
      <c r="V74" s="31">
        <v>0</v>
      </c>
      <c r="W74" s="31">
        <v>0</v>
      </c>
      <c r="X74" s="77">
        <f t="shared" ref="X74:X89" si="17">Z74+Y74</f>
        <v>7486</v>
      </c>
      <c r="Y74" s="31">
        <v>5857</v>
      </c>
      <c r="Z74" s="31">
        <v>1629</v>
      </c>
      <c r="AA74" s="79">
        <f t="shared" ref="AA74:AA124" si="18">AB74+AC74</f>
        <v>0</v>
      </c>
      <c r="AB74" s="33">
        <v>0</v>
      </c>
      <c r="AC74" s="33">
        <v>0</v>
      </c>
      <c r="AD74" s="80">
        <f t="shared" ref="AD74:AD124" si="19">AH74+AG74+AF74+AE74</f>
        <v>43491</v>
      </c>
      <c r="AE74" s="33">
        <v>0</v>
      </c>
      <c r="AF74" s="33">
        <v>17909</v>
      </c>
      <c r="AG74" s="33">
        <v>0</v>
      </c>
      <c r="AH74" s="49">
        <v>25582</v>
      </c>
      <c r="AI74" s="77">
        <f t="shared" ref="AI74:AI124" si="20">AK74+AJ74</f>
        <v>0</v>
      </c>
      <c r="AJ74" s="31">
        <v>0</v>
      </c>
      <c r="AK74" s="31">
        <v>0</v>
      </c>
      <c r="AL74" s="77">
        <f t="shared" ref="AL74:AL124" si="21">AR74+AQ74+AP74+AO74+AN74+AM74</f>
        <v>445415</v>
      </c>
      <c r="AM74" s="32">
        <v>228826</v>
      </c>
      <c r="AN74" s="32">
        <v>216589</v>
      </c>
      <c r="AO74" s="32">
        <v>0</v>
      </c>
      <c r="AP74" s="32">
        <v>0</v>
      </c>
      <c r="AQ74" s="32">
        <v>0</v>
      </c>
      <c r="AR74" s="32">
        <v>0</v>
      </c>
      <c r="AS74" s="81">
        <f t="shared" ref="AS74:AS124" si="22">AW74+AV74+AU74+AT74</f>
        <v>325826</v>
      </c>
      <c r="AT74" s="32">
        <v>101264</v>
      </c>
      <c r="AU74" s="32">
        <v>224562</v>
      </c>
      <c r="AV74" s="32">
        <v>0</v>
      </c>
      <c r="AW74" s="32">
        <v>0</v>
      </c>
      <c r="AX74" s="32">
        <v>271</v>
      </c>
      <c r="AY74" s="82">
        <f t="shared" ref="AY74:AY124" si="23">D74+E74+F74+I74+J74+N74+R74+U74+X74+AA74+AD74+AI74+AL74+AS74+AX74</f>
        <v>1022528</v>
      </c>
    </row>
    <row r="75" spans="1:51" ht="31.5">
      <c r="A75" s="28" t="s">
        <v>133</v>
      </c>
      <c r="B75" s="29" t="s">
        <v>105</v>
      </c>
      <c r="C75" s="30" t="s">
        <v>134</v>
      </c>
      <c r="D75" s="31">
        <v>0</v>
      </c>
      <c r="E75" s="31">
        <v>0</v>
      </c>
      <c r="F75" s="77">
        <f t="shared" si="12"/>
        <v>1565</v>
      </c>
      <c r="G75" s="31">
        <v>1565</v>
      </c>
      <c r="H75" s="31">
        <v>0</v>
      </c>
      <c r="I75" s="31">
        <v>1043</v>
      </c>
      <c r="J75" s="77">
        <f t="shared" si="13"/>
        <v>12390</v>
      </c>
      <c r="K75" s="31">
        <v>0</v>
      </c>
      <c r="L75" s="31">
        <v>12390</v>
      </c>
      <c r="M75" s="36">
        <v>0</v>
      </c>
      <c r="N75" s="77">
        <f t="shared" si="14"/>
        <v>0</v>
      </c>
      <c r="O75" s="31">
        <v>0</v>
      </c>
      <c r="P75" s="31">
        <v>0</v>
      </c>
      <c r="Q75" s="31">
        <v>0</v>
      </c>
      <c r="R75" s="77">
        <f t="shared" si="15"/>
        <v>14576</v>
      </c>
      <c r="S75" s="31">
        <v>8875</v>
      </c>
      <c r="T75" s="31">
        <v>5701</v>
      </c>
      <c r="U75" s="77">
        <f t="shared" si="16"/>
        <v>0</v>
      </c>
      <c r="V75" s="31">
        <v>0</v>
      </c>
      <c r="W75" s="31">
        <v>0</v>
      </c>
      <c r="X75" s="77">
        <f t="shared" si="17"/>
        <v>6787</v>
      </c>
      <c r="Y75" s="31">
        <v>5310</v>
      </c>
      <c r="Z75" s="31">
        <v>1477</v>
      </c>
      <c r="AA75" s="79">
        <f t="shared" si="18"/>
        <v>0</v>
      </c>
      <c r="AB75" s="33">
        <v>0</v>
      </c>
      <c r="AC75" s="33">
        <v>0</v>
      </c>
      <c r="AD75" s="80">
        <f t="shared" si="19"/>
        <v>12800</v>
      </c>
      <c r="AE75" s="33">
        <v>0</v>
      </c>
      <c r="AF75" s="33">
        <v>12800</v>
      </c>
      <c r="AG75" s="33">
        <v>0</v>
      </c>
      <c r="AH75" s="49">
        <v>0</v>
      </c>
      <c r="AI75" s="77">
        <f t="shared" si="20"/>
        <v>0</v>
      </c>
      <c r="AJ75" s="31">
        <v>0</v>
      </c>
      <c r="AK75" s="31">
        <v>0</v>
      </c>
      <c r="AL75" s="77">
        <f t="shared" si="21"/>
        <v>523155</v>
      </c>
      <c r="AM75" s="32">
        <v>268764</v>
      </c>
      <c r="AN75" s="32">
        <v>254391</v>
      </c>
      <c r="AO75" s="32">
        <v>0</v>
      </c>
      <c r="AP75" s="32">
        <v>0</v>
      </c>
      <c r="AQ75" s="32">
        <v>0</v>
      </c>
      <c r="AR75" s="32">
        <v>0</v>
      </c>
      <c r="AS75" s="81">
        <f t="shared" si="22"/>
        <v>335073</v>
      </c>
      <c r="AT75" s="32">
        <v>100019</v>
      </c>
      <c r="AU75" s="32">
        <v>235054</v>
      </c>
      <c r="AV75" s="32">
        <v>0</v>
      </c>
      <c r="AW75" s="32">
        <v>0</v>
      </c>
      <c r="AX75" s="32">
        <v>350</v>
      </c>
      <c r="AY75" s="82">
        <f t="shared" si="23"/>
        <v>907739</v>
      </c>
    </row>
    <row r="76" spans="1:51" ht="31.5">
      <c r="A76" s="28" t="s">
        <v>135</v>
      </c>
      <c r="B76" s="29" t="s">
        <v>105</v>
      </c>
      <c r="C76" s="30" t="s">
        <v>136</v>
      </c>
      <c r="D76" s="31">
        <v>0</v>
      </c>
      <c r="E76" s="31">
        <v>30432</v>
      </c>
      <c r="F76" s="77">
        <f t="shared" si="12"/>
        <v>3547</v>
      </c>
      <c r="G76" s="31">
        <v>3547</v>
      </c>
      <c r="H76" s="31">
        <v>0</v>
      </c>
      <c r="I76" s="31">
        <v>2863</v>
      </c>
      <c r="J76" s="77">
        <f t="shared" si="13"/>
        <v>37229</v>
      </c>
      <c r="K76" s="31">
        <v>0</v>
      </c>
      <c r="L76" s="31">
        <v>37229</v>
      </c>
      <c r="M76" s="36">
        <v>0</v>
      </c>
      <c r="N76" s="77">
        <f t="shared" si="14"/>
        <v>106</v>
      </c>
      <c r="O76" s="31">
        <v>106</v>
      </c>
      <c r="P76" s="31">
        <v>0</v>
      </c>
      <c r="Q76" s="31">
        <v>0</v>
      </c>
      <c r="R76" s="77">
        <f t="shared" si="15"/>
        <v>32204</v>
      </c>
      <c r="S76" s="31">
        <v>19609</v>
      </c>
      <c r="T76" s="31">
        <v>12595</v>
      </c>
      <c r="U76" s="77">
        <f t="shared" si="16"/>
        <v>0</v>
      </c>
      <c r="V76" s="31">
        <v>0</v>
      </c>
      <c r="W76" s="31">
        <v>0</v>
      </c>
      <c r="X76" s="77">
        <f t="shared" si="17"/>
        <v>6577</v>
      </c>
      <c r="Y76" s="31">
        <v>5146</v>
      </c>
      <c r="Z76" s="31">
        <v>1431</v>
      </c>
      <c r="AA76" s="79">
        <f t="shared" si="18"/>
        <v>0</v>
      </c>
      <c r="AB76" s="33">
        <v>0</v>
      </c>
      <c r="AC76" s="33">
        <v>0</v>
      </c>
      <c r="AD76" s="80">
        <f t="shared" si="19"/>
        <v>8222</v>
      </c>
      <c r="AE76" s="33">
        <v>0</v>
      </c>
      <c r="AF76" s="33">
        <v>8222</v>
      </c>
      <c r="AG76" s="33">
        <v>0</v>
      </c>
      <c r="AH76" s="49">
        <v>0</v>
      </c>
      <c r="AI76" s="77">
        <f t="shared" si="20"/>
        <v>0</v>
      </c>
      <c r="AJ76" s="31">
        <v>0</v>
      </c>
      <c r="AK76" s="31">
        <v>0</v>
      </c>
      <c r="AL76" s="77">
        <f t="shared" si="21"/>
        <v>327757</v>
      </c>
      <c r="AM76" s="32">
        <v>168381</v>
      </c>
      <c r="AN76" s="32">
        <v>159376</v>
      </c>
      <c r="AO76" s="32">
        <v>0</v>
      </c>
      <c r="AP76" s="32">
        <v>0</v>
      </c>
      <c r="AQ76" s="32">
        <v>0</v>
      </c>
      <c r="AR76" s="32">
        <v>0</v>
      </c>
      <c r="AS76" s="81">
        <f t="shared" si="22"/>
        <v>226417</v>
      </c>
      <c r="AT76" s="32">
        <v>69985</v>
      </c>
      <c r="AU76" s="32">
        <v>156432</v>
      </c>
      <c r="AV76" s="32">
        <v>0</v>
      </c>
      <c r="AW76" s="32">
        <v>0</v>
      </c>
      <c r="AX76" s="32">
        <v>30</v>
      </c>
      <c r="AY76" s="82">
        <f t="shared" si="23"/>
        <v>675384</v>
      </c>
    </row>
    <row r="77" spans="1:51" ht="31.5">
      <c r="A77" s="28" t="s">
        <v>137</v>
      </c>
      <c r="B77" s="29" t="s">
        <v>105</v>
      </c>
      <c r="C77" s="30" t="s">
        <v>138</v>
      </c>
      <c r="D77" s="31">
        <v>0</v>
      </c>
      <c r="E77" s="31">
        <v>0</v>
      </c>
      <c r="F77" s="77">
        <f t="shared" si="12"/>
        <v>2702</v>
      </c>
      <c r="G77" s="31">
        <v>2702</v>
      </c>
      <c r="H77" s="31">
        <v>0</v>
      </c>
      <c r="I77" s="31">
        <v>1860</v>
      </c>
      <c r="J77" s="77">
        <f t="shared" si="13"/>
        <v>45500</v>
      </c>
      <c r="K77" s="31">
        <v>0</v>
      </c>
      <c r="L77" s="31">
        <v>45500</v>
      </c>
      <c r="M77" s="36">
        <v>0</v>
      </c>
      <c r="N77" s="77">
        <f t="shared" si="14"/>
        <v>87</v>
      </c>
      <c r="O77" s="31">
        <v>87</v>
      </c>
      <c r="P77" s="31">
        <v>0</v>
      </c>
      <c r="Q77" s="31">
        <v>0</v>
      </c>
      <c r="R77" s="77">
        <f t="shared" si="15"/>
        <v>24400</v>
      </c>
      <c r="S77" s="31">
        <v>14857</v>
      </c>
      <c r="T77" s="31">
        <v>9543</v>
      </c>
      <c r="U77" s="77">
        <f t="shared" si="16"/>
        <v>0</v>
      </c>
      <c r="V77" s="31">
        <v>0</v>
      </c>
      <c r="W77" s="31">
        <v>0</v>
      </c>
      <c r="X77" s="77">
        <f t="shared" si="17"/>
        <v>6408</v>
      </c>
      <c r="Y77" s="31">
        <v>5013</v>
      </c>
      <c r="Z77" s="31">
        <v>1395</v>
      </c>
      <c r="AA77" s="79">
        <f t="shared" si="18"/>
        <v>0</v>
      </c>
      <c r="AB77" s="33">
        <v>0</v>
      </c>
      <c r="AC77" s="33">
        <v>0</v>
      </c>
      <c r="AD77" s="80">
        <f t="shared" si="19"/>
        <v>19856</v>
      </c>
      <c r="AE77" s="33">
        <v>0</v>
      </c>
      <c r="AF77" s="33">
        <v>19856</v>
      </c>
      <c r="AG77" s="33">
        <v>0</v>
      </c>
      <c r="AH77" s="49">
        <v>0</v>
      </c>
      <c r="AI77" s="77">
        <f t="shared" si="20"/>
        <v>0</v>
      </c>
      <c r="AJ77" s="31">
        <v>0</v>
      </c>
      <c r="AK77" s="31">
        <v>0</v>
      </c>
      <c r="AL77" s="77">
        <f t="shared" si="21"/>
        <v>436558</v>
      </c>
      <c r="AM77" s="32">
        <v>224276</v>
      </c>
      <c r="AN77" s="32">
        <v>212282</v>
      </c>
      <c r="AO77" s="32">
        <v>0</v>
      </c>
      <c r="AP77" s="32">
        <v>0</v>
      </c>
      <c r="AQ77" s="32">
        <v>0</v>
      </c>
      <c r="AR77" s="32">
        <v>0</v>
      </c>
      <c r="AS77" s="81">
        <f t="shared" si="22"/>
        <v>353519</v>
      </c>
      <c r="AT77" s="32">
        <v>97181</v>
      </c>
      <c r="AU77" s="32">
        <v>256338</v>
      </c>
      <c r="AV77" s="32">
        <v>0</v>
      </c>
      <c r="AW77" s="32">
        <v>0</v>
      </c>
      <c r="AX77" s="32">
        <v>0</v>
      </c>
      <c r="AY77" s="82">
        <f t="shared" si="23"/>
        <v>890890</v>
      </c>
    </row>
    <row r="78" spans="1:51" ht="31.5">
      <c r="A78" s="28" t="s">
        <v>139</v>
      </c>
      <c r="B78" s="29" t="s">
        <v>105</v>
      </c>
      <c r="C78" s="30" t="s">
        <v>52</v>
      </c>
      <c r="D78" s="31">
        <v>30</v>
      </c>
      <c r="E78" s="31">
        <v>0</v>
      </c>
      <c r="F78" s="77">
        <f t="shared" si="12"/>
        <v>4381</v>
      </c>
      <c r="G78" s="31">
        <v>4381</v>
      </c>
      <c r="H78" s="31">
        <v>0</v>
      </c>
      <c r="I78" s="31">
        <v>2394</v>
      </c>
      <c r="J78" s="77">
        <f t="shared" si="13"/>
        <v>38936</v>
      </c>
      <c r="K78" s="31">
        <v>0</v>
      </c>
      <c r="L78" s="31">
        <v>38936</v>
      </c>
      <c r="M78" s="36">
        <v>0</v>
      </c>
      <c r="N78" s="77">
        <f t="shared" si="14"/>
        <v>0</v>
      </c>
      <c r="O78" s="31">
        <v>0</v>
      </c>
      <c r="P78" s="31">
        <v>0</v>
      </c>
      <c r="Q78" s="31">
        <v>0</v>
      </c>
      <c r="R78" s="77">
        <f t="shared" si="15"/>
        <v>28474</v>
      </c>
      <c r="S78" s="31">
        <v>17338</v>
      </c>
      <c r="T78" s="31">
        <v>11136</v>
      </c>
      <c r="U78" s="77">
        <f t="shared" si="16"/>
        <v>0</v>
      </c>
      <c r="V78" s="31">
        <v>0</v>
      </c>
      <c r="W78" s="31">
        <v>0</v>
      </c>
      <c r="X78" s="77">
        <f t="shared" si="17"/>
        <v>15036</v>
      </c>
      <c r="Y78" s="31">
        <v>11765</v>
      </c>
      <c r="Z78" s="31">
        <v>3271</v>
      </c>
      <c r="AA78" s="79">
        <f t="shared" si="18"/>
        <v>2100</v>
      </c>
      <c r="AB78" s="33">
        <v>2100</v>
      </c>
      <c r="AC78" s="33">
        <v>0</v>
      </c>
      <c r="AD78" s="80">
        <f t="shared" si="19"/>
        <v>22611</v>
      </c>
      <c r="AE78" s="33">
        <v>0</v>
      </c>
      <c r="AF78" s="33">
        <v>22611</v>
      </c>
      <c r="AG78" s="33">
        <v>0</v>
      </c>
      <c r="AH78" s="49">
        <v>0</v>
      </c>
      <c r="AI78" s="77">
        <f t="shared" si="20"/>
        <v>0</v>
      </c>
      <c r="AJ78" s="31">
        <v>0</v>
      </c>
      <c r="AK78" s="31">
        <v>0</v>
      </c>
      <c r="AL78" s="77">
        <f t="shared" si="21"/>
        <v>957648</v>
      </c>
      <c r="AM78" s="32">
        <v>491979</v>
      </c>
      <c r="AN78" s="32">
        <v>465669</v>
      </c>
      <c r="AO78" s="32">
        <v>0</v>
      </c>
      <c r="AP78" s="32">
        <v>0</v>
      </c>
      <c r="AQ78" s="32">
        <v>0</v>
      </c>
      <c r="AR78" s="32">
        <v>0</v>
      </c>
      <c r="AS78" s="81">
        <f t="shared" si="22"/>
        <v>471979</v>
      </c>
      <c r="AT78" s="32">
        <v>135032</v>
      </c>
      <c r="AU78" s="32">
        <v>336947</v>
      </c>
      <c r="AV78" s="32">
        <v>0</v>
      </c>
      <c r="AW78" s="32">
        <v>0</v>
      </c>
      <c r="AX78" s="32">
        <v>27</v>
      </c>
      <c r="AY78" s="82">
        <f t="shared" si="23"/>
        <v>1543616</v>
      </c>
    </row>
    <row r="79" spans="1:51" ht="31.5">
      <c r="A79" s="28" t="s">
        <v>140</v>
      </c>
      <c r="B79" s="29" t="s">
        <v>105</v>
      </c>
      <c r="C79" s="30" t="s">
        <v>141</v>
      </c>
      <c r="D79" s="31">
        <v>0</v>
      </c>
      <c r="E79" s="31">
        <v>34236</v>
      </c>
      <c r="F79" s="77">
        <f t="shared" si="12"/>
        <v>4272</v>
      </c>
      <c r="G79" s="31">
        <v>4272</v>
      </c>
      <c r="H79" s="31">
        <v>0</v>
      </c>
      <c r="I79" s="31">
        <v>914</v>
      </c>
      <c r="J79" s="77">
        <f t="shared" si="13"/>
        <v>45163</v>
      </c>
      <c r="K79" s="31">
        <v>0</v>
      </c>
      <c r="L79" s="31">
        <v>45163</v>
      </c>
      <c r="M79" s="36">
        <v>0</v>
      </c>
      <c r="N79" s="77">
        <f t="shared" si="14"/>
        <v>261</v>
      </c>
      <c r="O79" s="31">
        <v>261</v>
      </c>
      <c r="P79" s="31">
        <v>0</v>
      </c>
      <c r="Q79" s="31">
        <v>0</v>
      </c>
      <c r="R79" s="77">
        <f t="shared" si="15"/>
        <v>10155</v>
      </c>
      <c r="S79" s="31">
        <v>6183</v>
      </c>
      <c r="T79" s="31">
        <v>3972</v>
      </c>
      <c r="U79" s="77">
        <f t="shared" si="16"/>
        <v>0</v>
      </c>
      <c r="V79" s="31">
        <v>0</v>
      </c>
      <c r="W79" s="31">
        <v>0</v>
      </c>
      <c r="X79" s="77">
        <f t="shared" si="17"/>
        <v>8550</v>
      </c>
      <c r="Y79" s="31">
        <v>6689</v>
      </c>
      <c r="Z79" s="31">
        <v>1861</v>
      </c>
      <c r="AA79" s="79">
        <f t="shared" si="18"/>
        <v>0</v>
      </c>
      <c r="AB79" s="33">
        <v>0</v>
      </c>
      <c r="AC79" s="33">
        <v>0</v>
      </c>
      <c r="AD79" s="80">
        <f t="shared" si="19"/>
        <v>15187</v>
      </c>
      <c r="AE79" s="33">
        <v>0</v>
      </c>
      <c r="AF79" s="33">
        <v>15187</v>
      </c>
      <c r="AG79" s="33">
        <v>0</v>
      </c>
      <c r="AH79" s="49">
        <v>0</v>
      </c>
      <c r="AI79" s="77">
        <f t="shared" si="20"/>
        <v>0</v>
      </c>
      <c r="AJ79" s="31">
        <v>0</v>
      </c>
      <c r="AK79" s="31">
        <v>0</v>
      </c>
      <c r="AL79" s="77">
        <f t="shared" si="21"/>
        <v>533252</v>
      </c>
      <c r="AM79" s="32">
        <v>273951</v>
      </c>
      <c r="AN79" s="32">
        <v>259301</v>
      </c>
      <c r="AO79" s="32">
        <v>0</v>
      </c>
      <c r="AP79" s="32">
        <v>0</v>
      </c>
      <c r="AQ79" s="32">
        <v>0</v>
      </c>
      <c r="AR79" s="32">
        <v>0</v>
      </c>
      <c r="AS79" s="81">
        <f t="shared" si="22"/>
        <v>315732</v>
      </c>
      <c r="AT79" s="32">
        <v>117059</v>
      </c>
      <c r="AU79" s="32">
        <v>198673</v>
      </c>
      <c r="AV79" s="32">
        <v>0</v>
      </c>
      <c r="AW79" s="32">
        <v>0</v>
      </c>
      <c r="AX79" s="32">
        <v>17</v>
      </c>
      <c r="AY79" s="82">
        <f t="shared" si="23"/>
        <v>967739</v>
      </c>
    </row>
    <row r="80" spans="1:51" ht="31.5">
      <c r="A80" s="28" t="s">
        <v>142</v>
      </c>
      <c r="B80" s="29" t="s">
        <v>105</v>
      </c>
      <c r="C80" s="30" t="s">
        <v>143</v>
      </c>
      <c r="D80" s="31">
        <v>0</v>
      </c>
      <c r="E80" s="31">
        <v>83688</v>
      </c>
      <c r="F80" s="77">
        <f t="shared" si="12"/>
        <v>1550</v>
      </c>
      <c r="G80" s="31">
        <v>1550</v>
      </c>
      <c r="H80" s="31">
        <v>0</v>
      </c>
      <c r="I80" s="31">
        <v>651</v>
      </c>
      <c r="J80" s="77">
        <f t="shared" si="13"/>
        <v>20000</v>
      </c>
      <c r="K80" s="31">
        <v>0</v>
      </c>
      <c r="L80" s="31">
        <v>20000</v>
      </c>
      <c r="M80" s="36">
        <v>0</v>
      </c>
      <c r="N80" s="77">
        <f t="shared" si="14"/>
        <v>0</v>
      </c>
      <c r="O80" s="31">
        <v>0</v>
      </c>
      <c r="P80" s="31">
        <v>0</v>
      </c>
      <c r="Q80" s="31">
        <v>0</v>
      </c>
      <c r="R80" s="77">
        <f t="shared" si="15"/>
        <v>8705</v>
      </c>
      <c r="S80" s="31">
        <v>5300</v>
      </c>
      <c r="T80" s="31">
        <v>3405</v>
      </c>
      <c r="U80" s="77">
        <f t="shared" si="16"/>
        <v>0</v>
      </c>
      <c r="V80" s="31">
        <v>0</v>
      </c>
      <c r="W80" s="31">
        <v>0</v>
      </c>
      <c r="X80" s="77">
        <f t="shared" si="17"/>
        <v>7020</v>
      </c>
      <c r="Y80" s="31">
        <v>5492</v>
      </c>
      <c r="Z80" s="31">
        <v>1528</v>
      </c>
      <c r="AA80" s="79">
        <f t="shared" si="18"/>
        <v>0</v>
      </c>
      <c r="AB80" s="33">
        <v>0</v>
      </c>
      <c r="AC80" s="33">
        <v>0</v>
      </c>
      <c r="AD80" s="80">
        <f t="shared" si="19"/>
        <v>5529</v>
      </c>
      <c r="AE80" s="33">
        <v>0</v>
      </c>
      <c r="AF80" s="33">
        <v>5529</v>
      </c>
      <c r="AG80" s="33">
        <v>0</v>
      </c>
      <c r="AH80" s="49">
        <v>0</v>
      </c>
      <c r="AI80" s="77">
        <f t="shared" si="20"/>
        <v>0</v>
      </c>
      <c r="AJ80" s="31">
        <v>0</v>
      </c>
      <c r="AK80" s="31">
        <v>0</v>
      </c>
      <c r="AL80" s="77">
        <f t="shared" si="21"/>
        <v>251568</v>
      </c>
      <c r="AM80" s="32">
        <v>128197</v>
      </c>
      <c r="AN80" s="32">
        <v>121341</v>
      </c>
      <c r="AO80" s="32">
        <v>0</v>
      </c>
      <c r="AP80" s="32">
        <v>0</v>
      </c>
      <c r="AQ80" s="32">
        <v>0</v>
      </c>
      <c r="AR80" s="32">
        <v>2030</v>
      </c>
      <c r="AS80" s="81">
        <f t="shared" si="22"/>
        <v>176967</v>
      </c>
      <c r="AT80" s="32">
        <v>52897</v>
      </c>
      <c r="AU80" s="32">
        <v>124070</v>
      </c>
      <c r="AV80" s="32">
        <v>0</v>
      </c>
      <c r="AW80" s="32">
        <v>0</v>
      </c>
      <c r="AX80" s="32">
        <v>3</v>
      </c>
      <c r="AY80" s="82">
        <f t="shared" si="23"/>
        <v>555681</v>
      </c>
    </row>
    <row r="81" spans="1:51" ht="31.5">
      <c r="A81" s="28" t="s">
        <v>144</v>
      </c>
      <c r="B81" s="29" t="s">
        <v>105</v>
      </c>
      <c r="C81" s="30" t="s">
        <v>145</v>
      </c>
      <c r="D81" s="31">
        <v>0</v>
      </c>
      <c r="E81" s="31">
        <v>0</v>
      </c>
      <c r="F81" s="77">
        <f t="shared" si="12"/>
        <v>2295</v>
      </c>
      <c r="G81" s="31">
        <v>2295</v>
      </c>
      <c r="H81" s="31">
        <v>0</v>
      </c>
      <c r="I81" s="31">
        <v>1504</v>
      </c>
      <c r="J81" s="77">
        <f t="shared" si="13"/>
        <v>8051</v>
      </c>
      <c r="K81" s="31">
        <v>0</v>
      </c>
      <c r="L81" s="31">
        <v>8051</v>
      </c>
      <c r="M81" s="36">
        <v>0</v>
      </c>
      <c r="N81" s="77">
        <f t="shared" si="14"/>
        <v>98</v>
      </c>
      <c r="O81" s="31">
        <v>98</v>
      </c>
      <c r="P81" s="31">
        <v>0</v>
      </c>
      <c r="Q81" s="31">
        <v>0</v>
      </c>
      <c r="R81" s="77">
        <f t="shared" si="15"/>
        <v>19384</v>
      </c>
      <c r="S81" s="31">
        <v>11803</v>
      </c>
      <c r="T81" s="31">
        <v>7581</v>
      </c>
      <c r="U81" s="77">
        <f t="shared" si="16"/>
        <v>0</v>
      </c>
      <c r="V81" s="31">
        <v>0</v>
      </c>
      <c r="W81" s="31">
        <v>0</v>
      </c>
      <c r="X81" s="77">
        <f t="shared" si="17"/>
        <v>6484</v>
      </c>
      <c r="Y81" s="31">
        <v>5073</v>
      </c>
      <c r="Z81" s="31">
        <v>1411</v>
      </c>
      <c r="AA81" s="79">
        <f t="shared" si="18"/>
        <v>0</v>
      </c>
      <c r="AB81" s="33">
        <v>0</v>
      </c>
      <c r="AC81" s="33">
        <v>0</v>
      </c>
      <c r="AD81" s="80">
        <f t="shared" si="19"/>
        <v>6263</v>
      </c>
      <c r="AE81" s="33">
        <v>0</v>
      </c>
      <c r="AF81" s="33">
        <v>4810</v>
      </c>
      <c r="AG81" s="33">
        <v>1453</v>
      </c>
      <c r="AH81" s="49">
        <v>0</v>
      </c>
      <c r="AI81" s="77">
        <f t="shared" si="20"/>
        <v>0</v>
      </c>
      <c r="AJ81" s="31">
        <v>0</v>
      </c>
      <c r="AK81" s="31">
        <v>0</v>
      </c>
      <c r="AL81" s="77">
        <f t="shared" si="21"/>
        <v>194623</v>
      </c>
      <c r="AM81" s="32">
        <v>99985</v>
      </c>
      <c r="AN81" s="32">
        <v>94638</v>
      </c>
      <c r="AO81" s="32">
        <v>0</v>
      </c>
      <c r="AP81" s="32">
        <v>0</v>
      </c>
      <c r="AQ81" s="32">
        <v>0</v>
      </c>
      <c r="AR81" s="32">
        <v>0</v>
      </c>
      <c r="AS81" s="81">
        <f t="shared" si="22"/>
        <v>125297</v>
      </c>
      <c r="AT81" s="32">
        <v>42576</v>
      </c>
      <c r="AU81" s="32">
        <v>82721</v>
      </c>
      <c r="AV81" s="32">
        <v>0</v>
      </c>
      <c r="AW81" s="32">
        <v>0</v>
      </c>
      <c r="AX81" s="32">
        <v>14</v>
      </c>
      <c r="AY81" s="82">
        <f t="shared" si="23"/>
        <v>364013</v>
      </c>
    </row>
    <row r="82" spans="1:51" ht="31.5">
      <c r="A82" s="28" t="s">
        <v>146</v>
      </c>
      <c r="B82" s="29" t="s">
        <v>105</v>
      </c>
      <c r="C82" s="30" t="s">
        <v>147</v>
      </c>
      <c r="D82" s="31">
        <v>0</v>
      </c>
      <c r="E82" s="31">
        <v>53256</v>
      </c>
      <c r="F82" s="77">
        <f t="shared" si="12"/>
        <v>2249</v>
      </c>
      <c r="G82" s="31">
        <v>2249</v>
      </c>
      <c r="H82" s="31">
        <v>0</v>
      </c>
      <c r="I82" s="31">
        <v>1659</v>
      </c>
      <c r="J82" s="77">
        <f t="shared" si="13"/>
        <v>1370</v>
      </c>
      <c r="K82" s="31">
        <v>0</v>
      </c>
      <c r="L82" s="31">
        <v>1370</v>
      </c>
      <c r="M82" s="36">
        <v>0</v>
      </c>
      <c r="N82" s="77">
        <f t="shared" si="14"/>
        <v>197</v>
      </c>
      <c r="O82" s="31">
        <v>197</v>
      </c>
      <c r="P82" s="31">
        <v>0</v>
      </c>
      <c r="Q82" s="31">
        <v>0</v>
      </c>
      <c r="R82" s="77">
        <f t="shared" si="15"/>
        <v>17578</v>
      </c>
      <c r="S82" s="31">
        <v>10703</v>
      </c>
      <c r="T82" s="31">
        <v>6875</v>
      </c>
      <c r="U82" s="77">
        <f t="shared" si="16"/>
        <v>0</v>
      </c>
      <c r="V82" s="31">
        <v>0</v>
      </c>
      <c r="W82" s="31">
        <v>0</v>
      </c>
      <c r="X82" s="77">
        <f t="shared" si="17"/>
        <v>6408</v>
      </c>
      <c r="Y82" s="31">
        <v>5013</v>
      </c>
      <c r="Z82" s="31">
        <v>1395</v>
      </c>
      <c r="AA82" s="79">
        <f t="shared" si="18"/>
        <v>0</v>
      </c>
      <c r="AB82" s="33">
        <v>0</v>
      </c>
      <c r="AC82" s="33">
        <v>0</v>
      </c>
      <c r="AD82" s="80">
        <f t="shared" si="19"/>
        <v>10480</v>
      </c>
      <c r="AE82" s="33">
        <v>0</v>
      </c>
      <c r="AF82" s="33">
        <v>9212</v>
      </c>
      <c r="AG82" s="33">
        <v>1268</v>
      </c>
      <c r="AH82" s="49">
        <v>0</v>
      </c>
      <c r="AI82" s="77">
        <f t="shared" si="20"/>
        <v>0</v>
      </c>
      <c r="AJ82" s="31">
        <v>0</v>
      </c>
      <c r="AK82" s="31">
        <v>0</v>
      </c>
      <c r="AL82" s="77">
        <f t="shared" si="21"/>
        <v>248281</v>
      </c>
      <c r="AM82" s="32">
        <v>127551</v>
      </c>
      <c r="AN82" s="32">
        <v>120730</v>
      </c>
      <c r="AO82" s="32">
        <v>0</v>
      </c>
      <c r="AP82" s="32">
        <v>0</v>
      </c>
      <c r="AQ82" s="32">
        <v>0</v>
      </c>
      <c r="AR82" s="32">
        <v>0</v>
      </c>
      <c r="AS82" s="81">
        <f t="shared" si="22"/>
        <v>165254</v>
      </c>
      <c r="AT82" s="32">
        <v>50673</v>
      </c>
      <c r="AU82" s="32">
        <v>114581</v>
      </c>
      <c r="AV82" s="32">
        <v>0</v>
      </c>
      <c r="AW82" s="32">
        <v>0</v>
      </c>
      <c r="AX82" s="32">
        <v>0</v>
      </c>
      <c r="AY82" s="82">
        <f t="shared" si="23"/>
        <v>506732</v>
      </c>
    </row>
    <row r="83" spans="1:51" ht="31.5">
      <c r="A83" s="28" t="s">
        <v>148</v>
      </c>
      <c r="B83" s="29" t="s">
        <v>105</v>
      </c>
      <c r="C83" s="30" t="s">
        <v>149</v>
      </c>
      <c r="D83" s="31">
        <v>120</v>
      </c>
      <c r="E83" s="31">
        <v>0</v>
      </c>
      <c r="F83" s="77">
        <f t="shared" si="12"/>
        <v>3064</v>
      </c>
      <c r="G83" s="31">
        <v>3064</v>
      </c>
      <c r="H83" s="31">
        <v>0</v>
      </c>
      <c r="I83" s="31">
        <v>1671</v>
      </c>
      <c r="J83" s="77">
        <f t="shared" si="13"/>
        <v>31568</v>
      </c>
      <c r="K83" s="31">
        <v>0</v>
      </c>
      <c r="L83" s="31">
        <v>31568</v>
      </c>
      <c r="M83" s="36">
        <v>0</v>
      </c>
      <c r="N83" s="77">
        <f t="shared" si="14"/>
        <v>0</v>
      </c>
      <c r="O83" s="31">
        <v>0</v>
      </c>
      <c r="P83" s="31">
        <v>0</v>
      </c>
      <c r="Q83" s="31">
        <v>0</v>
      </c>
      <c r="R83" s="77">
        <f t="shared" si="15"/>
        <v>18917</v>
      </c>
      <c r="S83" s="31">
        <v>11519</v>
      </c>
      <c r="T83" s="31">
        <v>7398</v>
      </c>
      <c r="U83" s="77">
        <f t="shared" si="16"/>
        <v>0</v>
      </c>
      <c r="V83" s="31">
        <v>0</v>
      </c>
      <c r="W83" s="31">
        <v>0</v>
      </c>
      <c r="X83" s="77">
        <f t="shared" si="17"/>
        <v>8410</v>
      </c>
      <c r="Y83" s="31">
        <v>6580</v>
      </c>
      <c r="Z83" s="31">
        <v>1830</v>
      </c>
      <c r="AA83" s="79">
        <f t="shared" si="18"/>
        <v>0</v>
      </c>
      <c r="AB83" s="33">
        <v>0</v>
      </c>
      <c r="AC83" s="33">
        <v>0</v>
      </c>
      <c r="AD83" s="80">
        <f t="shared" si="19"/>
        <v>23184</v>
      </c>
      <c r="AE83" s="33">
        <v>0</v>
      </c>
      <c r="AF83" s="33">
        <v>15593</v>
      </c>
      <c r="AG83" s="33">
        <v>7591</v>
      </c>
      <c r="AH83" s="49">
        <v>0</v>
      </c>
      <c r="AI83" s="77">
        <f t="shared" si="20"/>
        <v>0</v>
      </c>
      <c r="AJ83" s="31">
        <v>0</v>
      </c>
      <c r="AK83" s="31">
        <v>0</v>
      </c>
      <c r="AL83" s="77">
        <f t="shared" si="21"/>
        <v>435454</v>
      </c>
      <c r="AM83" s="32">
        <v>223709</v>
      </c>
      <c r="AN83" s="32">
        <v>211745</v>
      </c>
      <c r="AO83" s="32">
        <v>0</v>
      </c>
      <c r="AP83" s="32">
        <v>0</v>
      </c>
      <c r="AQ83" s="32">
        <v>0</v>
      </c>
      <c r="AR83" s="32">
        <v>0</v>
      </c>
      <c r="AS83" s="81">
        <f t="shared" si="22"/>
        <v>210217</v>
      </c>
      <c r="AT83" s="32">
        <v>68706</v>
      </c>
      <c r="AU83" s="32">
        <v>141511</v>
      </c>
      <c r="AV83" s="32">
        <v>0</v>
      </c>
      <c r="AW83" s="32">
        <v>0</v>
      </c>
      <c r="AX83" s="32">
        <v>31</v>
      </c>
      <c r="AY83" s="82">
        <f t="shared" si="23"/>
        <v>732636</v>
      </c>
    </row>
    <row r="84" spans="1:51" ht="31.5">
      <c r="A84" s="28" t="s">
        <v>150</v>
      </c>
      <c r="B84" s="29" t="s">
        <v>105</v>
      </c>
      <c r="C84" s="30" t="s">
        <v>151</v>
      </c>
      <c r="D84" s="31">
        <v>0</v>
      </c>
      <c r="E84" s="31">
        <v>0</v>
      </c>
      <c r="F84" s="77">
        <f t="shared" si="12"/>
        <v>425</v>
      </c>
      <c r="G84" s="31">
        <v>425</v>
      </c>
      <c r="H84" s="31">
        <v>0</v>
      </c>
      <c r="I84" s="31">
        <v>1807</v>
      </c>
      <c r="J84" s="77">
        <f t="shared" si="13"/>
        <v>46408</v>
      </c>
      <c r="K84" s="31">
        <v>0</v>
      </c>
      <c r="L84" s="31">
        <v>46408</v>
      </c>
      <c r="M84" s="36">
        <v>0</v>
      </c>
      <c r="N84" s="77">
        <f t="shared" si="14"/>
        <v>125</v>
      </c>
      <c r="O84" s="31">
        <v>125</v>
      </c>
      <c r="P84" s="31">
        <v>0</v>
      </c>
      <c r="Q84" s="31">
        <v>0</v>
      </c>
      <c r="R84" s="77">
        <f t="shared" si="15"/>
        <v>16979</v>
      </c>
      <c r="S84" s="31">
        <v>10339</v>
      </c>
      <c r="T84" s="31">
        <v>6640</v>
      </c>
      <c r="U84" s="77">
        <f t="shared" si="16"/>
        <v>0</v>
      </c>
      <c r="V84" s="31">
        <v>0</v>
      </c>
      <c r="W84" s="31">
        <v>0</v>
      </c>
      <c r="X84" s="77">
        <f t="shared" si="17"/>
        <v>7390</v>
      </c>
      <c r="Y84" s="31">
        <v>5782</v>
      </c>
      <c r="Z84" s="31">
        <v>1608</v>
      </c>
      <c r="AA84" s="79">
        <f t="shared" si="18"/>
        <v>0</v>
      </c>
      <c r="AB84" s="33">
        <v>0</v>
      </c>
      <c r="AC84" s="33">
        <v>0</v>
      </c>
      <c r="AD84" s="80">
        <f t="shared" si="19"/>
        <v>16769</v>
      </c>
      <c r="AE84" s="33">
        <v>0</v>
      </c>
      <c r="AF84" s="33">
        <v>9562</v>
      </c>
      <c r="AG84" s="33">
        <v>7207</v>
      </c>
      <c r="AH84" s="49">
        <v>0</v>
      </c>
      <c r="AI84" s="77">
        <f t="shared" si="20"/>
        <v>0</v>
      </c>
      <c r="AJ84" s="31">
        <v>0</v>
      </c>
      <c r="AK84" s="31">
        <v>0</v>
      </c>
      <c r="AL84" s="77">
        <f t="shared" si="21"/>
        <v>431218</v>
      </c>
      <c r="AM84" s="32">
        <v>221533</v>
      </c>
      <c r="AN84" s="32">
        <v>209685</v>
      </c>
      <c r="AO84" s="32">
        <v>0</v>
      </c>
      <c r="AP84" s="32">
        <v>0</v>
      </c>
      <c r="AQ84" s="32">
        <v>0</v>
      </c>
      <c r="AR84" s="32">
        <v>0</v>
      </c>
      <c r="AS84" s="81">
        <f t="shared" si="22"/>
        <v>197242</v>
      </c>
      <c r="AT84" s="32">
        <v>64474</v>
      </c>
      <c r="AU84" s="32">
        <v>132768</v>
      </c>
      <c r="AV84" s="32">
        <v>0</v>
      </c>
      <c r="AW84" s="32">
        <v>0</v>
      </c>
      <c r="AX84" s="32">
        <v>67</v>
      </c>
      <c r="AY84" s="82">
        <f t="shared" si="23"/>
        <v>718430</v>
      </c>
    </row>
    <row r="85" spans="1:51" ht="31.5">
      <c r="A85" s="28" t="s">
        <v>152</v>
      </c>
      <c r="B85" s="29" t="s">
        <v>105</v>
      </c>
      <c r="C85" s="30" t="s">
        <v>54</v>
      </c>
      <c r="D85" s="31">
        <v>60</v>
      </c>
      <c r="E85" s="31">
        <v>0</v>
      </c>
      <c r="F85" s="77">
        <f t="shared" si="12"/>
        <v>2735</v>
      </c>
      <c r="G85" s="31">
        <v>2735</v>
      </c>
      <c r="H85" s="31">
        <v>0</v>
      </c>
      <c r="I85" s="31">
        <v>4800</v>
      </c>
      <c r="J85" s="77">
        <f t="shared" si="13"/>
        <v>127800</v>
      </c>
      <c r="K85" s="31">
        <v>0</v>
      </c>
      <c r="L85" s="31">
        <v>127800</v>
      </c>
      <c r="M85" s="36">
        <v>0</v>
      </c>
      <c r="N85" s="77">
        <f t="shared" si="14"/>
        <v>35</v>
      </c>
      <c r="O85" s="31">
        <v>35</v>
      </c>
      <c r="P85" s="31">
        <v>0</v>
      </c>
      <c r="Q85" s="31">
        <v>0</v>
      </c>
      <c r="R85" s="77">
        <f t="shared" si="15"/>
        <v>55920</v>
      </c>
      <c r="S85" s="31">
        <v>34050</v>
      </c>
      <c r="T85" s="31">
        <v>21870</v>
      </c>
      <c r="U85" s="77">
        <f t="shared" si="16"/>
        <v>0</v>
      </c>
      <c r="V85" s="31">
        <v>0</v>
      </c>
      <c r="W85" s="31">
        <v>0</v>
      </c>
      <c r="X85" s="77">
        <f t="shared" si="17"/>
        <v>9862</v>
      </c>
      <c r="Y85" s="31">
        <v>7716</v>
      </c>
      <c r="Z85" s="31">
        <v>2146</v>
      </c>
      <c r="AA85" s="79">
        <f t="shared" si="18"/>
        <v>0</v>
      </c>
      <c r="AB85" s="33">
        <v>0</v>
      </c>
      <c r="AC85" s="33">
        <v>0</v>
      </c>
      <c r="AD85" s="80">
        <f t="shared" si="19"/>
        <v>47800</v>
      </c>
      <c r="AE85" s="33">
        <v>0</v>
      </c>
      <c r="AF85" s="33">
        <v>34289</v>
      </c>
      <c r="AG85" s="33">
        <v>13511</v>
      </c>
      <c r="AH85" s="49">
        <v>0</v>
      </c>
      <c r="AI85" s="77">
        <f t="shared" si="20"/>
        <v>0</v>
      </c>
      <c r="AJ85" s="31">
        <v>0</v>
      </c>
      <c r="AK85" s="31">
        <v>0</v>
      </c>
      <c r="AL85" s="77">
        <f t="shared" si="21"/>
        <v>572493</v>
      </c>
      <c r="AM85" s="32">
        <v>294111</v>
      </c>
      <c r="AN85" s="32">
        <v>278382</v>
      </c>
      <c r="AO85" s="32">
        <v>0</v>
      </c>
      <c r="AP85" s="32">
        <v>0</v>
      </c>
      <c r="AQ85" s="32">
        <v>0</v>
      </c>
      <c r="AR85" s="32">
        <v>0</v>
      </c>
      <c r="AS85" s="81">
        <f t="shared" si="22"/>
        <v>373877</v>
      </c>
      <c r="AT85" s="32">
        <v>112700</v>
      </c>
      <c r="AU85" s="32">
        <v>261177</v>
      </c>
      <c r="AV85" s="32">
        <v>0</v>
      </c>
      <c r="AW85" s="32">
        <v>0</v>
      </c>
      <c r="AX85" s="32">
        <v>42</v>
      </c>
      <c r="AY85" s="82">
        <f t="shared" si="23"/>
        <v>1195424</v>
      </c>
    </row>
    <row r="86" spans="1:51" ht="31.5">
      <c r="A86" s="28" t="s">
        <v>153</v>
      </c>
      <c r="B86" s="29" t="s">
        <v>105</v>
      </c>
      <c r="C86" s="30" t="s">
        <v>154</v>
      </c>
      <c r="D86" s="31">
        <v>0</v>
      </c>
      <c r="E86" s="31">
        <v>0</v>
      </c>
      <c r="F86" s="77">
        <f t="shared" si="12"/>
        <v>2706</v>
      </c>
      <c r="G86" s="31">
        <v>2706</v>
      </c>
      <c r="H86" s="31">
        <v>0</v>
      </c>
      <c r="I86" s="31">
        <v>1461</v>
      </c>
      <c r="J86" s="77">
        <f t="shared" si="13"/>
        <v>11077</v>
      </c>
      <c r="K86" s="31">
        <v>0</v>
      </c>
      <c r="L86" s="31">
        <v>11077</v>
      </c>
      <c r="M86" s="36">
        <v>0</v>
      </c>
      <c r="N86" s="77">
        <f t="shared" si="14"/>
        <v>67</v>
      </c>
      <c r="O86" s="31">
        <v>67</v>
      </c>
      <c r="P86" s="31">
        <v>0</v>
      </c>
      <c r="Q86" s="31">
        <v>0</v>
      </c>
      <c r="R86" s="77">
        <f t="shared" si="15"/>
        <v>16400</v>
      </c>
      <c r="S86" s="31">
        <v>9986</v>
      </c>
      <c r="T86" s="31">
        <v>6414</v>
      </c>
      <c r="U86" s="77">
        <f t="shared" si="16"/>
        <v>0</v>
      </c>
      <c r="V86" s="31">
        <v>0</v>
      </c>
      <c r="W86" s="31">
        <v>0</v>
      </c>
      <c r="X86" s="77">
        <f t="shared" si="17"/>
        <v>6408</v>
      </c>
      <c r="Y86" s="31">
        <v>5013</v>
      </c>
      <c r="Z86" s="31">
        <v>1395</v>
      </c>
      <c r="AA86" s="79">
        <f t="shared" si="18"/>
        <v>0</v>
      </c>
      <c r="AB86" s="33">
        <v>0</v>
      </c>
      <c r="AC86" s="33">
        <v>0</v>
      </c>
      <c r="AD86" s="80">
        <f t="shared" si="19"/>
        <v>5874</v>
      </c>
      <c r="AE86" s="33">
        <v>0</v>
      </c>
      <c r="AF86" s="33">
        <v>5874</v>
      </c>
      <c r="AG86" s="33">
        <v>0</v>
      </c>
      <c r="AH86" s="49">
        <v>0</v>
      </c>
      <c r="AI86" s="77">
        <f t="shared" si="20"/>
        <v>0</v>
      </c>
      <c r="AJ86" s="31">
        <v>0</v>
      </c>
      <c r="AK86" s="31">
        <v>0</v>
      </c>
      <c r="AL86" s="77">
        <f t="shared" si="21"/>
        <v>207168</v>
      </c>
      <c r="AM86" s="32">
        <v>106430</v>
      </c>
      <c r="AN86" s="32">
        <v>100738</v>
      </c>
      <c r="AO86" s="32">
        <v>0</v>
      </c>
      <c r="AP86" s="32">
        <v>0</v>
      </c>
      <c r="AQ86" s="32">
        <v>0</v>
      </c>
      <c r="AR86" s="32">
        <v>0</v>
      </c>
      <c r="AS86" s="81">
        <f t="shared" si="22"/>
        <v>144767</v>
      </c>
      <c r="AT86" s="32">
        <v>36613</v>
      </c>
      <c r="AU86" s="32">
        <v>108154</v>
      </c>
      <c r="AV86" s="32">
        <v>0</v>
      </c>
      <c r="AW86" s="32">
        <v>0</v>
      </c>
      <c r="AX86" s="32">
        <v>14</v>
      </c>
      <c r="AY86" s="82">
        <f t="shared" si="23"/>
        <v>395942</v>
      </c>
    </row>
    <row r="87" spans="1:51" ht="31.5">
      <c r="A87" s="28" t="s">
        <v>155</v>
      </c>
      <c r="B87" s="29" t="s">
        <v>105</v>
      </c>
      <c r="C87" s="30" t="s">
        <v>156</v>
      </c>
      <c r="D87" s="31">
        <v>0</v>
      </c>
      <c r="E87" s="31">
        <v>0</v>
      </c>
      <c r="F87" s="77">
        <f t="shared" si="12"/>
        <v>1513</v>
      </c>
      <c r="G87" s="31">
        <v>1513</v>
      </c>
      <c r="H87" s="31">
        <v>0</v>
      </c>
      <c r="I87" s="31">
        <v>0</v>
      </c>
      <c r="J87" s="77">
        <f t="shared" si="13"/>
        <v>10396</v>
      </c>
      <c r="K87" s="31">
        <v>0</v>
      </c>
      <c r="L87" s="31">
        <v>10396</v>
      </c>
      <c r="M87" s="36">
        <v>0</v>
      </c>
      <c r="N87" s="77">
        <f t="shared" si="14"/>
        <v>0</v>
      </c>
      <c r="O87" s="31">
        <v>0</v>
      </c>
      <c r="P87" s="31">
        <v>0</v>
      </c>
      <c r="Q87" s="31">
        <v>0</v>
      </c>
      <c r="R87" s="77">
        <f t="shared" si="15"/>
        <v>11180</v>
      </c>
      <c r="S87" s="31">
        <v>6808</v>
      </c>
      <c r="T87" s="31">
        <v>4372</v>
      </c>
      <c r="U87" s="77">
        <f t="shared" si="16"/>
        <v>0</v>
      </c>
      <c r="V87" s="31">
        <v>0</v>
      </c>
      <c r="W87" s="31">
        <v>0</v>
      </c>
      <c r="X87" s="77">
        <f t="shared" si="17"/>
        <v>7020</v>
      </c>
      <c r="Y87" s="31">
        <v>5492</v>
      </c>
      <c r="Z87" s="31">
        <v>1528</v>
      </c>
      <c r="AA87" s="79">
        <f t="shared" si="18"/>
        <v>0</v>
      </c>
      <c r="AB87" s="33">
        <v>0</v>
      </c>
      <c r="AC87" s="33">
        <v>0</v>
      </c>
      <c r="AD87" s="80">
        <f t="shared" si="19"/>
        <v>4753</v>
      </c>
      <c r="AE87" s="33">
        <v>0</v>
      </c>
      <c r="AF87" s="33">
        <v>3784</v>
      </c>
      <c r="AG87" s="33">
        <v>0</v>
      </c>
      <c r="AH87" s="49">
        <v>969</v>
      </c>
      <c r="AI87" s="77">
        <f t="shared" si="20"/>
        <v>0</v>
      </c>
      <c r="AJ87" s="31">
        <v>0</v>
      </c>
      <c r="AK87" s="31">
        <v>0</v>
      </c>
      <c r="AL87" s="77">
        <f t="shared" si="21"/>
        <v>156345</v>
      </c>
      <c r="AM87" s="32">
        <v>80320</v>
      </c>
      <c r="AN87" s="32">
        <v>76025</v>
      </c>
      <c r="AO87" s="32">
        <v>0</v>
      </c>
      <c r="AP87" s="32">
        <v>0</v>
      </c>
      <c r="AQ87" s="32">
        <v>0</v>
      </c>
      <c r="AR87" s="32">
        <v>0</v>
      </c>
      <c r="AS87" s="81">
        <f t="shared" si="22"/>
        <v>123317</v>
      </c>
      <c r="AT87" s="32">
        <v>35419</v>
      </c>
      <c r="AU87" s="32">
        <v>87898</v>
      </c>
      <c r="AV87" s="32">
        <v>0</v>
      </c>
      <c r="AW87" s="32">
        <v>0</v>
      </c>
      <c r="AX87" s="32">
        <v>14</v>
      </c>
      <c r="AY87" s="82">
        <f t="shared" si="23"/>
        <v>314538</v>
      </c>
    </row>
    <row r="88" spans="1:51" ht="31.5">
      <c r="A88" s="28" t="s">
        <v>157</v>
      </c>
      <c r="B88" s="29" t="s">
        <v>105</v>
      </c>
      <c r="C88" s="30" t="s">
        <v>158</v>
      </c>
      <c r="D88" s="31">
        <v>30</v>
      </c>
      <c r="E88" s="31">
        <v>38249</v>
      </c>
      <c r="F88" s="77">
        <f t="shared" si="12"/>
        <v>960</v>
      </c>
      <c r="G88" s="31">
        <v>960</v>
      </c>
      <c r="H88" s="31">
        <v>0</v>
      </c>
      <c r="I88" s="31">
        <v>1281</v>
      </c>
      <c r="J88" s="77">
        <f t="shared" si="13"/>
        <v>65000</v>
      </c>
      <c r="K88" s="31">
        <v>0</v>
      </c>
      <c r="L88" s="31">
        <v>65000</v>
      </c>
      <c r="M88" s="36">
        <v>0</v>
      </c>
      <c r="N88" s="77">
        <f t="shared" si="14"/>
        <v>198</v>
      </c>
      <c r="O88" s="31">
        <v>198</v>
      </c>
      <c r="P88" s="31">
        <v>0</v>
      </c>
      <c r="Q88" s="31">
        <v>0</v>
      </c>
      <c r="R88" s="77">
        <f t="shared" si="15"/>
        <v>20246</v>
      </c>
      <c r="S88" s="31">
        <v>12328</v>
      </c>
      <c r="T88" s="31">
        <v>7918</v>
      </c>
      <c r="U88" s="77">
        <f t="shared" si="16"/>
        <v>0</v>
      </c>
      <c r="V88" s="31">
        <v>0</v>
      </c>
      <c r="W88" s="31">
        <v>0</v>
      </c>
      <c r="X88" s="77">
        <f t="shared" si="17"/>
        <v>6408</v>
      </c>
      <c r="Y88" s="31">
        <v>5013</v>
      </c>
      <c r="Z88" s="31">
        <v>1395</v>
      </c>
      <c r="AA88" s="79">
        <f t="shared" si="18"/>
        <v>0</v>
      </c>
      <c r="AB88" s="33">
        <v>0</v>
      </c>
      <c r="AC88" s="33">
        <v>0</v>
      </c>
      <c r="AD88" s="80">
        <f t="shared" si="19"/>
        <v>15480</v>
      </c>
      <c r="AE88" s="33">
        <v>0</v>
      </c>
      <c r="AF88" s="33">
        <v>8233</v>
      </c>
      <c r="AG88" s="33">
        <v>7247</v>
      </c>
      <c r="AH88" s="49">
        <v>0</v>
      </c>
      <c r="AI88" s="77">
        <f t="shared" si="20"/>
        <v>0</v>
      </c>
      <c r="AJ88" s="31">
        <v>0</v>
      </c>
      <c r="AK88" s="31">
        <v>0</v>
      </c>
      <c r="AL88" s="77">
        <f t="shared" si="21"/>
        <v>324971</v>
      </c>
      <c r="AM88" s="32">
        <v>166950</v>
      </c>
      <c r="AN88" s="32">
        <v>158021</v>
      </c>
      <c r="AO88" s="32">
        <v>0</v>
      </c>
      <c r="AP88" s="32">
        <v>0</v>
      </c>
      <c r="AQ88" s="32">
        <v>0</v>
      </c>
      <c r="AR88" s="32">
        <v>0</v>
      </c>
      <c r="AS88" s="81">
        <f t="shared" si="22"/>
        <v>176404</v>
      </c>
      <c r="AT88" s="32">
        <v>53958</v>
      </c>
      <c r="AU88" s="32">
        <v>122446</v>
      </c>
      <c r="AV88" s="32">
        <v>0</v>
      </c>
      <c r="AW88" s="32">
        <v>0</v>
      </c>
      <c r="AX88" s="32">
        <v>17</v>
      </c>
      <c r="AY88" s="82">
        <f t="shared" si="23"/>
        <v>649244</v>
      </c>
    </row>
    <row r="89" spans="1:51" ht="31.5">
      <c r="A89" s="28" t="s">
        <v>159</v>
      </c>
      <c r="B89" s="29" t="s">
        <v>105</v>
      </c>
      <c r="C89" s="30" t="s">
        <v>160</v>
      </c>
      <c r="D89" s="31">
        <v>0</v>
      </c>
      <c r="E89" s="31">
        <v>41844</v>
      </c>
      <c r="F89" s="77">
        <f t="shared" si="12"/>
        <v>1386</v>
      </c>
      <c r="G89" s="31">
        <v>1386</v>
      </c>
      <c r="H89" s="31">
        <v>0</v>
      </c>
      <c r="I89" s="31">
        <v>2461</v>
      </c>
      <c r="J89" s="77">
        <f t="shared" si="13"/>
        <v>20091</v>
      </c>
      <c r="K89" s="31">
        <v>0</v>
      </c>
      <c r="L89" s="31">
        <v>20091</v>
      </c>
      <c r="M89" s="36">
        <v>0</v>
      </c>
      <c r="N89" s="77">
        <f t="shared" si="14"/>
        <v>0</v>
      </c>
      <c r="O89" s="31">
        <v>0</v>
      </c>
      <c r="P89" s="31">
        <v>0</v>
      </c>
      <c r="Q89" s="31">
        <v>0</v>
      </c>
      <c r="R89" s="77">
        <f t="shared" si="15"/>
        <v>28681</v>
      </c>
      <c r="S89" s="31">
        <v>17464</v>
      </c>
      <c r="T89" s="31">
        <v>11217</v>
      </c>
      <c r="U89" s="77">
        <f t="shared" si="16"/>
        <v>0</v>
      </c>
      <c r="V89" s="31">
        <v>0</v>
      </c>
      <c r="W89" s="31">
        <v>0</v>
      </c>
      <c r="X89" s="77">
        <f t="shared" si="17"/>
        <v>7216</v>
      </c>
      <c r="Y89" s="31">
        <v>5646</v>
      </c>
      <c r="Z89" s="31">
        <v>1570</v>
      </c>
      <c r="AA89" s="79">
        <f t="shared" si="18"/>
        <v>0</v>
      </c>
      <c r="AB89" s="33">
        <v>0</v>
      </c>
      <c r="AC89" s="33">
        <v>0</v>
      </c>
      <c r="AD89" s="80">
        <f t="shared" si="19"/>
        <v>0</v>
      </c>
      <c r="AE89" s="33">
        <v>0</v>
      </c>
      <c r="AF89" s="33">
        <v>0</v>
      </c>
      <c r="AG89" s="33">
        <v>0</v>
      </c>
      <c r="AH89" s="49">
        <v>0</v>
      </c>
      <c r="AI89" s="77">
        <f t="shared" si="20"/>
        <v>0</v>
      </c>
      <c r="AJ89" s="31">
        <v>0</v>
      </c>
      <c r="AK89" s="31">
        <v>0</v>
      </c>
      <c r="AL89" s="77">
        <f t="shared" si="21"/>
        <v>456055</v>
      </c>
      <c r="AM89" s="32">
        <v>234292</v>
      </c>
      <c r="AN89" s="32">
        <v>221763</v>
      </c>
      <c r="AO89" s="32">
        <v>0</v>
      </c>
      <c r="AP89" s="32">
        <v>0</v>
      </c>
      <c r="AQ89" s="32">
        <v>0</v>
      </c>
      <c r="AR89" s="32">
        <v>0</v>
      </c>
      <c r="AS89" s="81">
        <f t="shared" si="22"/>
        <v>258430</v>
      </c>
      <c r="AT89" s="32">
        <v>82921</v>
      </c>
      <c r="AU89" s="32">
        <v>175509</v>
      </c>
      <c r="AV89" s="32">
        <v>0</v>
      </c>
      <c r="AW89" s="32">
        <v>0</v>
      </c>
      <c r="AX89" s="32">
        <v>0</v>
      </c>
      <c r="AY89" s="82">
        <f t="shared" si="23"/>
        <v>816164</v>
      </c>
    </row>
    <row r="90" spans="1:51" ht="31.5">
      <c r="A90" s="28" t="s">
        <v>161</v>
      </c>
      <c r="B90" s="29" t="s">
        <v>105</v>
      </c>
      <c r="C90" s="30" t="s">
        <v>162</v>
      </c>
      <c r="D90" s="31">
        <v>0</v>
      </c>
      <c r="E90" s="31">
        <v>0</v>
      </c>
      <c r="F90" s="77">
        <f t="shared" si="12"/>
        <v>1140</v>
      </c>
      <c r="G90" s="31">
        <v>1140</v>
      </c>
      <c r="H90" s="31">
        <v>0</v>
      </c>
      <c r="I90" s="31">
        <v>1097</v>
      </c>
      <c r="J90" s="77">
        <f t="shared" si="13"/>
        <v>29997</v>
      </c>
      <c r="K90" s="31">
        <v>0</v>
      </c>
      <c r="L90" s="31">
        <v>29997</v>
      </c>
      <c r="M90" s="36">
        <v>0</v>
      </c>
      <c r="N90" s="77">
        <f t="shared" si="14"/>
        <v>0</v>
      </c>
      <c r="O90" s="31">
        <v>0</v>
      </c>
      <c r="P90" s="31">
        <v>0</v>
      </c>
      <c r="Q90" s="31">
        <v>0</v>
      </c>
      <c r="R90" s="77">
        <f t="shared" si="15"/>
        <v>10808</v>
      </c>
      <c r="S90" s="31">
        <v>6581</v>
      </c>
      <c r="T90" s="31">
        <v>4227</v>
      </c>
      <c r="U90" s="77">
        <f t="shared" si="16"/>
        <v>0</v>
      </c>
      <c r="V90" s="31">
        <v>0</v>
      </c>
      <c r="W90" s="31">
        <v>0</v>
      </c>
      <c r="X90" s="77">
        <f>Z90+Y90</f>
        <v>6493</v>
      </c>
      <c r="Y90" s="31">
        <v>5080</v>
      </c>
      <c r="Z90" s="31">
        <v>1413</v>
      </c>
      <c r="AA90" s="79">
        <f t="shared" si="18"/>
        <v>0</v>
      </c>
      <c r="AB90" s="33">
        <v>0</v>
      </c>
      <c r="AC90" s="33">
        <v>0</v>
      </c>
      <c r="AD90" s="80">
        <f t="shared" si="19"/>
        <v>16800</v>
      </c>
      <c r="AE90" s="33">
        <v>0</v>
      </c>
      <c r="AF90" s="33">
        <v>8310</v>
      </c>
      <c r="AG90" s="33">
        <v>8490</v>
      </c>
      <c r="AH90" s="49">
        <v>0</v>
      </c>
      <c r="AI90" s="77">
        <f t="shared" si="20"/>
        <v>0</v>
      </c>
      <c r="AJ90" s="31">
        <v>0</v>
      </c>
      <c r="AK90" s="31">
        <v>0</v>
      </c>
      <c r="AL90" s="77">
        <f t="shared" si="21"/>
        <v>185772</v>
      </c>
      <c r="AM90" s="32">
        <v>95438</v>
      </c>
      <c r="AN90" s="32">
        <v>90334</v>
      </c>
      <c r="AO90" s="32">
        <v>0</v>
      </c>
      <c r="AP90" s="32">
        <v>0</v>
      </c>
      <c r="AQ90" s="32">
        <v>0</v>
      </c>
      <c r="AR90" s="32">
        <v>0</v>
      </c>
      <c r="AS90" s="81">
        <f t="shared" si="22"/>
        <v>112732</v>
      </c>
      <c r="AT90" s="32">
        <v>35587</v>
      </c>
      <c r="AU90" s="32">
        <v>77145</v>
      </c>
      <c r="AV90" s="32">
        <v>0</v>
      </c>
      <c r="AW90" s="32">
        <v>0</v>
      </c>
      <c r="AX90" s="32">
        <v>17</v>
      </c>
      <c r="AY90" s="82">
        <f t="shared" si="23"/>
        <v>364856</v>
      </c>
    </row>
    <row r="91" spans="1:51" s="2" customFormat="1" ht="31.5">
      <c r="A91" s="28" t="s">
        <v>163</v>
      </c>
      <c r="B91" s="29" t="s">
        <v>105</v>
      </c>
      <c r="C91" s="30" t="s">
        <v>164</v>
      </c>
      <c r="D91" s="31">
        <v>30</v>
      </c>
      <c r="E91" s="31">
        <v>0</v>
      </c>
      <c r="F91" s="77">
        <f t="shared" si="12"/>
        <v>2656</v>
      </c>
      <c r="G91" s="31">
        <v>2656</v>
      </c>
      <c r="H91" s="31">
        <v>0</v>
      </c>
      <c r="I91" s="31">
        <v>1936</v>
      </c>
      <c r="J91" s="77">
        <f t="shared" si="13"/>
        <v>39142</v>
      </c>
      <c r="K91" s="31">
        <v>0</v>
      </c>
      <c r="L91" s="31">
        <v>39142</v>
      </c>
      <c r="M91" s="36">
        <v>0</v>
      </c>
      <c r="N91" s="77">
        <f t="shared" si="14"/>
        <v>118</v>
      </c>
      <c r="O91" s="31">
        <v>118</v>
      </c>
      <c r="P91" s="31">
        <v>0</v>
      </c>
      <c r="Q91" s="31">
        <v>0</v>
      </c>
      <c r="R91" s="77">
        <f t="shared" si="15"/>
        <v>25195</v>
      </c>
      <c r="S91" s="31">
        <v>15341</v>
      </c>
      <c r="T91" s="31">
        <v>9854</v>
      </c>
      <c r="U91" s="77">
        <f t="shared" si="16"/>
        <v>0</v>
      </c>
      <c r="V91" s="31">
        <v>0</v>
      </c>
      <c r="W91" s="31">
        <v>0</v>
      </c>
      <c r="X91" s="77">
        <f t="shared" ref="X91:X124" si="24">Z91+Y91</f>
        <v>9710</v>
      </c>
      <c r="Y91" s="31">
        <v>7597</v>
      </c>
      <c r="Z91" s="31">
        <v>2113</v>
      </c>
      <c r="AA91" s="79">
        <f t="shared" si="18"/>
        <v>14331</v>
      </c>
      <c r="AB91" s="33">
        <v>14331</v>
      </c>
      <c r="AC91" s="33">
        <v>0</v>
      </c>
      <c r="AD91" s="80">
        <f t="shared" si="19"/>
        <v>41677</v>
      </c>
      <c r="AE91" s="33">
        <v>0</v>
      </c>
      <c r="AF91" s="33">
        <v>18796</v>
      </c>
      <c r="AG91" s="33">
        <v>22881</v>
      </c>
      <c r="AH91" s="49">
        <v>0</v>
      </c>
      <c r="AI91" s="77">
        <f t="shared" si="20"/>
        <v>0</v>
      </c>
      <c r="AJ91" s="31">
        <v>0</v>
      </c>
      <c r="AK91" s="31">
        <v>0</v>
      </c>
      <c r="AL91" s="77">
        <f t="shared" si="21"/>
        <v>739019</v>
      </c>
      <c r="AM91" s="32">
        <v>379661</v>
      </c>
      <c r="AN91" s="32">
        <v>359358</v>
      </c>
      <c r="AO91" s="32">
        <v>0</v>
      </c>
      <c r="AP91" s="32">
        <v>0</v>
      </c>
      <c r="AQ91" s="32">
        <v>0</v>
      </c>
      <c r="AR91" s="32">
        <v>0</v>
      </c>
      <c r="AS91" s="81">
        <f t="shared" si="22"/>
        <v>498927</v>
      </c>
      <c r="AT91" s="32">
        <v>167325</v>
      </c>
      <c r="AU91" s="32">
        <v>331602</v>
      </c>
      <c r="AV91" s="32">
        <v>0</v>
      </c>
      <c r="AW91" s="32">
        <v>0</v>
      </c>
      <c r="AX91" s="32">
        <v>67</v>
      </c>
      <c r="AY91" s="82">
        <f t="shared" si="23"/>
        <v>1372808</v>
      </c>
    </row>
    <row r="92" spans="1:51" ht="31.5">
      <c r="A92" s="28" t="s">
        <v>165</v>
      </c>
      <c r="B92" s="29" t="s">
        <v>105</v>
      </c>
      <c r="C92" s="30" t="s">
        <v>166</v>
      </c>
      <c r="D92" s="31">
        <v>0</v>
      </c>
      <c r="E92" s="31">
        <v>0</v>
      </c>
      <c r="F92" s="77">
        <f t="shared" si="12"/>
        <v>2997</v>
      </c>
      <c r="G92" s="31">
        <v>2997</v>
      </c>
      <c r="H92" s="31">
        <v>0</v>
      </c>
      <c r="I92" s="31">
        <v>1936</v>
      </c>
      <c r="J92" s="77">
        <f t="shared" si="13"/>
        <v>20614</v>
      </c>
      <c r="K92" s="31">
        <v>0</v>
      </c>
      <c r="L92" s="31">
        <v>20614</v>
      </c>
      <c r="M92" s="36">
        <v>0</v>
      </c>
      <c r="N92" s="77">
        <f t="shared" si="14"/>
        <v>460</v>
      </c>
      <c r="O92" s="31">
        <v>460</v>
      </c>
      <c r="P92" s="31">
        <v>0</v>
      </c>
      <c r="Q92" s="31">
        <v>0</v>
      </c>
      <c r="R92" s="77">
        <f t="shared" si="15"/>
        <v>21509</v>
      </c>
      <c r="S92" s="31">
        <v>13097</v>
      </c>
      <c r="T92" s="31">
        <v>8412</v>
      </c>
      <c r="U92" s="77">
        <f t="shared" si="16"/>
        <v>201</v>
      </c>
      <c r="V92" s="31">
        <v>126</v>
      </c>
      <c r="W92" s="31">
        <v>75</v>
      </c>
      <c r="X92" s="77">
        <f t="shared" si="24"/>
        <v>6408</v>
      </c>
      <c r="Y92" s="31">
        <v>5013</v>
      </c>
      <c r="Z92" s="31">
        <v>1395</v>
      </c>
      <c r="AA92" s="79">
        <f t="shared" si="18"/>
        <v>0</v>
      </c>
      <c r="AB92" s="33">
        <v>0</v>
      </c>
      <c r="AC92" s="33">
        <v>0</v>
      </c>
      <c r="AD92" s="80">
        <f t="shared" si="19"/>
        <v>7035</v>
      </c>
      <c r="AE92" s="33">
        <v>0</v>
      </c>
      <c r="AF92" s="33">
        <v>7035</v>
      </c>
      <c r="AG92" s="33">
        <v>0</v>
      </c>
      <c r="AH92" s="49">
        <v>0</v>
      </c>
      <c r="AI92" s="77">
        <f t="shared" si="20"/>
        <v>0</v>
      </c>
      <c r="AJ92" s="31">
        <v>0</v>
      </c>
      <c r="AK92" s="31">
        <v>0</v>
      </c>
      <c r="AL92" s="77">
        <f t="shared" si="21"/>
        <v>164196</v>
      </c>
      <c r="AM92" s="32">
        <v>84354</v>
      </c>
      <c r="AN92" s="32">
        <v>79842</v>
      </c>
      <c r="AO92" s="32">
        <v>0</v>
      </c>
      <c r="AP92" s="32">
        <v>0</v>
      </c>
      <c r="AQ92" s="32">
        <v>0</v>
      </c>
      <c r="AR92" s="32">
        <v>0</v>
      </c>
      <c r="AS92" s="81">
        <f t="shared" si="22"/>
        <v>181203</v>
      </c>
      <c r="AT92" s="32">
        <v>59744</v>
      </c>
      <c r="AU92" s="32">
        <v>121459</v>
      </c>
      <c r="AV92" s="32">
        <v>0</v>
      </c>
      <c r="AW92" s="32">
        <v>0</v>
      </c>
      <c r="AX92" s="32">
        <v>0</v>
      </c>
      <c r="AY92" s="82">
        <f t="shared" si="23"/>
        <v>406559</v>
      </c>
    </row>
    <row r="93" spans="1:51" ht="31.5">
      <c r="A93" s="28" t="s">
        <v>167</v>
      </c>
      <c r="B93" s="29" t="s">
        <v>105</v>
      </c>
      <c r="C93" s="30" t="s">
        <v>57</v>
      </c>
      <c r="D93" s="31">
        <v>90</v>
      </c>
      <c r="E93" s="31">
        <v>0</v>
      </c>
      <c r="F93" s="77">
        <f t="shared" si="12"/>
        <v>5120</v>
      </c>
      <c r="G93" s="31">
        <v>5120</v>
      </c>
      <c r="H93" s="31">
        <v>0</v>
      </c>
      <c r="I93" s="31">
        <v>2620</v>
      </c>
      <c r="J93" s="77">
        <f t="shared" si="13"/>
        <v>16183</v>
      </c>
      <c r="K93" s="31">
        <v>0</v>
      </c>
      <c r="L93" s="31">
        <v>16183</v>
      </c>
      <c r="M93" s="36">
        <v>0</v>
      </c>
      <c r="N93" s="77">
        <f t="shared" si="14"/>
        <v>401</v>
      </c>
      <c r="O93" s="31">
        <v>401</v>
      </c>
      <c r="P93" s="31">
        <v>0</v>
      </c>
      <c r="Q93" s="31">
        <v>0</v>
      </c>
      <c r="R93" s="77">
        <f t="shared" si="15"/>
        <v>30741</v>
      </c>
      <c r="S93" s="31">
        <v>18718</v>
      </c>
      <c r="T93" s="31">
        <v>12023</v>
      </c>
      <c r="U93" s="77">
        <f t="shared" si="16"/>
        <v>406</v>
      </c>
      <c r="V93" s="31">
        <v>255</v>
      </c>
      <c r="W93" s="31">
        <v>151</v>
      </c>
      <c r="X93" s="77">
        <f t="shared" si="24"/>
        <v>7246</v>
      </c>
      <c r="Y93" s="31">
        <v>5669</v>
      </c>
      <c r="Z93" s="31">
        <v>1577</v>
      </c>
      <c r="AA93" s="79">
        <f t="shared" si="18"/>
        <v>0</v>
      </c>
      <c r="AB93" s="33">
        <v>0</v>
      </c>
      <c r="AC93" s="33">
        <v>0</v>
      </c>
      <c r="AD93" s="80">
        <f t="shared" si="19"/>
        <v>15110</v>
      </c>
      <c r="AE93" s="33">
        <v>0</v>
      </c>
      <c r="AF93" s="33">
        <v>9856</v>
      </c>
      <c r="AG93" s="33">
        <v>5254</v>
      </c>
      <c r="AH93" s="49">
        <v>0</v>
      </c>
      <c r="AI93" s="77">
        <f t="shared" si="20"/>
        <v>0</v>
      </c>
      <c r="AJ93" s="31">
        <v>0</v>
      </c>
      <c r="AK93" s="31">
        <v>0</v>
      </c>
      <c r="AL93" s="77">
        <f t="shared" si="21"/>
        <v>420484</v>
      </c>
      <c r="AM93" s="32">
        <v>216018</v>
      </c>
      <c r="AN93" s="32">
        <v>204466</v>
      </c>
      <c r="AO93" s="32">
        <v>0</v>
      </c>
      <c r="AP93" s="32">
        <v>0</v>
      </c>
      <c r="AQ93" s="32">
        <v>0</v>
      </c>
      <c r="AR93" s="32">
        <v>0</v>
      </c>
      <c r="AS93" s="81">
        <f t="shared" si="22"/>
        <v>268892</v>
      </c>
      <c r="AT93" s="32">
        <v>86431</v>
      </c>
      <c r="AU93" s="32">
        <v>182461</v>
      </c>
      <c r="AV93" s="32">
        <v>0</v>
      </c>
      <c r="AW93" s="32">
        <v>0</v>
      </c>
      <c r="AX93" s="32">
        <v>30</v>
      </c>
      <c r="AY93" s="82">
        <f t="shared" si="23"/>
        <v>767323</v>
      </c>
    </row>
    <row r="94" spans="1:51" ht="31.5">
      <c r="A94" s="28" t="s">
        <v>168</v>
      </c>
      <c r="B94" s="29" t="s">
        <v>105</v>
      </c>
      <c r="C94" s="30" t="s">
        <v>59</v>
      </c>
      <c r="D94" s="31">
        <v>18</v>
      </c>
      <c r="E94" s="31">
        <v>0</v>
      </c>
      <c r="F94" s="77">
        <f t="shared" si="12"/>
        <v>3439</v>
      </c>
      <c r="G94" s="31">
        <v>3439</v>
      </c>
      <c r="H94" s="31">
        <v>0</v>
      </c>
      <c r="I94" s="31">
        <v>1891</v>
      </c>
      <c r="J94" s="77">
        <f t="shared" si="13"/>
        <v>29713</v>
      </c>
      <c r="K94" s="31">
        <v>0</v>
      </c>
      <c r="L94" s="31">
        <v>29713</v>
      </c>
      <c r="M94" s="36">
        <v>0</v>
      </c>
      <c r="N94" s="77">
        <f t="shared" si="14"/>
        <v>107</v>
      </c>
      <c r="O94" s="31">
        <v>107</v>
      </c>
      <c r="P94" s="31">
        <v>0</v>
      </c>
      <c r="Q94" s="31">
        <v>0</v>
      </c>
      <c r="R94" s="77">
        <f t="shared" si="15"/>
        <v>21598</v>
      </c>
      <c r="S94" s="31">
        <v>13151</v>
      </c>
      <c r="T94" s="31">
        <v>8447</v>
      </c>
      <c r="U94" s="77">
        <f t="shared" si="16"/>
        <v>0</v>
      </c>
      <c r="V94" s="31">
        <v>0</v>
      </c>
      <c r="W94" s="31">
        <v>0</v>
      </c>
      <c r="X94" s="77">
        <f t="shared" si="24"/>
        <v>11541</v>
      </c>
      <c r="Y94" s="31">
        <v>9030</v>
      </c>
      <c r="Z94" s="31">
        <v>2511</v>
      </c>
      <c r="AA94" s="79">
        <f t="shared" si="18"/>
        <v>0</v>
      </c>
      <c r="AB94" s="33">
        <v>0</v>
      </c>
      <c r="AC94" s="33">
        <v>0</v>
      </c>
      <c r="AD94" s="80">
        <f t="shared" si="19"/>
        <v>20706</v>
      </c>
      <c r="AE94" s="33">
        <v>0</v>
      </c>
      <c r="AF94" s="33">
        <v>20706</v>
      </c>
      <c r="AG94" s="33">
        <v>0</v>
      </c>
      <c r="AH94" s="49">
        <v>0</v>
      </c>
      <c r="AI94" s="77">
        <f t="shared" si="20"/>
        <v>0</v>
      </c>
      <c r="AJ94" s="31">
        <v>0</v>
      </c>
      <c r="AK94" s="31">
        <v>0</v>
      </c>
      <c r="AL94" s="77">
        <f t="shared" si="21"/>
        <v>807196</v>
      </c>
      <c r="AM94" s="32">
        <v>414686</v>
      </c>
      <c r="AN94" s="32">
        <v>392510</v>
      </c>
      <c r="AO94" s="32">
        <v>0</v>
      </c>
      <c r="AP94" s="32">
        <v>0</v>
      </c>
      <c r="AQ94" s="32">
        <v>0</v>
      </c>
      <c r="AR94" s="32">
        <v>0</v>
      </c>
      <c r="AS94" s="81">
        <f t="shared" si="22"/>
        <v>406019</v>
      </c>
      <c r="AT94" s="32">
        <v>133434</v>
      </c>
      <c r="AU94" s="32">
        <v>272585</v>
      </c>
      <c r="AV94" s="32">
        <v>0</v>
      </c>
      <c r="AW94" s="32">
        <v>0</v>
      </c>
      <c r="AX94" s="32">
        <v>94</v>
      </c>
      <c r="AY94" s="82">
        <f t="shared" si="23"/>
        <v>1302322</v>
      </c>
    </row>
    <row r="95" spans="1:51" ht="31.5">
      <c r="A95" s="28" t="s">
        <v>169</v>
      </c>
      <c r="B95" s="29" t="s">
        <v>105</v>
      </c>
      <c r="C95" s="30" t="s">
        <v>170</v>
      </c>
      <c r="D95" s="31">
        <v>0</v>
      </c>
      <c r="E95" s="31">
        <v>63400</v>
      </c>
      <c r="F95" s="77">
        <f t="shared" si="12"/>
        <v>1288</v>
      </c>
      <c r="G95" s="31">
        <v>1288</v>
      </c>
      <c r="H95" s="31">
        <v>0</v>
      </c>
      <c r="I95" s="31">
        <v>1156</v>
      </c>
      <c r="J95" s="77">
        <f t="shared" si="13"/>
        <v>36803</v>
      </c>
      <c r="K95" s="31">
        <v>0</v>
      </c>
      <c r="L95" s="31">
        <v>36803</v>
      </c>
      <c r="M95" s="36">
        <v>0</v>
      </c>
      <c r="N95" s="77">
        <f t="shared" si="14"/>
        <v>120</v>
      </c>
      <c r="O95" s="31">
        <v>120</v>
      </c>
      <c r="P95" s="31">
        <v>0</v>
      </c>
      <c r="Q95" s="31">
        <v>0</v>
      </c>
      <c r="R95" s="77">
        <f t="shared" si="15"/>
        <v>11493</v>
      </c>
      <c r="S95" s="31">
        <v>6998</v>
      </c>
      <c r="T95" s="31">
        <v>4495</v>
      </c>
      <c r="U95" s="77">
        <f t="shared" si="16"/>
        <v>0</v>
      </c>
      <c r="V95" s="31">
        <v>0</v>
      </c>
      <c r="W95" s="31">
        <v>0</v>
      </c>
      <c r="X95" s="77">
        <f t="shared" si="24"/>
        <v>7020</v>
      </c>
      <c r="Y95" s="31">
        <v>5492</v>
      </c>
      <c r="Z95" s="31">
        <v>1528</v>
      </c>
      <c r="AA95" s="79">
        <f t="shared" si="18"/>
        <v>0</v>
      </c>
      <c r="AB95" s="33">
        <v>0</v>
      </c>
      <c r="AC95" s="33">
        <v>0</v>
      </c>
      <c r="AD95" s="80">
        <f t="shared" si="19"/>
        <v>7000</v>
      </c>
      <c r="AE95" s="33">
        <v>0</v>
      </c>
      <c r="AF95" s="33">
        <v>6091</v>
      </c>
      <c r="AG95" s="33">
        <v>909</v>
      </c>
      <c r="AH95" s="49">
        <v>0</v>
      </c>
      <c r="AI95" s="77">
        <f t="shared" si="20"/>
        <v>0</v>
      </c>
      <c r="AJ95" s="31">
        <v>0</v>
      </c>
      <c r="AK95" s="31">
        <v>0</v>
      </c>
      <c r="AL95" s="77">
        <f t="shared" si="21"/>
        <v>242608</v>
      </c>
      <c r="AM95" s="32">
        <v>124637</v>
      </c>
      <c r="AN95" s="32">
        <v>117971</v>
      </c>
      <c r="AO95" s="32">
        <v>0</v>
      </c>
      <c r="AP95" s="32">
        <v>0</v>
      </c>
      <c r="AQ95" s="32">
        <v>0</v>
      </c>
      <c r="AR95" s="32">
        <v>0</v>
      </c>
      <c r="AS95" s="81">
        <f t="shared" si="22"/>
        <v>139565</v>
      </c>
      <c r="AT95" s="32">
        <v>43028</v>
      </c>
      <c r="AU95" s="32">
        <v>96537</v>
      </c>
      <c r="AV95" s="32">
        <v>0</v>
      </c>
      <c r="AW95" s="32">
        <v>0</v>
      </c>
      <c r="AX95" s="32">
        <v>14</v>
      </c>
      <c r="AY95" s="82">
        <f t="shared" si="23"/>
        <v>510467</v>
      </c>
    </row>
    <row r="96" spans="1:51" ht="31.5">
      <c r="A96" s="28" t="s">
        <v>171</v>
      </c>
      <c r="B96" s="29" t="s">
        <v>105</v>
      </c>
      <c r="C96" s="30" t="s">
        <v>172</v>
      </c>
      <c r="D96" s="31">
        <v>0</v>
      </c>
      <c r="E96" s="31">
        <v>0</v>
      </c>
      <c r="F96" s="77">
        <f t="shared" si="12"/>
        <v>2235</v>
      </c>
      <c r="G96" s="31">
        <v>2235</v>
      </c>
      <c r="H96" s="31">
        <v>0</v>
      </c>
      <c r="I96" s="31">
        <v>2229</v>
      </c>
      <c r="J96" s="77">
        <f t="shared" si="13"/>
        <v>54000</v>
      </c>
      <c r="K96" s="31">
        <v>0</v>
      </c>
      <c r="L96" s="31">
        <v>54000</v>
      </c>
      <c r="M96" s="36">
        <v>0</v>
      </c>
      <c r="N96" s="77">
        <f t="shared" si="14"/>
        <v>101</v>
      </c>
      <c r="O96" s="31">
        <v>101</v>
      </c>
      <c r="P96" s="31">
        <v>0</v>
      </c>
      <c r="Q96" s="31">
        <v>0</v>
      </c>
      <c r="R96" s="77">
        <f t="shared" si="15"/>
        <v>29169</v>
      </c>
      <c r="S96" s="31">
        <v>17761</v>
      </c>
      <c r="T96" s="31">
        <v>11408</v>
      </c>
      <c r="U96" s="77">
        <f t="shared" si="16"/>
        <v>0</v>
      </c>
      <c r="V96" s="31">
        <v>0</v>
      </c>
      <c r="W96" s="31">
        <v>0</v>
      </c>
      <c r="X96" s="77">
        <f t="shared" si="24"/>
        <v>7020</v>
      </c>
      <c r="Y96" s="31">
        <v>5492</v>
      </c>
      <c r="Z96" s="31">
        <v>1528</v>
      </c>
      <c r="AA96" s="79">
        <f t="shared" si="18"/>
        <v>0</v>
      </c>
      <c r="AB96" s="33">
        <v>0</v>
      </c>
      <c r="AC96" s="33">
        <v>0</v>
      </c>
      <c r="AD96" s="80">
        <f t="shared" si="19"/>
        <v>21976</v>
      </c>
      <c r="AE96" s="33">
        <v>0</v>
      </c>
      <c r="AF96" s="33">
        <v>11203</v>
      </c>
      <c r="AG96" s="33">
        <v>10773</v>
      </c>
      <c r="AH96" s="49">
        <v>0</v>
      </c>
      <c r="AI96" s="77">
        <f t="shared" si="20"/>
        <v>0</v>
      </c>
      <c r="AJ96" s="31">
        <v>0</v>
      </c>
      <c r="AK96" s="31">
        <v>0</v>
      </c>
      <c r="AL96" s="77">
        <f t="shared" si="21"/>
        <v>298281</v>
      </c>
      <c r="AM96" s="32">
        <v>153238</v>
      </c>
      <c r="AN96" s="32">
        <v>145043</v>
      </c>
      <c r="AO96" s="32">
        <v>0</v>
      </c>
      <c r="AP96" s="32">
        <v>0</v>
      </c>
      <c r="AQ96" s="32">
        <v>0</v>
      </c>
      <c r="AR96" s="32">
        <v>0</v>
      </c>
      <c r="AS96" s="81">
        <f t="shared" si="22"/>
        <v>225810</v>
      </c>
      <c r="AT96" s="32">
        <v>72826</v>
      </c>
      <c r="AU96" s="32">
        <v>152984</v>
      </c>
      <c r="AV96" s="32">
        <v>0</v>
      </c>
      <c r="AW96" s="32">
        <v>0</v>
      </c>
      <c r="AX96" s="32">
        <v>0</v>
      </c>
      <c r="AY96" s="82">
        <f t="shared" si="23"/>
        <v>640821</v>
      </c>
    </row>
    <row r="97" spans="1:51" ht="31.5">
      <c r="A97" s="28" t="s">
        <v>173</v>
      </c>
      <c r="B97" s="29" t="s">
        <v>105</v>
      </c>
      <c r="C97" s="30" t="s">
        <v>174</v>
      </c>
      <c r="D97" s="31">
        <v>0</v>
      </c>
      <c r="E97" s="31">
        <v>0</v>
      </c>
      <c r="F97" s="77">
        <f t="shared" si="12"/>
        <v>5258</v>
      </c>
      <c r="G97" s="31">
        <v>5258</v>
      </c>
      <c r="H97" s="31">
        <v>0</v>
      </c>
      <c r="I97" s="31">
        <v>2424</v>
      </c>
      <c r="J97" s="77">
        <f t="shared" si="13"/>
        <v>3157</v>
      </c>
      <c r="K97" s="31">
        <v>0</v>
      </c>
      <c r="L97" s="31">
        <v>3157</v>
      </c>
      <c r="M97" s="36">
        <v>0</v>
      </c>
      <c r="N97" s="77">
        <f t="shared" si="14"/>
        <v>284</v>
      </c>
      <c r="O97" s="31">
        <v>284</v>
      </c>
      <c r="P97" s="31">
        <v>0</v>
      </c>
      <c r="Q97" s="31">
        <v>0</v>
      </c>
      <c r="R97" s="77">
        <f t="shared" si="15"/>
        <v>29796</v>
      </c>
      <c r="S97" s="31">
        <v>18143</v>
      </c>
      <c r="T97" s="31">
        <v>11653</v>
      </c>
      <c r="U97" s="77">
        <f t="shared" si="16"/>
        <v>0</v>
      </c>
      <c r="V97" s="31">
        <v>0</v>
      </c>
      <c r="W97" s="31">
        <v>0</v>
      </c>
      <c r="X97" s="77">
        <f t="shared" si="24"/>
        <v>7015</v>
      </c>
      <c r="Y97" s="31">
        <v>5488</v>
      </c>
      <c r="Z97" s="31">
        <v>1527</v>
      </c>
      <c r="AA97" s="79">
        <f t="shared" si="18"/>
        <v>0</v>
      </c>
      <c r="AB97" s="33">
        <v>0</v>
      </c>
      <c r="AC97" s="33">
        <v>0</v>
      </c>
      <c r="AD97" s="80">
        <f t="shared" si="19"/>
        <v>10778</v>
      </c>
      <c r="AE97" s="33">
        <v>0</v>
      </c>
      <c r="AF97" s="33">
        <v>10778</v>
      </c>
      <c r="AG97" s="33">
        <v>0</v>
      </c>
      <c r="AH97" s="49">
        <v>0</v>
      </c>
      <c r="AI97" s="77">
        <f t="shared" si="20"/>
        <v>0</v>
      </c>
      <c r="AJ97" s="31">
        <v>0</v>
      </c>
      <c r="AK97" s="31">
        <v>0</v>
      </c>
      <c r="AL97" s="77">
        <f t="shared" si="21"/>
        <v>372218</v>
      </c>
      <c r="AM97" s="32">
        <v>191222</v>
      </c>
      <c r="AN97" s="32">
        <v>180996</v>
      </c>
      <c r="AO97" s="32">
        <v>0</v>
      </c>
      <c r="AP97" s="32">
        <v>0</v>
      </c>
      <c r="AQ97" s="32">
        <v>0</v>
      </c>
      <c r="AR97" s="32">
        <v>0</v>
      </c>
      <c r="AS97" s="81">
        <f t="shared" si="22"/>
        <v>311340</v>
      </c>
      <c r="AT97" s="32">
        <v>97380</v>
      </c>
      <c r="AU97" s="32">
        <v>213960</v>
      </c>
      <c r="AV97" s="32">
        <v>0</v>
      </c>
      <c r="AW97" s="32">
        <v>0</v>
      </c>
      <c r="AX97" s="32">
        <v>43</v>
      </c>
      <c r="AY97" s="82">
        <f t="shared" si="23"/>
        <v>742313</v>
      </c>
    </row>
    <row r="98" spans="1:51" ht="31.5">
      <c r="A98" s="28" t="s">
        <v>175</v>
      </c>
      <c r="B98" s="29" t="s">
        <v>105</v>
      </c>
      <c r="C98" s="30" t="s">
        <v>176</v>
      </c>
      <c r="D98" s="31">
        <v>0</v>
      </c>
      <c r="E98" s="31">
        <v>0</v>
      </c>
      <c r="F98" s="77">
        <f t="shared" si="12"/>
        <v>1928</v>
      </c>
      <c r="G98" s="31">
        <v>1928</v>
      </c>
      <c r="H98" s="31">
        <v>0</v>
      </c>
      <c r="I98" s="31">
        <v>2060</v>
      </c>
      <c r="J98" s="77">
        <f t="shared" si="13"/>
        <v>59280</v>
      </c>
      <c r="K98" s="31">
        <v>0</v>
      </c>
      <c r="L98" s="31">
        <v>59280</v>
      </c>
      <c r="M98" s="36">
        <v>0</v>
      </c>
      <c r="N98" s="77">
        <f t="shared" si="14"/>
        <v>137</v>
      </c>
      <c r="O98" s="31">
        <v>137</v>
      </c>
      <c r="P98" s="31">
        <v>0</v>
      </c>
      <c r="Q98" s="31">
        <v>0</v>
      </c>
      <c r="R98" s="77">
        <f t="shared" si="15"/>
        <v>19859</v>
      </c>
      <c r="S98" s="31">
        <v>12092</v>
      </c>
      <c r="T98" s="31">
        <v>7767</v>
      </c>
      <c r="U98" s="77">
        <f t="shared" si="16"/>
        <v>0</v>
      </c>
      <c r="V98" s="31">
        <v>0</v>
      </c>
      <c r="W98" s="31">
        <v>0</v>
      </c>
      <c r="X98" s="77">
        <f t="shared" si="24"/>
        <v>6408</v>
      </c>
      <c r="Y98" s="31">
        <v>5013</v>
      </c>
      <c r="Z98" s="31">
        <v>1395</v>
      </c>
      <c r="AA98" s="79">
        <f t="shared" si="18"/>
        <v>0</v>
      </c>
      <c r="AB98" s="33">
        <v>0</v>
      </c>
      <c r="AC98" s="33">
        <v>0</v>
      </c>
      <c r="AD98" s="80">
        <f t="shared" si="19"/>
        <v>23933</v>
      </c>
      <c r="AE98" s="33">
        <v>0</v>
      </c>
      <c r="AF98" s="33">
        <v>11763</v>
      </c>
      <c r="AG98" s="33">
        <v>3170</v>
      </c>
      <c r="AH98" s="49">
        <v>9000</v>
      </c>
      <c r="AI98" s="77">
        <f t="shared" si="20"/>
        <v>0</v>
      </c>
      <c r="AJ98" s="31">
        <v>0</v>
      </c>
      <c r="AK98" s="31">
        <v>0</v>
      </c>
      <c r="AL98" s="77">
        <f t="shared" si="21"/>
        <v>315270</v>
      </c>
      <c r="AM98" s="32">
        <v>161966</v>
      </c>
      <c r="AN98" s="32">
        <v>153304</v>
      </c>
      <c r="AO98" s="32">
        <v>0</v>
      </c>
      <c r="AP98" s="32">
        <v>0</v>
      </c>
      <c r="AQ98" s="32">
        <v>0</v>
      </c>
      <c r="AR98" s="32">
        <v>0</v>
      </c>
      <c r="AS98" s="81">
        <f t="shared" si="22"/>
        <v>208265</v>
      </c>
      <c r="AT98" s="32">
        <v>62854</v>
      </c>
      <c r="AU98" s="32">
        <v>145411</v>
      </c>
      <c r="AV98" s="32">
        <v>0</v>
      </c>
      <c r="AW98" s="32">
        <v>0</v>
      </c>
      <c r="AX98" s="32">
        <v>27</v>
      </c>
      <c r="AY98" s="82">
        <f t="shared" si="23"/>
        <v>637167</v>
      </c>
    </row>
    <row r="99" spans="1:51" ht="31.5">
      <c r="A99" s="28" t="s">
        <v>177</v>
      </c>
      <c r="B99" s="29" t="s">
        <v>105</v>
      </c>
      <c r="C99" s="30" t="s">
        <v>178</v>
      </c>
      <c r="D99" s="31">
        <v>0</v>
      </c>
      <c r="E99" s="31">
        <v>0</v>
      </c>
      <c r="F99" s="77">
        <f t="shared" si="12"/>
        <v>787</v>
      </c>
      <c r="G99" s="31">
        <v>787</v>
      </c>
      <c r="H99" s="31">
        <v>0</v>
      </c>
      <c r="I99" s="31">
        <v>1416</v>
      </c>
      <c r="J99" s="77">
        <f t="shared" si="13"/>
        <v>10771</v>
      </c>
      <c r="K99" s="31">
        <v>0</v>
      </c>
      <c r="L99" s="31">
        <v>10771</v>
      </c>
      <c r="M99" s="36">
        <v>0</v>
      </c>
      <c r="N99" s="77">
        <f t="shared" si="14"/>
        <v>132</v>
      </c>
      <c r="O99" s="31">
        <v>132</v>
      </c>
      <c r="P99" s="31">
        <v>0</v>
      </c>
      <c r="Q99" s="31">
        <v>0</v>
      </c>
      <c r="R99" s="77">
        <f t="shared" si="15"/>
        <v>16464</v>
      </c>
      <c r="S99" s="31">
        <v>10025</v>
      </c>
      <c r="T99" s="31">
        <v>6439</v>
      </c>
      <c r="U99" s="77">
        <f t="shared" si="16"/>
        <v>3990</v>
      </c>
      <c r="V99" s="31">
        <v>2101</v>
      </c>
      <c r="W99" s="31">
        <v>1889</v>
      </c>
      <c r="X99" s="77">
        <f t="shared" si="24"/>
        <v>6408</v>
      </c>
      <c r="Y99" s="31">
        <v>5013</v>
      </c>
      <c r="Z99" s="31">
        <v>1395</v>
      </c>
      <c r="AA99" s="79">
        <f t="shared" si="18"/>
        <v>0</v>
      </c>
      <c r="AB99" s="33">
        <v>0</v>
      </c>
      <c r="AC99" s="33">
        <v>0</v>
      </c>
      <c r="AD99" s="80">
        <f t="shared" si="19"/>
        <v>4870</v>
      </c>
      <c r="AE99" s="33">
        <v>0</v>
      </c>
      <c r="AF99" s="33">
        <v>4870</v>
      </c>
      <c r="AG99" s="33">
        <v>0</v>
      </c>
      <c r="AH99" s="49">
        <v>0</v>
      </c>
      <c r="AI99" s="77">
        <f t="shared" si="20"/>
        <v>0</v>
      </c>
      <c r="AJ99" s="31">
        <v>0</v>
      </c>
      <c r="AK99" s="31">
        <v>0</v>
      </c>
      <c r="AL99" s="77">
        <f t="shared" si="21"/>
        <v>226611</v>
      </c>
      <c r="AM99" s="32">
        <v>116418</v>
      </c>
      <c r="AN99" s="32">
        <v>110193</v>
      </c>
      <c r="AO99" s="32">
        <v>0</v>
      </c>
      <c r="AP99" s="32">
        <v>0</v>
      </c>
      <c r="AQ99" s="32">
        <v>0</v>
      </c>
      <c r="AR99" s="32">
        <v>0</v>
      </c>
      <c r="AS99" s="81">
        <f t="shared" si="22"/>
        <v>135334</v>
      </c>
      <c r="AT99" s="32">
        <v>38609</v>
      </c>
      <c r="AU99" s="32">
        <v>96725</v>
      </c>
      <c r="AV99" s="32">
        <v>0</v>
      </c>
      <c r="AW99" s="32">
        <v>0</v>
      </c>
      <c r="AX99" s="32">
        <v>14</v>
      </c>
      <c r="AY99" s="82">
        <f t="shared" si="23"/>
        <v>406797</v>
      </c>
    </row>
    <row r="100" spans="1:51" ht="31.5">
      <c r="A100" s="28" t="s">
        <v>179</v>
      </c>
      <c r="B100" s="29" t="s">
        <v>105</v>
      </c>
      <c r="C100" s="30" t="s">
        <v>180</v>
      </c>
      <c r="D100" s="31">
        <v>0</v>
      </c>
      <c r="E100" s="31">
        <v>0</v>
      </c>
      <c r="F100" s="77">
        <f t="shared" si="12"/>
        <v>975</v>
      </c>
      <c r="G100" s="31">
        <v>975</v>
      </c>
      <c r="H100" s="31">
        <v>0</v>
      </c>
      <c r="I100" s="31">
        <v>739</v>
      </c>
      <c r="J100" s="77">
        <f t="shared" si="13"/>
        <v>4693</v>
      </c>
      <c r="K100" s="31">
        <v>0</v>
      </c>
      <c r="L100" s="31">
        <v>4693</v>
      </c>
      <c r="M100" s="36">
        <v>0</v>
      </c>
      <c r="N100" s="77">
        <f t="shared" si="14"/>
        <v>190</v>
      </c>
      <c r="O100" s="31">
        <v>190</v>
      </c>
      <c r="P100" s="31">
        <v>0</v>
      </c>
      <c r="Q100" s="31">
        <v>0</v>
      </c>
      <c r="R100" s="77">
        <f t="shared" si="15"/>
        <v>9568</v>
      </c>
      <c r="S100" s="31">
        <v>5826</v>
      </c>
      <c r="T100" s="31">
        <v>3742</v>
      </c>
      <c r="U100" s="77">
        <f t="shared" si="16"/>
        <v>0</v>
      </c>
      <c r="V100" s="31">
        <v>0</v>
      </c>
      <c r="W100" s="31">
        <v>0</v>
      </c>
      <c r="X100" s="77">
        <f t="shared" si="24"/>
        <v>6408</v>
      </c>
      <c r="Y100" s="31">
        <v>5013</v>
      </c>
      <c r="Z100" s="31">
        <v>1395</v>
      </c>
      <c r="AA100" s="79">
        <f t="shared" si="18"/>
        <v>0</v>
      </c>
      <c r="AB100" s="33">
        <v>0</v>
      </c>
      <c r="AC100" s="33">
        <v>0</v>
      </c>
      <c r="AD100" s="80">
        <f t="shared" si="19"/>
        <v>15500</v>
      </c>
      <c r="AE100" s="33">
        <v>0</v>
      </c>
      <c r="AF100" s="33">
        <v>6927</v>
      </c>
      <c r="AG100" s="33">
        <v>8573</v>
      </c>
      <c r="AH100" s="49">
        <v>0</v>
      </c>
      <c r="AI100" s="77">
        <f t="shared" si="20"/>
        <v>0</v>
      </c>
      <c r="AJ100" s="31">
        <v>0</v>
      </c>
      <c r="AK100" s="31">
        <v>0</v>
      </c>
      <c r="AL100" s="77">
        <f t="shared" si="21"/>
        <v>272527</v>
      </c>
      <c r="AM100" s="32">
        <v>140007</v>
      </c>
      <c r="AN100" s="32">
        <v>132520</v>
      </c>
      <c r="AO100" s="32">
        <v>0</v>
      </c>
      <c r="AP100" s="32">
        <v>0</v>
      </c>
      <c r="AQ100" s="32">
        <v>0</v>
      </c>
      <c r="AR100" s="32">
        <v>0</v>
      </c>
      <c r="AS100" s="81">
        <f t="shared" si="22"/>
        <v>167613</v>
      </c>
      <c r="AT100" s="32">
        <v>51541</v>
      </c>
      <c r="AU100" s="32">
        <v>116072</v>
      </c>
      <c r="AV100" s="32">
        <v>0</v>
      </c>
      <c r="AW100" s="32">
        <v>0</v>
      </c>
      <c r="AX100" s="32">
        <v>0</v>
      </c>
      <c r="AY100" s="82">
        <f t="shared" si="23"/>
        <v>478213</v>
      </c>
    </row>
    <row r="101" spans="1:51" ht="31.5">
      <c r="A101" s="28" t="s">
        <v>181</v>
      </c>
      <c r="B101" s="29" t="s">
        <v>105</v>
      </c>
      <c r="C101" s="30" t="s">
        <v>65</v>
      </c>
      <c r="D101" s="31">
        <v>0</v>
      </c>
      <c r="E101" s="31">
        <v>0</v>
      </c>
      <c r="F101" s="77">
        <f t="shared" si="12"/>
        <v>2488</v>
      </c>
      <c r="G101" s="31">
        <v>2488</v>
      </c>
      <c r="H101" s="31">
        <v>0</v>
      </c>
      <c r="I101" s="31">
        <v>2409</v>
      </c>
      <c r="J101" s="77">
        <f t="shared" si="13"/>
        <v>76673</v>
      </c>
      <c r="K101" s="31">
        <v>0</v>
      </c>
      <c r="L101" s="31">
        <v>76673</v>
      </c>
      <c r="M101" s="36">
        <v>0</v>
      </c>
      <c r="N101" s="77">
        <f t="shared" si="14"/>
        <v>335</v>
      </c>
      <c r="O101" s="31">
        <v>335</v>
      </c>
      <c r="P101" s="31">
        <v>0</v>
      </c>
      <c r="Q101" s="31">
        <v>0</v>
      </c>
      <c r="R101" s="77">
        <f t="shared" si="15"/>
        <v>27722</v>
      </c>
      <c r="S101" s="31">
        <v>16880</v>
      </c>
      <c r="T101" s="31">
        <v>10842</v>
      </c>
      <c r="U101" s="77">
        <f t="shared" si="16"/>
        <v>0</v>
      </c>
      <c r="V101" s="31">
        <v>0</v>
      </c>
      <c r="W101" s="31">
        <v>0</v>
      </c>
      <c r="X101" s="77">
        <f t="shared" si="24"/>
        <v>8518</v>
      </c>
      <c r="Y101" s="31">
        <v>6664</v>
      </c>
      <c r="Z101" s="31">
        <v>1854</v>
      </c>
      <c r="AA101" s="79">
        <f t="shared" si="18"/>
        <v>0</v>
      </c>
      <c r="AB101" s="33">
        <v>0</v>
      </c>
      <c r="AC101" s="33">
        <v>0</v>
      </c>
      <c r="AD101" s="80">
        <f t="shared" si="19"/>
        <v>27517</v>
      </c>
      <c r="AE101" s="33">
        <v>0</v>
      </c>
      <c r="AF101" s="33">
        <v>16161</v>
      </c>
      <c r="AG101" s="33">
        <v>11356</v>
      </c>
      <c r="AH101" s="49">
        <v>0</v>
      </c>
      <c r="AI101" s="77">
        <f t="shared" si="20"/>
        <v>0</v>
      </c>
      <c r="AJ101" s="31">
        <v>0</v>
      </c>
      <c r="AK101" s="31">
        <v>0</v>
      </c>
      <c r="AL101" s="77">
        <f t="shared" si="21"/>
        <v>491519</v>
      </c>
      <c r="AM101" s="32">
        <v>252511</v>
      </c>
      <c r="AN101" s="32">
        <v>239008</v>
      </c>
      <c r="AO101" s="32">
        <v>0</v>
      </c>
      <c r="AP101" s="32">
        <v>0</v>
      </c>
      <c r="AQ101" s="32">
        <v>0</v>
      </c>
      <c r="AR101" s="32">
        <v>0</v>
      </c>
      <c r="AS101" s="81">
        <f t="shared" si="22"/>
        <v>292936</v>
      </c>
      <c r="AT101" s="32">
        <v>84962</v>
      </c>
      <c r="AU101" s="32">
        <v>207974</v>
      </c>
      <c r="AV101" s="32">
        <v>0</v>
      </c>
      <c r="AW101" s="32">
        <v>0</v>
      </c>
      <c r="AX101" s="32">
        <v>45</v>
      </c>
      <c r="AY101" s="82">
        <f t="shared" si="23"/>
        <v>930162</v>
      </c>
    </row>
    <row r="102" spans="1:51" ht="31.5">
      <c r="A102" s="28" t="s">
        <v>182</v>
      </c>
      <c r="B102" s="29" t="s">
        <v>105</v>
      </c>
      <c r="C102" s="30" t="s">
        <v>67</v>
      </c>
      <c r="D102" s="31">
        <v>0</v>
      </c>
      <c r="E102" s="31">
        <v>0</v>
      </c>
      <c r="F102" s="77">
        <f t="shared" si="12"/>
        <v>2937</v>
      </c>
      <c r="G102" s="31">
        <v>2937</v>
      </c>
      <c r="H102" s="31">
        <v>0</v>
      </c>
      <c r="I102" s="31">
        <v>2437</v>
      </c>
      <c r="J102" s="77">
        <f t="shared" si="13"/>
        <v>32890</v>
      </c>
      <c r="K102" s="31">
        <v>0</v>
      </c>
      <c r="L102" s="31">
        <v>32890</v>
      </c>
      <c r="M102" s="36">
        <v>0</v>
      </c>
      <c r="N102" s="77">
        <f t="shared" si="14"/>
        <v>107</v>
      </c>
      <c r="O102" s="31">
        <v>107</v>
      </c>
      <c r="P102" s="31">
        <v>0</v>
      </c>
      <c r="Q102" s="31">
        <v>0</v>
      </c>
      <c r="R102" s="77">
        <f t="shared" si="15"/>
        <v>28271</v>
      </c>
      <c r="S102" s="31">
        <v>17214</v>
      </c>
      <c r="T102" s="31">
        <v>11057</v>
      </c>
      <c r="U102" s="77">
        <f t="shared" si="16"/>
        <v>0</v>
      </c>
      <c r="V102" s="31">
        <v>0</v>
      </c>
      <c r="W102" s="31">
        <v>0</v>
      </c>
      <c r="X102" s="77">
        <f t="shared" si="24"/>
        <v>9594</v>
      </c>
      <c r="Y102" s="31">
        <v>7506</v>
      </c>
      <c r="Z102" s="31">
        <v>2088</v>
      </c>
      <c r="AA102" s="79">
        <f t="shared" si="18"/>
        <v>0</v>
      </c>
      <c r="AB102" s="33">
        <v>0</v>
      </c>
      <c r="AC102" s="33">
        <v>0</v>
      </c>
      <c r="AD102" s="80">
        <f t="shared" si="19"/>
        <v>21040</v>
      </c>
      <c r="AE102" s="33">
        <v>0</v>
      </c>
      <c r="AF102" s="33">
        <v>15538</v>
      </c>
      <c r="AG102" s="33">
        <v>5502</v>
      </c>
      <c r="AH102" s="49">
        <v>0</v>
      </c>
      <c r="AI102" s="77">
        <f t="shared" si="20"/>
        <v>0</v>
      </c>
      <c r="AJ102" s="31">
        <v>0</v>
      </c>
      <c r="AK102" s="31">
        <v>0</v>
      </c>
      <c r="AL102" s="77">
        <f t="shared" si="21"/>
        <v>638992</v>
      </c>
      <c r="AM102" s="32">
        <v>328274</v>
      </c>
      <c r="AN102" s="32">
        <v>310718</v>
      </c>
      <c r="AO102" s="32">
        <v>0</v>
      </c>
      <c r="AP102" s="32">
        <v>0</v>
      </c>
      <c r="AQ102" s="32">
        <v>0</v>
      </c>
      <c r="AR102" s="32">
        <v>0</v>
      </c>
      <c r="AS102" s="81">
        <f t="shared" si="22"/>
        <v>423055</v>
      </c>
      <c r="AT102" s="32">
        <v>131498</v>
      </c>
      <c r="AU102" s="32">
        <v>291557</v>
      </c>
      <c r="AV102" s="32">
        <v>0</v>
      </c>
      <c r="AW102" s="32">
        <v>0</v>
      </c>
      <c r="AX102" s="32">
        <v>54</v>
      </c>
      <c r="AY102" s="82">
        <f t="shared" si="23"/>
        <v>1159377</v>
      </c>
    </row>
    <row r="103" spans="1:51" ht="31.5">
      <c r="A103" s="28" t="s">
        <v>183</v>
      </c>
      <c r="B103" s="29" t="s">
        <v>105</v>
      </c>
      <c r="C103" s="30" t="s">
        <v>77</v>
      </c>
      <c r="D103" s="31">
        <v>0</v>
      </c>
      <c r="E103" s="31">
        <v>58328</v>
      </c>
      <c r="F103" s="77">
        <f t="shared" si="12"/>
        <v>9006</v>
      </c>
      <c r="G103" s="31">
        <v>9006</v>
      </c>
      <c r="H103" s="31">
        <v>0</v>
      </c>
      <c r="I103" s="31">
        <v>7597</v>
      </c>
      <c r="J103" s="77">
        <f t="shared" si="13"/>
        <v>65891</v>
      </c>
      <c r="K103" s="31">
        <v>0</v>
      </c>
      <c r="L103" s="31">
        <v>65891</v>
      </c>
      <c r="M103" s="36">
        <v>0</v>
      </c>
      <c r="N103" s="77">
        <f t="shared" si="14"/>
        <v>124</v>
      </c>
      <c r="O103" s="31">
        <v>124</v>
      </c>
      <c r="P103" s="31">
        <v>0</v>
      </c>
      <c r="Q103" s="31">
        <v>0</v>
      </c>
      <c r="R103" s="77">
        <f t="shared" si="15"/>
        <v>77511</v>
      </c>
      <c r="S103" s="31">
        <v>47196</v>
      </c>
      <c r="T103" s="31">
        <v>30315</v>
      </c>
      <c r="U103" s="77">
        <f t="shared" si="16"/>
        <v>0</v>
      </c>
      <c r="V103" s="31">
        <v>0</v>
      </c>
      <c r="W103" s="31">
        <v>0</v>
      </c>
      <c r="X103" s="77">
        <f t="shared" si="24"/>
        <v>17126</v>
      </c>
      <c r="Y103" s="31">
        <v>13400</v>
      </c>
      <c r="Z103" s="31">
        <v>3726</v>
      </c>
      <c r="AA103" s="79">
        <f t="shared" si="18"/>
        <v>0</v>
      </c>
      <c r="AB103" s="33">
        <v>0</v>
      </c>
      <c r="AC103" s="33">
        <v>0</v>
      </c>
      <c r="AD103" s="80">
        <f t="shared" si="19"/>
        <v>20000</v>
      </c>
      <c r="AE103" s="33">
        <v>0</v>
      </c>
      <c r="AF103" s="33">
        <v>18429</v>
      </c>
      <c r="AG103" s="33">
        <v>1571</v>
      </c>
      <c r="AH103" s="49">
        <v>0</v>
      </c>
      <c r="AI103" s="77">
        <f t="shared" si="20"/>
        <v>0</v>
      </c>
      <c r="AJ103" s="31">
        <v>0</v>
      </c>
      <c r="AK103" s="31">
        <v>0</v>
      </c>
      <c r="AL103" s="77">
        <f t="shared" si="21"/>
        <v>1005857</v>
      </c>
      <c r="AM103" s="32">
        <v>516746</v>
      </c>
      <c r="AN103" s="32">
        <v>489111</v>
      </c>
      <c r="AO103" s="32">
        <v>0</v>
      </c>
      <c r="AP103" s="32">
        <v>0</v>
      </c>
      <c r="AQ103" s="32">
        <v>0</v>
      </c>
      <c r="AR103" s="32">
        <v>0</v>
      </c>
      <c r="AS103" s="81">
        <f t="shared" si="22"/>
        <v>668390</v>
      </c>
      <c r="AT103" s="32">
        <v>213750</v>
      </c>
      <c r="AU103" s="32">
        <v>454640</v>
      </c>
      <c r="AV103" s="32">
        <v>0</v>
      </c>
      <c r="AW103" s="32">
        <v>0</v>
      </c>
      <c r="AX103" s="32">
        <v>73</v>
      </c>
      <c r="AY103" s="82">
        <f t="shared" si="23"/>
        <v>1929903</v>
      </c>
    </row>
    <row r="104" spans="1:51" ht="31.5">
      <c r="A104" s="28" t="s">
        <v>184</v>
      </c>
      <c r="B104" s="29" t="s">
        <v>105</v>
      </c>
      <c r="C104" s="30" t="s">
        <v>185</v>
      </c>
      <c r="D104" s="31">
        <v>30</v>
      </c>
      <c r="E104" s="31">
        <v>38040</v>
      </c>
      <c r="F104" s="77">
        <f t="shared" si="12"/>
        <v>2155</v>
      </c>
      <c r="G104" s="31">
        <v>2155</v>
      </c>
      <c r="H104" s="31">
        <v>0</v>
      </c>
      <c r="I104" s="31">
        <v>2629</v>
      </c>
      <c r="J104" s="77">
        <f t="shared" si="13"/>
        <v>31129</v>
      </c>
      <c r="K104" s="31">
        <v>0</v>
      </c>
      <c r="L104" s="31">
        <v>31129</v>
      </c>
      <c r="M104" s="36">
        <v>0</v>
      </c>
      <c r="N104" s="77">
        <f t="shared" si="14"/>
        <v>291</v>
      </c>
      <c r="O104" s="31">
        <v>291</v>
      </c>
      <c r="P104" s="31">
        <v>0</v>
      </c>
      <c r="Q104" s="31">
        <v>0</v>
      </c>
      <c r="R104" s="77">
        <f t="shared" si="15"/>
        <v>31565</v>
      </c>
      <c r="S104" s="31">
        <v>19220</v>
      </c>
      <c r="T104" s="31">
        <v>12345</v>
      </c>
      <c r="U104" s="77">
        <f t="shared" si="16"/>
        <v>0</v>
      </c>
      <c r="V104" s="31">
        <v>0</v>
      </c>
      <c r="W104" s="31">
        <v>0</v>
      </c>
      <c r="X104" s="77">
        <f t="shared" si="24"/>
        <v>8277</v>
      </c>
      <c r="Y104" s="31">
        <v>6476</v>
      </c>
      <c r="Z104" s="31">
        <v>1801</v>
      </c>
      <c r="AA104" s="79">
        <f t="shared" si="18"/>
        <v>0</v>
      </c>
      <c r="AB104" s="33">
        <v>0</v>
      </c>
      <c r="AC104" s="33">
        <v>0</v>
      </c>
      <c r="AD104" s="80">
        <f t="shared" si="19"/>
        <v>36236</v>
      </c>
      <c r="AE104" s="33">
        <v>0</v>
      </c>
      <c r="AF104" s="33">
        <v>13948</v>
      </c>
      <c r="AG104" s="33">
        <v>22288</v>
      </c>
      <c r="AH104" s="49">
        <v>0</v>
      </c>
      <c r="AI104" s="77">
        <f t="shared" si="20"/>
        <v>0</v>
      </c>
      <c r="AJ104" s="31">
        <v>0</v>
      </c>
      <c r="AK104" s="31">
        <v>0</v>
      </c>
      <c r="AL104" s="77">
        <f t="shared" si="21"/>
        <v>480407</v>
      </c>
      <c r="AM104" s="32">
        <v>246803</v>
      </c>
      <c r="AN104" s="32">
        <v>233604</v>
      </c>
      <c r="AO104" s="32">
        <v>0</v>
      </c>
      <c r="AP104" s="32">
        <v>0</v>
      </c>
      <c r="AQ104" s="32">
        <v>0</v>
      </c>
      <c r="AR104" s="32">
        <v>0</v>
      </c>
      <c r="AS104" s="81">
        <f t="shared" si="22"/>
        <v>302326</v>
      </c>
      <c r="AT104" s="32">
        <v>89001</v>
      </c>
      <c r="AU104" s="32">
        <v>213325</v>
      </c>
      <c r="AV104" s="32">
        <v>0</v>
      </c>
      <c r="AW104" s="32">
        <v>0</v>
      </c>
      <c r="AX104" s="32">
        <v>0</v>
      </c>
      <c r="AY104" s="82">
        <f t="shared" si="23"/>
        <v>933085</v>
      </c>
    </row>
    <row r="105" spans="1:51" ht="31.5">
      <c r="A105" s="28" t="s">
        <v>186</v>
      </c>
      <c r="B105" s="29" t="s">
        <v>105</v>
      </c>
      <c r="C105" s="30" t="s">
        <v>187</v>
      </c>
      <c r="D105" s="31">
        <v>0</v>
      </c>
      <c r="E105" s="31">
        <v>0</v>
      </c>
      <c r="F105" s="77">
        <f t="shared" si="12"/>
        <v>1943</v>
      </c>
      <c r="G105" s="31">
        <v>1943</v>
      </c>
      <c r="H105" s="31">
        <v>0</v>
      </c>
      <c r="I105" s="31">
        <v>1168</v>
      </c>
      <c r="J105" s="77">
        <f t="shared" si="13"/>
        <v>6000</v>
      </c>
      <c r="K105" s="31">
        <v>0</v>
      </c>
      <c r="L105" s="31">
        <v>6000</v>
      </c>
      <c r="M105" s="36">
        <v>0</v>
      </c>
      <c r="N105" s="77">
        <f t="shared" si="14"/>
        <v>501</v>
      </c>
      <c r="O105" s="31">
        <v>501</v>
      </c>
      <c r="P105" s="31">
        <v>0</v>
      </c>
      <c r="Q105" s="31">
        <v>0</v>
      </c>
      <c r="R105" s="77">
        <f t="shared" si="15"/>
        <v>10861</v>
      </c>
      <c r="S105" s="31">
        <v>6613</v>
      </c>
      <c r="T105" s="31">
        <v>4248</v>
      </c>
      <c r="U105" s="77">
        <f t="shared" si="16"/>
        <v>6624</v>
      </c>
      <c r="V105" s="31">
        <v>0</v>
      </c>
      <c r="W105" s="31">
        <v>6624</v>
      </c>
      <c r="X105" s="77">
        <f t="shared" si="24"/>
        <v>6698</v>
      </c>
      <c r="Y105" s="31">
        <v>5240</v>
      </c>
      <c r="Z105" s="31">
        <v>1458</v>
      </c>
      <c r="AA105" s="79">
        <f t="shared" si="18"/>
        <v>0</v>
      </c>
      <c r="AB105" s="33">
        <v>0</v>
      </c>
      <c r="AC105" s="33">
        <v>0</v>
      </c>
      <c r="AD105" s="80">
        <f t="shared" si="19"/>
        <v>6921</v>
      </c>
      <c r="AE105" s="33">
        <v>0</v>
      </c>
      <c r="AF105" s="33">
        <v>6921</v>
      </c>
      <c r="AG105" s="33">
        <v>0</v>
      </c>
      <c r="AH105" s="49">
        <v>0</v>
      </c>
      <c r="AI105" s="77">
        <f t="shared" si="20"/>
        <v>0</v>
      </c>
      <c r="AJ105" s="31">
        <v>0</v>
      </c>
      <c r="AK105" s="31">
        <v>0</v>
      </c>
      <c r="AL105" s="77">
        <f t="shared" si="21"/>
        <v>147677</v>
      </c>
      <c r="AM105" s="32">
        <v>75867</v>
      </c>
      <c r="AN105" s="32">
        <v>71810</v>
      </c>
      <c r="AO105" s="32">
        <v>0</v>
      </c>
      <c r="AP105" s="32">
        <v>0</v>
      </c>
      <c r="AQ105" s="32">
        <v>0</v>
      </c>
      <c r="AR105" s="32">
        <v>0</v>
      </c>
      <c r="AS105" s="81">
        <f t="shared" si="22"/>
        <v>122539</v>
      </c>
      <c r="AT105" s="32">
        <v>44721</v>
      </c>
      <c r="AU105" s="32">
        <v>77818</v>
      </c>
      <c r="AV105" s="32">
        <v>0</v>
      </c>
      <c r="AW105" s="32">
        <v>0</v>
      </c>
      <c r="AX105" s="32">
        <v>0</v>
      </c>
      <c r="AY105" s="82">
        <f t="shared" si="23"/>
        <v>310932</v>
      </c>
    </row>
    <row r="106" spans="1:51" ht="31.5">
      <c r="A106" s="28" t="s">
        <v>188</v>
      </c>
      <c r="B106" s="29" t="s">
        <v>105</v>
      </c>
      <c r="C106" s="30" t="s">
        <v>189</v>
      </c>
      <c r="D106" s="31">
        <v>12</v>
      </c>
      <c r="E106" s="31">
        <v>0</v>
      </c>
      <c r="F106" s="77">
        <f t="shared" si="12"/>
        <v>1340</v>
      </c>
      <c r="G106" s="31">
        <v>1340</v>
      </c>
      <c r="H106" s="31">
        <v>0</v>
      </c>
      <c r="I106" s="31">
        <v>940</v>
      </c>
      <c r="J106" s="77">
        <f t="shared" si="13"/>
        <v>18782</v>
      </c>
      <c r="K106" s="31">
        <v>0</v>
      </c>
      <c r="L106" s="31">
        <v>18782</v>
      </c>
      <c r="M106" s="36">
        <v>0</v>
      </c>
      <c r="N106" s="77">
        <f t="shared" si="14"/>
        <v>52</v>
      </c>
      <c r="O106" s="31">
        <v>52</v>
      </c>
      <c r="P106" s="31">
        <v>0</v>
      </c>
      <c r="Q106" s="31">
        <v>0</v>
      </c>
      <c r="R106" s="77">
        <f t="shared" si="15"/>
        <v>13615</v>
      </c>
      <c r="S106" s="31">
        <v>8290</v>
      </c>
      <c r="T106" s="31">
        <v>5325</v>
      </c>
      <c r="U106" s="77">
        <f t="shared" si="16"/>
        <v>0</v>
      </c>
      <c r="V106" s="31">
        <v>0</v>
      </c>
      <c r="W106" s="31">
        <v>0</v>
      </c>
      <c r="X106" s="77">
        <f t="shared" si="24"/>
        <v>6566</v>
      </c>
      <c r="Y106" s="31">
        <v>5137</v>
      </c>
      <c r="Z106" s="31">
        <v>1429</v>
      </c>
      <c r="AA106" s="79">
        <f t="shared" si="18"/>
        <v>0</v>
      </c>
      <c r="AB106" s="33">
        <v>0</v>
      </c>
      <c r="AC106" s="33">
        <v>0</v>
      </c>
      <c r="AD106" s="80">
        <f t="shared" si="19"/>
        <v>10272</v>
      </c>
      <c r="AE106" s="33">
        <v>0</v>
      </c>
      <c r="AF106" s="33">
        <v>10272</v>
      </c>
      <c r="AG106" s="33">
        <v>0</v>
      </c>
      <c r="AH106" s="49">
        <v>0</v>
      </c>
      <c r="AI106" s="77">
        <f t="shared" si="20"/>
        <v>0</v>
      </c>
      <c r="AJ106" s="31">
        <v>0</v>
      </c>
      <c r="AK106" s="31">
        <v>0</v>
      </c>
      <c r="AL106" s="77">
        <f t="shared" si="21"/>
        <v>412037</v>
      </c>
      <c r="AM106" s="32">
        <v>211679</v>
      </c>
      <c r="AN106" s="32">
        <v>200358</v>
      </c>
      <c r="AO106" s="32">
        <v>0</v>
      </c>
      <c r="AP106" s="32">
        <v>0</v>
      </c>
      <c r="AQ106" s="32">
        <v>0</v>
      </c>
      <c r="AR106" s="32">
        <v>0</v>
      </c>
      <c r="AS106" s="81">
        <f t="shared" si="22"/>
        <v>209052</v>
      </c>
      <c r="AT106" s="32">
        <v>55440</v>
      </c>
      <c r="AU106" s="32">
        <v>153612</v>
      </c>
      <c r="AV106" s="32">
        <v>0</v>
      </c>
      <c r="AW106" s="32">
        <v>0</v>
      </c>
      <c r="AX106" s="32">
        <v>23</v>
      </c>
      <c r="AY106" s="82">
        <f t="shared" si="23"/>
        <v>672691</v>
      </c>
    </row>
    <row r="107" spans="1:51" ht="31.5">
      <c r="A107" s="28" t="s">
        <v>190</v>
      </c>
      <c r="B107" s="29" t="s">
        <v>105</v>
      </c>
      <c r="C107" s="30" t="s">
        <v>191</v>
      </c>
      <c r="D107" s="31">
        <v>0</v>
      </c>
      <c r="E107" s="31">
        <v>0</v>
      </c>
      <c r="F107" s="77">
        <f t="shared" si="12"/>
        <v>1086</v>
      </c>
      <c r="G107" s="31">
        <v>1086</v>
      </c>
      <c r="H107" s="31">
        <v>0</v>
      </c>
      <c r="I107" s="31">
        <v>462</v>
      </c>
      <c r="J107" s="77">
        <f t="shared" si="13"/>
        <v>6346</v>
      </c>
      <c r="K107" s="31">
        <v>0</v>
      </c>
      <c r="L107" s="31">
        <v>6346</v>
      </c>
      <c r="M107" s="36">
        <v>0</v>
      </c>
      <c r="N107" s="77">
        <f t="shared" si="14"/>
        <v>0</v>
      </c>
      <c r="O107" s="31">
        <v>0</v>
      </c>
      <c r="P107" s="31">
        <v>0</v>
      </c>
      <c r="Q107" s="31">
        <v>0</v>
      </c>
      <c r="R107" s="77">
        <f t="shared" si="15"/>
        <v>4974</v>
      </c>
      <c r="S107" s="31">
        <v>3029</v>
      </c>
      <c r="T107" s="31">
        <v>1945</v>
      </c>
      <c r="U107" s="77">
        <f t="shared" si="16"/>
        <v>0</v>
      </c>
      <c r="V107" s="31">
        <v>0</v>
      </c>
      <c r="W107" s="31">
        <v>0</v>
      </c>
      <c r="X107" s="77">
        <f t="shared" si="24"/>
        <v>6408</v>
      </c>
      <c r="Y107" s="31">
        <v>5013</v>
      </c>
      <c r="Z107" s="31">
        <v>1395</v>
      </c>
      <c r="AA107" s="79">
        <f t="shared" si="18"/>
        <v>0</v>
      </c>
      <c r="AB107" s="33">
        <v>0</v>
      </c>
      <c r="AC107" s="33">
        <v>0</v>
      </c>
      <c r="AD107" s="80">
        <f t="shared" si="19"/>
        <v>7044</v>
      </c>
      <c r="AE107" s="33">
        <v>0</v>
      </c>
      <c r="AF107" s="33">
        <v>7044</v>
      </c>
      <c r="AG107" s="33">
        <v>0</v>
      </c>
      <c r="AH107" s="49">
        <v>0</v>
      </c>
      <c r="AI107" s="77">
        <f t="shared" si="20"/>
        <v>0</v>
      </c>
      <c r="AJ107" s="31">
        <v>0</v>
      </c>
      <c r="AK107" s="31">
        <v>0</v>
      </c>
      <c r="AL107" s="77">
        <f t="shared" si="21"/>
        <v>176131</v>
      </c>
      <c r="AM107" s="32">
        <v>90485</v>
      </c>
      <c r="AN107" s="32">
        <v>85646</v>
      </c>
      <c r="AO107" s="32">
        <v>0</v>
      </c>
      <c r="AP107" s="32">
        <v>0</v>
      </c>
      <c r="AQ107" s="32">
        <v>0</v>
      </c>
      <c r="AR107" s="32">
        <v>0</v>
      </c>
      <c r="AS107" s="81">
        <f t="shared" si="22"/>
        <v>117841</v>
      </c>
      <c r="AT107" s="32">
        <v>34644</v>
      </c>
      <c r="AU107" s="32">
        <v>83197</v>
      </c>
      <c r="AV107" s="32">
        <v>0</v>
      </c>
      <c r="AW107" s="32">
        <v>0</v>
      </c>
      <c r="AX107" s="32">
        <v>41</v>
      </c>
      <c r="AY107" s="82">
        <f t="shared" si="23"/>
        <v>320333</v>
      </c>
    </row>
    <row r="108" spans="1:51" ht="31.5">
      <c r="A108" s="28" t="s">
        <v>192</v>
      </c>
      <c r="B108" s="29" t="s">
        <v>105</v>
      </c>
      <c r="C108" s="30" t="s">
        <v>193</v>
      </c>
      <c r="D108" s="31">
        <v>0</v>
      </c>
      <c r="E108" s="31">
        <v>0</v>
      </c>
      <c r="F108" s="77">
        <f t="shared" si="12"/>
        <v>2882</v>
      </c>
      <c r="G108" s="31">
        <v>2882</v>
      </c>
      <c r="H108" s="31">
        <v>0</v>
      </c>
      <c r="I108" s="31">
        <v>2207</v>
      </c>
      <c r="J108" s="77">
        <f t="shared" si="13"/>
        <v>17061</v>
      </c>
      <c r="K108" s="31">
        <v>0</v>
      </c>
      <c r="L108" s="31">
        <v>17061</v>
      </c>
      <c r="M108" s="36">
        <v>0</v>
      </c>
      <c r="N108" s="77">
        <f t="shared" si="14"/>
        <v>228</v>
      </c>
      <c r="O108" s="31">
        <v>228</v>
      </c>
      <c r="P108" s="31">
        <v>0</v>
      </c>
      <c r="Q108" s="31">
        <v>0</v>
      </c>
      <c r="R108" s="77">
        <f t="shared" si="15"/>
        <v>21671</v>
      </c>
      <c r="S108" s="31">
        <v>13195</v>
      </c>
      <c r="T108" s="31">
        <v>8476</v>
      </c>
      <c r="U108" s="77">
        <f t="shared" si="16"/>
        <v>0</v>
      </c>
      <c r="V108" s="31">
        <v>0</v>
      </c>
      <c r="W108" s="31">
        <v>0</v>
      </c>
      <c r="X108" s="77">
        <f t="shared" si="24"/>
        <v>7944</v>
      </c>
      <c r="Y108" s="31">
        <v>6215</v>
      </c>
      <c r="Z108" s="31">
        <v>1729</v>
      </c>
      <c r="AA108" s="79">
        <f t="shared" si="18"/>
        <v>0</v>
      </c>
      <c r="AB108" s="33">
        <v>0</v>
      </c>
      <c r="AC108" s="33">
        <v>0</v>
      </c>
      <c r="AD108" s="80">
        <f t="shared" si="19"/>
        <v>29000</v>
      </c>
      <c r="AE108" s="33">
        <v>0</v>
      </c>
      <c r="AF108" s="33">
        <v>14051</v>
      </c>
      <c r="AG108" s="33">
        <v>14949</v>
      </c>
      <c r="AH108" s="49">
        <v>0</v>
      </c>
      <c r="AI108" s="77">
        <f t="shared" si="20"/>
        <v>0</v>
      </c>
      <c r="AJ108" s="31">
        <v>0</v>
      </c>
      <c r="AK108" s="31">
        <v>0</v>
      </c>
      <c r="AL108" s="77">
        <f t="shared" si="21"/>
        <v>511469</v>
      </c>
      <c r="AM108" s="32">
        <v>262760</v>
      </c>
      <c r="AN108" s="32">
        <v>248709</v>
      </c>
      <c r="AO108" s="32">
        <v>0</v>
      </c>
      <c r="AP108" s="32">
        <v>0</v>
      </c>
      <c r="AQ108" s="32">
        <v>0</v>
      </c>
      <c r="AR108" s="32">
        <v>0</v>
      </c>
      <c r="AS108" s="81">
        <f t="shared" si="22"/>
        <v>329249</v>
      </c>
      <c r="AT108" s="32">
        <v>95452</v>
      </c>
      <c r="AU108" s="32">
        <v>233797</v>
      </c>
      <c r="AV108" s="32">
        <v>0</v>
      </c>
      <c r="AW108" s="32">
        <v>0</v>
      </c>
      <c r="AX108" s="32">
        <v>17</v>
      </c>
      <c r="AY108" s="82">
        <f t="shared" si="23"/>
        <v>921728</v>
      </c>
    </row>
    <row r="109" spans="1:51" ht="31.5">
      <c r="A109" s="28" t="s">
        <v>194</v>
      </c>
      <c r="B109" s="29" t="s">
        <v>105</v>
      </c>
      <c r="C109" s="30" t="s">
        <v>195</v>
      </c>
      <c r="D109" s="31">
        <v>0</v>
      </c>
      <c r="E109" s="31">
        <v>149624</v>
      </c>
      <c r="F109" s="77">
        <f t="shared" si="12"/>
        <v>5445</v>
      </c>
      <c r="G109" s="31">
        <v>5445</v>
      </c>
      <c r="H109" s="31">
        <v>0</v>
      </c>
      <c r="I109" s="31">
        <v>3330</v>
      </c>
      <c r="J109" s="77">
        <f t="shared" si="13"/>
        <v>56826</v>
      </c>
      <c r="K109" s="31">
        <v>0</v>
      </c>
      <c r="L109" s="31">
        <v>56826</v>
      </c>
      <c r="M109" s="36">
        <v>0</v>
      </c>
      <c r="N109" s="77">
        <f t="shared" si="14"/>
        <v>74</v>
      </c>
      <c r="O109" s="31">
        <v>35</v>
      </c>
      <c r="P109" s="31">
        <v>39</v>
      </c>
      <c r="Q109" s="31">
        <v>0</v>
      </c>
      <c r="R109" s="77">
        <f t="shared" si="15"/>
        <v>31264</v>
      </c>
      <c r="S109" s="31">
        <v>19037</v>
      </c>
      <c r="T109" s="31">
        <v>12227</v>
      </c>
      <c r="U109" s="77">
        <f t="shared" si="16"/>
        <v>0</v>
      </c>
      <c r="V109" s="31">
        <v>0</v>
      </c>
      <c r="W109" s="31">
        <v>0</v>
      </c>
      <c r="X109" s="77">
        <f t="shared" si="24"/>
        <v>10035</v>
      </c>
      <c r="Y109" s="31">
        <v>7851</v>
      </c>
      <c r="Z109" s="31">
        <v>2184</v>
      </c>
      <c r="AA109" s="79">
        <f t="shared" si="18"/>
        <v>0</v>
      </c>
      <c r="AB109" s="33">
        <v>0</v>
      </c>
      <c r="AC109" s="33">
        <v>0</v>
      </c>
      <c r="AD109" s="80">
        <f t="shared" si="19"/>
        <v>12166</v>
      </c>
      <c r="AE109" s="33">
        <v>0</v>
      </c>
      <c r="AF109" s="33">
        <v>12166</v>
      </c>
      <c r="AG109" s="33">
        <v>0</v>
      </c>
      <c r="AH109" s="49">
        <v>0</v>
      </c>
      <c r="AI109" s="77">
        <f t="shared" si="20"/>
        <v>0</v>
      </c>
      <c r="AJ109" s="31">
        <v>0</v>
      </c>
      <c r="AK109" s="31">
        <v>0</v>
      </c>
      <c r="AL109" s="77">
        <f t="shared" si="21"/>
        <v>482975</v>
      </c>
      <c r="AM109" s="32">
        <v>248122</v>
      </c>
      <c r="AN109" s="32">
        <v>234853</v>
      </c>
      <c r="AO109" s="32">
        <v>0</v>
      </c>
      <c r="AP109" s="32">
        <v>0</v>
      </c>
      <c r="AQ109" s="32">
        <v>0</v>
      </c>
      <c r="AR109" s="32">
        <v>0</v>
      </c>
      <c r="AS109" s="81">
        <f t="shared" si="22"/>
        <v>276962</v>
      </c>
      <c r="AT109" s="32">
        <v>86841</v>
      </c>
      <c r="AU109" s="32">
        <v>190121</v>
      </c>
      <c r="AV109" s="32">
        <v>0</v>
      </c>
      <c r="AW109" s="32">
        <v>0</v>
      </c>
      <c r="AX109" s="32">
        <v>97</v>
      </c>
      <c r="AY109" s="82">
        <f t="shared" si="23"/>
        <v>1028798</v>
      </c>
    </row>
    <row r="110" spans="1:51" ht="31.5">
      <c r="A110" s="28" t="s">
        <v>196</v>
      </c>
      <c r="B110" s="29" t="s">
        <v>105</v>
      </c>
      <c r="C110" s="30" t="s">
        <v>197</v>
      </c>
      <c r="D110" s="31">
        <v>0</v>
      </c>
      <c r="E110" s="31">
        <v>41033</v>
      </c>
      <c r="F110" s="77">
        <f t="shared" si="12"/>
        <v>2357</v>
      </c>
      <c r="G110" s="31">
        <v>2357</v>
      </c>
      <c r="H110" s="31">
        <v>0</v>
      </c>
      <c r="I110" s="31">
        <v>2982</v>
      </c>
      <c r="J110" s="77">
        <f t="shared" si="13"/>
        <v>10179</v>
      </c>
      <c r="K110" s="31">
        <v>0</v>
      </c>
      <c r="L110" s="31">
        <v>10179</v>
      </c>
      <c r="M110" s="36">
        <v>0</v>
      </c>
      <c r="N110" s="77">
        <f t="shared" si="14"/>
        <v>0</v>
      </c>
      <c r="O110" s="31">
        <v>0</v>
      </c>
      <c r="P110" s="31">
        <v>0</v>
      </c>
      <c r="Q110" s="31">
        <v>0</v>
      </c>
      <c r="R110" s="77">
        <f t="shared" si="15"/>
        <v>34249</v>
      </c>
      <c r="S110" s="31">
        <v>20854</v>
      </c>
      <c r="T110" s="31">
        <v>13395</v>
      </c>
      <c r="U110" s="77">
        <f t="shared" si="16"/>
        <v>0</v>
      </c>
      <c r="V110" s="31">
        <v>0</v>
      </c>
      <c r="W110" s="31">
        <v>0</v>
      </c>
      <c r="X110" s="77">
        <f t="shared" si="24"/>
        <v>7020</v>
      </c>
      <c r="Y110" s="31">
        <v>5492</v>
      </c>
      <c r="Z110" s="31">
        <v>1528</v>
      </c>
      <c r="AA110" s="79">
        <f t="shared" si="18"/>
        <v>0</v>
      </c>
      <c r="AB110" s="33">
        <v>0</v>
      </c>
      <c r="AC110" s="33">
        <v>0</v>
      </c>
      <c r="AD110" s="80">
        <f t="shared" si="19"/>
        <v>14484</v>
      </c>
      <c r="AE110" s="33">
        <v>0</v>
      </c>
      <c r="AF110" s="33">
        <v>14160</v>
      </c>
      <c r="AG110" s="33">
        <v>324</v>
      </c>
      <c r="AH110" s="49">
        <v>0</v>
      </c>
      <c r="AI110" s="77">
        <f t="shared" si="20"/>
        <v>0</v>
      </c>
      <c r="AJ110" s="31">
        <v>0</v>
      </c>
      <c r="AK110" s="31">
        <v>0</v>
      </c>
      <c r="AL110" s="77">
        <f t="shared" si="21"/>
        <v>456817</v>
      </c>
      <c r="AM110" s="32">
        <v>234684</v>
      </c>
      <c r="AN110" s="32">
        <v>222133</v>
      </c>
      <c r="AO110" s="32">
        <v>0</v>
      </c>
      <c r="AP110" s="32">
        <v>0</v>
      </c>
      <c r="AQ110" s="32">
        <v>0</v>
      </c>
      <c r="AR110" s="32">
        <v>0</v>
      </c>
      <c r="AS110" s="81">
        <f t="shared" si="22"/>
        <v>291290</v>
      </c>
      <c r="AT110" s="32">
        <v>82836</v>
      </c>
      <c r="AU110" s="32">
        <v>208454</v>
      </c>
      <c r="AV110" s="32">
        <v>0</v>
      </c>
      <c r="AW110" s="32">
        <v>0</v>
      </c>
      <c r="AX110" s="32">
        <v>0</v>
      </c>
      <c r="AY110" s="82">
        <f t="shared" si="23"/>
        <v>860411</v>
      </c>
    </row>
    <row r="111" spans="1:51" ht="31.5">
      <c r="A111" s="28" t="s">
        <v>198</v>
      </c>
      <c r="B111" s="29" t="s">
        <v>105</v>
      </c>
      <c r="C111" s="30" t="s">
        <v>199</v>
      </c>
      <c r="D111" s="31">
        <v>0</v>
      </c>
      <c r="E111" s="31">
        <v>0</v>
      </c>
      <c r="F111" s="77">
        <f t="shared" si="12"/>
        <v>2638</v>
      </c>
      <c r="G111" s="31">
        <v>2638</v>
      </c>
      <c r="H111" s="31">
        <v>0</v>
      </c>
      <c r="I111" s="31">
        <v>1129</v>
      </c>
      <c r="J111" s="77">
        <f t="shared" si="13"/>
        <v>39000</v>
      </c>
      <c r="K111" s="31">
        <v>0</v>
      </c>
      <c r="L111" s="31">
        <v>39000</v>
      </c>
      <c r="M111" s="36">
        <v>0</v>
      </c>
      <c r="N111" s="77">
        <f t="shared" si="14"/>
        <v>58</v>
      </c>
      <c r="O111" s="31">
        <v>58</v>
      </c>
      <c r="P111" s="31">
        <v>0</v>
      </c>
      <c r="Q111" s="31">
        <v>0</v>
      </c>
      <c r="R111" s="77">
        <f t="shared" si="15"/>
        <v>12568</v>
      </c>
      <c r="S111" s="31">
        <v>7653</v>
      </c>
      <c r="T111" s="31">
        <v>4915</v>
      </c>
      <c r="U111" s="77">
        <f t="shared" si="16"/>
        <v>0</v>
      </c>
      <c r="V111" s="31">
        <v>0</v>
      </c>
      <c r="W111" s="31">
        <v>0</v>
      </c>
      <c r="X111" s="77">
        <f t="shared" si="24"/>
        <v>7976</v>
      </c>
      <c r="Y111" s="31">
        <v>6240</v>
      </c>
      <c r="Z111" s="31">
        <v>1736</v>
      </c>
      <c r="AA111" s="79">
        <f t="shared" si="18"/>
        <v>0</v>
      </c>
      <c r="AB111" s="33">
        <v>0</v>
      </c>
      <c r="AC111" s="33">
        <v>0</v>
      </c>
      <c r="AD111" s="80">
        <f t="shared" si="19"/>
        <v>13226</v>
      </c>
      <c r="AE111" s="33">
        <v>0</v>
      </c>
      <c r="AF111" s="33">
        <v>13226</v>
      </c>
      <c r="AG111" s="33">
        <v>0</v>
      </c>
      <c r="AH111" s="49">
        <v>0</v>
      </c>
      <c r="AI111" s="77">
        <f t="shared" si="20"/>
        <v>0</v>
      </c>
      <c r="AJ111" s="31">
        <v>0</v>
      </c>
      <c r="AK111" s="31">
        <v>0</v>
      </c>
      <c r="AL111" s="77">
        <f t="shared" si="21"/>
        <v>544780</v>
      </c>
      <c r="AM111" s="32">
        <v>279874</v>
      </c>
      <c r="AN111" s="32">
        <v>264906</v>
      </c>
      <c r="AO111" s="32">
        <v>0</v>
      </c>
      <c r="AP111" s="32">
        <v>0</v>
      </c>
      <c r="AQ111" s="32">
        <v>0</v>
      </c>
      <c r="AR111" s="32">
        <v>0</v>
      </c>
      <c r="AS111" s="81">
        <f t="shared" si="22"/>
        <v>345165</v>
      </c>
      <c r="AT111" s="32">
        <v>111960</v>
      </c>
      <c r="AU111" s="32">
        <v>233205</v>
      </c>
      <c r="AV111" s="32">
        <v>0</v>
      </c>
      <c r="AW111" s="32">
        <v>0</v>
      </c>
      <c r="AX111" s="32">
        <v>27</v>
      </c>
      <c r="AY111" s="82">
        <f t="shared" si="23"/>
        <v>966567</v>
      </c>
    </row>
    <row r="112" spans="1:51" ht="31.5">
      <c r="A112" s="28" t="s">
        <v>200</v>
      </c>
      <c r="B112" s="29" t="s">
        <v>105</v>
      </c>
      <c r="C112" s="30" t="s">
        <v>201</v>
      </c>
      <c r="D112" s="31">
        <v>0</v>
      </c>
      <c r="E112" s="31">
        <v>58328</v>
      </c>
      <c r="F112" s="77">
        <f t="shared" si="12"/>
        <v>1901</v>
      </c>
      <c r="G112" s="31">
        <v>1901</v>
      </c>
      <c r="H112" s="31">
        <v>0</v>
      </c>
      <c r="I112" s="31">
        <v>1353</v>
      </c>
      <c r="J112" s="77">
        <f t="shared" si="13"/>
        <v>74546</v>
      </c>
      <c r="K112" s="31">
        <v>0</v>
      </c>
      <c r="L112" s="31">
        <v>74546</v>
      </c>
      <c r="M112" s="36">
        <v>0</v>
      </c>
      <c r="N112" s="77">
        <f t="shared" si="14"/>
        <v>0</v>
      </c>
      <c r="O112" s="31">
        <v>0</v>
      </c>
      <c r="P112" s="31">
        <v>0</v>
      </c>
      <c r="Q112" s="31">
        <v>0</v>
      </c>
      <c r="R112" s="77">
        <f t="shared" si="15"/>
        <v>17334</v>
      </c>
      <c r="S112" s="31">
        <v>10555</v>
      </c>
      <c r="T112" s="31">
        <v>6779</v>
      </c>
      <c r="U112" s="77">
        <f t="shared" si="16"/>
        <v>0</v>
      </c>
      <c r="V112" s="31">
        <v>0</v>
      </c>
      <c r="W112" s="31">
        <v>0</v>
      </c>
      <c r="X112" s="77">
        <f t="shared" si="24"/>
        <v>7020</v>
      </c>
      <c r="Y112" s="31">
        <v>5492</v>
      </c>
      <c r="Z112" s="31">
        <v>1528</v>
      </c>
      <c r="AA112" s="79">
        <f t="shared" si="18"/>
        <v>0</v>
      </c>
      <c r="AB112" s="33">
        <v>0</v>
      </c>
      <c r="AC112" s="33">
        <v>0</v>
      </c>
      <c r="AD112" s="80">
        <f t="shared" si="19"/>
        <v>6615</v>
      </c>
      <c r="AE112" s="33">
        <v>0</v>
      </c>
      <c r="AF112" s="33">
        <v>6615</v>
      </c>
      <c r="AG112" s="33">
        <v>0</v>
      </c>
      <c r="AH112" s="49">
        <v>0</v>
      </c>
      <c r="AI112" s="77">
        <f t="shared" si="20"/>
        <v>0</v>
      </c>
      <c r="AJ112" s="31">
        <v>0</v>
      </c>
      <c r="AK112" s="31">
        <v>0</v>
      </c>
      <c r="AL112" s="77">
        <f t="shared" si="21"/>
        <v>244053</v>
      </c>
      <c r="AM112" s="32">
        <v>125379</v>
      </c>
      <c r="AN112" s="32">
        <v>118674</v>
      </c>
      <c r="AO112" s="32">
        <v>0</v>
      </c>
      <c r="AP112" s="32">
        <v>0</v>
      </c>
      <c r="AQ112" s="32">
        <v>0</v>
      </c>
      <c r="AR112" s="32">
        <v>0</v>
      </c>
      <c r="AS112" s="81">
        <f t="shared" si="22"/>
        <v>173156</v>
      </c>
      <c r="AT112" s="32">
        <v>59491</v>
      </c>
      <c r="AU112" s="32">
        <v>113665</v>
      </c>
      <c r="AV112" s="32">
        <v>0</v>
      </c>
      <c r="AW112" s="32">
        <v>0</v>
      </c>
      <c r="AX112" s="32">
        <v>0</v>
      </c>
      <c r="AY112" s="82">
        <f t="shared" si="23"/>
        <v>584306</v>
      </c>
    </row>
    <row r="113" spans="1:51" ht="31.5">
      <c r="A113" s="28" t="s">
        <v>202</v>
      </c>
      <c r="B113" s="29" t="s">
        <v>105</v>
      </c>
      <c r="C113" s="30" t="s">
        <v>203</v>
      </c>
      <c r="D113" s="31">
        <v>0</v>
      </c>
      <c r="E113" s="31">
        <v>0</v>
      </c>
      <c r="F113" s="77">
        <f t="shared" si="12"/>
        <v>1634</v>
      </c>
      <c r="G113" s="31">
        <v>1634</v>
      </c>
      <c r="H113" s="31">
        <v>0</v>
      </c>
      <c r="I113" s="31">
        <v>1565</v>
      </c>
      <c r="J113" s="77">
        <f t="shared" si="13"/>
        <v>26000</v>
      </c>
      <c r="K113" s="31">
        <v>0</v>
      </c>
      <c r="L113" s="31">
        <v>26000</v>
      </c>
      <c r="M113" s="36">
        <v>0</v>
      </c>
      <c r="N113" s="77">
        <f t="shared" si="14"/>
        <v>168</v>
      </c>
      <c r="O113" s="31">
        <v>168</v>
      </c>
      <c r="P113" s="31">
        <v>0</v>
      </c>
      <c r="Q113" s="31">
        <v>0</v>
      </c>
      <c r="R113" s="77">
        <f t="shared" si="15"/>
        <v>15951</v>
      </c>
      <c r="S113" s="31">
        <v>9713</v>
      </c>
      <c r="T113" s="31">
        <v>6238</v>
      </c>
      <c r="U113" s="77">
        <f t="shared" si="16"/>
        <v>0</v>
      </c>
      <c r="V113" s="31">
        <v>0</v>
      </c>
      <c r="W113" s="31">
        <v>0</v>
      </c>
      <c r="X113" s="77">
        <f t="shared" si="24"/>
        <v>6408</v>
      </c>
      <c r="Y113" s="31">
        <v>5013</v>
      </c>
      <c r="Z113" s="31">
        <v>1395</v>
      </c>
      <c r="AA113" s="79">
        <f t="shared" si="18"/>
        <v>0</v>
      </c>
      <c r="AB113" s="33">
        <v>0</v>
      </c>
      <c r="AC113" s="33">
        <v>0</v>
      </c>
      <c r="AD113" s="80">
        <f t="shared" si="19"/>
        <v>19509</v>
      </c>
      <c r="AE113" s="33">
        <v>0</v>
      </c>
      <c r="AF113" s="33">
        <v>14183</v>
      </c>
      <c r="AG113" s="33">
        <v>5326</v>
      </c>
      <c r="AH113" s="49">
        <v>0</v>
      </c>
      <c r="AI113" s="77">
        <f t="shared" si="20"/>
        <v>0</v>
      </c>
      <c r="AJ113" s="31">
        <v>0</v>
      </c>
      <c r="AK113" s="31">
        <v>0</v>
      </c>
      <c r="AL113" s="77">
        <f t="shared" si="21"/>
        <v>300419</v>
      </c>
      <c r="AM113" s="32">
        <v>154336</v>
      </c>
      <c r="AN113" s="32">
        <v>146083</v>
      </c>
      <c r="AO113" s="32">
        <v>0</v>
      </c>
      <c r="AP113" s="32">
        <v>0</v>
      </c>
      <c r="AQ113" s="32">
        <v>0</v>
      </c>
      <c r="AR113" s="32">
        <v>0</v>
      </c>
      <c r="AS113" s="81">
        <f t="shared" si="22"/>
        <v>189434</v>
      </c>
      <c r="AT113" s="32">
        <v>57117</v>
      </c>
      <c r="AU113" s="32">
        <v>132317</v>
      </c>
      <c r="AV113" s="32">
        <v>0</v>
      </c>
      <c r="AW113" s="32">
        <v>0</v>
      </c>
      <c r="AX113" s="32">
        <v>0</v>
      </c>
      <c r="AY113" s="82">
        <f t="shared" si="23"/>
        <v>561088</v>
      </c>
    </row>
    <row r="114" spans="1:51" ht="31.5">
      <c r="A114" s="28" t="s">
        <v>204</v>
      </c>
      <c r="B114" s="29" t="s">
        <v>105</v>
      </c>
      <c r="C114" s="30" t="s">
        <v>205</v>
      </c>
      <c r="D114" s="31">
        <v>0</v>
      </c>
      <c r="E114" s="31">
        <v>0</v>
      </c>
      <c r="F114" s="77">
        <f t="shared" si="12"/>
        <v>1892</v>
      </c>
      <c r="G114" s="31">
        <v>1892</v>
      </c>
      <c r="H114" s="31">
        <v>0</v>
      </c>
      <c r="I114" s="31">
        <v>1811</v>
      </c>
      <c r="J114" s="77">
        <f t="shared" si="13"/>
        <v>42000</v>
      </c>
      <c r="K114" s="31">
        <v>0</v>
      </c>
      <c r="L114" s="31">
        <v>42000</v>
      </c>
      <c r="M114" s="36">
        <v>0</v>
      </c>
      <c r="N114" s="77">
        <f t="shared" si="14"/>
        <v>142</v>
      </c>
      <c r="O114" s="31">
        <v>142</v>
      </c>
      <c r="P114" s="31">
        <v>0</v>
      </c>
      <c r="Q114" s="31">
        <v>0</v>
      </c>
      <c r="R114" s="77">
        <f t="shared" si="15"/>
        <v>21324</v>
      </c>
      <c r="S114" s="31">
        <v>12984</v>
      </c>
      <c r="T114" s="31">
        <v>8340</v>
      </c>
      <c r="U114" s="77">
        <f t="shared" si="16"/>
        <v>0</v>
      </c>
      <c r="V114" s="31">
        <v>0</v>
      </c>
      <c r="W114" s="31">
        <v>0</v>
      </c>
      <c r="X114" s="77">
        <f t="shared" si="24"/>
        <v>7020</v>
      </c>
      <c r="Y114" s="31">
        <v>5492</v>
      </c>
      <c r="Z114" s="31">
        <v>1528</v>
      </c>
      <c r="AA114" s="79">
        <f t="shared" si="18"/>
        <v>0</v>
      </c>
      <c r="AB114" s="33">
        <v>0</v>
      </c>
      <c r="AC114" s="33">
        <v>0</v>
      </c>
      <c r="AD114" s="80">
        <f t="shared" si="19"/>
        <v>9193</v>
      </c>
      <c r="AE114" s="33">
        <v>0</v>
      </c>
      <c r="AF114" s="33">
        <v>9193</v>
      </c>
      <c r="AG114" s="33">
        <v>0</v>
      </c>
      <c r="AH114" s="49">
        <v>0</v>
      </c>
      <c r="AI114" s="77">
        <f t="shared" si="20"/>
        <v>0</v>
      </c>
      <c r="AJ114" s="31">
        <v>0</v>
      </c>
      <c r="AK114" s="31">
        <v>0</v>
      </c>
      <c r="AL114" s="77">
        <f t="shared" si="21"/>
        <v>241060</v>
      </c>
      <c r="AM114" s="32">
        <v>123841</v>
      </c>
      <c r="AN114" s="32">
        <v>117219</v>
      </c>
      <c r="AO114" s="32">
        <v>0</v>
      </c>
      <c r="AP114" s="32">
        <v>0</v>
      </c>
      <c r="AQ114" s="32">
        <v>0</v>
      </c>
      <c r="AR114" s="32">
        <v>0</v>
      </c>
      <c r="AS114" s="81">
        <f t="shared" si="22"/>
        <v>147320</v>
      </c>
      <c r="AT114" s="32">
        <v>46751</v>
      </c>
      <c r="AU114" s="32">
        <v>100569</v>
      </c>
      <c r="AV114" s="32">
        <v>0</v>
      </c>
      <c r="AW114" s="32">
        <v>0</v>
      </c>
      <c r="AX114" s="32">
        <v>0</v>
      </c>
      <c r="AY114" s="82">
        <f t="shared" si="23"/>
        <v>471762</v>
      </c>
    </row>
    <row r="115" spans="1:51" ht="31.5">
      <c r="A115" s="28" t="s">
        <v>206</v>
      </c>
      <c r="B115" s="29" t="s">
        <v>105</v>
      </c>
      <c r="C115" s="30" t="s">
        <v>207</v>
      </c>
      <c r="D115" s="31">
        <v>0</v>
      </c>
      <c r="E115" s="31">
        <v>0</v>
      </c>
      <c r="F115" s="77">
        <f t="shared" si="12"/>
        <v>454</v>
      </c>
      <c r="G115" s="31">
        <v>454</v>
      </c>
      <c r="H115" s="31">
        <v>0</v>
      </c>
      <c r="I115" s="31">
        <v>1647</v>
      </c>
      <c r="J115" s="77">
        <f t="shared" si="13"/>
        <v>10632</v>
      </c>
      <c r="K115" s="31">
        <v>0</v>
      </c>
      <c r="L115" s="31">
        <v>10632</v>
      </c>
      <c r="M115" s="36">
        <v>0</v>
      </c>
      <c r="N115" s="77">
        <f t="shared" si="14"/>
        <v>209</v>
      </c>
      <c r="O115" s="31">
        <v>209</v>
      </c>
      <c r="P115" s="31">
        <v>0</v>
      </c>
      <c r="Q115" s="31">
        <v>0</v>
      </c>
      <c r="R115" s="77">
        <f t="shared" si="15"/>
        <v>17408</v>
      </c>
      <c r="S115" s="31">
        <v>10600</v>
      </c>
      <c r="T115" s="31">
        <v>6808</v>
      </c>
      <c r="U115" s="77">
        <f t="shared" si="16"/>
        <v>0</v>
      </c>
      <c r="V115" s="31">
        <v>0</v>
      </c>
      <c r="W115" s="31">
        <v>0</v>
      </c>
      <c r="X115" s="77">
        <f t="shared" si="24"/>
        <v>6656</v>
      </c>
      <c r="Y115" s="31">
        <v>5208</v>
      </c>
      <c r="Z115" s="31">
        <v>1448</v>
      </c>
      <c r="AA115" s="79">
        <f t="shared" si="18"/>
        <v>0</v>
      </c>
      <c r="AB115" s="33">
        <v>0</v>
      </c>
      <c r="AC115" s="33">
        <v>0</v>
      </c>
      <c r="AD115" s="80">
        <f t="shared" si="19"/>
        <v>6937</v>
      </c>
      <c r="AE115" s="33">
        <v>0</v>
      </c>
      <c r="AF115" s="33">
        <v>6067</v>
      </c>
      <c r="AG115" s="33">
        <v>870</v>
      </c>
      <c r="AH115" s="49">
        <v>0</v>
      </c>
      <c r="AI115" s="77">
        <f t="shared" si="20"/>
        <v>0</v>
      </c>
      <c r="AJ115" s="31">
        <v>0</v>
      </c>
      <c r="AK115" s="31">
        <v>0</v>
      </c>
      <c r="AL115" s="77">
        <f t="shared" si="21"/>
        <v>228036</v>
      </c>
      <c r="AM115" s="32">
        <v>117150</v>
      </c>
      <c r="AN115" s="32">
        <v>110886</v>
      </c>
      <c r="AO115" s="32">
        <v>0</v>
      </c>
      <c r="AP115" s="32">
        <v>0</v>
      </c>
      <c r="AQ115" s="32">
        <v>0</v>
      </c>
      <c r="AR115" s="32">
        <v>0</v>
      </c>
      <c r="AS115" s="81">
        <f t="shared" si="22"/>
        <v>128183</v>
      </c>
      <c r="AT115" s="32">
        <v>40949</v>
      </c>
      <c r="AU115" s="32">
        <v>87234</v>
      </c>
      <c r="AV115" s="32">
        <v>0</v>
      </c>
      <c r="AW115" s="32">
        <v>0</v>
      </c>
      <c r="AX115" s="32">
        <v>0</v>
      </c>
      <c r="AY115" s="82">
        <f t="shared" si="23"/>
        <v>400162</v>
      </c>
    </row>
    <row r="116" spans="1:51" ht="31.5">
      <c r="A116" s="28" t="s">
        <v>208</v>
      </c>
      <c r="B116" s="29" t="s">
        <v>105</v>
      </c>
      <c r="C116" s="30" t="s">
        <v>209</v>
      </c>
      <c r="D116" s="31">
        <v>0</v>
      </c>
      <c r="E116" s="31">
        <v>0</v>
      </c>
      <c r="F116" s="77">
        <f t="shared" si="12"/>
        <v>3299</v>
      </c>
      <c r="G116" s="31">
        <v>3299</v>
      </c>
      <c r="H116" s="31">
        <v>0</v>
      </c>
      <c r="I116" s="31">
        <v>1005</v>
      </c>
      <c r="J116" s="77">
        <f t="shared" si="13"/>
        <v>8309</v>
      </c>
      <c r="K116" s="31">
        <v>0</v>
      </c>
      <c r="L116" s="31">
        <v>8309</v>
      </c>
      <c r="M116" s="36">
        <v>0</v>
      </c>
      <c r="N116" s="77">
        <f t="shared" si="14"/>
        <v>27</v>
      </c>
      <c r="O116" s="31">
        <v>27</v>
      </c>
      <c r="P116" s="31">
        <v>0</v>
      </c>
      <c r="Q116" s="31">
        <v>0</v>
      </c>
      <c r="R116" s="77">
        <f t="shared" si="15"/>
        <v>10815</v>
      </c>
      <c r="S116" s="31">
        <v>6585</v>
      </c>
      <c r="T116" s="31">
        <v>4230</v>
      </c>
      <c r="U116" s="77">
        <f t="shared" si="16"/>
        <v>0</v>
      </c>
      <c r="V116" s="31">
        <v>0</v>
      </c>
      <c r="W116" s="31">
        <v>0</v>
      </c>
      <c r="X116" s="77">
        <f t="shared" si="24"/>
        <v>9573</v>
      </c>
      <c r="Y116" s="31">
        <v>7490</v>
      </c>
      <c r="Z116" s="31">
        <v>2083</v>
      </c>
      <c r="AA116" s="79">
        <f t="shared" si="18"/>
        <v>0</v>
      </c>
      <c r="AB116" s="33">
        <v>0</v>
      </c>
      <c r="AC116" s="33">
        <v>0</v>
      </c>
      <c r="AD116" s="80">
        <f t="shared" si="19"/>
        <v>6516</v>
      </c>
      <c r="AE116" s="33">
        <v>0</v>
      </c>
      <c r="AF116" s="33">
        <v>5179</v>
      </c>
      <c r="AG116" s="33">
        <v>1337</v>
      </c>
      <c r="AH116" s="49">
        <v>0</v>
      </c>
      <c r="AI116" s="77">
        <f t="shared" si="20"/>
        <v>0</v>
      </c>
      <c r="AJ116" s="31">
        <v>0</v>
      </c>
      <c r="AK116" s="31">
        <v>0</v>
      </c>
      <c r="AL116" s="77">
        <f t="shared" si="21"/>
        <v>533864</v>
      </c>
      <c r="AM116" s="32">
        <v>274266</v>
      </c>
      <c r="AN116" s="32">
        <v>259598</v>
      </c>
      <c r="AO116" s="32">
        <v>0</v>
      </c>
      <c r="AP116" s="32">
        <v>0</v>
      </c>
      <c r="AQ116" s="32">
        <v>0</v>
      </c>
      <c r="AR116" s="32">
        <v>0</v>
      </c>
      <c r="AS116" s="81">
        <f t="shared" si="22"/>
        <v>202197</v>
      </c>
      <c r="AT116" s="32">
        <v>62893</v>
      </c>
      <c r="AU116" s="32">
        <v>139304</v>
      </c>
      <c r="AV116" s="32">
        <v>0</v>
      </c>
      <c r="AW116" s="32">
        <v>0</v>
      </c>
      <c r="AX116" s="32">
        <v>54</v>
      </c>
      <c r="AY116" s="82">
        <f t="shared" si="23"/>
        <v>775659</v>
      </c>
    </row>
    <row r="117" spans="1:51" ht="31.5">
      <c r="A117" s="28" t="s">
        <v>210</v>
      </c>
      <c r="B117" s="29" t="s">
        <v>105</v>
      </c>
      <c r="C117" s="30" t="s">
        <v>97</v>
      </c>
      <c r="D117" s="31">
        <v>0</v>
      </c>
      <c r="E117" s="31">
        <v>0</v>
      </c>
      <c r="F117" s="77">
        <f t="shared" si="12"/>
        <v>4184</v>
      </c>
      <c r="G117" s="31">
        <v>4184</v>
      </c>
      <c r="H117" s="31">
        <v>0</v>
      </c>
      <c r="I117" s="31">
        <v>4333</v>
      </c>
      <c r="J117" s="77">
        <f t="shared" si="13"/>
        <v>15947</v>
      </c>
      <c r="K117" s="31">
        <v>0</v>
      </c>
      <c r="L117" s="31">
        <v>15947</v>
      </c>
      <c r="M117" s="36">
        <v>0</v>
      </c>
      <c r="N117" s="77">
        <f t="shared" si="14"/>
        <v>0</v>
      </c>
      <c r="O117" s="31">
        <v>0</v>
      </c>
      <c r="P117" s="31">
        <v>0</v>
      </c>
      <c r="Q117" s="31">
        <v>0</v>
      </c>
      <c r="R117" s="77">
        <f t="shared" si="15"/>
        <v>50817</v>
      </c>
      <c r="S117" s="31">
        <v>30943</v>
      </c>
      <c r="T117" s="31">
        <v>19874</v>
      </c>
      <c r="U117" s="77">
        <f t="shared" si="16"/>
        <v>1900</v>
      </c>
      <c r="V117" s="31">
        <v>1269</v>
      </c>
      <c r="W117" s="31">
        <v>631</v>
      </c>
      <c r="X117" s="77">
        <f t="shared" si="24"/>
        <v>13526</v>
      </c>
      <c r="Y117" s="31">
        <v>10583</v>
      </c>
      <c r="Z117" s="31">
        <v>2943</v>
      </c>
      <c r="AA117" s="79">
        <f t="shared" si="18"/>
        <v>0</v>
      </c>
      <c r="AB117" s="33">
        <v>0</v>
      </c>
      <c r="AC117" s="33">
        <v>0</v>
      </c>
      <c r="AD117" s="80">
        <f t="shared" si="19"/>
        <v>18756</v>
      </c>
      <c r="AE117" s="33">
        <v>0</v>
      </c>
      <c r="AF117" s="33">
        <v>18756</v>
      </c>
      <c r="AG117" s="33">
        <v>0</v>
      </c>
      <c r="AH117" s="49">
        <v>0</v>
      </c>
      <c r="AI117" s="77">
        <f t="shared" si="20"/>
        <v>0</v>
      </c>
      <c r="AJ117" s="31">
        <v>0</v>
      </c>
      <c r="AK117" s="31">
        <v>0</v>
      </c>
      <c r="AL117" s="77">
        <f t="shared" si="21"/>
        <v>911914</v>
      </c>
      <c r="AM117" s="32">
        <v>468484</v>
      </c>
      <c r="AN117" s="32">
        <v>443430</v>
      </c>
      <c r="AO117" s="32">
        <v>0</v>
      </c>
      <c r="AP117" s="32">
        <v>0</v>
      </c>
      <c r="AQ117" s="32">
        <v>0</v>
      </c>
      <c r="AR117" s="32">
        <v>0</v>
      </c>
      <c r="AS117" s="81">
        <f t="shared" si="22"/>
        <v>497433</v>
      </c>
      <c r="AT117" s="32">
        <v>147619</v>
      </c>
      <c r="AU117" s="32">
        <v>349814</v>
      </c>
      <c r="AV117" s="32">
        <v>0</v>
      </c>
      <c r="AW117" s="32">
        <v>0</v>
      </c>
      <c r="AX117" s="32">
        <v>54</v>
      </c>
      <c r="AY117" s="82">
        <f t="shared" si="23"/>
        <v>1518864</v>
      </c>
    </row>
    <row r="118" spans="1:51" ht="31.5">
      <c r="A118" s="28" t="s">
        <v>211</v>
      </c>
      <c r="B118" s="29" t="s">
        <v>105</v>
      </c>
      <c r="C118" s="30" t="s">
        <v>212</v>
      </c>
      <c r="D118" s="31">
        <v>60</v>
      </c>
      <c r="E118" s="31">
        <v>0</v>
      </c>
      <c r="F118" s="77">
        <f t="shared" si="12"/>
        <v>1607</v>
      </c>
      <c r="G118" s="31">
        <v>1607</v>
      </c>
      <c r="H118" s="31">
        <v>0</v>
      </c>
      <c r="I118" s="31">
        <v>1477</v>
      </c>
      <c r="J118" s="77">
        <f t="shared" si="13"/>
        <v>29399</v>
      </c>
      <c r="K118" s="31">
        <v>0</v>
      </c>
      <c r="L118" s="31">
        <v>29399</v>
      </c>
      <c r="M118" s="36">
        <v>0</v>
      </c>
      <c r="N118" s="77">
        <f t="shared" si="14"/>
        <v>39</v>
      </c>
      <c r="O118" s="31">
        <v>39</v>
      </c>
      <c r="P118" s="31">
        <v>0</v>
      </c>
      <c r="Q118" s="31">
        <v>0</v>
      </c>
      <c r="R118" s="77">
        <f t="shared" si="15"/>
        <v>19088</v>
      </c>
      <c r="S118" s="31">
        <v>11623</v>
      </c>
      <c r="T118" s="31">
        <v>7465</v>
      </c>
      <c r="U118" s="77">
        <f t="shared" si="16"/>
        <v>473</v>
      </c>
      <c r="V118" s="31">
        <v>310</v>
      </c>
      <c r="W118" s="31">
        <v>163</v>
      </c>
      <c r="X118" s="77">
        <f t="shared" si="24"/>
        <v>7020</v>
      </c>
      <c r="Y118" s="31">
        <v>5492</v>
      </c>
      <c r="Z118" s="31">
        <v>1528</v>
      </c>
      <c r="AA118" s="79">
        <f t="shared" si="18"/>
        <v>0</v>
      </c>
      <c r="AB118" s="33">
        <v>0</v>
      </c>
      <c r="AC118" s="33">
        <v>0</v>
      </c>
      <c r="AD118" s="80">
        <f t="shared" si="19"/>
        <v>23763</v>
      </c>
      <c r="AE118" s="33">
        <v>0</v>
      </c>
      <c r="AF118" s="33">
        <v>11122</v>
      </c>
      <c r="AG118" s="33">
        <v>12641</v>
      </c>
      <c r="AH118" s="49">
        <v>0</v>
      </c>
      <c r="AI118" s="77">
        <f t="shared" si="20"/>
        <v>0</v>
      </c>
      <c r="AJ118" s="31">
        <v>0</v>
      </c>
      <c r="AK118" s="31">
        <v>0</v>
      </c>
      <c r="AL118" s="77">
        <f t="shared" si="21"/>
        <v>274293</v>
      </c>
      <c r="AM118" s="32">
        <v>140914</v>
      </c>
      <c r="AN118" s="32">
        <v>133379</v>
      </c>
      <c r="AO118" s="32">
        <v>0</v>
      </c>
      <c r="AP118" s="32">
        <v>0</v>
      </c>
      <c r="AQ118" s="32">
        <v>0</v>
      </c>
      <c r="AR118" s="32">
        <v>0</v>
      </c>
      <c r="AS118" s="81">
        <f t="shared" si="22"/>
        <v>147102</v>
      </c>
      <c r="AT118" s="32">
        <v>50613</v>
      </c>
      <c r="AU118" s="32">
        <v>96489</v>
      </c>
      <c r="AV118" s="32">
        <v>0</v>
      </c>
      <c r="AW118" s="32">
        <v>0</v>
      </c>
      <c r="AX118" s="32">
        <v>0</v>
      </c>
      <c r="AY118" s="82">
        <f t="shared" si="23"/>
        <v>504321</v>
      </c>
    </row>
    <row r="119" spans="1:51" ht="31.5">
      <c r="A119" s="28" t="s">
        <v>213</v>
      </c>
      <c r="B119" s="29" t="s">
        <v>105</v>
      </c>
      <c r="C119" s="30" t="s">
        <v>214</v>
      </c>
      <c r="D119" s="31">
        <v>0</v>
      </c>
      <c r="E119" s="31">
        <v>0</v>
      </c>
      <c r="F119" s="77">
        <f t="shared" si="12"/>
        <v>4839</v>
      </c>
      <c r="G119" s="31">
        <v>4839</v>
      </c>
      <c r="H119" s="31">
        <v>0</v>
      </c>
      <c r="I119" s="31">
        <v>2956</v>
      </c>
      <c r="J119" s="77">
        <f t="shared" si="13"/>
        <v>13901</v>
      </c>
      <c r="K119" s="31">
        <v>0</v>
      </c>
      <c r="L119" s="31">
        <v>13901</v>
      </c>
      <c r="M119" s="36">
        <v>0</v>
      </c>
      <c r="N119" s="77">
        <f t="shared" si="14"/>
        <v>0</v>
      </c>
      <c r="O119" s="31">
        <v>0</v>
      </c>
      <c r="P119" s="31">
        <v>0</v>
      </c>
      <c r="Q119" s="31">
        <v>0</v>
      </c>
      <c r="R119" s="77">
        <f t="shared" si="15"/>
        <v>32694</v>
      </c>
      <c r="S119" s="31">
        <v>19907</v>
      </c>
      <c r="T119" s="31">
        <v>12787</v>
      </c>
      <c r="U119" s="77">
        <f t="shared" si="16"/>
        <v>0</v>
      </c>
      <c r="V119" s="31">
        <v>0</v>
      </c>
      <c r="W119" s="31">
        <v>0</v>
      </c>
      <c r="X119" s="77">
        <f t="shared" si="24"/>
        <v>6421</v>
      </c>
      <c r="Y119" s="31">
        <v>5024</v>
      </c>
      <c r="Z119" s="31">
        <v>1397</v>
      </c>
      <c r="AA119" s="79">
        <f t="shared" si="18"/>
        <v>0</v>
      </c>
      <c r="AB119" s="33">
        <v>0</v>
      </c>
      <c r="AC119" s="33">
        <v>0</v>
      </c>
      <c r="AD119" s="80">
        <f t="shared" si="19"/>
        <v>11472</v>
      </c>
      <c r="AE119" s="33">
        <v>0</v>
      </c>
      <c r="AF119" s="33">
        <v>11472</v>
      </c>
      <c r="AG119" s="33">
        <v>0</v>
      </c>
      <c r="AH119" s="49">
        <v>0</v>
      </c>
      <c r="AI119" s="77">
        <f t="shared" si="20"/>
        <v>0</v>
      </c>
      <c r="AJ119" s="31">
        <v>0</v>
      </c>
      <c r="AK119" s="31">
        <v>0</v>
      </c>
      <c r="AL119" s="77">
        <f t="shared" si="21"/>
        <v>414872</v>
      </c>
      <c r="AM119" s="32">
        <v>213135</v>
      </c>
      <c r="AN119" s="32">
        <v>201737</v>
      </c>
      <c r="AO119" s="32">
        <v>0</v>
      </c>
      <c r="AP119" s="32">
        <v>0</v>
      </c>
      <c r="AQ119" s="32">
        <v>0</v>
      </c>
      <c r="AR119" s="32">
        <v>0</v>
      </c>
      <c r="AS119" s="81">
        <f t="shared" si="22"/>
        <v>273411</v>
      </c>
      <c r="AT119" s="32">
        <v>96565</v>
      </c>
      <c r="AU119" s="32">
        <v>176846</v>
      </c>
      <c r="AV119" s="32">
        <v>0</v>
      </c>
      <c r="AW119" s="32">
        <v>0</v>
      </c>
      <c r="AX119" s="32">
        <v>14</v>
      </c>
      <c r="AY119" s="82">
        <f t="shared" si="23"/>
        <v>760580</v>
      </c>
    </row>
    <row r="120" spans="1:51" ht="31.5">
      <c r="A120" s="28" t="s">
        <v>215</v>
      </c>
      <c r="B120" s="29" t="s">
        <v>105</v>
      </c>
      <c r="C120" s="30" t="s">
        <v>216</v>
      </c>
      <c r="D120" s="31">
        <v>31</v>
      </c>
      <c r="E120" s="31">
        <v>33884</v>
      </c>
      <c r="F120" s="77">
        <f t="shared" si="12"/>
        <v>820</v>
      </c>
      <c r="G120" s="31">
        <v>820</v>
      </c>
      <c r="H120" s="31">
        <v>0</v>
      </c>
      <c r="I120" s="31">
        <v>863</v>
      </c>
      <c r="J120" s="77">
        <f t="shared" si="13"/>
        <v>47368</v>
      </c>
      <c r="K120" s="31">
        <v>0</v>
      </c>
      <c r="L120" s="31">
        <v>47368</v>
      </c>
      <c r="M120" s="36">
        <v>0</v>
      </c>
      <c r="N120" s="77">
        <f t="shared" si="14"/>
        <v>141</v>
      </c>
      <c r="O120" s="31">
        <v>141</v>
      </c>
      <c r="P120" s="31">
        <v>0</v>
      </c>
      <c r="Q120" s="31">
        <v>0</v>
      </c>
      <c r="R120" s="77">
        <f t="shared" si="15"/>
        <v>10895</v>
      </c>
      <c r="S120" s="31">
        <v>6634</v>
      </c>
      <c r="T120" s="31">
        <v>4261</v>
      </c>
      <c r="U120" s="77">
        <f t="shared" si="16"/>
        <v>0</v>
      </c>
      <c r="V120" s="31">
        <v>0</v>
      </c>
      <c r="W120" s="31">
        <v>0</v>
      </c>
      <c r="X120" s="77">
        <f t="shared" si="24"/>
        <v>6408</v>
      </c>
      <c r="Y120" s="31">
        <v>5013</v>
      </c>
      <c r="Z120" s="31">
        <v>1395</v>
      </c>
      <c r="AA120" s="79">
        <f t="shared" si="18"/>
        <v>7666</v>
      </c>
      <c r="AB120" s="33">
        <v>7666</v>
      </c>
      <c r="AC120" s="33">
        <v>0</v>
      </c>
      <c r="AD120" s="80">
        <f t="shared" si="19"/>
        <v>11502</v>
      </c>
      <c r="AE120" s="33">
        <v>0</v>
      </c>
      <c r="AF120" s="33">
        <v>10436</v>
      </c>
      <c r="AG120" s="33">
        <v>1066</v>
      </c>
      <c r="AH120" s="49">
        <v>0</v>
      </c>
      <c r="AI120" s="77">
        <f t="shared" si="20"/>
        <v>0</v>
      </c>
      <c r="AJ120" s="31">
        <v>0</v>
      </c>
      <c r="AK120" s="31">
        <v>0</v>
      </c>
      <c r="AL120" s="77">
        <f t="shared" si="21"/>
        <v>241431</v>
      </c>
      <c r="AM120" s="32">
        <v>124032</v>
      </c>
      <c r="AN120" s="32">
        <v>117399</v>
      </c>
      <c r="AO120" s="32">
        <v>0</v>
      </c>
      <c r="AP120" s="32">
        <v>0</v>
      </c>
      <c r="AQ120" s="32">
        <v>0</v>
      </c>
      <c r="AR120" s="32">
        <v>0</v>
      </c>
      <c r="AS120" s="81">
        <f t="shared" si="22"/>
        <v>153150</v>
      </c>
      <c r="AT120" s="32">
        <v>48032</v>
      </c>
      <c r="AU120" s="32">
        <v>105118</v>
      </c>
      <c r="AV120" s="32">
        <v>0</v>
      </c>
      <c r="AW120" s="32">
        <v>0</v>
      </c>
      <c r="AX120" s="32">
        <v>0</v>
      </c>
      <c r="AY120" s="82">
        <f t="shared" si="23"/>
        <v>514159</v>
      </c>
    </row>
    <row r="121" spans="1:51" ht="31.5">
      <c r="A121" s="28" t="s">
        <v>217</v>
      </c>
      <c r="B121" s="29" t="s">
        <v>105</v>
      </c>
      <c r="C121" s="30" t="s">
        <v>218</v>
      </c>
      <c r="D121" s="31">
        <v>0</v>
      </c>
      <c r="E121" s="31">
        <v>62132</v>
      </c>
      <c r="F121" s="77">
        <f t="shared" si="12"/>
        <v>3494</v>
      </c>
      <c r="G121" s="31">
        <v>3494</v>
      </c>
      <c r="H121" s="31">
        <v>0</v>
      </c>
      <c r="I121" s="31">
        <v>3122</v>
      </c>
      <c r="J121" s="77">
        <f t="shared" si="13"/>
        <v>10544</v>
      </c>
      <c r="K121" s="31">
        <v>0</v>
      </c>
      <c r="L121" s="31">
        <v>10544</v>
      </c>
      <c r="M121" s="36">
        <v>0</v>
      </c>
      <c r="N121" s="77">
        <f t="shared" si="14"/>
        <v>31</v>
      </c>
      <c r="O121" s="31">
        <v>31</v>
      </c>
      <c r="P121" s="31">
        <v>0</v>
      </c>
      <c r="Q121" s="31">
        <v>0</v>
      </c>
      <c r="R121" s="77">
        <f t="shared" si="15"/>
        <v>32744</v>
      </c>
      <c r="S121" s="31">
        <v>19938</v>
      </c>
      <c r="T121" s="31">
        <v>12806</v>
      </c>
      <c r="U121" s="77">
        <f t="shared" si="16"/>
        <v>0</v>
      </c>
      <c r="V121" s="31">
        <v>0</v>
      </c>
      <c r="W121" s="31">
        <v>0</v>
      </c>
      <c r="X121" s="77">
        <f t="shared" si="24"/>
        <v>6965</v>
      </c>
      <c r="Y121" s="31">
        <v>5449</v>
      </c>
      <c r="Z121" s="31">
        <v>1516</v>
      </c>
      <c r="AA121" s="79">
        <f t="shared" si="18"/>
        <v>0</v>
      </c>
      <c r="AB121" s="33">
        <v>0</v>
      </c>
      <c r="AC121" s="33">
        <v>0</v>
      </c>
      <c r="AD121" s="80">
        <f t="shared" si="19"/>
        <v>13736</v>
      </c>
      <c r="AE121" s="33">
        <v>0</v>
      </c>
      <c r="AF121" s="33">
        <v>13736</v>
      </c>
      <c r="AG121" s="33">
        <v>0</v>
      </c>
      <c r="AH121" s="49">
        <v>0</v>
      </c>
      <c r="AI121" s="77">
        <f t="shared" si="20"/>
        <v>0</v>
      </c>
      <c r="AJ121" s="31">
        <v>0</v>
      </c>
      <c r="AK121" s="31">
        <v>0</v>
      </c>
      <c r="AL121" s="77">
        <f t="shared" si="21"/>
        <v>522281</v>
      </c>
      <c r="AM121" s="32">
        <v>268315</v>
      </c>
      <c r="AN121" s="32">
        <v>253966</v>
      </c>
      <c r="AO121" s="32">
        <v>0</v>
      </c>
      <c r="AP121" s="32">
        <v>0</v>
      </c>
      <c r="AQ121" s="32">
        <v>0</v>
      </c>
      <c r="AR121" s="32">
        <v>0</v>
      </c>
      <c r="AS121" s="81">
        <f t="shared" si="22"/>
        <v>332873</v>
      </c>
      <c r="AT121" s="32">
        <v>96616</v>
      </c>
      <c r="AU121" s="32">
        <v>236257</v>
      </c>
      <c r="AV121" s="32">
        <v>0</v>
      </c>
      <c r="AW121" s="32">
        <v>0</v>
      </c>
      <c r="AX121" s="32">
        <v>0</v>
      </c>
      <c r="AY121" s="82">
        <f t="shared" si="23"/>
        <v>987922</v>
      </c>
    </row>
    <row r="122" spans="1:51" ht="31.5">
      <c r="A122" s="28" t="s">
        <v>219</v>
      </c>
      <c r="B122" s="29" t="s">
        <v>105</v>
      </c>
      <c r="C122" s="30" t="s">
        <v>220</v>
      </c>
      <c r="D122" s="31">
        <v>0</v>
      </c>
      <c r="E122" s="31">
        <v>0</v>
      </c>
      <c r="F122" s="77">
        <f t="shared" si="12"/>
        <v>1086</v>
      </c>
      <c r="G122" s="31">
        <v>1086</v>
      </c>
      <c r="H122" s="31">
        <v>0</v>
      </c>
      <c r="I122" s="31">
        <v>847</v>
      </c>
      <c r="J122" s="77">
        <f t="shared" si="13"/>
        <v>31000</v>
      </c>
      <c r="K122" s="31">
        <v>0</v>
      </c>
      <c r="L122" s="31">
        <v>31000</v>
      </c>
      <c r="M122" s="36">
        <v>0</v>
      </c>
      <c r="N122" s="77">
        <f t="shared" si="14"/>
        <v>0</v>
      </c>
      <c r="O122" s="31">
        <v>0</v>
      </c>
      <c r="P122" s="31">
        <v>0</v>
      </c>
      <c r="Q122" s="31">
        <v>0</v>
      </c>
      <c r="R122" s="77">
        <f t="shared" si="15"/>
        <v>10187</v>
      </c>
      <c r="S122" s="31">
        <v>6203</v>
      </c>
      <c r="T122" s="31">
        <v>3984</v>
      </c>
      <c r="U122" s="77">
        <f t="shared" si="16"/>
        <v>0</v>
      </c>
      <c r="V122" s="31">
        <v>0</v>
      </c>
      <c r="W122" s="31">
        <v>0</v>
      </c>
      <c r="X122" s="77">
        <f t="shared" si="24"/>
        <v>7020</v>
      </c>
      <c r="Y122" s="31">
        <v>5492</v>
      </c>
      <c r="Z122" s="31">
        <v>1528</v>
      </c>
      <c r="AA122" s="79">
        <f t="shared" si="18"/>
        <v>0</v>
      </c>
      <c r="AB122" s="33">
        <v>0</v>
      </c>
      <c r="AC122" s="33">
        <v>0</v>
      </c>
      <c r="AD122" s="80">
        <f t="shared" si="19"/>
        <v>7556</v>
      </c>
      <c r="AE122" s="33">
        <v>0</v>
      </c>
      <c r="AF122" s="33">
        <v>7556</v>
      </c>
      <c r="AG122" s="33">
        <v>0</v>
      </c>
      <c r="AH122" s="49">
        <v>0</v>
      </c>
      <c r="AI122" s="77">
        <f t="shared" si="20"/>
        <v>0</v>
      </c>
      <c r="AJ122" s="31">
        <v>0</v>
      </c>
      <c r="AK122" s="31">
        <v>0</v>
      </c>
      <c r="AL122" s="77">
        <f t="shared" si="21"/>
        <v>228624</v>
      </c>
      <c r="AM122" s="32">
        <v>117453</v>
      </c>
      <c r="AN122" s="32">
        <v>111171</v>
      </c>
      <c r="AO122" s="32">
        <v>0</v>
      </c>
      <c r="AP122" s="32">
        <v>0</v>
      </c>
      <c r="AQ122" s="32">
        <v>0</v>
      </c>
      <c r="AR122" s="32">
        <v>0</v>
      </c>
      <c r="AS122" s="81">
        <f t="shared" si="22"/>
        <v>142769</v>
      </c>
      <c r="AT122" s="32">
        <v>41897</v>
      </c>
      <c r="AU122" s="32">
        <v>100872</v>
      </c>
      <c r="AV122" s="32">
        <v>0</v>
      </c>
      <c r="AW122" s="32">
        <v>0</v>
      </c>
      <c r="AX122" s="32">
        <v>54</v>
      </c>
      <c r="AY122" s="82">
        <f t="shared" si="23"/>
        <v>429143</v>
      </c>
    </row>
    <row r="123" spans="1:51" ht="31.5">
      <c r="A123" s="28" t="s">
        <v>221</v>
      </c>
      <c r="B123" s="29" t="s">
        <v>105</v>
      </c>
      <c r="C123" s="30" t="s">
        <v>222</v>
      </c>
      <c r="D123" s="31">
        <v>0</v>
      </c>
      <c r="E123" s="31">
        <v>0</v>
      </c>
      <c r="F123" s="77">
        <f t="shared" si="12"/>
        <v>2641</v>
      </c>
      <c r="G123" s="31">
        <v>2598</v>
      </c>
      <c r="H123" s="31">
        <v>43</v>
      </c>
      <c r="I123" s="31">
        <v>1225</v>
      </c>
      <c r="J123" s="77">
        <f t="shared" si="13"/>
        <v>49825</v>
      </c>
      <c r="K123" s="31">
        <v>0</v>
      </c>
      <c r="L123" s="31">
        <v>49825</v>
      </c>
      <c r="M123" s="36">
        <v>0</v>
      </c>
      <c r="N123" s="77">
        <f t="shared" si="14"/>
        <v>0</v>
      </c>
      <c r="O123" s="31">
        <v>0</v>
      </c>
      <c r="P123" s="31">
        <v>0</v>
      </c>
      <c r="Q123" s="31">
        <v>0</v>
      </c>
      <c r="R123" s="77">
        <f t="shared" si="15"/>
        <v>14303</v>
      </c>
      <c r="S123" s="31">
        <v>8709</v>
      </c>
      <c r="T123" s="31">
        <v>5594</v>
      </c>
      <c r="U123" s="77">
        <f t="shared" si="16"/>
        <v>0</v>
      </c>
      <c r="V123" s="31">
        <v>0</v>
      </c>
      <c r="W123" s="31">
        <v>0</v>
      </c>
      <c r="X123" s="77">
        <f t="shared" si="24"/>
        <v>6838</v>
      </c>
      <c r="Y123" s="31">
        <v>5350</v>
      </c>
      <c r="Z123" s="31">
        <v>1488</v>
      </c>
      <c r="AA123" s="79">
        <f t="shared" si="18"/>
        <v>0</v>
      </c>
      <c r="AB123" s="33">
        <v>0</v>
      </c>
      <c r="AC123" s="33">
        <v>0</v>
      </c>
      <c r="AD123" s="80">
        <f t="shared" si="19"/>
        <v>8696</v>
      </c>
      <c r="AE123" s="33">
        <v>0</v>
      </c>
      <c r="AF123" s="33">
        <v>5723</v>
      </c>
      <c r="AG123" s="33">
        <v>2973</v>
      </c>
      <c r="AH123" s="49">
        <v>0</v>
      </c>
      <c r="AI123" s="77">
        <f t="shared" si="20"/>
        <v>0</v>
      </c>
      <c r="AJ123" s="31">
        <v>0</v>
      </c>
      <c r="AK123" s="31">
        <v>0</v>
      </c>
      <c r="AL123" s="77">
        <f t="shared" si="21"/>
        <v>193638</v>
      </c>
      <c r="AM123" s="32">
        <v>99479</v>
      </c>
      <c r="AN123" s="32">
        <v>94159</v>
      </c>
      <c r="AO123" s="32">
        <v>0</v>
      </c>
      <c r="AP123" s="32">
        <v>0</v>
      </c>
      <c r="AQ123" s="32">
        <v>0</v>
      </c>
      <c r="AR123" s="32">
        <v>0</v>
      </c>
      <c r="AS123" s="81">
        <f t="shared" si="22"/>
        <v>153169</v>
      </c>
      <c r="AT123" s="32">
        <v>50851</v>
      </c>
      <c r="AU123" s="32">
        <v>102318</v>
      </c>
      <c r="AV123" s="32">
        <v>0</v>
      </c>
      <c r="AW123" s="32">
        <v>0</v>
      </c>
      <c r="AX123" s="32">
        <v>27</v>
      </c>
      <c r="AY123" s="82">
        <f t="shared" si="23"/>
        <v>430362</v>
      </c>
    </row>
    <row r="124" spans="1:51" ht="31.5">
      <c r="A124" s="28" t="s">
        <v>223</v>
      </c>
      <c r="B124" s="29" t="s">
        <v>105</v>
      </c>
      <c r="C124" s="30" t="s">
        <v>224</v>
      </c>
      <c r="D124" s="31">
        <v>0</v>
      </c>
      <c r="E124" s="31">
        <v>0</v>
      </c>
      <c r="F124" s="77">
        <f t="shared" si="12"/>
        <v>1690</v>
      </c>
      <c r="G124" s="31">
        <v>1690</v>
      </c>
      <c r="H124" s="31">
        <v>0</v>
      </c>
      <c r="I124" s="31">
        <v>2634</v>
      </c>
      <c r="J124" s="77">
        <f t="shared" si="13"/>
        <v>65054</v>
      </c>
      <c r="K124" s="31">
        <v>0</v>
      </c>
      <c r="L124" s="31">
        <v>65054</v>
      </c>
      <c r="M124" s="36">
        <v>0</v>
      </c>
      <c r="N124" s="77">
        <f t="shared" si="14"/>
        <v>697</v>
      </c>
      <c r="O124" s="31">
        <v>697</v>
      </c>
      <c r="P124" s="31">
        <v>0</v>
      </c>
      <c r="Q124" s="31">
        <v>0</v>
      </c>
      <c r="R124" s="77">
        <f t="shared" si="15"/>
        <v>31367</v>
      </c>
      <c r="S124" s="31">
        <v>19099</v>
      </c>
      <c r="T124" s="31">
        <v>12268</v>
      </c>
      <c r="U124" s="77">
        <f t="shared" si="16"/>
        <v>0</v>
      </c>
      <c r="V124" s="31">
        <v>0</v>
      </c>
      <c r="W124" s="31">
        <v>0</v>
      </c>
      <c r="X124" s="77">
        <f t="shared" si="24"/>
        <v>6856</v>
      </c>
      <c r="Y124" s="31">
        <v>5437</v>
      </c>
      <c r="Z124" s="31">
        <v>1419</v>
      </c>
      <c r="AA124" s="79">
        <f t="shared" si="18"/>
        <v>0</v>
      </c>
      <c r="AB124" s="33">
        <v>0</v>
      </c>
      <c r="AC124" s="33">
        <v>0</v>
      </c>
      <c r="AD124" s="80">
        <f t="shared" si="19"/>
        <v>45450</v>
      </c>
      <c r="AE124" s="33">
        <v>0</v>
      </c>
      <c r="AF124" s="33">
        <v>16600</v>
      </c>
      <c r="AG124" s="33">
        <v>28850</v>
      </c>
      <c r="AH124" s="49">
        <v>0</v>
      </c>
      <c r="AI124" s="77">
        <f t="shared" si="20"/>
        <v>0</v>
      </c>
      <c r="AJ124" s="31">
        <v>0</v>
      </c>
      <c r="AK124" s="31">
        <v>0</v>
      </c>
      <c r="AL124" s="77">
        <f t="shared" si="21"/>
        <v>424731</v>
      </c>
      <c r="AM124" s="32">
        <v>218200</v>
      </c>
      <c r="AN124" s="32">
        <v>206531</v>
      </c>
      <c r="AO124" s="32">
        <v>0</v>
      </c>
      <c r="AP124" s="32">
        <v>0</v>
      </c>
      <c r="AQ124" s="32">
        <v>0</v>
      </c>
      <c r="AR124" s="32">
        <v>0</v>
      </c>
      <c r="AS124" s="81">
        <f t="shared" si="22"/>
        <v>241899</v>
      </c>
      <c r="AT124" s="32">
        <v>67854</v>
      </c>
      <c r="AU124" s="32">
        <v>174045</v>
      </c>
      <c r="AV124" s="32">
        <v>0</v>
      </c>
      <c r="AW124" s="32">
        <v>0</v>
      </c>
      <c r="AX124" s="32">
        <v>86</v>
      </c>
      <c r="AY124" s="82">
        <f t="shared" si="23"/>
        <v>820464</v>
      </c>
    </row>
    <row r="125" spans="1:51" ht="15.75">
      <c r="A125" s="138" t="s">
        <v>225</v>
      </c>
      <c r="B125" s="139"/>
      <c r="C125" s="140"/>
      <c r="D125" s="78">
        <f>SUM(D9:D124)</f>
        <v>4157</v>
      </c>
      <c r="E125" s="78">
        <f>SUM(E9:E124)</f>
        <v>2397749</v>
      </c>
      <c r="F125" s="78">
        <f>SUM(F9:F124)</f>
        <v>511845</v>
      </c>
      <c r="G125" s="78">
        <f t="shared" ref="G125:AU125" si="25">SUM(G9:G124)</f>
        <v>505706</v>
      </c>
      <c r="H125" s="78">
        <f>SUM(H9:H124)</f>
        <v>6139</v>
      </c>
      <c r="I125" s="78">
        <f>SUM(I9:I124)</f>
        <v>472070</v>
      </c>
      <c r="J125" s="78">
        <f>SUM(J9:J124)</f>
        <v>6540755</v>
      </c>
      <c r="K125" s="78">
        <v>22700</v>
      </c>
      <c r="L125" s="78">
        <f>SUM(L9:L124)</f>
        <v>6511955</v>
      </c>
      <c r="M125" s="78">
        <f>SUM(M9:M124)</f>
        <v>6100</v>
      </c>
      <c r="N125" s="78">
        <f t="shared" ref="N125:AL125" si="26">SUM(N9:N124)</f>
        <v>58723</v>
      </c>
      <c r="O125" s="78">
        <f t="shared" si="26"/>
        <v>57535</v>
      </c>
      <c r="P125" s="78">
        <f t="shared" si="26"/>
        <v>424</v>
      </c>
      <c r="Q125" s="78">
        <f>SUM(Q9:Q124)</f>
        <v>764</v>
      </c>
      <c r="R125" s="78">
        <f>SUM(R9:R124)</f>
        <v>5340587</v>
      </c>
      <c r="S125" s="78">
        <f t="shared" si="26"/>
        <v>3251887</v>
      </c>
      <c r="T125" s="78">
        <f t="shared" si="26"/>
        <v>2088700</v>
      </c>
      <c r="U125" s="78">
        <f>SUM(U9:U124)</f>
        <v>40995</v>
      </c>
      <c r="V125" s="78">
        <f t="shared" si="26"/>
        <v>19406</v>
      </c>
      <c r="W125" s="78">
        <f t="shared" ref="W125:AD125" si="27">SUM(W9:W124)</f>
        <v>21589</v>
      </c>
      <c r="X125" s="78">
        <f t="shared" si="27"/>
        <v>1678999</v>
      </c>
      <c r="Y125" s="78">
        <f t="shared" si="27"/>
        <v>1313742</v>
      </c>
      <c r="Z125" s="78">
        <f t="shared" si="27"/>
        <v>365257</v>
      </c>
      <c r="AA125" s="78">
        <f t="shared" si="27"/>
        <v>244563</v>
      </c>
      <c r="AB125" s="78">
        <f t="shared" si="27"/>
        <v>244530</v>
      </c>
      <c r="AC125" s="78">
        <f t="shared" si="27"/>
        <v>33</v>
      </c>
      <c r="AD125" s="78">
        <f t="shared" si="27"/>
        <v>2778647</v>
      </c>
      <c r="AE125" s="78">
        <f t="shared" si="26"/>
        <v>234962</v>
      </c>
      <c r="AF125" s="78">
        <f t="shared" si="26"/>
        <v>1902876</v>
      </c>
      <c r="AG125" s="78">
        <f>SUM(AG9:AG124)</f>
        <v>605258</v>
      </c>
      <c r="AH125" s="78">
        <f>SUM(AH9:AH124)</f>
        <v>35551</v>
      </c>
      <c r="AI125" s="78">
        <f>SUM(AI9:AI124)</f>
        <v>2200</v>
      </c>
      <c r="AJ125" s="78">
        <f t="shared" si="26"/>
        <v>1200</v>
      </c>
      <c r="AK125" s="78">
        <f t="shared" si="26"/>
        <v>1000</v>
      </c>
      <c r="AL125" s="78">
        <f t="shared" si="26"/>
        <v>80373305</v>
      </c>
      <c r="AM125" s="78">
        <f t="shared" si="25"/>
        <v>40154307</v>
      </c>
      <c r="AN125" s="78">
        <f t="shared" si="25"/>
        <v>38006933</v>
      </c>
      <c r="AO125" s="78">
        <f t="shared" si="25"/>
        <v>12180</v>
      </c>
      <c r="AP125" s="78">
        <f t="shared" si="25"/>
        <v>2190855</v>
      </c>
      <c r="AQ125" s="78">
        <f>SUM(AQ9:AQ124)</f>
        <v>7000</v>
      </c>
      <c r="AR125" s="78">
        <f>SUM(AR9:AR124)</f>
        <v>2030</v>
      </c>
      <c r="AS125" s="78">
        <f>SUM(AS9:AS124)</f>
        <v>50364881</v>
      </c>
      <c r="AT125" s="78">
        <f t="shared" si="25"/>
        <v>15044294</v>
      </c>
      <c r="AU125" s="78">
        <f t="shared" si="25"/>
        <v>34014615</v>
      </c>
      <c r="AV125" s="78">
        <f>SUM(AV9:AV124)</f>
        <v>1257440</v>
      </c>
      <c r="AW125" s="78">
        <f>SUM(AW9:AW124)</f>
        <v>48532</v>
      </c>
      <c r="AX125" s="78">
        <f>SUM(AX9:AX124)</f>
        <v>5279</v>
      </c>
      <c r="AY125" s="78">
        <f>SUM(AY9:AY124)</f>
        <v>150814755</v>
      </c>
    </row>
    <row r="126" spans="1:51" s="53" customFormat="1" ht="15.75" hidden="1">
      <c r="A126" s="52"/>
      <c r="B126" s="52"/>
      <c r="C126" s="52"/>
      <c r="D126" s="52" t="b">
        <f>D125='[1]85195§ 2010'!$AO$127</f>
        <v>1</v>
      </c>
      <c r="E126" s="52" t="b">
        <f>E125='[1]85203§ 2010'!$AO$127</f>
        <v>1</v>
      </c>
      <c r="F126" s="52" t="b">
        <f>F125='[1]85213§ 2010'!$AO$127</f>
        <v>1</v>
      </c>
      <c r="G126" s="52"/>
      <c r="H126" s="52"/>
      <c r="I126" s="52" t="b">
        <f>I125='[1]85213§ 2030'!$AO$127</f>
        <v>1</v>
      </c>
      <c r="J126" s="52" t="b">
        <f>J125='[1]85214§ 2030'!$AO$127</f>
        <v>1</v>
      </c>
      <c r="K126" s="52"/>
      <c r="L126" s="52"/>
      <c r="M126" s="52"/>
      <c r="N126" s="52" t="b">
        <f>N125='[1]85215§ 2010'!$AO$127</f>
        <v>1</v>
      </c>
      <c r="O126" s="52"/>
      <c r="P126" s="52"/>
      <c r="Q126" s="52"/>
      <c r="R126" s="52" t="b">
        <f>R125='[1]85216§ 2030'!$AP$127</f>
        <v>1</v>
      </c>
      <c r="S126" s="52"/>
      <c r="T126" s="52"/>
      <c r="U126" s="52" t="b">
        <f>U125='[1]85219§ 2010'!$AO$127</f>
        <v>0</v>
      </c>
      <c r="V126" s="52"/>
      <c r="W126" s="52"/>
      <c r="X126" s="52" t="b">
        <f>X125='[1]85219§ 2030'!$AO$127</f>
        <v>1</v>
      </c>
      <c r="Y126" s="52"/>
      <c r="Z126" s="52"/>
      <c r="AA126" s="52" t="b">
        <f>AA125='[1]85228§ 2010'!$AO$127</f>
        <v>1</v>
      </c>
      <c r="AB126" s="52"/>
      <c r="AC126" s="52"/>
      <c r="AD126" s="52" t="b">
        <f>AD125='[1]85230§ 2030'!$AO$127</f>
        <v>1</v>
      </c>
      <c r="AE126" s="52"/>
      <c r="AF126" s="52"/>
      <c r="AG126" s="52"/>
      <c r="AH126" s="52"/>
      <c r="AI126" s="52" t="b">
        <f>AI125='[1]85231§ 2010 '!$AO$127</f>
        <v>1</v>
      </c>
      <c r="AJ126" s="52"/>
      <c r="AK126" s="52"/>
      <c r="AL126" s="52" t="b">
        <f>AL125='[1]85501§2060'!$AP$127</f>
        <v>1</v>
      </c>
      <c r="AM126" s="52"/>
      <c r="AN126" s="52"/>
      <c r="AO126" s="52"/>
      <c r="AP126" s="52"/>
      <c r="AQ126" s="52"/>
      <c r="AR126" s="52"/>
      <c r="AS126" s="52" t="b">
        <f>AS125='[1]85502§ 2010'!$AR$127</f>
        <v>1</v>
      </c>
      <c r="AT126" s="52"/>
      <c r="AU126" s="52"/>
      <c r="AV126" s="52"/>
      <c r="AW126" s="52"/>
      <c r="AX126" s="52" t="b">
        <f>AX125='[1]85503§ 2010'!$AO$127</f>
        <v>1</v>
      </c>
      <c r="AY126" s="52"/>
    </row>
    <row r="127" spans="1:51" ht="22.5" hidden="1">
      <c r="A127" s="51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1" t="s">
        <v>318</v>
      </c>
      <c r="V127" s="51"/>
      <c r="W127" s="51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47"/>
    </row>
    <row r="128" spans="1:51" hidden="1"/>
    <row r="129" spans="1:12" hidden="1"/>
    <row r="130" spans="1:12" hidden="1"/>
    <row r="131" spans="1:12" hidden="1">
      <c r="E131" s="98">
        <f>AY125+POWIATY!V32+'SAMORZĄD WOJEWÓDZTWA'!J12</f>
        <v>162090329</v>
      </c>
      <c r="G131" s="2" t="s">
        <v>319</v>
      </c>
      <c r="H131" s="2">
        <v>162152415</v>
      </c>
      <c r="I131" s="98">
        <f>H131-62120</f>
        <v>162090295</v>
      </c>
      <c r="J131" s="2" t="s">
        <v>320</v>
      </c>
      <c r="L131" s="2">
        <v>62120</v>
      </c>
    </row>
    <row r="132" spans="1:12" hidden="1">
      <c r="L132" s="2" t="s">
        <v>321</v>
      </c>
    </row>
    <row r="133" spans="1:12" hidden="1">
      <c r="G133" s="98">
        <f>H131-E131</f>
        <v>62086</v>
      </c>
    </row>
    <row r="134" spans="1:12" hidden="1">
      <c r="L134" s="98">
        <f>H131-L131</f>
        <v>162090295</v>
      </c>
    </row>
    <row r="135" spans="1:12" hidden="1"/>
    <row r="137" spans="1:12">
      <c r="A137" s="2" t="s">
        <v>322</v>
      </c>
    </row>
    <row r="148" spans="45:45">
      <c r="AS148" s="98">
        <f>AY125+POWIATY!R32+'SAMORZĄD WOJEWÓDZTWA'!J12</f>
        <v>152154512</v>
      </c>
    </row>
  </sheetData>
  <mergeCells count="32">
    <mergeCell ref="A125:C125"/>
    <mergeCell ref="D5:D6"/>
    <mergeCell ref="E5:E6"/>
    <mergeCell ref="I5:I6"/>
    <mergeCell ref="A1:AY1"/>
    <mergeCell ref="A4:A7"/>
    <mergeCell ref="B4:B7"/>
    <mergeCell ref="C4:C7"/>
    <mergeCell ref="AY4:AY7"/>
    <mergeCell ref="AL4:AR4"/>
    <mergeCell ref="AL5:AR6"/>
    <mergeCell ref="AS4:AW4"/>
    <mergeCell ref="AS5:AW6"/>
    <mergeCell ref="AX5:AX6"/>
    <mergeCell ref="F4:H4"/>
    <mergeCell ref="F5:H6"/>
    <mergeCell ref="AI4:AK4"/>
    <mergeCell ref="AI5:AK6"/>
    <mergeCell ref="AD4:AH4"/>
    <mergeCell ref="AD5:AH6"/>
    <mergeCell ref="X4:Z4"/>
    <mergeCell ref="X5:Z6"/>
    <mergeCell ref="AA4:AC4"/>
    <mergeCell ref="AA5:AC6"/>
    <mergeCell ref="J4:M4"/>
    <mergeCell ref="J5:M6"/>
    <mergeCell ref="U4:W4"/>
    <mergeCell ref="U5:W6"/>
    <mergeCell ref="R5:T6"/>
    <mergeCell ref="R4:T4"/>
    <mergeCell ref="N4:Q4"/>
    <mergeCell ref="N5:Q6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I1" workbookViewId="0">
      <selection activeCell="U7" sqref="U7:U8"/>
    </sheetView>
  </sheetViews>
  <sheetFormatPr defaultRowHeight="15"/>
  <cols>
    <col min="1" max="1" width="9.140625" style="2"/>
    <col min="2" max="3" width="11" style="2" customWidth="1"/>
    <col min="4" max="4" width="10.140625" style="2" bestFit="1" customWidth="1"/>
    <col min="5" max="6" width="11" style="2" customWidth="1"/>
    <col min="7" max="7" width="13.140625" style="2" customWidth="1"/>
    <col min="8" max="8" width="15.140625" style="2" customWidth="1"/>
    <col min="9" max="9" width="15.5703125" style="2" customWidth="1"/>
    <col min="10" max="10" width="15.42578125" style="2" customWidth="1"/>
    <col min="11" max="11" width="20.42578125" style="2" customWidth="1"/>
    <col min="12" max="12" width="14.7109375" style="2" customWidth="1"/>
    <col min="13" max="13" width="12.42578125" style="2" customWidth="1"/>
    <col min="14" max="14" width="14.7109375" style="2" customWidth="1"/>
    <col min="15" max="21" width="19.28515625" style="2" customWidth="1"/>
    <col min="22" max="22" width="20.5703125" style="2" customWidth="1"/>
    <col min="23" max="23" width="10.140625" bestFit="1" customWidth="1"/>
  </cols>
  <sheetData>
    <row r="1" spans="1:23">
      <c r="A1" s="183" t="s">
        <v>314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37"/>
    </row>
    <row r="2" spans="1:23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37"/>
    </row>
    <row r="3" spans="1:23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37"/>
    </row>
    <row r="4" spans="1:23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37"/>
    </row>
    <row r="5" spans="1:23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37"/>
    </row>
    <row r="6" spans="1:23" ht="47.25" customHeight="1">
      <c r="A6" s="185" t="s">
        <v>226</v>
      </c>
      <c r="B6" s="187" t="s">
        <v>227</v>
      </c>
      <c r="C6" s="101" t="s">
        <v>287</v>
      </c>
      <c r="D6" s="102"/>
      <c r="E6" s="103"/>
      <c r="F6" s="191" t="s">
        <v>228</v>
      </c>
      <c r="G6" s="192"/>
      <c r="H6" s="193"/>
      <c r="I6" s="63" t="s">
        <v>229</v>
      </c>
      <c r="J6" s="63" t="s">
        <v>255</v>
      </c>
      <c r="K6" s="168" t="s">
        <v>230</v>
      </c>
      <c r="L6" s="169"/>
      <c r="M6" s="169"/>
      <c r="N6" s="168" t="s">
        <v>231</v>
      </c>
      <c r="O6" s="169"/>
      <c r="P6" s="170"/>
      <c r="Q6" s="25" t="s">
        <v>295</v>
      </c>
      <c r="R6" s="101" t="s">
        <v>278</v>
      </c>
      <c r="S6" s="102"/>
      <c r="T6" s="103"/>
      <c r="U6" s="24" t="s">
        <v>281</v>
      </c>
      <c r="V6" s="189" t="s">
        <v>307</v>
      </c>
      <c r="W6" s="37"/>
    </row>
    <row r="7" spans="1:23" ht="95.25" customHeight="1">
      <c r="A7" s="186"/>
      <c r="B7" s="188"/>
      <c r="C7" s="113" t="s">
        <v>288</v>
      </c>
      <c r="D7" s="114"/>
      <c r="E7" s="115"/>
      <c r="F7" s="194" t="s">
        <v>233</v>
      </c>
      <c r="G7" s="195"/>
      <c r="H7" s="196"/>
      <c r="I7" s="177" t="s">
        <v>234</v>
      </c>
      <c r="J7" s="177" t="s">
        <v>256</v>
      </c>
      <c r="K7" s="141" t="s">
        <v>294</v>
      </c>
      <c r="L7" s="141"/>
      <c r="M7" s="141"/>
      <c r="N7" s="171" t="s">
        <v>324</v>
      </c>
      <c r="O7" s="172"/>
      <c r="P7" s="173"/>
      <c r="Q7" s="160" t="s">
        <v>296</v>
      </c>
      <c r="R7" s="162" t="s">
        <v>279</v>
      </c>
      <c r="S7" s="163"/>
      <c r="T7" s="164"/>
      <c r="U7" s="162" t="s">
        <v>279</v>
      </c>
      <c r="V7" s="190"/>
      <c r="W7" s="37"/>
    </row>
    <row r="8" spans="1:23" ht="67.5" customHeight="1">
      <c r="A8" s="186"/>
      <c r="B8" s="188"/>
      <c r="C8" s="116"/>
      <c r="D8" s="117"/>
      <c r="E8" s="118"/>
      <c r="F8" s="197"/>
      <c r="G8" s="198"/>
      <c r="H8" s="199"/>
      <c r="I8" s="178"/>
      <c r="J8" s="178"/>
      <c r="K8" s="74"/>
      <c r="L8" s="75" t="s">
        <v>235</v>
      </c>
      <c r="M8" s="76" t="s">
        <v>236</v>
      </c>
      <c r="N8" s="174"/>
      <c r="O8" s="175"/>
      <c r="P8" s="176"/>
      <c r="Q8" s="161"/>
      <c r="R8" s="165"/>
      <c r="S8" s="166"/>
      <c r="T8" s="167"/>
      <c r="U8" s="165"/>
      <c r="V8" s="190"/>
      <c r="W8" s="37"/>
    </row>
    <row r="9" spans="1:23">
      <c r="A9" s="38" t="s">
        <v>237</v>
      </c>
      <c r="B9" s="38" t="s">
        <v>238</v>
      </c>
      <c r="C9" s="38" t="s">
        <v>239</v>
      </c>
      <c r="D9" s="38" t="s">
        <v>240</v>
      </c>
      <c r="E9" s="38" t="s">
        <v>257</v>
      </c>
      <c r="F9" s="38" t="s">
        <v>258</v>
      </c>
      <c r="G9" s="38" t="s">
        <v>241</v>
      </c>
      <c r="H9" s="38" t="s">
        <v>242</v>
      </c>
      <c r="I9" s="38" t="s">
        <v>243</v>
      </c>
      <c r="J9" s="38" t="s">
        <v>244</v>
      </c>
      <c r="K9" s="38" t="s">
        <v>245</v>
      </c>
      <c r="L9" s="38" t="s">
        <v>246</v>
      </c>
      <c r="M9" s="38" t="s">
        <v>247</v>
      </c>
      <c r="N9" s="38" t="s">
        <v>259</v>
      </c>
      <c r="O9" s="38" t="s">
        <v>280</v>
      </c>
      <c r="P9" s="38" t="s">
        <v>282</v>
      </c>
      <c r="Q9" s="38" t="s">
        <v>308</v>
      </c>
      <c r="R9" s="38" t="s">
        <v>309</v>
      </c>
      <c r="S9" s="38" t="s">
        <v>310</v>
      </c>
      <c r="T9" s="38" t="s">
        <v>311</v>
      </c>
      <c r="U9" s="38" t="s">
        <v>312</v>
      </c>
      <c r="V9" s="38" t="s">
        <v>313</v>
      </c>
      <c r="W9" s="37"/>
    </row>
    <row r="10" spans="1:23" ht="21">
      <c r="A10" s="39"/>
      <c r="B10" s="39"/>
      <c r="C10" s="40" t="s">
        <v>253</v>
      </c>
      <c r="D10" s="60" t="s">
        <v>289</v>
      </c>
      <c r="E10" s="60" t="s">
        <v>293</v>
      </c>
      <c r="F10" s="40" t="s">
        <v>253</v>
      </c>
      <c r="G10" s="61" t="s">
        <v>289</v>
      </c>
      <c r="H10" s="62" t="s">
        <v>293</v>
      </c>
      <c r="I10" s="62" t="s">
        <v>289</v>
      </c>
      <c r="J10" s="62" t="s">
        <v>293</v>
      </c>
      <c r="K10" s="40" t="s">
        <v>253</v>
      </c>
      <c r="L10" s="179" t="s">
        <v>293</v>
      </c>
      <c r="M10" s="180"/>
      <c r="N10" s="40" t="s">
        <v>253</v>
      </c>
      <c r="O10" s="62" t="s">
        <v>289</v>
      </c>
      <c r="P10" s="62" t="s">
        <v>293</v>
      </c>
      <c r="Q10" s="62" t="s">
        <v>293</v>
      </c>
      <c r="R10" s="41" t="s">
        <v>253</v>
      </c>
      <c r="S10" s="59" t="s">
        <v>277</v>
      </c>
      <c r="T10" s="59" t="s">
        <v>304</v>
      </c>
      <c r="U10" s="59" t="s">
        <v>277</v>
      </c>
      <c r="V10" s="38"/>
      <c r="W10" s="37"/>
    </row>
    <row r="11" spans="1:23" ht="15.75">
      <c r="A11" s="64">
        <v>1</v>
      </c>
      <c r="B11" s="65" t="s">
        <v>39</v>
      </c>
      <c r="C11" s="69">
        <f>E11+D11</f>
        <v>10434</v>
      </c>
      <c r="D11" s="66">
        <v>0</v>
      </c>
      <c r="E11" s="66">
        <v>10434</v>
      </c>
      <c r="F11" s="69">
        <f>H11+G11</f>
        <v>258976</v>
      </c>
      <c r="G11" s="54">
        <v>0</v>
      </c>
      <c r="H11" s="54">
        <v>258976</v>
      </c>
      <c r="I11" s="54">
        <v>239317</v>
      </c>
      <c r="J11" s="54">
        <v>0</v>
      </c>
      <c r="K11" s="71">
        <f>M11+L11</f>
        <v>0</v>
      </c>
      <c r="L11" s="55">
        <v>0</v>
      </c>
      <c r="M11" s="55">
        <v>0</v>
      </c>
      <c r="N11" s="73">
        <f>P11+O11</f>
        <v>10614</v>
      </c>
      <c r="O11" s="55">
        <v>10614</v>
      </c>
      <c r="P11" s="55">
        <v>0</v>
      </c>
      <c r="Q11" s="55">
        <v>0</v>
      </c>
      <c r="R11" s="73">
        <f>T11+S11</f>
        <v>58433</v>
      </c>
      <c r="S11" s="55">
        <v>58433</v>
      </c>
      <c r="T11" s="55">
        <v>0</v>
      </c>
      <c r="U11" s="55">
        <v>1010</v>
      </c>
      <c r="V11" s="55">
        <f>C11+F11+I11+J11+K11+N11+Q11+R11+U11</f>
        <v>578784</v>
      </c>
      <c r="W11" s="56"/>
    </row>
    <row r="12" spans="1:23" ht="15.75">
      <c r="A12" s="64">
        <v>2</v>
      </c>
      <c r="B12" s="65" t="s">
        <v>43</v>
      </c>
      <c r="C12" s="69">
        <f t="shared" ref="C12:C31" si="0">E12+D12</f>
        <v>10121</v>
      </c>
      <c r="D12" s="66">
        <v>10121</v>
      </c>
      <c r="E12" s="66">
        <v>0</v>
      </c>
      <c r="F12" s="69">
        <f t="shared" ref="F12:F31" si="1">H12+G12</f>
        <v>172665</v>
      </c>
      <c r="G12" s="54">
        <v>172665</v>
      </c>
      <c r="H12" s="54">
        <v>0</v>
      </c>
      <c r="I12" s="54">
        <v>101346</v>
      </c>
      <c r="J12" s="54">
        <v>38040</v>
      </c>
      <c r="K12" s="71">
        <f t="shared" ref="K12:K31" si="2">M12+L12</f>
        <v>0</v>
      </c>
      <c r="L12" s="55">
        <v>0</v>
      </c>
      <c r="M12" s="55">
        <v>0</v>
      </c>
      <c r="N12" s="73">
        <f t="shared" ref="N12:N31" si="3">P12+O12</f>
        <v>2319</v>
      </c>
      <c r="O12" s="55">
        <v>2319</v>
      </c>
      <c r="P12" s="55">
        <v>0</v>
      </c>
      <c r="Q12" s="55">
        <v>0</v>
      </c>
      <c r="R12" s="73">
        <f t="shared" ref="R12:R31" si="4">T12+S12</f>
        <v>37009</v>
      </c>
      <c r="S12" s="55">
        <v>37009</v>
      </c>
      <c r="T12" s="55">
        <v>0</v>
      </c>
      <c r="U12" s="55">
        <v>2020</v>
      </c>
      <c r="V12" s="55">
        <f t="shared" ref="V12:V31" si="5">C12+F12+I12+J12+K12+N12+Q12+R12+U12</f>
        <v>363520</v>
      </c>
      <c r="W12" s="56"/>
    </row>
    <row r="13" spans="1:23" ht="15.75">
      <c r="A13" s="64">
        <v>3</v>
      </c>
      <c r="B13" s="65" t="s">
        <v>45</v>
      </c>
      <c r="C13" s="69">
        <f t="shared" si="0"/>
        <v>15651</v>
      </c>
      <c r="D13" s="66">
        <v>15651</v>
      </c>
      <c r="E13" s="66">
        <v>0</v>
      </c>
      <c r="F13" s="69">
        <f t="shared" si="1"/>
        <v>231356</v>
      </c>
      <c r="G13" s="54">
        <v>0</v>
      </c>
      <c r="H13" s="54">
        <v>231356</v>
      </c>
      <c r="I13" s="54">
        <v>46862</v>
      </c>
      <c r="J13" s="54">
        <v>46916</v>
      </c>
      <c r="K13" s="71">
        <f t="shared" si="2"/>
        <v>0</v>
      </c>
      <c r="L13" s="55">
        <v>0</v>
      </c>
      <c r="M13" s="55">
        <v>0</v>
      </c>
      <c r="N13" s="73">
        <f t="shared" si="3"/>
        <v>28128</v>
      </c>
      <c r="O13" s="55">
        <v>28128</v>
      </c>
      <c r="P13" s="55">
        <v>0</v>
      </c>
      <c r="Q13" s="55">
        <v>0</v>
      </c>
      <c r="R13" s="73">
        <f t="shared" si="4"/>
        <v>31923</v>
      </c>
      <c r="S13" s="55">
        <v>31923</v>
      </c>
      <c r="T13" s="55">
        <v>0</v>
      </c>
      <c r="U13" s="55">
        <v>0</v>
      </c>
      <c r="V13" s="55">
        <f t="shared" si="5"/>
        <v>400836</v>
      </c>
      <c r="W13" s="56"/>
    </row>
    <row r="14" spans="1:23" ht="15.75">
      <c r="A14" s="64">
        <v>4</v>
      </c>
      <c r="B14" s="65" t="s">
        <v>46</v>
      </c>
      <c r="C14" s="69">
        <f t="shared" si="0"/>
        <v>10121</v>
      </c>
      <c r="D14" s="66">
        <v>10121</v>
      </c>
      <c r="E14" s="66">
        <v>0</v>
      </c>
      <c r="F14" s="69">
        <f t="shared" si="1"/>
        <v>2106</v>
      </c>
      <c r="G14" s="54">
        <v>2106</v>
      </c>
      <c r="H14" s="54">
        <v>0</v>
      </c>
      <c r="I14" s="54">
        <v>83648</v>
      </c>
      <c r="J14" s="54">
        <v>28738</v>
      </c>
      <c r="K14" s="71">
        <f t="shared" si="2"/>
        <v>0</v>
      </c>
      <c r="L14" s="55">
        <v>0</v>
      </c>
      <c r="M14" s="55">
        <v>0</v>
      </c>
      <c r="N14" s="73">
        <f t="shared" si="3"/>
        <v>14872</v>
      </c>
      <c r="O14" s="55">
        <v>0</v>
      </c>
      <c r="P14" s="55">
        <v>14872</v>
      </c>
      <c r="Q14" s="55">
        <v>0</v>
      </c>
      <c r="R14" s="73">
        <f t="shared" si="4"/>
        <v>56292</v>
      </c>
      <c r="S14" s="55">
        <v>56292</v>
      </c>
      <c r="T14" s="55">
        <v>0</v>
      </c>
      <c r="U14" s="55">
        <v>0</v>
      </c>
      <c r="V14" s="55">
        <f t="shared" si="5"/>
        <v>195777</v>
      </c>
      <c r="W14" s="56"/>
    </row>
    <row r="15" spans="1:23" ht="15.75">
      <c r="A15" s="64">
        <v>5</v>
      </c>
      <c r="B15" s="65" t="s">
        <v>248</v>
      </c>
      <c r="C15" s="69">
        <f t="shared" si="0"/>
        <v>26255</v>
      </c>
      <c r="D15" s="66">
        <v>26255</v>
      </c>
      <c r="E15" s="66">
        <v>0</v>
      </c>
      <c r="F15" s="69">
        <f t="shared" si="1"/>
        <v>481589</v>
      </c>
      <c r="G15" s="54">
        <v>481589</v>
      </c>
      <c r="H15" s="54">
        <v>0</v>
      </c>
      <c r="I15" s="54">
        <v>198030</v>
      </c>
      <c r="J15" s="54">
        <v>0</v>
      </c>
      <c r="K15" s="71">
        <f t="shared" si="2"/>
        <v>29483</v>
      </c>
      <c r="L15" s="55">
        <v>29483</v>
      </c>
      <c r="M15" s="55">
        <v>0</v>
      </c>
      <c r="N15" s="73">
        <f t="shared" si="3"/>
        <v>42533</v>
      </c>
      <c r="O15" s="55">
        <v>42533</v>
      </c>
      <c r="P15" s="55">
        <v>0</v>
      </c>
      <c r="Q15" s="55">
        <v>0</v>
      </c>
      <c r="R15" s="73">
        <f t="shared" si="4"/>
        <v>118574</v>
      </c>
      <c r="S15" s="55">
        <v>118574</v>
      </c>
      <c r="T15" s="55">
        <v>0</v>
      </c>
      <c r="U15" s="55">
        <v>0</v>
      </c>
      <c r="V15" s="55">
        <f t="shared" si="5"/>
        <v>896464</v>
      </c>
      <c r="W15" s="56"/>
    </row>
    <row r="16" spans="1:23" ht="15.75">
      <c r="A16" s="64">
        <v>6</v>
      </c>
      <c r="B16" s="65" t="s">
        <v>47</v>
      </c>
      <c r="C16" s="69">
        <f t="shared" si="0"/>
        <v>26270</v>
      </c>
      <c r="D16" s="66">
        <v>0</v>
      </c>
      <c r="E16" s="66">
        <v>26270</v>
      </c>
      <c r="F16" s="69">
        <f t="shared" si="1"/>
        <v>279107</v>
      </c>
      <c r="G16" s="54">
        <v>279107</v>
      </c>
      <c r="H16" s="54">
        <v>0</v>
      </c>
      <c r="I16" s="54">
        <v>682207</v>
      </c>
      <c r="J16" s="54">
        <v>97722</v>
      </c>
      <c r="K16" s="71">
        <f t="shared" si="2"/>
        <v>0</v>
      </c>
      <c r="L16" s="55">
        <v>0</v>
      </c>
      <c r="M16" s="55">
        <v>0</v>
      </c>
      <c r="N16" s="73">
        <f t="shared" si="3"/>
        <v>24211</v>
      </c>
      <c r="O16" s="55">
        <v>24211</v>
      </c>
      <c r="P16" s="55">
        <v>0</v>
      </c>
      <c r="Q16" s="55">
        <v>0</v>
      </c>
      <c r="R16" s="73">
        <f t="shared" si="4"/>
        <v>103086</v>
      </c>
      <c r="S16" s="55">
        <v>103086</v>
      </c>
      <c r="T16" s="55">
        <v>0</v>
      </c>
      <c r="U16" s="55">
        <v>4545</v>
      </c>
      <c r="V16" s="55">
        <f t="shared" si="5"/>
        <v>1217148</v>
      </c>
      <c r="W16" s="56"/>
    </row>
    <row r="17" spans="1:23" ht="15.75">
      <c r="A17" s="64">
        <v>7</v>
      </c>
      <c r="B17" s="65" t="s">
        <v>49</v>
      </c>
      <c r="C17" s="69">
        <f t="shared" si="0"/>
        <v>10434</v>
      </c>
      <c r="D17" s="66">
        <v>10434</v>
      </c>
      <c r="E17" s="66">
        <v>0</v>
      </c>
      <c r="F17" s="69">
        <f t="shared" si="1"/>
        <v>139525</v>
      </c>
      <c r="G17" s="54">
        <v>139525</v>
      </c>
      <c r="H17" s="54">
        <v>0</v>
      </c>
      <c r="I17" s="54">
        <v>54262</v>
      </c>
      <c r="J17" s="54">
        <v>83161</v>
      </c>
      <c r="K17" s="71">
        <f t="shared" si="2"/>
        <v>0</v>
      </c>
      <c r="L17" s="55">
        <v>0</v>
      </c>
      <c r="M17" s="55">
        <v>0</v>
      </c>
      <c r="N17" s="73">
        <f t="shared" si="3"/>
        <v>9303</v>
      </c>
      <c r="O17" s="55">
        <v>9303</v>
      </c>
      <c r="P17" s="55">
        <v>0</v>
      </c>
      <c r="Q17" s="55">
        <v>0</v>
      </c>
      <c r="R17" s="73">
        <f t="shared" si="4"/>
        <v>57570</v>
      </c>
      <c r="S17" s="55">
        <v>57570</v>
      </c>
      <c r="T17" s="55">
        <v>0</v>
      </c>
      <c r="U17" s="55">
        <v>2020</v>
      </c>
      <c r="V17" s="55">
        <f t="shared" si="5"/>
        <v>356275</v>
      </c>
      <c r="W17" s="56"/>
    </row>
    <row r="18" spans="1:23" ht="15.75">
      <c r="A18" s="64">
        <v>8</v>
      </c>
      <c r="B18" s="65" t="s">
        <v>50</v>
      </c>
      <c r="C18" s="69">
        <f t="shared" si="0"/>
        <v>10121</v>
      </c>
      <c r="D18" s="66">
        <v>10121</v>
      </c>
      <c r="E18" s="66">
        <v>0</v>
      </c>
      <c r="F18" s="69">
        <f t="shared" si="1"/>
        <v>85107</v>
      </c>
      <c r="G18" s="54">
        <v>85107</v>
      </c>
      <c r="H18" s="54">
        <v>0</v>
      </c>
      <c r="I18" s="54">
        <v>0</v>
      </c>
      <c r="J18" s="54">
        <v>0</v>
      </c>
      <c r="K18" s="71">
        <f t="shared" si="2"/>
        <v>2569</v>
      </c>
      <c r="L18" s="55">
        <v>0</v>
      </c>
      <c r="M18" s="55">
        <v>2569</v>
      </c>
      <c r="N18" s="73">
        <f t="shared" si="3"/>
        <v>0</v>
      </c>
      <c r="O18" s="55">
        <v>0</v>
      </c>
      <c r="P18" s="55">
        <v>0</v>
      </c>
      <c r="Q18" s="55">
        <v>0</v>
      </c>
      <c r="R18" s="73">
        <f t="shared" si="4"/>
        <v>24187</v>
      </c>
      <c r="S18" s="55">
        <v>24187</v>
      </c>
      <c r="T18" s="55">
        <v>0</v>
      </c>
      <c r="U18" s="55">
        <v>0</v>
      </c>
      <c r="V18" s="55">
        <f t="shared" si="5"/>
        <v>121984</v>
      </c>
      <c r="W18" s="56"/>
    </row>
    <row r="19" spans="1:23" ht="15.75">
      <c r="A19" s="64">
        <v>9</v>
      </c>
      <c r="B19" s="65" t="s">
        <v>52</v>
      </c>
      <c r="C19" s="69">
        <f t="shared" si="0"/>
        <v>10696</v>
      </c>
      <c r="D19" s="66">
        <v>10696</v>
      </c>
      <c r="E19" s="66">
        <v>0</v>
      </c>
      <c r="F19" s="69">
        <f t="shared" si="1"/>
        <v>107191</v>
      </c>
      <c r="G19" s="54">
        <v>0</v>
      </c>
      <c r="H19" s="54">
        <v>107191</v>
      </c>
      <c r="I19" s="54">
        <v>317676</v>
      </c>
      <c r="J19" s="54">
        <v>41665</v>
      </c>
      <c r="K19" s="71">
        <f t="shared" si="2"/>
        <v>0</v>
      </c>
      <c r="L19" s="55">
        <v>0</v>
      </c>
      <c r="M19" s="55">
        <v>0</v>
      </c>
      <c r="N19" s="73">
        <f t="shared" si="3"/>
        <v>17569</v>
      </c>
      <c r="O19" s="55">
        <v>17569</v>
      </c>
      <c r="P19" s="55">
        <v>0</v>
      </c>
      <c r="Q19" s="55">
        <v>0</v>
      </c>
      <c r="R19" s="73">
        <f t="shared" si="4"/>
        <v>71114</v>
      </c>
      <c r="S19" s="55">
        <v>71114</v>
      </c>
      <c r="T19" s="55">
        <v>0</v>
      </c>
      <c r="U19" s="55">
        <v>0</v>
      </c>
      <c r="V19" s="55">
        <f t="shared" si="5"/>
        <v>565911</v>
      </c>
      <c r="W19" s="56"/>
    </row>
    <row r="20" spans="1:23" ht="15.75">
      <c r="A20" s="64">
        <v>10</v>
      </c>
      <c r="B20" s="65" t="s">
        <v>54</v>
      </c>
      <c r="C20" s="69">
        <f t="shared" si="0"/>
        <v>15109</v>
      </c>
      <c r="D20" s="66">
        <v>15109</v>
      </c>
      <c r="E20" s="66">
        <v>0</v>
      </c>
      <c r="F20" s="69">
        <f t="shared" si="1"/>
        <v>245380</v>
      </c>
      <c r="G20" s="54">
        <v>0</v>
      </c>
      <c r="H20" s="54">
        <v>245380</v>
      </c>
      <c r="I20" s="54">
        <v>35714</v>
      </c>
      <c r="J20" s="54">
        <v>0</v>
      </c>
      <c r="K20" s="71">
        <f t="shared" si="2"/>
        <v>0</v>
      </c>
      <c r="L20" s="55">
        <v>0</v>
      </c>
      <c r="M20" s="55">
        <v>0</v>
      </c>
      <c r="N20" s="73">
        <f t="shared" si="3"/>
        <v>28352</v>
      </c>
      <c r="O20" s="55">
        <v>28352</v>
      </c>
      <c r="P20" s="55">
        <v>0</v>
      </c>
      <c r="Q20" s="55">
        <v>1153</v>
      </c>
      <c r="R20" s="73">
        <f t="shared" si="4"/>
        <v>60290</v>
      </c>
      <c r="S20" s="55">
        <v>60290</v>
      </c>
      <c r="T20" s="55">
        <v>0</v>
      </c>
      <c r="U20" s="55">
        <v>0</v>
      </c>
      <c r="V20" s="55">
        <f t="shared" si="5"/>
        <v>385998</v>
      </c>
      <c r="W20" s="56"/>
    </row>
    <row r="21" spans="1:23" ht="26.25">
      <c r="A21" s="64">
        <v>11</v>
      </c>
      <c r="B21" s="65" t="s">
        <v>57</v>
      </c>
      <c r="C21" s="69">
        <f t="shared" si="0"/>
        <v>12793</v>
      </c>
      <c r="D21" s="66">
        <v>12793</v>
      </c>
      <c r="E21" s="66">
        <v>0</v>
      </c>
      <c r="F21" s="69">
        <f t="shared" si="1"/>
        <v>147860</v>
      </c>
      <c r="G21" s="54">
        <v>0</v>
      </c>
      <c r="H21" s="54">
        <v>147860</v>
      </c>
      <c r="I21" s="54">
        <v>0</v>
      </c>
      <c r="J21" s="54">
        <v>35770</v>
      </c>
      <c r="K21" s="71">
        <f t="shared" si="2"/>
        <v>0</v>
      </c>
      <c r="L21" s="55">
        <v>0</v>
      </c>
      <c r="M21" s="55">
        <v>0</v>
      </c>
      <c r="N21" s="73">
        <f t="shared" si="3"/>
        <v>0</v>
      </c>
      <c r="O21" s="55">
        <v>0</v>
      </c>
      <c r="P21" s="55">
        <v>0</v>
      </c>
      <c r="Q21" s="55">
        <v>0</v>
      </c>
      <c r="R21" s="73">
        <f t="shared" si="4"/>
        <v>47861</v>
      </c>
      <c r="S21" s="55">
        <v>46443</v>
      </c>
      <c r="T21" s="55">
        <v>1418</v>
      </c>
      <c r="U21" s="55">
        <v>2525</v>
      </c>
      <c r="V21" s="55">
        <f t="shared" si="5"/>
        <v>246809</v>
      </c>
      <c r="W21" s="56"/>
    </row>
    <row r="22" spans="1:23" ht="15.75">
      <c r="A22" s="64">
        <v>12</v>
      </c>
      <c r="B22" s="65" t="s">
        <v>65</v>
      </c>
      <c r="C22" s="69">
        <f t="shared" si="0"/>
        <v>10386</v>
      </c>
      <c r="D22" s="66">
        <v>10386</v>
      </c>
      <c r="E22" s="66">
        <v>0</v>
      </c>
      <c r="F22" s="69">
        <f t="shared" si="1"/>
        <v>142727</v>
      </c>
      <c r="G22" s="54">
        <v>0</v>
      </c>
      <c r="H22" s="54">
        <v>142727</v>
      </c>
      <c r="I22" s="54">
        <v>205995</v>
      </c>
      <c r="J22" s="54">
        <v>0</v>
      </c>
      <c r="K22" s="71">
        <f t="shared" si="2"/>
        <v>0</v>
      </c>
      <c r="L22" s="55">
        <v>0</v>
      </c>
      <c r="M22" s="55">
        <v>0</v>
      </c>
      <c r="N22" s="73">
        <f t="shared" si="3"/>
        <v>14316</v>
      </c>
      <c r="O22" s="55">
        <v>14316</v>
      </c>
      <c r="P22" s="55">
        <v>0</v>
      </c>
      <c r="Q22" s="55">
        <v>0</v>
      </c>
      <c r="R22" s="73">
        <f t="shared" si="4"/>
        <v>37371</v>
      </c>
      <c r="S22" s="55">
        <v>37371</v>
      </c>
      <c r="T22" s="55">
        <v>0</v>
      </c>
      <c r="U22" s="55">
        <v>0</v>
      </c>
      <c r="V22" s="55">
        <f t="shared" si="5"/>
        <v>410795</v>
      </c>
      <c r="W22" s="56"/>
    </row>
    <row r="23" spans="1:23" ht="15.75">
      <c r="A23" s="64">
        <v>13</v>
      </c>
      <c r="B23" s="65" t="s">
        <v>66</v>
      </c>
      <c r="C23" s="69">
        <f t="shared" si="0"/>
        <v>10425</v>
      </c>
      <c r="D23" s="66">
        <v>10425</v>
      </c>
      <c r="E23" s="66">
        <v>0</v>
      </c>
      <c r="F23" s="69">
        <f t="shared" si="1"/>
        <v>64627</v>
      </c>
      <c r="G23" s="54">
        <v>64627</v>
      </c>
      <c r="H23" s="54">
        <v>0</v>
      </c>
      <c r="I23" s="54">
        <v>64532</v>
      </c>
      <c r="J23" s="54">
        <v>82420</v>
      </c>
      <c r="K23" s="71">
        <f t="shared" si="2"/>
        <v>1210</v>
      </c>
      <c r="L23" s="55">
        <v>0</v>
      </c>
      <c r="M23" s="55">
        <v>1210</v>
      </c>
      <c r="N23" s="73">
        <f t="shared" si="3"/>
        <v>0</v>
      </c>
      <c r="O23" s="55">
        <v>0</v>
      </c>
      <c r="P23" s="55">
        <v>0</v>
      </c>
      <c r="Q23" s="55">
        <v>0</v>
      </c>
      <c r="R23" s="73">
        <f t="shared" si="4"/>
        <v>30969</v>
      </c>
      <c r="S23" s="55">
        <v>30969</v>
      </c>
      <c r="T23" s="55">
        <v>0</v>
      </c>
      <c r="U23" s="55">
        <v>3535</v>
      </c>
      <c r="V23" s="55">
        <f t="shared" si="5"/>
        <v>257718</v>
      </c>
      <c r="W23" s="56"/>
    </row>
    <row r="24" spans="1:23" ht="26.25">
      <c r="A24" s="64">
        <v>14</v>
      </c>
      <c r="B24" s="65" t="s">
        <v>67</v>
      </c>
      <c r="C24" s="69">
        <f t="shared" si="0"/>
        <v>10120</v>
      </c>
      <c r="D24" s="66">
        <v>10120</v>
      </c>
      <c r="E24" s="66">
        <v>0</v>
      </c>
      <c r="F24" s="69">
        <f t="shared" si="1"/>
        <v>91791</v>
      </c>
      <c r="G24" s="54">
        <v>0</v>
      </c>
      <c r="H24" s="54">
        <v>91791</v>
      </c>
      <c r="I24" s="54">
        <v>13979</v>
      </c>
      <c r="J24" s="54">
        <v>37565</v>
      </c>
      <c r="K24" s="71">
        <f t="shared" si="2"/>
        <v>0</v>
      </c>
      <c r="L24" s="55">
        <v>0</v>
      </c>
      <c r="M24" s="55">
        <v>0</v>
      </c>
      <c r="N24" s="73">
        <f t="shared" si="3"/>
        <v>21558</v>
      </c>
      <c r="O24" s="55">
        <v>21558</v>
      </c>
      <c r="P24" s="55">
        <v>0</v>
      </c>
      <c r="Q24" s="55">
        <v>0</v>
      </c>
      <c r="R24" s="73">
        <f t="shared" si="4"/>
        <v>26549</v>
      </c>
      <c r="S24" s="55">
        <v>26549</v>
      </c>
      <c r="T24" s="55">
        <v>0</v>
      </c>
      <c r="U24" s="55">
        <v>0</v>
      </c>
      <c r="V24" s="55">
        <f t="shared" si="5"/>
        <v>201562</v>
      </c>
      <c r="W24" s="56"/>
    </row>
    <row r="25" spans="1:23" ht="15.75">
      <c r="A25" s="64">
        <v>15</v>
      </c>
      <c r="B25" s="65" t="s">
        <v>68</v>
      </c>
      <c r="C25" s="69">
        <f t="shared" si="0"/>
        <v>9489</v>
      </c>
      <c r="D25" s="66">
        <v>0</v>
      </c>
      <c r="E25" s="66">
        <v>9489</v>
      </c>
      <c r="F25" s="69">
        <f t="shared" si="1"/>
        <v>118442</v>
      </c>
      <c r="G25" s="54">
        <v>118442</v>
      </c>
      <c r="H25" s="54">
        <v>0</v>
      </c>
      <c r="I25" s="54">
        <v>25730</v>
      </c>
      <c r="J25" s="54">
        <v>0</v>
      </c>
      <c r="K25" s="71">
        <f t="shared" si="2"/>
        <v>28781</v>
      </c>
      <c r="L25" s="55">
        <v>28781</v>
      </c>
      <c r="M25" s="55">
        <v>0</v>
      </c>
      <c r="N25" s="73">
        <f t="shared" si="3"/>
        <v>0</v>
      </c>
      <c r="O25" s="55">
        <v>0</v>
      </c>
      <c r="P25" s="55">
        <v>0</v>
      </c>
      <c r="Q25" s="55">
        <v>0</v>
      </c>
      <c r="R25" s="73">
        <f t="shared" si="4"/>
        <v>32411</v>
      </c>
      <c r="S25" s="55">
        <v>32411</v>
      </c>
      <c r="T25" s="55">
        <v>0</v>
      </c>
      <c r="U25" s="55">
        <v>0</v>
      </c>
      <c r="V25" s="55">
        <f t="shared" si="5"/>
        <v>214853</v>
      </c>
      <c r="W25" s="56"/>
    </row>
    <row r="26" spans="1:23" ht="15.75">
      <c r="A26" s="64">
        <v>16</v>
      </c>
      <c r="B26" s="65" t="s">
        <v>69</v>
      </c>
      <c r="C26" s="69">
        <f t="shared" si="0"/>
        <v>27650</v>
      </c>
      <c r="D26" s="66">
        <v>27650</v>
      </c>
      <c r="E26" s="66">
        <v>0</v>
      </c>
      <c r="F26" s="69">
        <f t="shared" si="1"/>
        <v>311445</v>
      </c>
      <c r="G26" s="54">
        <v>311445</v>
      </c>
      <c r="H26" s="54">
        <v>0</v>
      </c>
      <c r="I26" s="54">
        <v>643977</v>
      </c>
      <c r="J26" s="54">
        <v>0</v>
      </c>
      <c r="K26" s="71">
        <f t="shared" si="2"/>
        <v>0</v>
      </c>
      <c r="L26" s="55">
        <v>0</v>
      </c>
      <c r="M26" s="55">
        <v>0</v>
      </c>
      <c r="N26" s="73">
        <f t="shared" si="3"/>
        <v>23416</v>
      </c>
      <c r="O26" s="55">
        <v>23416</v>
      </c>
      <c r="P26" s="55">
        <v>0</v>
      </c>
      <c r="Q26" s="55">
        <v>0</v>
      </c>
      <c r="R26" s="73">
        <f t="shared" si="4"/>
        <v>0</v>
      </c>
      <c r="S26" s="55">
        <v>0</v>
      </c>
      <c r="T26" s="55">
        <v>0</v>
      </c>
      <c r="U26" s="55">
        <v>0</v>
      </c>
      <c r="V26" s="55">
        <f t="shared" si="5"/>
        <v>1006488</v>
      </c>
      <c r="W26" s="56"/>
    </row>
    <row r="27" spans="1:23" ht="15.75">
      <c r="A27" s="64">
        <v>17</v>
      </c>
      <c r="B27" s="65" t="s">
        <v>249</v>
      </c>
      <c r="C27" s="69">
        <f t="shared" si="0"/>
        <v>35560</v>
      </c>
      <c r="D27" s="66">
        <v>35560</v>
      </c>
      <c r="E27" s="66">
        <v>0</v>
      </c>
      <c r="F27" s="69">
        <f t="shared" si="1"/>
        <v>260320</v>
      </c>
      <c r="G27" s="54">
        <v>260320</v>
      </c>
      <c r="H27" s="54">
        <v>0</v>
      </c>
      <c r="I27" s="54">
        <v>111239</v>
      </c>
      <c r="J27" s="54">
        <v>748120</v>
      </c>
      <c r="K27" s="71">
        <f t="shared" si="2"/>
        <v>29036</v>
      </c>
      <c r="L27" s="55">
        <v>28836</v>
      </c>
      <c r="M27" s="55">
        <v>200</v>
      </c>
      <c r="N27" s="73">
        <f t="shared" si="3"/>
        <v>35026</v>
      </c>
      <c r="O27" s="55">
        <v>35026</v>
      </c>
      <c r="P27" s="55">
        <v>0</v>
      </c>
      <c r="Q27" s="55">
        <v>0</v>
      </c>
      <c r="R27" s="73">
        <f t="shared" si="4"/>
        <v>90077</v>
      </c>
      <c r="S27" s="55">
        <v>90077</v>
      </c>
      <c r="T27" s="55">
        <v>0</v>
      </c>
      <c r="U27" s="55">
        <v>3030</v>
      </c>
      <c r="V27" s="55">
        <f t="shared" si="5"/>
        <v>1312408</v>
      </c>
      <c r="W27" s="56"/>
    </row>
    <row r="28" spans="1:23" ht="15.75">
      <c r="A28" s="64">
        <v>18</v>
      </c>
      <c r="B28" s="65" t="s">
        <v>77</v>
      </c>
      <c r="C28" s="69">
        <f t="shared" si="0"/>
        <v>20242</v>
      </c>
      <c r="D28" s="66">
        <v>20242</v>
      </c>
      <c r="E28" s="66">
        <v>0</v>
      </c>
      <c r="F28" s="69">
        <f t="shared" si="1"/>
        <v>261580</v>
      </c>
      <c r="G28" s="54">
        <v>261580</v>
      </c>
      <c r="H28" s="54">
        <v>0</v>
      </c>
      <c r="I28" s="54">
        <v>100660</v>
      </c>
      <c r="J28" s="54">
        <v>86224</v>
      </c>
      <c r="K28" s="71">
        <f t="shared" si="2"/>
        <v>0</v>
      </c>
      <c r="L28" s="55">
        <v>0</v>
      </c>
      <c r="M28" s="55">
        <v>0</v>
      </c>
      <c r="N28" s="73">
        <f t="shared" si="3"/>
        <v>41838</v>
      </c>
      <c r="O28" s="55">
        <v>0</v>
      </c>
      <c r="P28" s="55">
        <v>41838</v>
      </c>
      <c r="Q28" s="55">
        <v>0</v>
      </c>
      <c r="R28" s="73">
        <f t="shared" si="4"/>
        <v>95554</v>
      </c>
      <c r="S28" s="55">
        <v>95554</v>
      </c>
      <c r="T28" s="55">
        <v>0</v>
      </c>
      <c r="U28" s="55">
        <v>0</v>
      </c>
      <c r="V28" s="55">
        <f t="shared" si="5"/>
        <v>606098</v>
      </c>
      <c r="W28" s="56"/>
    </row>
    <row r="29" spans="1:23" ht="15.75">
      <c r="A29" s="64">
        <v>19</v>
      </c>
      <c r="B29" s="65" t="s">
        <v>85</v>
      </c>
      <c r="C29" s="69">
        <f t="shared" si="0"/>
        <v>9875</v>
      </c>
      <c r="D29" s="66">
        <v>9875</v>
      </c>
      <c r="E29" s="66">
        <v>0</v>
      </c>
      <c r="F29" s="69">
        <f t="shared" si="1"/>
        <v>171260</v>
      </c>
      <c r="G29" s="54">
        <v>171260</v>
      </c>
      <c r="H29" s="54">
        <v>0</v>
      </c>
      <c r="I29" s="54">
        <v>5638</v>
      </c>
      <c r="J29" s="54">
        <v>119192</v>
      </c>
      <c r="K29" s="71">
        <f t="shared" si="2"/>
        <v>0</v>
      </c>
      <c r="L29" s="55">
        <v>0</v>
      </c>
      <c r="M29" s="55">
        <v>0</v>
      </c>
      <c r="N29" s="73">
        <f t="shared" si="3"/>
        <v>0</v>
      </c>
      <c r="O29" s="55">
        <v>0</v>
      </c>
      <c r="P29" s="55">
        <v>0</v>
      </c>
      <c r="Q29" s="55">
        <v>0</v>
      </c>
      <c r="R29" s="73">
        <f t="shared" si="4"/>
        <v>36724</v>
      </c>
      <c r="S29" s="55">
        <v>36724</v>
      </c>
      <c r="T29" s="55">
        <v>0</v>
      </c>
      <c r="U29" s="55">
        <v>0</v>
      </c>
      <c r="V29" s="55">
        <f t="shared" si="5"/>
        <v>342689</v>
      </c>
      <c r="W29" s="56"/>
    </row>
    <row r="30" spans="1:23" ht="15.75">
      <c r="A30" s="64">
        <v>20</v>
      </c>
      <c r="B30" s="65" t="s">
        <v>97</v>
      </c>
      <c r="C30" s="69">
        <f t="shared" si="0"/>
        <v>11001</v>
      </c>
      <c r="D30" s="66">
        <v>1107</v>
      </c>
      <c r="E30" s="66">
        <v>9894</v>
      </c>
      <c r="F30" s="69">
        <f t="shared" si="1"/>
        <v>171610</v>
      </c>
      <c r="G30" s="54">
        <v>0</v>
      </c>
      <c r="H30" s="54">
        <v>171610</v>
      </c>
      <c r="I30" s="54">
        <v>203036</v>
      </c>
      <c r="J30" s="54">
        <v>187269</v>
      </c>
      <c r="K30" s="71">
        <f t="shared" si="2"/>
        <v>0</v>
      </c>
      <c r="L30" s="55">
        <v>0</v>
      </c>
      <c r="M30" s="55">
        <v>0</v>
      </c>
      <c r="N30" s="73">
        <f t="shared" si="3"/>
        <v>40614</v>
      </c>
      <c r="O30" s="55">
        <v>0</v>
      </c>
      <c r="P30" s="55">
        <v>40614</v>
      </c>
      <c r="Q30" s="55">
        <v>0</v>
      </c>
      <c r="R30" s="73">
        <f t="shared" si="4"/>
        <v>49594</v>
      </c>
      <c r="S30" s="55">
        <v>49594</v>
      </c>
      <c r="T30" s="55">
        <v>0</v>
      </c>
      <c r="U30" s="55">
        <v>0</v>
      </c>
      <c r="V30" s="55">
        <f t="shared" si="5"/>
        <v>663124</v>
      </c>
      <c r="W30" s="56"/>
    </row>
    <row r="31" spans="1:23" ht="15.75">
      <c r="A31" s="64">
        <v>21</v>
      </c>
      <c r="B31" s="65" t="s">
        <v>101</v>
      </c>
      <c r="C31" s="69">
        <f t="shared" si="0"/>
        <v>10121</v>
      </c>
      <c r="D31" s="66">
        <v>0</v>
      </c>
      <c r="E31" s="66">
        <v>10121</v>
      </c>
      <c r="F31" s="69">
        <f t="shared" si="1"/>
        <v>81765</v>
      </c>
      <c r="G31" s="54">
        <v>81765</v>
      </c>
      <c r="H31" s="54">
        <v>0</v>
      </c>
      <c r="I31" s="54">
        <v>527098</v>
      </c>
      <c r="J31" s="54">
        <v>36720</v>
      </c>
      <c r="K31" s="71">
        <f t="shared" si="2"/>
        <v>460</v>
      </c>
      <c r="L31" s="55">
        <v>0</v>
      </c>
      <c r="M31" s="55">
        <v>460</v>
      </c>
      <c r="N31" s="73">
        <f t="shared" si="3"/>
        <v>0</v>
      </c>
      <c r="O31" s="55">
        <v>0</v>
      </c>
      <c r="P31" s="55">
        <v>0</v>
      </c>
      <c r="Q31" s="55">
        <v>0</v>
      </c>
      <c r="R31" s="73">
        <f t="shared" si="4"/>
        <v>24042</v>
      </c>
      <c r="S31" s="55">
        <v>24042</v>
      </c>
      <c r="T31" s="55">
        <v>0</v>
      </c>
      <c r="U31" s="55">
        <v>0</v>
      </c>
      <c r="V31" s="55">
        <f t="shared" si="5"/>
        <v>680206</v>
      </c>
      <c r="W31" s="56"/>
    </row>
    <row r="32" spans="1:23">
      <c r="A32" s="181" t="s">
        <v>232</v>
      </c>
      <c r="B32" s="181"/>
      <c r="C32" s="70">
        <f>SUM(C11:C31)</f>
        <v>312874</v>
      </c>
      <c r="D32" s="70">
        <f>SUM(D11:D31)</f>
        <v>246666</v>
      </c>
      <c r="E32" s="70">
        <f t="shared" ref="E32" si="6">SUM(E11:E31)</f>
        <v>66208</v>
      </c>
      <c r="F32" s="70">
        <f t="shared" ref="F32:K32" si="7">SUM(F11:F31)</f>
        <v>3826429</v>
      </c>
      <c r="G32" s="72">
        <f t="shared" si="7"/>
        <v>2429538</v>
      </c>
      <c r="H32" s="72">
        <f t="shared" si="7"/>
        <v>1396891</v>
      </c>
      <c r="I32" s="72">
        <f t="shared" si="7"/>
        <v>3660946</v>
      </c>
      <c r="J32" s="72">
        <f t="shared" si="7"/>
        <v>1669522</v>
      </c>
      <c r="K32" s="72">
        <f t="shared" si="7"/>
        <v>91539</v>
      </c>
      <c r="L32" s="72">
        <f t="shared" ref="L32:V32" si="8">SUM(L11:L31)</f>
        <v>87100</v>
      </c>
      <c r="M32" s="72">
        <f t="shared" si="8"/>
        <v>4439</v>
      </c>
      <c r="N32" s="72">
        <f>SUM(N11:N31)</f>
        <v>354669</v>
      </c>
      <c r="O32" s="72">
        <f t="shared" si="8"/>
        <v>257345</v>
      </c>
      <c r="P32" s="72">
        <f t="shared" si="8"/>
        <v>97324</v>
      </c>
      <c r="Q32" s="72">
        <f t="shared" si="8"/>
        <v>1153</v>
      </c>
      <c r="R32" s="72">
        <f t="shared" si="8"/>
        <v>1089630</v>
      </c>
      <c r="S32" s="72">
        <f t="shared" si="8"/>
        <v>1088212</v>
      </c>
      <c r="T32" s="72">
        <f>SUM(T11:T31)</f>
        <v>1418</v>
      </c>
      <c r="U32" s="72">
        <f>SUM(U11:U31)</f>
        <v>18685</v>
      </c>
      <c r="V32" s="72">
        <f t="shared" si="8"/>
        <v>11025447</v>
      </c>
      <c r="W32" s="37"/>
    </row>
    <row r="33" spans="1:23" s="19" customFormat="1" hidden="1">
      <c r="A33" s="57"/>
      <c r="B33" s="57"/>
      <c r="C33" s="57" t="b">
        <f>C32='[1]75515§2110'!$AO$29</f>
        <v>1</v>
      </c>
      <c r="D33" s="57"/>
      <c r="E33" s="57"/>
      <c r="F33" s="57" t="b">
        <f>F32='[1]85156§ 2110'!$AO$29</f>
        <v>1</v>
      </c>
      <c r="G33" s="57"/>
      <c r="H33" s="57"/>
      <c r="I33" s="57" t="b">
        <f>I32='[1]85202§ 2130'!$AO$29</f>
        <v>1</v>
      </c>
      <c r="J33" s="57" t="b">
        <f>J32='[1]85203§ 2110'!$AO$29</f>
        <v>1</v>
      </c>
      <c r="K33" s="57"/>
      <c r="L33" s="42" t="b">
        <f>L32='[1]85205§ 2110 SOW'!$AO$29</f>
        <v>1</v>
      </c>
      <c r="M33" s="42" t="b">
        <f>M32='[1]85205§ 2110 progr. kor-eduk.'!$AO$29</f>
        <v>1</v>
      </c>
      <c r="N33" s="42" t="b">
        <f>N32='[1]85321§ 2110'!$AO$29</f>
        <v>1</v>
      </c>
      <c r="O33" s="42"/>
      <c r="P33" s="42"/>
      <c r="Q33" s="42" t="b">
        <f>Q32='[1]85508§2110'!$AO$29</f>
        <v>1</v>
      </c>
      <c r="R33" s="42" t="b">
        <f>R32='[1]85508§2160'!$AO$29</f>
        <v>1</v>
      </c>
      <c r="S33" s="42"/>
      <c r="T33" s="42"/>
      <c r="U33" s="42" t="b">
        <f>U32='[1]85510§ 2160'!$AO$29</f>
        <v>1</v>
      </c>
      <c r="V33" s="42"/>
      <c r="W33" s="58"/>
    </row>
    <row r="34" spans="1:23">
      <c r="A34" s="67" t="s">
        <v>322</v>
      </c>
      <c r="B34" s="44"/>
      <c r="C34" s="44"/>
      <c r="D34" s="44"/>
      <c r="E34" s="44"/>
      <c r="F34" s="44"/>
      <c r="G34" s="44"/>
      <c r="H34" s="44"/>
      <c r="I34" s="44"/>
      <c r="J34" s="44"/>
      <c r="K34" s="45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3"/>
      <c r="W34" s="37"/>
    </row>
    <row r="35" spans="1:23">
      <c r="A35" s="182"/>
      <c r="B35" s="182"/>
      <c r="C35" s="182"/>
      <c r="D35" s="182"/>
      <c r="E35" s="182"/>
      <c r="F35" s="182"/>
      <c r="G35" s="182"/>
      <c r="H35" s="68"/>
      <c r="I35" s="44"/>
      <c r="J35" s="44"/>
      <c r="K35" s="45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37"/>
    </row>
    <row r="40" spans="1:23">
      <c r="Q40" s="98">
        <f>C32+F32+I32+J32+K32+N32+Q32+R32+U32</f>
        <v>11025447</v>
      </c>
    </row>
  </sheetData>
  <mergeCells count="21">
    <mergeCell ref="J7:J8"/>
    <mergeCell ref="L10:M10"/>
    <mergeCell ref="A32:B32"/>
    <mergeCell ref="A35:G35"/>
    <mergeCell ref="A1:V5"/>
    <mergeCell ref="A6:A8"/>
    <mergeCell ref="B6:B8"/>
    <mergeCell ref="V6:V8"/>
    <mergeCell ref="I7:I8"/>
    <mergeCell ref="C6:E6"/>
    <mergeCell ref="C7:E8"/>
    <mergeCell ref="F6:H6"/>
    <mergeCell ref="F7:H8"/>
    <mergeCell ref="U7:U8"/>
    <mergeCell ref="K7:M7"/>
    <mergeCell ref="R6:T6"/>
    <mergeCell ref="Q7:Q8"/>
    <mergeCell ref="R7:T8"/>
    <mergeCell ref="K6:M6"/>
    <mergeCell ref="N6:P6"/>
    <mergeCell ref="N7:P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7" workbookViewId="0">
      <selection activeCell="C11" sqref="C11:D11"/>
    </sheetView>
  </sheetViews>
  <sheetFormatPr defaultRowHeight="15"/>
  <cols>
    <col min="2" max="2" width="9.140625" style="85"/>
    <col min="3" max="3" width="16" customWidth="1"/>
    <col min="4" max="4" width="15.5703125" customWidth="1"/>
    <col min="5" max="5" width="20.5703125" customWidth="1"/>
    <col min="6" max="6" width="18" customWidth="1"/>
    <col min="7" max="9" width="15.7109375" customWidth="1"/>
    <col min="10" max="10" width="21.28515625" customWidth="1"/>
    <col min="11" max="11" width="0" hidden="1" customWidth="1"/>
  </cols>
  <sheetData>
    <row r="1" spans="1:11">
      <c r="A1" s="3"/>
      <c r="B1" s="3"/>
      <c r="C1" s="3"/>
      <c r="D1" s="3"/>
      <c r="E1" s="3"/>
      <c r="F1" s="3"/>
      <c r="G1" s="3"/>
      <c r="H1" s="4"/>
      <c r="I1" s="4"/>
      <c r="J1" s="5"/>
    </row>
    <row r="2" spans="1:11">
      <c r="A2" s="6"/>
      <c r="B2" s="6"/>
      <c r="C2" s="6"/>
      <c r="D2" s="6"/>
      <c r="E2" s="6"/>
      <c r="F2" s="6"/>
      <c r="G2" s="6"/>
      <c r="H2" s="7"/>
      <c r="I2" s="7"/>
      <c r="J2" s="5"/>
    </row>
    <row r="3" spans="1:11">
      <c r="A3" s="6"/>
      <c r="B3" s="6"/>
      <c r="C3" s="6"/>
      <c r="D3" s="6"/>
      <c r="E3" s="6"/>
      <c r="F3" s="6"/>
      <c r="G3" s="6"/>
      <c r="H3" s="7"/>
      <c r="I3" s="7"/>
      <c r="J3" s="5"/>
    </row>
    <row r="4" spans="1:11" ht="15.75">
      <c r="A4" s="8"/>
      <c r="B4" s="200" t="s">
        <v>317</v>
      </c>
      <c r="C4" s="201"/>
      <c r="D4" s="201"/>
      <c r="E4" s="201"/>
      <c r="F4" s="201"/>
      <c r="G4" s="201"/>
      <c r="H4" s="201"/>
      <c r="I4" s="201"/>
      <c r="J4" s="202"/>
    </row>
    <row r="5" spans="1:11" ht="47.25">
      <c r="A5" s="8"/>
      <c r="B5" s="96" t="s">
        <v>226</v>
      </c>
      <c r="C5" s="9" t="s">
        <v>250</v>
      </c>
      <c r="D5" s="9" t="s">
        <v>251</v>
      </c>
      <c r="E5" s="10" t="s">
        <v>252</v>
      </c>
      <c r="F5" s="99" t="s">
        <v>284</v>
      </c>
      <c r="G5" s="99" t="s">
        <v>291</v>
      </c>
      <c r="H5" s="100" t="s">
        <v>292</v>
      </c>
      <c r="I5" s="100" t="s">
        <v>299</v>
      </c>
      <c r="J5" s="91" t="s">
        <v>253</v>
      </c>
    </row>
    <row r="6" spans="1:11">
      <c r="A6" s="8"/>
      <c r="B6" s="97" t="s">
        <v>237</v>
      </c>
      <c r="C6" s="97" t="s">
        <v>238</v>
      </c>
      <c r="D6" s="97" t="s">
        <v>239</v>
      </c>
      <c r="E6" s="97" t="s">
        <v>240</v>
      </c>
      <c r="F6" s="97" t="s">
        <v>257</v>
      </c>
      <c r="G6" s="97" t="s">
        <v>258</v>
      </c>
      <c r="H6" s="97" t="s">
        <v>241</v>
      </c>
      <c r="I6" s="97" t="s">
        <v>242</v>
      </c>
      <c r="J6" s="97" t="s">
        <v>243</v>
      </c>
    </row>
    <row r="7" spans="1:11" ht="180">
      <c r="A7" s="8"/>
      <c r="B7" s="97" t="s">
        <v>5</v>
      </c>
      <c r="C7" s="11">
        <v>75084</v>
      </c>
      <c r="D7" s="11">
        <v>2210</v>
      </c>
      <c r="E7" s="26" t="s">
        <v>316</v>
      </c>
      <c r="F7" s="90">
        <v>0</v>
      </c>
      <c r="G7" s="90">
        <v>0</v>
      </c>
      <c r="H7" s="90">
        <v>4700</v>
      </c>
      <c r="I7" s="90">
        <v>0</v>
      </c>
      <c r="J7" s="92">
        <f>F7+G7+H7+I7</f>
        <v>4700</v>
      </c>
      <c r="K7" t="b">
        <f>J7='[1]Samorząd Województwa'!$AL$7</f>
        <v>1</v>
      </c>
    </row>
    <row r="8" spans="1:11" ht="94.5">
      <c r="A8" s="8"/>
      <c r="B8" s="97" t="s">
        <v>6</v>
      </c>
      <c r="C8" s="11">
        <v>85156</v>
      </c>
      <c r="D8" s="11">
        <v>2210</v>
      </c>
      <c r="E8" s="88" t="s">
        <v>290</v>
      </c>
      <c r="F8" s="90">
        <v>0</v>
      </c>
      <c r="G8" s="90">
        <v>4027</v>
      </c>
      <c r="H8" s="90">
        <v>0</v>
      </c>
      <c r="I8" s="90">
        <v>0</v>
      </c>
      <c r="J8" s="92">
        <f t="shared" ref="J8:J11" si="0">F8+G8+H8+I8</f>
        <v>4027</v>
      </c>
      <c r="K8" t="b">
        <f>J8='[1]Samorząd Województwa'!$AL$8</f>
        <v>1</v>
      </c>
    </row>
    <row r="9" spans="1:11" ht="47.25">
      <c r="A9" s="8"/>
      <c r="B9" s="97" t="s">
        <v>7</v>
      </c>
      <c r="C9" s="11">
        <v>85501</v>
      </c>
      <c r="D9" s="11">
        <v>2380</v>
      </c>
      <c r="E9" s="88" t="s">
        <v>283</v>
      </c>
      <c r="F9" s="89">
        <v>21400</v>
      </c>
      <c r="G9" s="89">
        <v>0</v>
      </c>
      <c r="H9" s="12">
        <v>0</v>
      </c>
      <c r="I9" s="12">
        <v>0</v>
      </c>
      <c r="J9" s="92">
        <f t="shared" si="0"/>
        <v>21400</v>
      </c>
      <c r="K9" t="b">
        <f>J9='[1]Samorząd Województwa'!$AL$10</f>
        <v>1</v>
      </c>
    </row>
    <row r="10" spans="1:11" ht="63.75">
      <c r="A10" s="8"/>
      <c r="B10" s="97" t="s">
        <v>8</v>
      </c>
      <c r="C10" s="11">
        <v>85502</v>
      </c>
      <c r="D10" s="11">
        <v>2210</v>
      </c>
      <c r="E10" s="27" t="s">
        <v>276</v>
      </c>
      <c r="F10" s="89">
        <v>0</v>
      </c>
      <c r="G10" s="89">
        <v>0</v>
      </c>
      <c r="H10" s="12">
        <v>0</v>
      </c>
      <c r="I10" s="12">
        <v>85000</v>
      </c>
      <c r="J10" s="92">
        <f t="shared" si="0"/>
        <v>85000</v>
      </c>
      <c r="K10" t="b">
        <f>J10='[1]Samorząd Województwa'!$AL$11</f>
        <v>1</v>
      </c>
    </row>
    <row r="11" spans="1:11" ht="157.5">
      <c r="A11" s="8"/>
      <c r="B11" s="97" t="s">
        <v>9</v>
      </c>
      <c r="C11" s="11">
        <v>85509</v>
      </c>
      <c r="D11" s="11">
        <v>2210</v>
      </c>
      <c r="E11" s="88" t="s">
        <v>297</v>
      </c>
      <c r="F11" s="89">
        <v>0</v>
      </c>
      <c r="G11" s="89">
        <v>0</v>
      </c>
      <c r="H11" s="12">
        <v>135000</v>
      </c>
      <c r="I11" s="12">
        <v>0</v>
      </c>
      <c r="J11" s="92">
        <f t="shared" si="0"/>
        <v>135000</v>
      </c>
      <c r="K11" t="b">
        <f>J11='[1]Samorząd Województwa'!$AL$12</f>
        <v>1</v>
      </c>
    </row>
    <row r="12" spans="1:11" ht="15.75">
      <c r="A12" s="13"/>
      <c r="B12" s="203" t="s">
        <v>254</v>
      </c>
      <c r="C12" s="204"/>
      <c r="D12" s="204"/>
      <c r="E12" s="205"/>
      <c r="F12" s="94">
        <f>SUM(F9:F11)</f>
        <v>21400</v>
      </c>
      <c r="G12" s="94">
        <f>SUM(G7:G11)</f>
        <v>4027</v>
      </c>
      <c r="H12" s="95">
        <f>SUM(H7:H11)</f>
        <v>139700</v>
      </c>
      <c r="I12" s="95">
        <f>SUM(I9:I11)</f>
        <v>85000</v>
      </c>
      <c r="J12" s="93">
        <f>SUM(J7:J11)</f>
        <v>250127</v>
      </c>
    </row>
    <row r="13" spans="1:11">
      <c r="A13" s="14"/>
      <c r="B13" s="14"/>
      <c r="C13" s="14"/>
      <c r="D13" s="14"/>
      <c r="E13" s="14"/>
      <c r="F13" s="15"/>
      <c r="G13" s="15"/>
      <c r="H13" s="14"/>
      <c r="I13" s="14"/>
      <c r="J13" s="16"/>
    </row>
    <row r="14" spans="1:11">
      <c r="A14" s="206" t="s">
        <v>322</v>
      </c>
      <c r="B14" s="206"/>
      <c r="C14" s="206"/>
      <c r="D14" s="206"/>
      <c r="E14" s="206"/>
      <c r="F14" s="206"/>
      <c r="G14" s="206"/>
      <c r="H14" s="206"/>
      <c r="I14" s="22"/>
      <c r="J14" s="17"/>
    </row>
    <row r="15" spans="1:11">
      <c r="A15" s="207"/>
      <c r="B15" s="207"/>
      <c r="C15" s="207"/>
      <c r="D15" s="207"/>
      <c r="E15" s="207"/>
      <c r="F15" s="207"/>
      <c r="G15" s="207"/>
      <c r="H15" s="207"/>
      <c r="I15" s="23"/>
      <c r="J15" s="18"/>
    </row>
  </sheetData>
  <mergeCells count="4">
    <mergeCell ref="B4:J4"/>
    <mergeCell ref="B12:E12"/>
    <mergeCell ref="A14:H14"/>
    <mergeCell ref="A15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GMINY</vt:lpstr>
      <vt:lpstr>POWIATY</vt:lpstr>
      <vt:lpstr>SAMORZĄD WOJEWÓDZTWA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2017-04-20T12:07:45Z</dcterms:modified>
</cp:coreProperties>
</file>