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obcy.gov.pl\udscdfs\katalogi wydziałowe\BSZ\Statystyki nowe\szablony raportów cyklicznych\meldunek miesięczny\"/>
    </mc:Choice>
  </mc:AlternateContent>
  <bookViews>
    <workbookView xWindow="0" yWindow="0" windowWidth="28800" windowHeight="12135"/>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Arkusz13!$A$1:$E$145</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 name="_xlnm.Print_Area" localSheetId="0">'Meldunek tygodniowy'!$A$1:$Z$494</definedName>
  </definedNames>
  <calcPr calcId="152511"/>
</workbook>
</file>

<file path=xl/calcChain.xml><?xml version="1.0" encoding="utf-8"?>
<calcChain xmlns="http://schemas.openxmlformats.org/spreadsheetml/2006/main">
  <c r="H413" i="1" l="1"/>
  <c r="K413" i="1"/>
  <c r="T369" i="1" l="1"/>
  <c r="T368" i="1"/>
  <c r="T367" i="1"/>
  <c r="T366" i="1"/>
  <c r="T365" i="1"/>
  <c r="T364" i="1"/>
  <c r="T363" i="1"/>
  <c r="T362" i="1"/>
  <c r="T361" i="1"/>
  <c r="T360" i="1"/>
  <c r="T359" i="1"/>
  <c r="T358" i="1"/>
  <c r="T357" i="1"/>
  <c r="T356" i="1"/>
  <c r="T355" i="1"/>
  <c r="S369" i="1"/>
  <c r="T370" i="1" l="1"/>
  <c r="S356" i="1"/>
  <c r="S357" i="1"/>
  <c r="S358" i="1"/>
  <c r="S359" i="1"/>
  <c r="S360" i="1"/>
  <c r="S361" i="1"/>
  <c r="S362" i="1"/>
  <c r="S363" i="1"/>
  <c r="S364" i="1"/>
  <c r="S365" i="1"/>
  <c r="S366" i="1"/>
  <c r="S367" i="1"/>
  <c r="S368" i="1"/>
  <c r="S355" i="1"/>
  <c r="R356" i="1"/>
  <c r="R357" i="1"/>
  <c r="R358" i="1"/>
  <c r="R359" i="1"/>
  <c r="R360" i="1"/>
  <c r="R361" i="1"/>
  <c r="R362" i="1"/>
  <c r="R363" i="1"/>
  <c r="R364" i="1"/>
  <c r="R365" i="1"/>
  <c r="R366" i="1"/>
  <c r="R367" i="1"/>
  <c r="R368" i="1"/>
  <c r="R369" i="1"/>
  <c r="R355" i="1"/>
  <c r="Q356" i="1"/>
  <c r="Q357" i="1"/>
  <c r="Q358" i="1"/>
  <c r="Q359" i="1"/>
  <c r="Q360" i="1"/>
  <c r="Q361" i="1"/>
  <c r="Q362" i="1"/>
  <c r="Q363" i="1"/>
  <c r="Q364" i="1"/>
  <c r="Q365" i="1"/>
  <c r="Q366" i="1"/>
  <c r="Q367" i="1"/>
  <c r="Q368" i="1"/>
  <c r="Q369" i="1"/>
  <c r="Q355" i="1"/>
  <c r="P356" i="1"/>
  <c r="P357" i="1"/>
  <c r="P358" i="1"/>
  <c r="P359" i="1"/>
  <c r="P360" i="1"/>
  <c r="P361" i="1"/>
  <c r="P362" i="1"/>
  <c r="P363" i="1"/>
  <c r="P364" i="1"/>
  <c r="P365" i="1"/>
  <c r="P366" i="1"/>
  <c r="P367" i="1"/>
  <c r="P368" i="1"/>
  <c r="P369" i="1"/>
  <c r="P355" i="1"/>
  <c r="O356" i="1"/>
  <c r="O357" i="1"/>
  <c r="O358" i="1"/>
  <c r="O359" i="1"/>
  <c r="O360" i="1"/>
  <c r="O361" i="1"/>
  <c r="O362" i="1"/>
  <c r="O363" i="1"/>
  <c r="O364" i="1"/>
  <c r="O365" i="1"/>
  <c r="O366" i="1"/>
  <c r="O367" i="1"/>
  <c r="O368" i="1"/>
  <c r="O369" i="1"/>
  <c r="O355" i="1"/>
  <c r="N356" i="1"/>
  <c r="N357" i="1"/>
  <c r="N358" i="1"/>
  <c r="N359" i="1"/>
  <c r="N360" i="1"/>
  <c r="N361" i="1"/>
  <c r="N362" i="1"/>
  <c r="N363" i="1"/>
  <c r="N364" i="1"/>
  <c r="N365" i="1"/>
  <c r="N366" i="1"/>
  <c r="N367" i="1"/>
  <c r="N368" i="1"/>
  <c r="N369" i="1"/>
  <c r="N355" i="1"/>
  <c r="L356" i="1"/>
  <c r="L357" i="1"/>
  <c r="L358" i="1"/>
  <c r="L359" i="1"/>
  <c r="L360" i="1"/>
  <c r="L361" i="1"/>
  <c r="L362" i="1"/>
  <c r="L363" i="1"/>
  <c r="L364" i="1"/>
  <c r="L365" i="1"/>
  <c r="L366" i="1"/>
  <c r="L367" i="1"/>
  <c r="L368" i="1"/>
  <c r="L369" i="1"/>
  <c r="U369" i="1" l="1"/>
  <c r="V369" i="1" s="1"/>
  <c r="U361" i="1"/>
  <c r="V361" i="1" s="1"/>
  <c r="U357" i="1"/>
  <c r="V357" i="1" s="1"/>
  <c r="U365" i="1"/>
  <c r="V365" i="1" s="1"/>
  <c r="U368" i="1"/>
  <c r="U364" i="1"/>
  <c r="V364" i="1" s="1"/>
  <c r="U360" i="1"/>
  <c r="V360" i="1" s="1"/>
  <c r="U356" i="1"/>
  <c r="V356" i="1" s="1"/>
  <c r="U359" i="1"/>
  <c r="V359" i="1" s="1"/>
  <c r="U367" i="1"/>
  <c r="V367" i="1" s="1"/>
  <c r="U363" i="1"/>
  <c r="V363" i="1" s="1"/>
  <c r="U355" i="1"/>
  <c r="U366" i="1"/>
  <c r="V366" i="1" s="1"/>
  <c r="U362" i="1"/>
  <c r="V362" i="1" s="1"/>
  <c r="U358" i="1"/>
  <c r="V358" i="1" s="1"/>
  <c r="V368" i="1"/>
  <c r="J203" i="1"/>
  <c r="V204" i="1" l="1"/>
  <c r="S204" i="1"/>
  <c r="P204" i="1"/>
  <c r="M204" i="1"/>
  <c r="J204" i="1"/>
  <c r="O23" i="1" l="1"/>
  <c r="S23" i="1" s="1"/>
  <c r="I21" i="1" l="1"/>
  <c r="M21" i="1" s="1"/>
  <c r="O20" i="1"/>
  <c r="S20" i="1" s="1"/>
  <c r="T126" i="1" l="1"/>
  <c r="T127" i="1"/>
  <c r="T128" i="1"/>
  <c r="T129" i="1"/>
  <c r="T130" i="1"/>
  <c r="T125" i="1"/>
  <c r="R126" i="1"/>
  <c r="R127" i="1"/>
  <c r="R128" i="1"/>
  <c r="R129" i="1"/>
  <c r="R130" i="1"/>
  <c r="R125" i="1"/>
  <c r="P126" i="1"/>
  <c r="P127" i="1"/>
  <c r="P128" i="1"/>
  <c r="P129" i="1"/>
  <c r="P130" i="1"/>
  <c r="P125" i="1"/>
  <c r="M126" i="1"/>
  <c r="M127" i="1"/>
  <c r="M128" i="1"/>
  <c r="M129" i="1"/>
  <c r="M130" i="1"/>
  <c r="M125" i="1"/>
  <c r="H126" i="1"/>
  <c r="H127" i="1"/>
  <c r="H128" i="1"/>
  <c r="H129" i="1"/>
  <c r="H130" i="1"/>
  <c r="F126" i="1"/>
  <c r="F127" i="1"/>
  <c r="F128" i="1"/>
  <c r="F129" i="1"/>
  <c r="F130" i="1"/>
  <c r="D126" i="1"/>
  <c r="D127" i="1"/>
  <c r="D128" i="1"/>
  <c r="D129" i="1"/>
  <c r="D130" i="1"/>
  <c r="A126" i="1"/>
  <c r="A127" i="1"/>
  <c r="A128" i="1"/>
  <c r="A129" i="1"/>
  <c r="A130" i="1"/>
  <c r="R131" i="1" l="1"/>
  <c r="T131" i="1"/>
  <c r="P131" i="1"/>
  <c r="G445" i="1"/>
  <c r="G438" i="1"/>
  <c r="M278" i="1"/>
  <c r="L353" i="1"/>
  <c r="M245" i="1"/>
  <c r="G150" i="1"/>
  <c r="G17" i="1"/>
  <c r="G162" i="1"/>
  <c r="M122" i="1"/>
  <c r="A122" i="1"/>
  <c r="G45" i="1"/>
  <c r="E9" i="1"/>
  <c r="P449" i="1"/>
  <c r="M449" i="1"/>
  <c r="J449" i="1"/>
  <c r="G449" i="1"/>
  <c r="P448" i="1"/>
  <c r="M448" i="1"/>
  <c r="J448" i="1"/>
  <c r="G448" i="1"/>
  <c r="P447" i="1"/>
  <c r="M447" i="1"/>
  <c r="M450" i="1" s="1"/>
  <c r="J447" i="1"/>
  <c r="J450" i="1" s="1"/>
  <c r="G447" i="1"/>
  <c r="G450" i="1" s="1"/>
  <c r="P442" i="1"/>
  <c r="M442" i="1"/>
  <c r="J442" i="1"/>
  <c r="G442" i="1"/>
  <c r="J441" i="1"/>
  <c r="M441" i="1"/>
  <c r="P441" i="1"/>
  <c r="G441" i="1"/>
  <c r="P440" i="1"/>
  <c r="M440" i="1"/>
  <c r="M443" i="1" s="1"/>
  <c r="J440" i="1"/>
  <c r="G440" i="1"/>
  <c r="Q394" i="1"/>
  <c r="N394" i="1"/>
  <c r="L394" i="1"/>
  <c r="L355" i="1"/>
  <c r="Q309" i="1"/>
  <c r="O309" i="1"/>
  <c r="Q308" i="1"/>
  <c r="O308" i="1"/>
  <c r="Q307" i="1"/>
  <c r="O307" i="1"/>
  <c r="Q306" i="1"/>
  <c r="O306" i="1"/>
  <c r="Q282" i="1"/>
  <c r="O282" i="1"/>
  <c r="M282" i="1"/>
  <c r="K282" i="1"/>
  <c r="Q281" i="1"/>
  <c r="O281" i="1"/>
  <c r="M281" i="1"/>
  <c r="K281" i="1"/>
  <c r="Q280" i="1"/>
  <c r="O280" i="1"/>
  <c r="M280" i="1"/>
  <c r="M283" i="1" s="1"/>
  <c r="K280" i="1"/>
  <c r="Q249" i="1"/>
  <c r="O249" i="1"/>
  <c r="M249" i="1"/>
  <c r="K249" i="1"/>
  <c r="Q248" i="1"/>
  <c r="O248" i="1"/>
  <c r="M248" i="1"/>
  <c r="K248" i="1"/>
  <c r="Q247" i="1"/>
  <c r="O247" i="1"/>
  <c r="M247" i="1"/>
  <c r="K247" i="1"/>
  <c r="Q273" i="1"/>
  <c r="O273" i="1"/>
  <c r="Q272" i="1"/>
  <c r="O272" i="1"/>
  <c r="Q271" i="1"/>
  <c r="O271" i="1"/>
  <c r="Q270" i="1"/>
  <c r="O270" i="1"/>
  <c r="V203" i="1"/>
  <c r="S203" i="1"/>
  <c r="P203" i="1"/>
  <c r="M203" i="1"/>
  <c r="V202" i="1"/>
  <c r="S202" i="1"/>
  <c r="P202" i="1"/>
  <c r="M202" i="1"/>
  <c r="J202" i="1"/>
  <c r="V201" i="1"/>
  <c r="S201" i="1"/>
  <c r="P201" i="1"/>
  <c r="M201" i="1"/>
  <c r="J201" i="1"/>
  <c r="V200" i="1"/>
  <c r="S200" i="1"/>
  <c r="P200" i="1"/>
  <c r="M200" i="1"/>
  <c r="J200" i="1"/>
  <c r="V199" i="1"/>
  <c r="S199" i="1"/>
  <c r="P199" i="1"/>
  <c r="M199" i="1"/>
  <c r="J199" i="1"/>
  <c r="S165" i="1"/>
  <c r="S166" i="1"/>
  <c r="S167" i="1"/>
  <c r="S168" i="1"/>
  <c r="S169" i="1"/>
  <c r="S164" i="1"/>
  <c r="P165" i="1"/>
  <c r="P166" i="1"/>
  <c r="P167" i="1"/>
  <c r="P168" i="1"/>
  <c r="P169" i="1"/>
  <c r="P164" i="1"/>
  <c r="M165" i="1"/>
  <c r="M166" i="1"/>
  <c r="M167" i="1"/>
  <c r="M168" i="1"/>
  <c r="M169" i="1"/>
  <c r="M164" i="1"/>
  <c r="J165" i="1"/>
  <c r="J166" i="1"/>
  <c r="J167" i="1"/>
  <c r="J168" i="1"/>
  <c r="J169" i="1"/>
  <c r="J164" i="1"/>
  <c r="G165" i="1"/>
  <c r="G166" i="1"/>
  <c r="G167" i="1"/>
  <c r="G168" i="1"/>
  <c r="G169" i="1"/>
  <c r="G164" i="1"/>
  <c r="C165" i="1"/>
  <c r="C166" i="1"/>
  <c r="C167" i="1"/>
  <c r="C168" i="1"/>
  <c r="C169" i="1"/>
  <c r="C164" i="1"/>
  <c r="S153" i="1"/>
  <c r="S154" i="1"/>
  <c r="S155" i="1"/>
  <c r="S156" i="1"/>
  <c r="S157" i="1"/>
  <c r="S152" i="1"/>
  <c r="P153" i="1"/>
  <c r="P154" i="1"/>
  <c r="P155" i="1"/>
  <c r="P156" i="1"/>
  <c r="P157" i="1"/>
  <c r="P152" i="1"/>
  <c r="M153" i="1"/>
  <c r="M154" i="1"/>
  <c r="M155" i="1"/>
  <c r="M156" i="1"/>
  <c r="M157" i="1"/>
  <c r="M152" i="1"/>
  <c r="J153" i="1"/>
  <c r="J154" i="1"/>
  <c r="J155" i="1"/>
  <c r="J156" i="1"/>
  <c r="J157" i="1"/>
  <c r="J152" i="1"/>
  <c r="G153" i="1"/>
  <c r="G154" i="1"/>
  <c r="G155" i="1"/>
  <c r="G156" i="1"/>
  <c r="G157" i="1"/>
  <c r="G152" i="1"/>
  <c r="C153" i="1"/>
  <c r="C154" i="1"/>
  <c r="C155" i="1"/>
  <c r="C156" i="1"/>
  <c r="C157" i="1"/>
  <c r="C152" i="1"/>
  <c r="H125" i="1"/>
  <c r="F125" i="1"/>
  <c r="D125" i="1"/>
  <c r="A125" i="1"/>
  <c r="Q49" i="1"/>
  <c r="U49" i="1" s="1"/>
  <c r="Q50" i="1"/>
  <c r="U50" i="1" s="1"/>
  <c r="Q53" i="1"/>
  <c r="U53" i="1" s="1"/>
  <c r="Q48" i="1"/>
  <c r="U48" i="1" s="1"/>
  <c r="O49" i="1"/>
  <c r="S49" i="1" s="1"/>
  <c r="O50" i="1"/>
  <c r="S50" i="1" s="1"/>
  <c r="O53" i="1"/>
  <c r="S53" i="1" s="1"/>
  <c r="O48" i="1"/>
  <c r="S48" i="1" s="1"/>
  <c r="I49" i="1"/>
  <c r="M49" i="1" s="1"/>
  <c r="I50" i="1"/>
  <c r="M50" i="1" s="1"/>
  <c r="I53" i="1"/>
  <c r="M53" i="1" s="1"/>
  <c r="I48" i="1"/>
  <c r="M48" i="1" s="1"/>
  <c r="G48" i="1"/>
  <c r="K48" i="1" s="1"/>
  <c r="G49" i="1"/>
  <c r="K49" i="1" s="1"/>
  <c r="G50" i="1"/>
  <c r="K50" i="1" s="1"/>
  <c r="G53" i="1"/>
  <c r="K53" i="1" s="1"/>
  <c r="C49" i="1"/>
  <c r="C50" i="1"/>
  <c r="C53" i="1"/>
  <c r="C48" i="1"/>
  <c r="Q21" i="1"/>
  <c r="U21" i="1" s="1"/>
  <c r="Q22" i="1"/>
  <c r="U22" i="1" s="1"/>
  <c r="Q23" i="1"/>
  <c r="U23" i="1" s="1"/>
  <c r="Q24" i="1"/>
  <c r="U24" i="1" s="1"/>
  <c r="Q25" i="1"/>
  <c r="U25" i="1" s="1"/>
  <c r="Q20" i="1"/>
  <c r="U20" i="1" s="1"/>
  <c r="O21" i="1"/>
  <c r="S21" i="1" s="1"/>
  <c r="O22" i="1"/>
  <c r="S22" i="1" s="1"/>
  <c r="O24" i="1"/>
  <c r="S24" i="1" s="1"/>
  <c r="O25" i="1"/>
  <c r="S25" i="1" s="1"/>
  <c r="C21" i="1"/>
  <c r="C22" i="1"/>
  <c r="C23" i="1"/>
  <c r="C24" i="1"/>
  <c r="C25" i="1"/>
  <c r="I22" i="1"/>
  <c r="M22" i="1" s="1"/>
  <c r="I23" i="1"/>
  <c r="M23" i="1" s="1"/>
  <c r="I24" i="1"/>
  <c r="M24" i="1" s="1"/>
  <c r="I25" i="1"/>
  <c r="M25" i="1" s="1"/>
  <c r="I20" i="1"/>
  <c r="M20" i="1" s="1"/>
  <c r="G21" i="1"/>
  <c r="K21" i="1" s="1"/>
  <c r="G22" i="1"/>
  <c r="K22" i="1" s="1"/>
  <c r="G23" i="1"/>
  <c r="K23" i="1" s="1"/>
  <c r="G24" i="1"/>
  <c r="K24" i="1" s="1"/>
  <c r="G25" i="1"/>
  <c r="K25" i="1" s="1"/>
  <c r="G20" i="1"/>
  <c r="K20" i="1" s="1"/>
  <c r="C20" i="1"/>
  <c r="Q283" i="1" l="1"/>
  <c r="P450" i="1"/>
  <c r="M26" i="1"/>
  <c r="K283" i="1"/>
  <c r="J205" i="1"/>
  <c r="V205" i="1"/>
  <c r="S205" i="1"/>
  <c r="V355" i="1"/>
  <c r="P205" i="1"/>
  <c r="M205" i="1"/>
  <c r="O283" i="1"/>
  <c r="G443" i="1"/>
  <c r="J443" i="1"/>
  <c r="Q310" i="1"/>
  <c r="S170" i="1"/>
  <c r="P443" i="1"/>
  <c r="G158" i="1"/>
  <c r="M158" i="1"/>
  <c r="S158" i="1"/>
  <c r="F131" i="1"/>
  <c r="O310" i="1"/>
  <c r="J170" i="1"/>
  <c r="P170" i="1"/>
  <c r="G170" i="1"/>
  <c r="M170" i="1"/>
  <c r="P158" i="1"/>
  <c r="J158" i="1"/>
  <c r="D131" i="1"/>
  <c r="H131" i="1"/>
  <c r="S370" i="1"/>
  <c r="R370" i="1"/>
  <c r="Q370" i="1"/>
  <c r="P370" i="1"/>
  <c r="O370" i="1"/>
  <c r="N370" i="1"/>
  <c r="L370" i="1"/>
  <c r="Q274" i="1"/>
  <c r="O274" i="1"/>
  <c r="Q250" i="1"/>
  <c r="O250" i="1"/>
  <c r="M250" i="1"/>
  <c r="K250" i="1"/>
  <c r="Q54" i="1"/>
  <c r="O54" i="1"/>
  <c r="M54" i="1"/>
  <c r="K54" i="1"/>
  <c r="I54" i="1"/>
  <c r="G54" i="1"/>
  <c r="Q26" i="1"/>
  <c r="O26" i="1"/>
  <c r="I26" i="1"/>
  <c r="G26" i="1"/>
  <c r="U370" i="1" l="1"/>
  <c r="V370" i="1"/>
  <c r="S26" i="1"/>
  <c r="U26" i="1"/>
  <c r="S54" i="1"/>
  <c r="U54" i="1"/>
  <c r="K26" i="1"/>
</calcChain>
</file>

<file path=xl/connections.xml><?xml version="1.0" encoding="utf-8"?>
<connections xmlns="http://schemas.openxmlformats.org/spreadsheetml/2006/main">
  <connection id="1" keepAlive="1" name="SP_Meldunek_parametry" type="5" refreshedVersion="4" savePassword="1" deleted="1" background="1" saveData="1" credentials="none">
    <dbPr connection="" command=""/>
  </connection>
  <connection id="2" keepAlive="1" name="SP_Meldunek_sekcja_I_tab_1" type="5" refreshedVersion="4" savePassword="1" deleted="1" background="1" saveData="1" credentials="none">
    <dbPr connection="" command=""/>
  </connection>
  <connection id="3" keepAlive="1" name="SP_Meldunek_sekcja_I_tab_2" type="5" refreshedVersion="4" savePassword="1" deleted="1" background="1" saveData="1" credentials="none">
    <dbPr connection="" command=""/>
  </connection>
  <connection id="4" keepAlive="1" name="SP_Meldunek_sekcja_II_tab_1" type="5" refreshedVersion="4" savePassword="1" deleted="1" background="1" saveData="1" credentials="none">
    <dbPr connection="" command=""/>
  </connection>
  <connection id="5" keepAlive="1" name="SP_Meldunek_sekcja_II_tab_2" type="5" refreshedVersion="4" savePassword="1" deleted="1" background="1" saveData="1" credentials="none">
    <dbPr connection="" command=""/>
  </connection>
  <connection id="6" keepAlive="1" name="SP_Meldunek_sekcja_III_tab_1" type="5" refreshedVersion="4" savePassword="1" deleted="1" background="1" saveData="1" credentials="none">
    <dbPr connection="" command=""/>
  </connection>
  <connection id="7" keepAlive="1" name="SP_Meldunek_sekcja_III_tab_2" type="5" refreshedVersion="4" savePassword="1" deleted="1" background="1" saveData="1" credentials="none">
    <dbPr connection="" command=""/>
  </connection>
  <connection id="8" keepAlive="1" name="SP_Meldunek_sekcja_IV" type="5" refreshedVersion="4" savePassword="1" deleted="1" background="1" saveData="1" credentials="none">
    <dbPr connection="" command=""/>
  </connection>
  <connection id="9" keepAlive="1" name="SP_Meldunek_sekcja_IX_tab_1" type="5" refreshedVersion="4" savePassword="1" deleted="1" background="1" saveData="1" credentials="none">
    <dbPr connection="" command=""/>
  </connection>
  <connection id="10" keepAlive="1" name="SP_Meldunek_sekcja_IX_tab_2" type="5" refreshedVersion="4" savePassword="1" deleted="1" background="1" saveData="1" credentials="none">
    <dbPr connection="" command=""/>
  </connection>
  <connection id="11" keepAlive="1" name="SP_Meldunek_sekcja_V_tab_1" type="5" refreshedVersion="4" savePassword="1" deleted="1" background="1" saveData="1" credentials="none">
    <dbPr connection="" command=""/>
  </connection>
  <connection id="12" keepAlive="1" name="SP_Meldunek_sekcja_V_tab_2" type="5" refreshedVersion="4" savePassword="1" deleted="1" background="1" saveData="1" credentials="none">
    <dbPr connection="" command=""/>
  </connection>
  <connection id="13" keepAlive="1" name="SP_Meldunek_sekcja_V_tab_3" type="5" refreshedVersion="4" savePassword="1" deleted="1" background="1" saveData="1" credentials="none">
    <dbPr connection="" command=""/>
  </connection>
  <connection id="14" keepAlive="1" name="SP_Meldunek_sekcja_V_tab_4" type="5" refreshedVersion="4" savePassword="1" deleted="1" background="1" saveData="1" credentials="none">
    <dbPr connection="" command=""/>
  </connection>
  <connection id="15" keepAlive="1" name="SP_Meldunek_sekcja_VI_tab_1" type="5" refreshedVersion="4" savePassword="1" deleted="1" background="1" saveData="1" credentials="none">
    <dbPr connection="" command=""/>
  </connection>
  <connection id="16" keepAlive="1" name="SP_Meldunek_sekcja_VI_tab_2" type="5" refreshedVersion="4" savePassword="1" deleted="1" background="1" saveData="1" credentials="none">
    <dbPr connection="" command=""/>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deleted="1" background="1" saveData="1" credentials="none">
    <dbPr connection="" command=""/>
  </connection>
</connections>
</file>

<file path=xl/sharedStrings.xml><?xml version="1.0" encoding="utf-8"?>
<sst xmlns="http://schemas.openxmlformats.org/spreadsheetml/2006/main" count="988" uniqueCount="174">
  <si>
    <t>Obywatelstwo</t>
  </si>
  <si>
    <t>Razem</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</si>
  <si>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</si>
  <si>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</si>
  <si>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</si>
  <si>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</si>
  <si>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</si>
  <si>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</si>
  <si>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</si>
  <si>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</si>
  <si>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</si>
  <si>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</si>
  <si>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</si>
  <si>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</si>
  <si>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</si>
  <si>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</si>
  <si>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</si>
  <si>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</si>
  <si>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</si>
  <si>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</si>
  <si>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fakultatywne</t>
  </si>
  <si>
    <t>decyzje</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</si>
  <si>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</si>
  <si>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</si>
  <si>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</si>
  <si>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</si>
  <si>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</si>
  <si>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</si>
  <si>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</si>
  <si>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</si>
  <si>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</si>
  <si>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</si>
  <si>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</si>
  <si>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</si>
  <si>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</si>
  <si>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</si>
  <si>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</si>
  <si>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</si>
  <si>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</si>
  <si>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</si>
  <si>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</si>
  <si>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</si>
  <si>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</si>
  <si>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</si>
  <si>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</si>
  <si>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</si>
  <si>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Placówka</t>
  </si>
  <si>
    <t>RAZEM</t>
  </si>
  <si>
    <t>Lwów</t>
  </si>
  <si>
    <t>Łuck</t>
  </si>
  <si>
    <t>uchylenie 
i umorzenie</t>
  </si>
  <si>
    <t>Transfer</t>
  </si>
  <si>
    <t>SUMA</t>
  </si>
  <si>
    <t>Państwo</t>
  </si>
  <si>
    <t>Wniosek IN</t>
  </si>
  <si>
    <t>Decyzja pozytywna</t>
  </si>
  <si>
    <t>Wniosek OUT</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</si>
  <si>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</si>
  <si>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</si>
  <si>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</si>
  <si>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</si>
  <si>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</si>
  <si>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</si>
  <si>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</si>
  <si>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</si>
  <si>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</si>
  <si>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</si>
  <si>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</si>
  <si>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</si>
  <si>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</si>
  <si>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</si>
  <si>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</si>
  <si>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</si>
  <si>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</si>
  <si>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</si>
  <si>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</si>
  <si>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</si>
  <si>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</si>
  <si>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</si>
  <si>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</si>
  <si>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</si>
  <si>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</si>
  <si>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</si>
  <si>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</si>
  <si>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</si>
  <si>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</si>
  <si>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</si>
  <si>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</si>
  <si>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</si>
  <si>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</si>
  <si>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</si>
  <si>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</si>
  <si>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</si>
  <si>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</si>
  <si>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</si>
  <si>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</si>
  <si>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</si>
  <si>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</si>
  <si>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</si>
  <si>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</si>
  <si>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</si>
  <si>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</si>
  <si>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</si>
  <si>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</si>
  <si>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</si>
  <si>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</si>
  <si>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</si>
  <si>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</si>
  <si>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</si>
  <si>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</si>
  <si>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</si>
  <si>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</si>
  <si>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</si>
  <si>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</si>
  <si>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</si>
  <si>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</si>
  <si>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</si>
  <si>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</si>
  <si>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</si>
  <si>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</si>
  <si>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</si>
  <si>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</si>
  <si>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</si>
  <si>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</si>
  <si>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</si>
  <si>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Wnioskujacy</t>
  </si>
  <si>
    <t>Decyzje</t>
  </si>
  <si>
    <t>Inne_panstwo</t>
  </si>
  <si>
    <t>Konsul_RP</t>
  </si>
  <si>
    <t>Czynnosc</t>
  </si>
  <si>
    <t>zawieszenie wpisów</t>
  </si>
  <si>
    <t>małoletni</t>
  </si>
  <si>
    <t>WNIOSEK O ZAREJESTROWANIE POBYTU OBYWATELA UE</t>
  </si>
  <si>
    <t>GRUZJA</t>
  </si>
  <si>
    <t>TADŻYKISTAN</t>
  </si>
  <si>
    <t>WZNOWIENIA</t>
  </si>
  <si>
    <t>BELGIA</t>
  </si>
  <si>
    <t>SZWECJA</t>
  </si>
  <si>
    <t>WŁOCHY</t>
  </si>
  <si>
    <t>I. Przyjęte wnioski o udzielenie ochrony międzynarodowej w RP:</t>
  </si>
  <si>
    <t>III. Wydane decyzje w sprawie o udzielenie ochrony międzynarodowej:</t>
  </si>
  <si>
    <t>IV. Cudzoziemcy, w sprawie których wszczęto postępowanie o udzielenie ochrony międzynarodowej i którym zapewniono zakwaterowanie w ośrodkach dla cudzoziemców:</t>
  </si>
  <si>
    <r>
      <t>*</t>
    </r>
    <r>
      <rPr>
        <i/>
        <sz val="6"/>
        <color theme="1"/>
        <rFont val="Roboto"/>
        <charset val="238"/>
      </rPr>
      <t xml:space="preserve"> zgodnie z nowym aquis azylowym od 1.01.2014 r. wznowienie postępowania po tzw. transferze dublińskim liczy się jako kolejny wniosek o nadanie statusu uchodźcy</t>
    </r>
  </si>
  <si>
    <t>obligatoryjne</t>
  </si>
  <si>
    <t>01.07.2018</t>
  </si>
  <si>
    <t>31.07.2018</t>
  </si>
  <si>
    <t>01.01.2018</t>
  </si>
  <si>
    <t>ARMENIA</t>
  </si>
  <si>
    <t>IRAK</t>
  </si>
  <si>
    <t>NIDERLANDY</t>
  </si>
  <si>
    <t>GRECJA</t>
  </si>
  <si>
    <t>BUŁGARIA</t>
  </si>
  <si>
    <t>25.07.2018 - 31.07.2018</t>
  </si>
  <si>
    <t>18.07.2018 - 24.07.2018</t>
  </si>
  <si>
    <t>11.07.2018 - 17.07.2018</t>
  </si>
  <si>
    <t>04.07.2018 - 10.07.2018</t>
  </si>
  <si>
    <t>27.06.2018 - 03.07.2018</t>
  </si>
  <si>
    <t>WNIOSEK O WYDANIE DOKUMENTU POTWIERDZAJĄCEGO PRAWO STAŁEGO POBYTU</t>
  </si>
  <si>
    <t>WNIOSEK O WYDANIE KARTY POBYTU CZŁONKA RODZINY OBYWATELA UE</t>
  </si>
  <si>
    <t>WNIOSEK O WYDANIE KARTY STAŁEGO POBYTU CZŁONKA RODZINY OBYWATELA UE</t>
  </si>
  <si>
    <t>Zdecydowaną większość działań związanych ze stosowaniem Rozporządzenia Dublińskiego stanowią sprawy dotyczące przejęcia odpowiedzialności za wniosek o udzielenie ochrony złożony na terytorium innego państwa członkowskiego (tzw. IN). Liczba spraw 26-krotnie przekracza liczbę takich wniosków złożonych przez Polskę. Jest to związane z położeniem geograficznym naszego kraju (zewnętrzne państwo Strefy Schengen) i traktowaniem terytorium RP jako strefy tranzytowej do krajów docelowych UE (Niemcy, Francja, Niderlandy, Szwecja i Belgia).  55% wniosków IN dotyczyło ob. Rosji, 10% Armenii.
Liczba cudzoziemców objętych wnioskami IN wyniosła od początku roku 2 644 os. Polska wystąpiła z takim wnioskiem do innych krajów europejskich (OUT) w przypadku 100 os. 49% wniosków IN oraz 33% wniosków OUT dotyczy współpracy z Niemcami. Kolejnym krajem, z którym Polska współpracuje często jest Francja. Z tego kraju wpłynęło 32% wniosków IN oraz do niego skierowano 13% wniosków OUT. Poza tym, osoby, które ubiegały się o ochronę międzynarodową w Polsce składały  kolejne wnioski (oprócz Niemiec i Francji) w Niderlandach, Szwecji i Belgii. Z kolei dalsze wnioski OUT z Polski kierowane były poza Niemcami i Francją do Włoch, Grecji i Bułgarii.</t>
  </si>
  <si>
    <t xml:space="preserve">Szef Urzędu do Spraw Cudzoziemców w 2018 r. wydał 2 885 decyzji: udzielił ochrony 272 os. (9% ogółu), 1 421 os. (49% ogółu) uzyskało decyzję negatywną,  a  1 192 postępowania (41% ogółu) umorzono. Głównymi beneficjentami decyzji przyznających w 2018 r. ochronę (status uchodźcy, ochrona uzupełniająca i pobyt tolerowany) byli w większości obywatele z grupy TOP 10 wnioskodawców:
* Ukraina (25% ogółu; 58 os. – ochrona uzupełniająca, 9 os. – status uchodźcy, 2 os. – pobyt tolerowany) uznawalność: 18%,
* Rosja (18% ogółu;  44 os. - ochrona uzupełniająca, 5 os. - status uchodźcy, 1 os. pobyt tolerowany), uznawalność: 6%,
* Tadżykistan (8% ogółu; 13 os. ochrona uzupełniająca, 8 os. - status uchodźcy, ) uznawalność: 36%,
Całkowita uznawalność w pierwszych siedmiu miesiącach 2018 r. to 15% (16% z pobytem tolerowanym), w analogicznym okresie zeszłego roku: 16%.
Organy obydwu instancji wydały wnioskodawcom w 2018 r. w sumie 309 decyzji o udzieleniu jednej z form ochrony: 88% z nich wydał  Szef Urzędu do Spraw Cudzoziemców, 12% Rada do Spraw Uchodźców.
Rozstrzygnięcia merytoryczne stanowiły jednak 59% wydanych decyzji. Pozostałe decyzje wydane przez Szefa Urzędu to umorzenia (41%) wydane w związku z brakiem zainteresowania kontynuacją postępowania ze strony cudzoziemca, z czego 81% dotyczyło Rosjan (971 os.). Warto zwrócić uwagę, że w 2018 r. większy odsetek cudzoziemców decyduje się na pozostanie w Polsce do końca trwania procedury o udzielenie ochrony. W analogicznym okresie zeszłego roku umorzenia stanowiły 45% decyzji.
Wg stanu na 31 lipca liczba spraw w toku wynosiła  3 149 os., głównie z Rosji (74%).  
</t>
  </si>
  <si>
    <t>Spadek liczby wnioskodawców zapoczątkowany w marcu 2017 znalazł odbicie w zmniejszonej liczbie osób pozostających pod opieką Szefa Urzędu (ze śr. 4,2 tys. na śr. 3,1 tys.), przy czym przez ostatnie siedem miesięcy spadek ten wyniósł ok. 340 osób.  Liczba beneficjentów pomocy socjalnej z ostatnich tygodni lipca jest najniższa od czternastu lat.
Ponad połowa wnioskodawców (55%) przebywa poza ośrodkami dla cudzoziemców, wynajmując mieszkania i utrzymując się ze środków otrzymywanych z Urzędu.
W przypadku 10 najliczniejszych obywatelstw wnioskodawców można zaobserwować zdecydowane preferencje odnośnie miejsca pobytu na czas trwania postępowania w RP. Na pobyt w ośrodku decydują się głównie obywatele Rosji - 67% i Azerbejdżanu - 81%. Oczekiwanie na zakończenie procedury poza ośrodkiem preferują pozostałe obywatelstwa TOP 10 osób pozostających pod opieką: obywatele Ukrainy, Tadżykistanu, Gruzji, Armenii, Kirgistanu, Białorusi, Turcji, Iranu (pomiędzy 75% a 97% wnioskodawców z danego kraju).</t>
  </si>
  <si>
    <t>W 2108 r. ma miejsce kontynuacja trendu spadkowego w zakresie liczby wydawanych zezwoleń MRG.
Od początku 2018 roku wszystkie zezwolenia MRG wydano na Ukrainie,  78% wydano przez wydział konsularny w we Lwowie, pozostałe 22% w Łucku. 
Odmowy wydania zezwoleń MRG udzielono 30 obywatelom Ukrainy. Cofnięcie zezwoleń miało miejsce w stosunku do 332 osób, w 93% obywateli Ukrainy, 7% - Rosji. Zezwolenia unieważniono 35 obywatelom Ukrainy.</t>
  </si>
  <si>
    <t>Warszawa, 13 sierpnia 2018 r.</t>
  </si>
  <si>
    <t>VII. Konsultacje wizowe</t>
  </si>
  <si>
    <t>VIII.  Informacja o Małym Ruchu Granicznym</t>
  </si>
  <si>
    <t>IX. Ogólne trendy</t>
  </si>
  <si>
    <t>W lipcu br. do Wydziału Konsultacji Wizowych wpłynęło ponad 106 tys. wniosków (512 tys. od początku roku), z czego 95%  z innego państwa członkowskiego. W tym samym czasie wydano prawie 109 tys. decyzji (504 tys. w 2018), 95% na wnioski z innego państwa członkowskiego.</t>
  </si>
  <si>
    <t xml:space="preserve">Do lipca 2018 r. wnioski o udzielenie ochrony międzynarodowej złożyło 2 489 os., z czego 58% stanowiły wnioski pierwsze. Niemal wszyscy wnioskodawcy (89%)  pochodzili z państw należących do byłego ZSRR (głównie: Rosja, Ukraina, Tadżykistan, Armenia, Gruzja, Kirgistan, Azerbejdżan, Białoruś). 
Dwie największe grupy cudzoziemców ubiegających się ochronę pochodziły z Rosji (1 659 os., 67%) i Ukrainy (260 os., 10%). W gronie pozostałych dominujących wnioskodawców znaleźli się mieszkańcy Azji Centralnej (6%): Tadżykistanu (107 os., 4%), Kirgistanu (32 os., 1%) i  Azerbejdżanu (30 os., 1%), Zakaukazia (3%): Armenii (47 os., 2%) i Gruzji (37 os. 1%), a także Bliskiego Wschodu (4%): Iraku (49 os., 2%) oraz Turcji (po 22 os., po 1%). Oprócz wymienionych krajów w zestawieniu państw najliczniej składających wnioski o udzielenie ochrony znajduje się jeszcze Białoruś (26 os., 1%).
Jeden wniosek obejmował średnio 2 os,. przy czym w przypadku obywateli Rosji i Tadżykistanu - 3 os.                                                                                                                                                                                                                                                                                                                                                                                                                                                                                                                                   
Przy podziale na płeć i wiek proporcje są zbliżone: pełnoletni stanowią 54% ogółu (45% kobiety i 55% mężczyźni), a niepełnoletni - 46% (48% dziewczynki i 52% chłopcy). Tylko wśród wnioskodawców z Rosji i Kirgistanu jest więcej dzieci (odpowiednio 55% i 53%). Wśród pozostałych obywatelstw TOP 10 dominują jednak osoby pełnoletnie, najmniej dzieci jest w grupie wnioskodawców z Białorusi (81% &gt; 18).
W podziale na płeć w krajach grupy TOP 10 proporcje rozłożone są zwykle równo, z wyjątkiem Azerbejdżanu, Turcji, Gruzji i Białorusi (odsetek mężczyzn powyżej 67%).
W dłuższej perspektywie widoczny jest ciągły spadek liczby wnioskodawców, którego początek miał miejsce w lipcu 2016. Wartości z ostatnich pięciu miesięcy wskazują jednak na stabilizację liczby wniosków składanych miesięcznie na poziomie około 350-360 miesięcznie. W 2018 r. Polska przyjęła 27% mniej wszystkich wniosków w stosunku do analogicznego okresu 2017 r. Spadek dotyczy wszystkich głównych grup, które zazwyczaj ubiegały się w Polsce o ochronę międzynarodową.
Prezentując szczegółowo zmiany w porównaniu do pierwszych siedmiu miesięcy 2017 r., widoczny jest:
 * spadek liczby wnioskodawców z Rosji o 31%. Tradycyjnie Rosja od 2000 r.  znajduje się na I pozycji pod względem liczby złożonych wniosków, a odsetek cudzoziemców z tego kraju wciąż jest wysoki (67%) chociaż liczba osób składających wnioski znacznie spadła w porównaniu do tego samego okresu w poprzednich latach (2 489 os. - 2018 r., 3 390 os. – 2017 r., 8 121 os. – 2016 r.). Podobnie jak w lipcu 2017 r. 58% stanowią wnioski pierwsze.
* spadek o 44% liczby wnioskodawców z Ukrainy. Ukraina od 2014 r. niezmiennie znajduje się na II pozycji w zestawieniu TOP 5. Jednak na przestrzeni lat widoczny jest stały spadek liczby ubiegających się o ochronę z tego kraju. W 2018 r. liczba wnioskodawców nie przekroczyła 50 os. miesięcznie. W porównaniu do pierwszych siedmiu miesięcy 2017 r. wzrósł odsetek wniosków składanych po raz pierwszy ( z 37% na 49%).
* niewielki wzrost liczby wnioskodawców z Tadżykistanu (+ 20%).  Aktualnie obywatele tego kraju stanowią 4% ogółu osób ubiegających się o udzielenie ochrony, rok temu - 3%. Wnioskodawcy z Tadżykistanu charakteryzują się przewagą wniosków kolejnych (53% w 2017 r, 70% w 2018 r.) , podczas gdy w całej populacji wnioskodawców odsetek ten wynosi 42%.
* wzrost o 96% liczby wnioskodawców z Iraku. W czerwcu zeszłego roku obywatele Iraku zamykali zestawienie TOP 10, obecnie są na czwartym miejscu. Wzrósł także odsetek spraw kolejnych (+10%). Rok temu wszyscy Irakijczycy składali wnioski po raz pierwszy.                                                                                                                                                                                                                                                                                                           *Odsetek liczby wnioskodawców pochodzących z Armenii na tle innych wnioskodawców wynosi 2%.  Widoczny jest 27% spadek liczby wniosków. Ponadto zmieniła się struktura składanych wniosków: aktualnie 62% stanowią wnioski pierwsze, podczas gdy rok wcześniej stanowiły zdecydowaną większość – 84%. 
</t>
  </si>
  <si>
    <t>przygotowała: Magdalena Kozłowska</t>
  </si>
  <si>
    <t>Liczba składanych wniosków umożlwiających legalizację pobytu na terytorium RP rośnie dynamicznie piąty rok z rzędu. 
W pierwszych siedmiu miesiącach br.  liczba złożonych wniosków przekroczyła 125 tys. 90% z nich dotyczyło zezwolenia na pobyt czasowy, 8% zezwolenia na pobyt stały, a 2% zezwolenia na pobyt rezydenta UE. 
W sprawie zezwolenia na pobyt czasowy spośród prawie 114 tys. wniosków 66% (75 tys.) złożyli obywatele Ukrainy, po 4% - Hindusi i Gruzini, po 3% - Białorusini, Wietnamczycy i Chińczycy. O zezwolenie na pobyt stały ubiegało się 10 tys. cudzoziemców, w tym 52% (5,4 tys.) to obywatele Ukrainy, 32% - Białorusi, 4% - Rosji, po 1% - Wietnamu i Armenii. Wnioski o zezwolenie na pobyt rezydenta długoterminowego UE, (1,8  tys. wniosków) zdominowali również obywatele Ukrainy (887) - złożyli 47% wniosków, 15% - Wietnamczycy, 6% -  Chińczycy, po 4% - Rosjanie, Białorusini i Ormianie. 
W podziale na obywatelstwo cudzoziemców w 2018 r. o legalizację pobytu (ww. zezwolenia) najczęściej ubiegali się obywatele Ukrainy: 66% - (82 tys. Ukraińców na 125 tys. ogółu wnioskujących). Do końca lipca 2017 r. odsetek ten był podobny, ale liczba złożonych wniosków o 22% niższa (82 tys. w 2018 r., 67  tys. w 2017 r.). Za opisany wzrost w 2018 r. odpowiedzialna jest zwiększona - w porównaniu z zeszłym rokiem - liczba wniosków o zezwolenie na pobyt czasowy składanych przez obywateli Ukrainy, (+25% - z 60 tys. w 2017 r. na 75 tys. w 2018 r.). 
Wzrost zainteresowania legalizacją pobytu zanotowano także w przypadku obywateli Gruzji (5-krotny, głównie pobyt czasowy). W dalszym ciągu wzrasta liczba obywateli Indii legalizujących pobyt w Polsce (+17%, głównie pobyt czasowy). 
Ogółem w 2018 r. złożono łącznie 22% wniosków legalizacyjnych więcej (ponad 22,5 tys. więcej: +28% wniosków na pobyt czasowy,  -9% wniosków na pobyt stały, -12% wniosków na pobyt rezydenta długoterminowego UE). 80% wszystkich procedur zakończyło się decyzją przyznającą zezwolenie pobytowe, 14% odmową wydania zezwolenia, a 5% umorzeniem sprawy. 
Analiza celu pobytu podawanego przez cudzoziemców podczas składania wniosków na pobyt czasowy wykazała, że zdecydowanie najczęstszym powodem przyjazdu do RP jest aktywność zawodowa (74%): wykonywanie pracy (71% ogółu), prowadzenie działalności gospodarczej (1%), praca w zawodzie wymagającym wysokich kwalifikacji (1%), praca sezonowa, pracownicy delegowani, przeniesienia wewnątrz przedsiębiorstwa (poniżej 1%). Dalsze 7% wnioskodawców przyjechało do Polski w związku z podjęciem lub kontynuacją studiów, kolejne 10% - w związku z powodami związanymi z rodziną:  pobytem z cudzoziemcem (łączenie rodzin) – 7%  i pobytem z obywatelem RP (3%).
                                                                                                                                                                                                                                                                                                                                                                                                                                                                                                                                                                                                                                                                                                                                                                                                                               Analizując rozmieszczenie wnioskodawców na terenie RP, najwięcej wniosków przyjęli: Wojewoda Mazowiecki (32%), Wojewoda Wielkopolski (10%), Dolnośląski (9%) oraz Małopolski (8%). Najmniej cudzoziemców złożyło wnioski w województwach warmińsko-mazurskim, podkarpackim i świętokrzyskim.
Ponadto w okresie styczeń-lipiec 2018 wnioski o legalizację pobytu na terytorium RP złożyło blisko 5 tys. obywateli UE, głównie z Niemiec (27%), Włoch (10%), Wielkiej Brytanii (7%), Bułgarii i Rumunii (po 6%).</t>
  </si>
  <si>
    <t>Cudzoziemcy coraz częściej składają odwołania od decyzji wydanych przez urzędy wojewódzkie. Ich liczba zaczęła rosnąć w 2016 r. i od tej pory utrzymuje się na poziomie znacznie wyższym niż w poprzednich latach. Ostatni miesiąc przyniósł jednak bardzo gwałtowny wzrost w tym zakresie - 2 tys. (tyle, co przez poprzedni kwartał). Do tej pory Szef Urzędu otrzymał o 50% więcej odwołań niż w tym samym okresie 2017 r.  - 4 tys., 2018 r. - ponad 6 tys., z czego 71% dotyczyło pobytu czasowego, 22% - zobowiązania do powrotu, 5% - pobytu stałego. Cudzoziemcy uzyskali w tym samym czasie prawie 3,3 tys. decyzji Szefa UdSC w sprawach o legalizację pobytu na terytorium RP, z czego 14% stanowiło utrzymanie decyzji, od której się odwołano, 10% postępowań odwoławczych zakończyło się uchyleniem decyzji organu pierwszej instancji i udzieleniem zezwolenia, a 8% decyzji uchylono i przekazano do ponownego rozpatrzenia.
Uwzględniając obywatelstwo osób zaskarżających otrzymane decyzje, najwięcej - bo 43% odwołań - złożyli obywatele Ukrainy. Kolejne obywatelstwa licznie składające odwołania to Indie (10%), Wietnam (8%), Rosja (8%) i Chiny (4%).</t>
  </si>
  <si>
    <t xml:space="preserve">Zdecydowanie większy napływ cudzoziemców do Polski obserwujemy od 2014 r. Wśród cudzoziemców przybywających do Polski dominują obywatele Ukrainy. Imigracja obywateli tego państwa jest stale monitorowana. Większość obywateli Ukrainy preferuje legalizację pobytu umożliwiającą podjęcie pracy (nie ma takiej możliwości w trakcie pierwszych 6 miesięcy procedury uchodźczej) i samodzielne utrzymanie rodziny. 
Do tej pory nie odnotowano zdecydowanych zmian w trendach napływu w związku z wejściem w życie ruchu bezwizowego dla obywateli Ukrainy posiadających paszporty biometryczne.                                                                                                                       Napływu cudzoziemców ubiegających się o ochronę międzynarodową w Polsce odbywa się zwykle przez naszą wschodnią granicę (dominują państwa WNP). Urząd do Spraw Cudzoziemców systematycznie monitoruje napływ obywateli Rosji narodowości czeczeńskiej oraz obywateli Ukrainy.
Liczba ważnych dokumentów (wg stanu na dzień 1.07.2018) wynosi ponad 350 tys. W porównaniu do stanu sprzed roku liczba cudzoziemców, którzy posiadają ważne dokumenty uprawniające do pobytu na terytorium RP, wzrosła o ponad 48 tys. osób (z 302 263 do 350 927). Największy wzrost dotyczy obywateli Ukrainy (+34 tys.), przy czym różnica wynika głównie z liczby zezwoleń na pobyt czasowy (+29 tys.).
Warto zauważyć, że przyrost nowych dokumentów dotyczy przede wszystkim cudzoziemców z państw trzecich (spoza UE) +48 tys. osób. Top 10 posiadaczy ważnych dokumentów kształtuje się następująco: Ukraina, Niemcy, Białoruś, Wietnam, Rosja, Chiny, Indie, Włochy, Francja, Wielka Brytania. Są to te same obywatelstwa, co na koniec czerwca zeszłego roku, z tą różnicą, że w 2017 r. Indie znajdowały się na dziewiątej pozycji,  a obecnie są na siódmej.
                                                                                                                                                                                                                                                                                                                                                                                                                                                                                                                                                                                                          Obywatele Ukrainy posiadają 46% wszystkich ważnych dokumentów w Polsce (163 tys.). 77% z nich (126 tys.) wydano w związku z udzielonym zezwoleniem na pobyt czasowy, 19% - zezwoleniem na pobyt stały (32,5 tys.), a 2% - rezydentem długoterminowym UE (3,7 tys.). 214 os. przebywa w Polsce jako członkowie rodzin obywatela UE, 88 osób to uchodźcy, 368 – posiada dokument potwierdzający udzielenie ochrony uzupełniającej, 6 – pobyt tolerowany, a 384 os. - pobyt ze względów humanitarnych.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</si>
</sst>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41"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sz val="8"/>
      <name val="Tahoma"/>
      <family val="2"/>
      <charset val="238"/>
    </font>
    <font>
      <sz val="11"/>
      <color theme="1"/>
      <name val="Roboto"/>
      <charset val="238"/>
    </font>
    <font>
      <b/>
      <sz val="11"/>
      <color theme="1"/>
      <name val="Roboto"/>
      <charset val="238"/>
    </font>
    <font>
      <b/>
      <sz val="18"/>
      <name val="Roboto"/>
      <charset val="238"/>
    </font>
    <font>
      <b/>
      <sz val="15"/>
      <name val="Roboto"/>
      <charset val="238"/>
    </font>
    <font>
      <b/>
      <i/>
      <sz val="14"/>
      <color theme="1"/>
      <name val="Roboto"/>
      <charset val="238"/>
    </font>
    <font>
      <sz val="11"/>
      <name val="Roboto"/>
      <charset val="238"/>
    </font>
    <font>
      <b/>
      <sz val="10"/>
      <color theme="1"/>
      <name val="Roboto"/>
      <charset val="238"/>
    </font>
    <font>
      <b/>
      <sz val="9"/>
      <name val="Roboto"/>
      <charset val="238"/>
    </font>
    <font>
      <sz val="9"/>
      <name val="Roboto"/>
      <charset val="238"/>
    </font>
    <font>
      <sz val="10"/>
      <name val="Roboto"/>
      <charset val="238"/>
    </font>
    <font>
      <sz val="6"/>
      <color theme="1"/>
      <name val="Roboto"/>
      <charset val="238"/>
    </font>
    <font>
      <i/>
      <sz val="6"/>
      <color theme="1"/>
      <name val="Roboto"/>
      <charset val="238"/>
    </font>
    <font>
      <i/>
      <sz val="9"/>
      <color theme="1"/>
      <name val="Roboto"/>
      <charset val="238"/>
    </font>
    <font>
      <b/>
      <sz val="8"/>
      <name val="Roboto"/>
      <charset val="238"/>
    </font>
    <font>
      <i/>
      <sz val="8"/>
      <color theme="1"/>
      <name val="Roboto"/>
      <charset val="238"/>
    </font>
    <font>
      <b/>
      <sz val="7"/>
      <name val="Roboto"/>
      <charset val="238"/>
    </font>
    <font>
      <sz val="10"/>
      <color theme="1"/>
      <name val="Roboto"/>
      <charset val="238"/>
    </font>
    <font>
      <sz val="9"/>
      <color theme="1"/>
      <name val="Roboto"/>
      <charset val="238"/>
    </font>
    <font>
      <sz val="8"/>
      <name val="Roboto"/>
      <charset val="238"/>
    </font>
    <font>
      <sz val="8"/>
      <color theme="1"/>
      <name val="Roboto"/>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cellStyleXfs>
  <cellXfs count="300">
    <xf numFmtId="0" fontId="0" fillId="0" borderId="0" xfId="0"/>
    <xf numFmtId="0" fontId="0" fillId="0" borderId="0" xfId="0"/>
    <xf numFmtId="0" fontId="0" fillId="0" borderId="0" xfId="0"/>
    <xf numFmtId="0" fontId="21" fillId="0" borderId="0" xfId="0" applyFont="1" applyProtection="1">
      <protection locked="0"/>
    </xf>
    <xf numFmtId="0" fontId="21" fillId="0" borderId="0" xfId="0" applyFont="1" applyBorder="1" applyProtection="1">
      <protection locked="0"/>
    </xf>
    <xf numFmtId="14" fontId="21" fillId="0" borderId="0" xfId="0" applyNumberFormat="1" applyFont="1" applyProtection="1">
      <protection locked="0"/>
    </xf>
    <xf numFmtId="165" fontId="21" fillId="0" borderId="0" xfId="0" applyNumberFormat="1" applyFont="1" applyProtection="1">
      <protection locked="0"/>
    </xf>
    <xf numFmtId="0" fontId="21" fillId="0" borderId="0" xfId="0" applyFont="1" applyAlignment="1" applyProtection="1">
      <protection locked="0"/>
    </xf>
    <xf numFmtId="0" fontId="25" fillId="0" borderId="0" xfId="0" applyFont="1" applyAlignment="1" applyProtection="1">
      <alignment vertical="center"/>
      <protection locked="0"/>
    </xf>
    <xf numFmtId="0" fontId="26" fillId="0" borderId="0" xfId="0" applyFont="1" applyProtection="1">
      <protection locked="0"/>
    </xf>
    <xf numFmtId="0" fontId="27" fillId="0" borderId="0" xfId="0" applyFont="1" applyAlignment="1" applyProtection="1">
      <alignment horizontal="left" vertical="center"/>
      <protection locked="0"/>
    </xf>
    <xf numFmtId="0" fontId="30" fillId="0" borderId="0" xfId="43" applyFont="1" applyProtection="1">
      <protection locked="0"/>
    </xf>
    <xf numFmtId="0" fontId="21" fillId="0" borderId="0" xfId="0" applyFont="1" applyFill="1" applyBorder="1" applyProtection="1">
      <protection locked="0"/>
    </xf>
    <xf numFmtId="0" fontId="28" fillId="0" borderId="0" xfId="10" applyFont="1" applyFill="1" applyBorder="1" applyAlignment="1" applyProtection="1">
      <alignment horizontal="left" vertical="center"/>
      <protection locked="0"/>
    </xf>
    <xf numFmtId="0" fontId="28" fillId="0" borderId="0" xfId="10" applyFont="1" applyFill="1" applyBorder="1" applyAlignment="1" applyProtection="1">
      <alignment horizontal="center" vertical="center"/>
      <protection locked="0"/>
    </xf>
    <xf numFmtId="0" fontId="21" fillId="0" borderId="0" xfId="0" applyFont="1" applyAlignment="1" applyProtection="1">
      <alignment wrapText="1"/>
      <protection locked="0"/>
    </xf>
    <xf numFmtId="165" fontId="21" fillId="0" borderId="0" xfId="0" applyNumberFormat="1" applyFont="1" applyAlignment="1" applyProtection="1">
      <alignment wrapText="1"/>
      <protection locked="0"/>
    </xf>
    <xf numFmtId="0" fontId="33" fillId="0" borderId="0" xfId="0" applyFont="1" applyAlignment="1" applyProtection="1">
      <alignment vertical="top" wrapText="1"/>
      <protection locked="0"/>
    </xf>
    <xf numFmtId="0" fontId="27" fillId="0" borderId="0" xfId="0" applyFont="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28" fillId="0" borderId="0" xfId="24" applyFont="1" applyFill="1" applyBorder="1" applyAlignment="1" applyProtection="1">
      <alignment horizontal="center" vertical="center" wrapText="1"/>
      <protection locked="0"/>
    </xf>
    <xf numFmtId="3" fontId="28" fillId="0" borderId="0" xfId="0" applyNumberFormat="1" applyFont="1" applyFill="1" applyBorder="1" applyAlignment="1" applyProtection="1">
      <alignment horizontal="center" vertical="center"/>
    </xf>
    <xf numFmtId="0" fontId="35" fillId="0" borderId="0" xfId="0" applyFont="1" applyAlignment="1" applyProtection="1">
      <alignment vertical="top"/>
      <protection locked="0"/>
    </xf>
    <xf numFmtId="0" fontId="21" fillId="0" borderId="50" xfId="0" applyFont="1" applyBorder="1" applyProtection="1">
      <protection locked="0"/>
    </xf>
    <xf numFmtId="165" fontId="35" fillId="0" borderId="0" xfId="0" applyNumberFormat="1" applyFont="1" applyAlignment="1" applyProtection="1">
      <alignment vertical="top"/>
      <protection locked="0"/>
    </xf>
    <xf numFmtId="0" fontId="28" fillId="35" borderId="0" xfId="0" applyFont="1" applyFill="1" applyBorder="1" applyAlignment="1" applyProtection="1">
      <alignment horizontal="center" vertical="center"/>
      <protection locked="0"/>
    </xf>
    <xf numFmtId="3" fontId="28" fillId="35" borderId="0" xfId="0" applyNumberFormat="1" applyFont="1" applyFill="1" applyBorder="1" applyAlignment="1" applyProtection="1">
      <alignment horizontal="center" vertical="center"/>
      <protection locked="0"/>
    </xf>
    <xf numFmtId="3" fontId="28" fillId="35" borderId="0" xfId="24" applyNumberFormat="1" applyFont="1" applyFill="1" applyBorder="1" applyAlignment="1" applyProtection="1">
      <alignment horizontal="center" vertical="center" wrapText="1"/>
      <protection locked="0"/>
    </xf>
    <xf numFmtId="165" fontId="28" fillId="35" borderId="0" xfId="24" applyNumberFormat="1"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textRotation="90" wrapText="1"/>
      <protection locked="0"/>
    </xf>
    <xf numFmtId="3" fontId="29" fillId="0" borderId="10" xfId="0" applyNumberFormat="1" applyFont="1" applyBorder="1" applyAlignment="1" applyProtection="1">
      <alignment horizontal="right" vertical="center"/>
    </xf>
    <xf numFmtId="3" fontId="28" fillId="35" borderId="45" xfId="10" applyNumberFormat="1" applyFont="1" applyFill="1" applyBorder="1" applyAlignment="1" applyProtection="1">
      <alignment horizontal="center" vertical="center"/>
    </xf>
    <xf numFmtId="0" fontId="36" fillId="35" borderId="0" xfId="10" applyFont="1" applyFill="1" applyBorder="1" applyAlignment="1" applyProtection="1">
      <alignment horizontal="center" vertical="center"/>
      <protection locked="0"/>
    </xf>
    <xf numFmtId="0" fontId="28" fillId="36" borderId="0" xfId="10" applyFont="1" applyFill="1" applyBorder="1" applyAlignment="1" applyProtection="1">
      <alignment horizontal="center" vertical="center"/>
      <protection locked="0"/>
    </xf>
    <xf numFmtId="3" fontId="28" fillId="36" borderId="0" xfId="10" applyNumberFormat="1" applyFont="1" applyFill="1" applyBorder="1" applyAlignment="1" applyProtection="1">
      <alignment horizontal="center" vertical="center"/>
    </xf>
    <xf numFmtId="0" fontId="28" fillId="35" borderId="0" xfId="10" applyFont="1" applyFill="1" applyBorder="1" applyAlignment="1" applyProtection="1">
      <alignment horizontal="center" vertical="center"/>
      <protection locked="0"/>
    </xf>
    <xf numFmtId="0" fontId="36" fillId="35" borderId="0" xfId="10" applyFont="1" applyFill="1" applyBorder="1" applyAlignment="1" applyProtection="1">
      <alignment horizontal="left" vertical="center" indent="1"/>
      <protection locked="0"/>
    </xf>
    <xf numFmtId="0" fontId="27" fillId="0" borderId="0" xfId="0" applyFont="1" applyAlignment="1" applyProtection="1">
      <alignment horizontal="left"/>
      <protection locked="0"/>
    </xf>
    <xf numFmtId="0" fontId="37" fillId="0" borderId="0" xfId="0" applyFont="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9" fillId="0" borderId="0" xfId="0" applyFont="1" applyAlignment="1" applyProtection="1">
      <alignment horizontal="left" vertical="top" wrapText="1"/>
      <protection locked="0"/>
    </xf>
    <xf numFmtId="0" fontId="40" fillId="0" borderId="0" xfId="0" applyFont="1" applyAlignment="1" applyProtection="1">
      <alignment horizontal="center" vertical="center"/>
      <protection locked="0"/>
    </xf>
    <xf numFmtId="0" fontId="40" fillId="0" borderId="0" xfId="0" applyFont="1" applyAlignment="1" applyProtection="1">
      <alignment horizontal="left" vertical="center" indent="1"/>
      <protection locked="0"/>
    </xf>
    <xf numFmtId="0" fontId="40" fillId="0" borderId="0" xfId="0" applyFont="1" applyAlignment="1" applyProtection="1">
      <alignment horizontal="center"/>
      <protection locked="0"/>
    </xf>
    <xf numFmtId="0" fontId="40" fillId="0" borderId="0" xfId="0" applyFont="1" applyProtection="1">
      <protection locked="0"/>
    </xf>
    <xf numFmtId="0" fontId="40" fillId="0" borderId="0" xfId="0" applyFont="1" applyAlignment="1" applyProtection="1">
      <alignment horizontal="left" vertical="center"/>
      <protection locked="0"/>
    </xf>
    <xf numFmtId="0" fontId="40" fillId="0" borderId="0" xfId="0" applyFont="1" applyAlignment="1" applyProtection="1">
      <protection locked="0"/>
    </xf>
    <xf numFmtId="0" fontId="21" fillId="0" borderId="0" xfId="0" applyFont="1" applyBorder="1" applyAlignment="1" applyProtection="1">
      <protection locked="0"/>
    </xf>
    <xf numFmtId="0" fontId="0" fillId="0" borderId="0" xfId="0" applyBorder="1" applyAlignment="1"/>
    <xf numFmtId="0" fontId="21" fillId="0" borderId="0" xfId="0" applyFont="1" applyProtection="1">
      <protection locked="0"/>
    </xf>
    <xf numFmtId="0" fontId="21" fillId="0" borderId="0" xfId="0" applyFont="1" applyProtection="1">
      <protection locked="0"/>
    </xf>
    <xf numFmtId="3" fontId="21" fillId="0" borderId="0" xfId="0" applyNumberFormat="1" applyFont="1" applyProtection="1">
      <protection locked="0"/>
    </xf>
    <xf numFmtId="0" fontId="21" fillId="0" borderId="0" xfId="0" applyFont="1" applyProtection="1">
      <protection locked="0"/>
    </xf>
    <xf numFmtId="0" fontId="21" fillId="0" borderId="0" xfId="0" applyFont="1" applyProtection="1">
      <protection locked="0"/>
    </xf>
    <xf numFmtId="0" fontId="35" fillId="0" borderId="0" xfId="0" applyFont="1" applyAlignment="1" applyProtection="1">
      <alignment horizontal="left" vertical="center"/>
      <protection locked="0"/>
    </xf>
    <xf numFmtId="0" fontId="20" fillId="0" borderId="0" xfId="0" applyFont="1" applyAlignment="1" applyProtection="1">
      <alignment horizontal="left" vertical="top" wrapText="1"/>
      <protection locked="0"/>
    </xf>
    <xf numFmtId="3" fontId="29" fillId="35" borderId="17" xfId="0" applyNumberFormat="1" applyFont="1" applyFill="1" applyBorder="1" applyAlignment="1" applyProtection="1">
      <alignment horizontal="right" vertical="center" wrapText="1"/>
    </xf>
    <xf numFmtId="3" fontId="29" fillId="35" borderId="26" xfId="0" applyNumberFormat="1" applyFont="1" applyFill="1" applyBorder="1" applyAlignment="1" applyProtection="1">
      <alignment horizontal="right" vertical="center" wrapText="1"/>
    </xf>
    <xf numFmtId="3" fontId="29" fillId="36" borderId="11" xfId="0" applyNumberFormat="1" applyFont="1" applyFill="1" applyBorder="1" applyAlignment="1" applyProtection="1">
      <alignment horizontal="right" vertical="center" wrapText="1"/>
    </xf>
    <xf numFmtId="3" fontId="29" fillId="36" borderId="35" xfId="0" applyNumberFormat="1" applyFont="1" applyFill="1" applyBorder="1" applyAlignment="1" applyProtection="1">
      <alignment horizontal="right" vertical="center" wrapText="1"/>
    </xf>
    <xf numFmtId="3" fontId="28" fillId="35" borderId="47" xfId="24" applyNumberFormat="1" applyFont="1" applyFill="1" applyBorder="1" applyAlignment="1" applyProtection="1">
      <alignment horizontal="center" vertical="center" wrapText="1"/>
    </xf>
    <xf numFmtId="3" fontId="28" fillId="35" borderId="49" xfId="24" applyNumberFormat="1" applyFont="1" applyFill="1" applyBorder="1" applyAlignment="1" applyProtection="1">
      <alignment horizontal="center" vertical="center" wrapText="1"/>
    </xf>
    <xf numFmtId="3" fontId="29" fillId="36" borderId="17" xfId="0" applyNumberFormat="1" applyFont="1" applyFill="1" applyBorder="1" applyAlignment="1" applyProtection="1">
      <alignment horizontal="right" vertical="center" wrapText="1"/>
    </xf>
    <xf numFmtId="3" fontId="29" fillId="36" borderId="26" xfId="0" applyNumberFormat="1" applyFont="1" applyFill="1" applyBorder="1" applyAlignment="1" applyProtection="1">
      <alignment horizontal="right" vertical="center" wrapText="1"/>
    </xf>
    <xf numFmtId="3" fontId="28" fillId="35" borderId="45" xfId="0" applyNumberFormat="1" applyFont="1" applyFill="1" applyBorder="1" applyAlignment="1" applyProtection="1">
      <alignment horizontal="center" vertical="center"/>
    </xf>
    <xf numFmtId="3" fontId="28" fillId="35" borderId="46" xfId="0" applyNumberFormat="1" applyFont="1" applyFill="1" applyBorder="1" applyAlignment="1" applyProtection="1">
      <alignment horizontal="center" vertical="center"/>
    </xf>
    <xf numFmtId="0" fontId="22" fillId="36" borderId="38" xfId="0" applyFont="1" applyFill="1" applyBorder="1" applyAlignment="1" applyProtection="1">
      <alignment horizontal="center" vertical="center" textRotation="90" wrapText="1"/>
      <protection locked="0"/>
    </xf>
    <xf numFmtId="0" fontId="22" fillId="36" borderId="39" xfId="0" applyFont="1" applyFill="1" applyBorder="1" applyAlignment="1" applyProtection="1">
      <alignment horizontal="center" vertical="center" textRotation="90" wrapText="1"/>
      <protection locked="0"/>
    </xf>
    <xf numFmtId="0" fontId="22" fillId="36" borderId="14" xfId="0" applyFont="1" applyFill="1" applyBorder="1" applyAlignment="1" applyProtection="1">
      <alignment horizontal="center" vertical="center" textRotation="90" wrapText="1"/>
      <protection locked="0"/>
    </xf>
    <xf numFmtId="0" fontId="22" fillId="36" borderId="36" xfId="0" applyFont="1" applyFill="1" applyBorder="1" applyAlignment="1" applyProtection="1">
      <alignment horizontal="center" vertical="center" textRotation="90" wrapText="1"/>
      <protection locked="0"/>
    </xf>
    <xf numFmtId="0" fontId="27" fillId="0" borderId="40" xfId="0" applyFont="1" applyBorder="1" applyAlignment="1" applyProtection="1">
      <alignment horizontal="center" vertical="center" wrapText="1"/>
    </xf>
    <xf numFmtId="0" fontId="22" fillId="36" borderId="20" xfId="0" applyFont="1" applyFill="1" applyBorder="1" applyAlignment="1" applyProtection="1">
      <alignment horizontal="center" vertical="center"/>
      <protection locked="0"/>
    </xf>
    <xf numFmtId="0" fontId="22" fillId="36" borderId="21" xfId="0" applyFont="1" applyFill="1" applyBorder="1" applyAlignment="1" applyProtection="1">
      <alignment horizontal="center" vertical="center"/>
      <protection locked="0"/>
    </xf>
    <xf numFmtId="0" fontId="22" fillId="36" borderId="25" xfId="0" applyFont="1" applyFill="1" applyBorder="1" applyAlignment="1" applyProtection="1">
      <alignment horizontal="center" vertical="center"/>
      <protection locked="0"/>
    </xf>
    <xf numFmtId="0" fontId="22" fillId="36" borderId="10" xfId="0" applyFont="1" applyFill="1" applyBorder="1" applyAlignment="1" applyProtection="1">
      <alignment horizontal="center" vertical="center"/>
      <protection locked="0"/>
    </xf>
    <xf numFmtId="0" fontId="22" fillId="36" borderId="21" xfId="0" applyFont="1" applyFill="1" applyBorder="1" applyAlignment="1" applyProtection="1">
      <alignment horizontal="center" vertical="center" textRotation="90"/>
      <protection locked="0"/>
    </xf>
    <xf numFmtId="0" fontId="22" fillId="36" borderId="10" xfId="0" applyFont="1" applyFill="1" applyBorder="1" applyAlignment="1" applyProtection="1">
      <alignment horizontal="center" vertical="center" textRotation="90"/>
      <protection locked="0"/>
    </xf>
    <xf numFmtId="0" fontId="29" fillId="35" borderId="25" xfId="0" applyFont="1" applyFill="1" applyBorder="1" applyAlignment="1" applyProtection="1">
      <alignment horizontal="left" vertical="center"/>
    </xf>
    <xf numFmtId="0" fontId="29" fillId="35" borderId="10" xfId="0" applyFont="1" applyFill="1" applyBorder="1" applyAlignment="1" applyProtection="1">
      <alignment horizontal="left" vertical="center"/>
    </xf>
    <xf numFmtId="3" fontId="29" fillId="35" borderId="10" xfId="0" applyNumberFormat="1" applyFont="1" applyFill="1" applyBorder="1" applyAlignment="1" applyProtection="1">
      <alignment horizontal="right" vertical="center" wrapText="1"/>
    </xf>
    <xf numFmtId="0" fontId="29" fillId="36" borderId="25" xfId="0" applyFont="1" applyFill="1" applyBorder="1" applyAlignment="1" applyProtection="1">
      <alignment horizontal="left" vertical="center"/>
    </xf>
    <xf numFmtId="0" fontId="29" fillId="36" borderId="10" xfId="0" applyFont="1" applyFill="1" applyBorder="1" applyAlignment="1" applyProtection="1">
      <alignment horizontal="left" vertical="center"/>
    </xf>
    <xf numFmtId="3" fontId="29" fillId="36" borderId="10" xfId="0" applyNumberFormat="1" applyFont="1" applyFill="1" applyBorder="1" applyAlignment="1" applyProtection="1">
      <alignment horizontal="right" vertical="center" wrapText="1"/>
    </xf>
    <xf numFmtId="0" fontId="28" fillId="36" borderId="20" xfId="0" applyFont="1" applyFill="1" applyBorder="1" applyAlignment="1" applyProtection="1">
      <alignment horizontal="center" vertical="center"/>
      <protection locked="0"/>
    </xf>
    <xf numFmtId="0" fontId="28" fillId="36" borderId="21" xfId="0" applyFont="1" applyFill="1" applyBorder="1" applyAlignment="1" applyProtection="1">
      <alignment horizontal="center" vertical="center"/>
      <protection locked="0"/>
    </xf>
    <xf numFmtId="0" fontId="28" fillId="36" borderId="25" xfId="0" applyFont="1" applyFill="1" applyBorder="1" applyAlignment="1" applyProtection="1">
      <alignment horizontal="center" vertical="center"/>
      <protection locked="0"/>
    </xf>
    <xf numFmtId="0" fontId="28" fillId="36" borderId="10" xfId="0" applyFont="1" applyFill="1" applyBorder="1" applyAlignment="1" applyProtection="1">
      <alignment horizontal="center" vertical="center"/>
      <protection locked="0"/>
    </xf>
    <xf numFmtId="0" fontId="28" fillId="36" borderId="21" xfId="0" applyFont="1" applyFill="1" applyBorder="1" applyAlignment="1" applyProtection="1">
      <alignment horizontal="center" vertical="center" wrapText="1"/>
    </xf>
    <xf numFmtId="0" fontId="28" fillId="36" borderId="31" xfId="0" applyFont="1" applyFill="1" applyBorder="1" applyAlignment="1" applyProtection="1">
      <alignment horizontal="center" vertical="center" wrapText="1"/>
    </xf>
    <xf numFmtId="0" fontId="28" fillId="36" borderId="10" xfId="0" applyFont="1" applyFill="1" applyBorder="1" applyAlignment="1" applyProtection="1">
      <alignment horizontal="center" vertical="center" textRotation="90"/>
      <protection locked="0"/>
    </xf>
    <xf numFmtId="3" fontId="29" fillId="0" borderId="10" xfId="0" applyNumberFormat="1" applyFont="1" applyBorder="1" applyAlignment="1" applyProtection="1">
      <alignment horizontal="right" vertical="center" wrapText="1"/>
    </xf>
    <xf numFmtId="3" fontId="29" fillId="0" borderId="32" xfId="0" applyNumberFormat="1" applyFont="1" applyBorder="1" applyAlignment="1" applyProtection="1">
      <alignment horizontal="right" vertical="center" wrapText="1"/>
    </xf>
    <xf numFmtId="3" fontId="28" fillId="36" borderId="45" xfId="10" applyNumberFormat="1" applyFont="1" applyFill="1" applyBorder="1" applyAlignment="1" applyProtection="1">
      <alignment horizontal="center" vertical="center"/>
    </xf>
    <xf numFmtId="3" fontId="28" fillId="36" borderId="46" xfId="10" applyNumberFormat="1" applyFont="1" applyFill="1" applyBorder="1" applyAlignment="1" applyProtection="1">
      <alignment horizontal="center" vertical="center"/>
    </xf>
    <xf numFmtId="0" fontId="28" fillId="35" borderId="17" xfId="0" applyFont="1" applyFill="1" applyBorder="1" applyAlignment="1" applyProtection="1">
      <alignment horizontal="center" vertical="center" textRotation="90" wrapText="1"/>
      <protection locked="0"/>
    </xf>
    <xf numFmtId="0" fontId="28" fillId="35" borderId="18" xfId="0" applyFont="1" applyFill="1" applyBorder="1" applyAlignment="1" applyProtection="1">
      <alignment horizontal="center" vertical="center" textRotation="90" wrapText="1"/>
      <protection locked="0"/>
    </xf>
    <xf numFmtId="0" fontId="28" fillId="35" borderId="19" xfId="0" applyFont="1" applyFill="1" applyBorder="1" applyAlignment="1" applyProtection="1">
      <alignment horizontal="center" vertical="center" textRotation="90" wrapText="1"/>
      <protection locked="0"/>
    </xf>
    <xf numFmtId="0" fontId="29" fillId="0" borderId="41" xfId="0" applyFont="1" applyFill="1" applyBorder="1" applyAlignment="1" applyProtection="1">
      <alignment horizontal="left" vertical="center" wrapText="1"/>
    </xf>
    <xf numFmtId="0" fontId="29" fillId="0" borderId="42" xfId="0" applyFont="1" applyFill="1" applyBorder="1" applyAlignment="1" applyProtection="1">
      <alignment horizontal="left" vertical="center" wrapText="1"/>
    </xf>
    <xf numFmtId="3" fontId="29" fillId="36" borderId="42" xfId="24" applyNumberFormat="1" applyFont="1" applyFill="1" applyBorder="1" applyAlignment="1" applyProtection="1">
      <alignment horizontal="right" vertical="center" wrapText="1"/>
    </xf>
    <xf numFmtId="0" fontId="29" fillId="36" borderId="41" xfId="0" applyFont="1" applyFill="1" applyBorder="1" applyAlignment="1" applyProtection="1">
      <alignment horizontal="left" vertical="center"/>
    </xf>
    <xf numFmtId="0" fontId="29" fillId="36" borderId="42" xfId="0" applyFont="1" applyFill="1" applyBorder="1" applyAlignment="1" applyProtection="1">
      <alignment horizontal="left" vertical="center"/>
    </xf>
    <xf numFmtId="0" fontId="28" fillId="35" borderId="44" xfId="0" applyFont="1" applyFill="1" applyBorder="1" applyAlignment="1" applyProtection="1">
      <alignment horizontal="center" vertical="center"/>
    </xf>
    <xf numFmtId="0" fontId="28" fillId="35" borderId="45" xfId="0" applyFont="1" applyFill="1" applyBorder="1" applyAlignment="1" applyProtection="1">
      <alignment horizontal="center" vertical="center"/>
    </xf>
    <xf numFmtId="3" fontId="29" fillId="0" borderId="42" xfId="0" applyNumberFormat="1" applyFont="1" applyFill="1" applyBorder="1" applyAlignment="1" applyProtection="1">
      <alignment horizontal="right" vertical="center"/>
    </xf>
    <xf numFmtId="3" fontId="29" fillId="34" borderId="10" xfId="0" applyNumberFormat="1" applyFont="1" applyFill="1" applyBorder="1" applyAlignment="1" applyProtection="1">
      <alignment horizontal="right" vertical="center"/>
    </xf>
    <xf numFmtId="0" fontId="28" fillId="36" borderId="32" xfId="0" applyFont="1" applyFill="1" applyBorder="1" applyAlignment="1" applyProtection="1">
      <alignment horizontal="center" vertical="center" textRotation="90"/>
      <protection locked="0"/>
    </xf>
    <xf numFmtId="0" fontId="29" fillId="35" borderId="10" xfId="0" applyFont="1" applyFill="1" applyBorder="1" applyAlignment="1" applyProtection="1">
      <alignment horizontal="right" vertical="center"/>
    </xf>
    <xf numFmtId="0" fontId="29" fillId="34" borderId="25" xfId="0" applyFont="1" applyFill="1" applyBorder="1" applyAlignment="1" applyProtection="1">
      <alignment horizontal="left" vertical="center" wrapText="1" indent="1"/>
    </xf>
    <xf numFmtId="0" fontId="29" fillId="34" borderId="10" xfId="0" applyFont="1" applyFill="1" applyBorder="1" applyAlignment="1" applyProtection="1">
      <alignment horizontal="left" vertical="center" wrapText="1" indent="1"/>
    </xf>
    <xf numFmtId="0" fontId="29" fillId="34" borderId="10" xfId="0" applyFont="1" applyFill="1" applyBorder="1" applyAlignment="1" applyProtection="1">
      <alignment horizontal="right" vertical="center"/>
    </xf>
    <xf numFmtId="0" fontId="29" fillId="34" borderId="32" xfId="0" applyFont="1" applyFill="1" applyBorder="1" applyAlignment="1" applyProtection="1">
      <alignment horizontal="right" vertical="center"/>
    </xf>
    <xf numFmtId="0" fontId="29" fillId="35" borderId="32" xfId="0" applyFont="1" applyFill="1" applyBorder="1" applyAlignment="1" applyProtection="1">
      <alignment horizontal="right" vertical="center"/>
    </xf>
    <xf numFmtId="3" fontId="29" fillId="35" borderId="42" xfId="0" applyNumberFormat="1" applyFont="1" applyFill="1" applyBorder="1" applyAlignment="1" applyProtection="1">
      <alignment horizontal="right" vertical="center"/>
    </xf>
    <xf numFmtId="3" fontId="29" fillId="35" borderId="10" xfId="0" applyNumberFormat="1" applyFont="1" applyFill="1" applyBorder="1" applyAlignment="1" applyProtection="1">
      <alignment horizontal="right" vertical="center"/>
    </xf>
    <xf numFmtId="0" fontId="28" fillId="35" borderId="17" xfId="44" applyFont="1" applyFill="1" applyBorder="1" applyAlignment="1" applyProtection="1">
      <alignment horizontal="center" vertical="center"/>
      <protection locked="0"/>
    </xf>
    <xf numFmtId="0" fontId="28" fillId="35" borderId="26" xfId="44" applyFont="1" applyFill="1" applyBorder="1" applyAlignment="1" applyProtection="1">
      <alignment horizontal="center" vertical="center"/>
      <protection locked="0"/>
    </xf>
    <xf numFmtId="0" fontId="28" fillId="35" borderId="17" xfId="44" applyFont="1" applyFill="1" applyBorder="1" applyAlignment="1" applyProtection="1">
      <alignment horizontal="center" vertical="center" wrapText="1"/>
      <protection locked="0"/>
    </xf>
    <xf numFmtId="0" fontId="28" fillId="35" borderId="19" xfId="44" applyFont="1" applyFill="1" applyBorder="1" applyAlignment="1" applyProtection="1">
      <alignment horizontal="center" vertical="center" wrapText="1"/>
      <protection locked="0"/>
    </xf>
    <xf numFmtId="0" fontId="28" fillId="35" borderId="18" xfId="44" applyFont="1" applyFill="1" applyBorder="1" applyAlignment="1" applyProtection="1">
      <alignment horizontal="center" vertical="center"/>
      <protection locked="0"/>
    </xf>
    <xf numFmtId="0" fontId="28" fillId="35" borderId="19" xfId="44" applyFont="1" applyFill="1" applyBorder="1" applyAlignment="1" applyProtection="1">
      <alignment horizontal="center" vertical="center"/>
      <protection locked="0"/>
    </xf>
    <xf numFmtId="0" fontId="28" fillId="35" borderId="22" xfId="0" applyFont="1" applyFill="1" applyBorder="1" applyAlignment="1" applyProtection="1">
      <alignment horizontal="center" vertical="center"/>
    </xf>
    <xf numFmtId="0" fontId="28" fillId="35" borderId="23" xfId="0" applyFont="1" applyFill="1" applyBorder="1" applyAlignment="1" applyProtection="1">
      <alignment horizontal="center" vertical="center"/>
    </xf>
    <xf numFmtId="0" fontId="28" fillId="35" borderId="24" xfId="0" applyFont="1" applyFill="1" applyBorder="1" applyAlignment="1" applyProtection="1">
      <alignment horizontal="center" vertical="center"/>
    </xf>
    <xf numFmtId="0" fontId="29" fillId="35" borderId="11" xfId="43" applyFont="1" applyFill="1" applyBorder="1" applyAlignment="1" applyProtection="1">
      <alignment horizontal="right" vertical="center"/>
    </xf>
    <xf numFmtId="0" fontId="29" fillId="35" borderId="35" xfId="43" applyFont="1" applyFill="1" applyBorder="1" applyAlignment="1" applyProtection="1">
      <alignment horizontal="right" vertical="center"/>
    </xf>
    <xf numFmtId="0" fontId="29" fillId="35" borderId="13" xfId="43" applyFont="1" applyFill="1" applyBorder="1" applyAlignment="1" applyProtection="1">
      <alignment horizontal="right" vertical="center"/>
    </xf>
    <xf numFmtId="0" fontId="28" fillId="35" borderId="20" xfId="44" applyFont="1" applyFill="1" applyBorder="1" applyAlignment="1" applyProtection="1">
      <alignment horizontal="center" vertical="center"/>
      <protection locked="0"/>
    </xf>
    <xf numFmtId="0" fontId="28" fillId="35" borderId="21" xfId="44" applyFont="1" applyFill="1" applyBorder="1" applyAlignment="1" applyProtection="1">
      <alignment horizontal="center" vertical="center"/>
      <protection locked="0"/>
    </xf>
    <xf numFmtId="0" fontId="28" fillId="35" borderId="25" xfId="44" applyFont="1" applyFill="1" applyBorder="1" applyAlignment="1" applyProtection="1">
      <alignment horizontal="center" vertical="center"/>
      <protection locked="0"/>
    </xf>
    <xf numFmtId="0" fontId="28" fillId="35" borderId="10" xfId="44" applyFont="1" applyFill="1" applyBorder="1" applyAlignment="1" applyProtection="1">
      <alignment horizontal="center" vertical="center"/>
      <protection locked="0"/>
    </xf>
    <xf numFmtId="0" fontId="29" fillId="35" borderId="17" xfId="43" applyFont="1" applyFill="1" applyBorder="1" applyAlignment="1" applyProtection="1">
      <alignment horizontal="right" vertical="center"/>
    </xf>
    <xf numFmtId="0" fontId="29" fillId="35" borderId="26" xfId="43" applyFont="1" applyFill="1" applyBorder="1" applyAlignment="1" applyProtection="1">
      <alignment horizontal="right" vertical="center"/>
    </xf>
    <xf numFmtId="0" fontId="29" fillId="35" borderId="19" xfId="43" applyFont="1" applyFill="1" applyBorder="1" applyAlignment="1" applyProtection="1">
      <alignment horizontal="right" vertical="center"/>
    </xf>
    <xf numFmtId="0" fontId="29" fillId="34" borderId="17" xfId="43" applyFont="1" applyFill="1" applyBorder="1" applyAlignment="1" applyProtection="1">
      <alignment horizontal="right" vertical="center"/>
    </xf>
    <xf numFmtId="0" fontId="29" fillId="34" borderId="26" xfId="43" applyFont="1" applyFill="1" applyBorder="1" applyAlignment="1" applyProtection="1">
      <alignment horizontal="right" vertical="center"/>
    </xf>
    <xf numFmtId="0" fontId="29" fillId="34" borderId="19" xfId="43" applyFont="1" applyFill="1" applyBorder="1" applyAlignment="1" applyProtection="1">
      <alignment horizontal="right" vertical="center"/>
    </xf>
    <xf numFmtId="0" fontId="29" fillId="35" borderId="41" xfId="0" applyFont="1" applyFill="1" applyBorder="1" applyAlignment="1" applyProtection="1">
      <alignment horizontal="left" vertical="center"/>
    </xf>
    <xf numFmtId="0" fontId="29" fillId="35" borderId="42" xfId="0" applyFont="1" applyFill="1" applyBorder="1" applyAlignment="1" applyProtection="1">
      <alignment horizontal="left" vertical="center"/>
    </xf>
    <xf numFmtId="0" fontId="28" fillId="36" borderId="51" xfId="10" applyFont="1" applyFill="1" applyBorder="1" applyAlignment="1" applyProtection="1">
      <alignment horizontal="left" vertical="center"/>
    </xf>
    <xf numFmtId="0" fontId="28" fillId="36" borderId="52" xfId="10" applyFont="1" applyFill="1" applyBorder="1" applyAlignment="1" applyProtection="1">
      <alignment horizontal="left" vertical="center"/>
    </xf>
    <xf numFmtId="0" fontId="31" fillId="0" borderId="0" xfId="0" applyFont="1" applyAlignment="1" applyProtection="1">
      <alignment horizontal="center" vertical="center" wrapText="1"/>
      <protection locked="0"/>
    </xf>
    <xf numFmtId="0" fontId="29" fillId="0" borderId="25" xfId="0" applyFont="1" applyFill="1" applyBorder="1" applyAlignment="1" applyProtection="1">
      <alignment horizontal="left" vertical="center"/>
      <protection locked="0"/>
    </xf>
    <xf numFmtId="0" fontId="29" fillId="0" borderId="10" xfId="0" applyFont="1" applyFill="1" applyBorder="1" applyAlignment="1" applyProtection="1">
      <alignment horizontal="left" vertical="center"/>
      <protection locked="0"/>
    </xf>
    <xf numFmtId="0" fontId="28" fillId="35" borderId="20" xfId="0" applyFont="1" applyFill="1" applyBorder="1" applyAlignment="1" applyProtection="1">
      <alignment horizontal="center" vertical="center" wrapText="1"/>
      <protection locked="0"/>
    </xf>
    <xf numFmtId="0" fontId="28" fillId="35" borderId="21" xfId="0" applyFont="1" applyFill="1" applyBorder="1" applyAlignment="1" applyProtection="1">
      <alignment horizontal="center" vertical="center" wrapText="1"/>
      <protection locked="0"/>
    </xf>
    <xf numFmtId="0" fontId="29" fillId="35" borderId="10" xfId="43" applyFont="1" applyFill="1" applyBorder="1" applyAlignment="1" applyProtection="1">
      <alignment horizontal="right" vertical="center"/>
    </xf>
    <xf numFmtId="0" fontId="28" fillId="36" borderId="52" xfId="10" applyFont="1" applyFill="1" applyBorder="1" applyAlignment="1" applyProtection="1">
      <alignment horizontal="center" vertical="center"/>
    </xf>
    <xf numFmtId="0" fontId="28" fillId="36" borderId="53" xfId="10" applyFont="1" applyFill="1" applyBorder="1" applyAlignment="1" applyProtection="1">
      <alignment horizontal="center" vertical="center"/>
    </xf>
    <xf numFmtId="0" fontId="29" fillId="35" borderId="42" xfId="0" applyFont="1" applyFill="1" applyBorder="1" applyAlignment="1" applyProtection="1">
      <alignment horizontal="right" vertical="center"/>
    </xf>
    <xf numFmtId="0" fontId="21" fillId="33" borderId="0" xfId="0" applyFont="1" applyFill="1" applyAlignment="1" applyProtection="1">
      <alignment horizontal="left" vertical="top" wrapText="1"/>
      <protection locked="0"/>
    </xf>
    <xf numFmtId="0" fontId="21" fillId="33" borderId="0" xfId="0" applyFont="1" applyFill="1" applyAlignment="1" applyProtection="1">
      <alignment horizontal="left" vertical="top"/>
      <protection locked="0"/>
    </xf>
    <xf numFmtId="0" fontId="27" fillId="0" borderId="0" xfId="0" applyFont="1" applyAlignment="1" applyProtection="1">
      <alignment horizontal="left" vertical="center" wrapText="1"/>
      <protection locked="0"/>
    </xf>
    <xf numFmtId="0" fontId="29" fillId="35" borderId="43" xfId="0" applyFont="1" applyFill="1" applyBorder="1" applyAlignment="1" applyProtection="1">
      <alignment horizontal="right" vertical="center"/>
    </xf>
    <xf numFmtId="0" fontId="29" fillId="35" borderId="25" xfId="0" applyFont="1" applyFill="1" applyBorder="1" applyAlignment="1" applyProtection="1">
      <alignment horizontal="left" vertical="center" wrapText="1" indent="1"/>
    </xf>
    <xf numFmtId="0" fontId="29" fillId="35" borderId="10" xfId="0" applyFont="1" applyFill="1" applyBorder="1" applyAlignment="1" applyProtection="1">
      <alignment horizontal="left" vertical="center" wrapText="1" indent="1"/>
    </xf>
    <xf numFmtId="0" fontId="29" fillId="35" borderId="25" xfId="0" applyFont="1" applyFill="1" applyBorder="1" applyAlignment="1" applyProtection="1">
      <alignment horizontal="left" vertical="center" wrapText="1"/>
    </xf>
    <xf numFmtId="0" fontId="29" fillId="35" borderId="10" xfId="0" applyFont="1" applyFill="1" applyBorder="1" applyAlignment="1" applyProtection="1">
      <alignment horizontal="left" vertical="center" wrapText="1"/>
    </xf>
    <xf numFmtId="0" fontId="29" fillId="33" borderId="25" xfId="0" applyFont="1" applyFill="1" applyBorder="1" applyAlignment="1" applyProtection="1">
      <alignment horizontal="left" vertical="center" indent="1"/>
      <protection locked="0"/>
    </xf>
    <xf numFmtId="0" fontId="29" fillId="33" borderId="10" xfId="0" applyFont="1" applyFill="1" applyBorder="1" applyAlignment="1" applyProtection="1">
      <alignment horizontal="left" vertical="center" indent="1"/>
      <protection locked="0"/>
    </xf>
    <xf numFmtId="3" fontId="29" fillId="33" borderId="10" xfId="24" applyNumberFormat="1" applyFont="1" applyFill="1" applyBorder="1" applyAlignment="1" applyProtection="1">
      <alignment horizontal="right" vertical="center"/>
    </xf>
    <xf numFmtId="3" fontId="29" fillId="33" borderId="17" xfId="24" applyNumberFormat="1" applyFont="1" applyFill="1" applyBorder="1" applyAlignment="1" applyProtection="1">
      <alignment horizontal="right" vertical="center"/>
    </xf>
    <xf numFmtId="3" fontId="29" fillId="33" borderId="18" xfId="24" applyNumberFormat="1" applyFont="1" applyFill="1" applyBorder="1" applyAlignment="1" applyProtection="1">
      <alignment horizontal="right" vertical="center"/>
    </xf>
    <xf numFmtId="3" fontId="29" fillId="33" borderId="19" xfId="24" applyNumberFormat="1" applyFont="1" applyFill="1" applyBorder="1" applyAlignment="1" applyProtection="1">
      <alignment horizontal="right" vertical="center"/>
    </xf>
    <xf numFmtId="0" fontId="29" fillId="0" borderId="25" xfId="24" applyFont="1" applyFill="1" applyBorder="1" applyAlignment="1" applyProtection="1">
      <alignment horizontal="left" vertical="center" indent="1"/>
      <protection locked="0"/>
    </xf>
    <xf numFmtId="0" fontId="29" fillId="0" borderId="10" xfId="24" applyFont="1" applyFill="1" applyBorder="1" applyAlignment="1" applyProtection="1">
      <alignment horizontal="left" vertical="center" indent="1"/>
      <protection locked="0"/>
    </xf>
    <xf numFmtId="0" fontId="29" fillId="34" borderId="25" xfId="0" applyFont="1" applyFill="1" applyBorder="1" applyAlignment="1" applyProtection="1">
      <alignment horizontal="left" vertical="center"/>
    </xf>
    <xf numFmtId="0" fontId="29" fillId="34" borderId="10" xfId="0" applyFont="1" applyFill="1" applyBorder="1" applyAlignment="1" applyProtection="1">
      <alignment horizontal="left" vertical="center"/>
    </xf>
    <xf numFmtId="0" fontId="29" fillId="34" borderId="44" xfId="0" applyFont="1" applyFill="1" applyBorder="1" applyAlignment="1" applyProtection="1">
      <alignment horizontal="left" vertical="center"/>
    </xf>
    <xf numFmtId="0" fontId="29" fillId="34" borderId="45" xfId="0" applyFont="1" applyFill="1" applyBorder="1" applyAlignment="1" applyProtection="1">
      <alignment horizontal="left" vertical="center"/>
    </xf>
    <xf numFmtId="0" fontId="29" fillId="34" borderId="25" xfId="0" applyFont="1" applyFill="1" applyBorder="1" applyAlignment="1" applyProtection="1">
      <alignment horizontal="left" vertical="center" wrapText="1"/>
      <protection locked="0"/>
    </xf>
    <xf numFmtId="0" fontId="29" fillId="34" borderId="10" xfId="0" applyFont="1" applyFill="1" applyBorder="1" applyAlignment="1" applyProtection="1">
      <alignment horizontal="left" vertical="center" wrapText="1"/>
      <protection locked="0"/>
    </xf>
    <xf numFmtId="0" fontId="29" fillId="0" borderId="25" xfId="0" applyFont="1" applyFill="1" applyBorder="1" applyAlignment="1" applyProtection="1">
      <alignment horizontal="left" vertical="center" wrapText="1"/>
      <protection locked="0"/>
    </xf>
    <xf numFmtId="0" fontId="29" fillId="0" borderId="10" xfId="0" applyFont="1" applyFill="1" applyBorder="1" applyAlignment="1" applyProtection="1">
      <alignment horizontal="left" vertical="center" wrapText="1"/>
      <protection locked="0"/>
    </xf>
    <xf numFmtId="0" fontId="28" fillId="36" borderId="20" xfId="0"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wrapText="1"/>
      <protection locked="0"/>
    </xf>
    <xf numFmtId="3" fontId="29" fillId="35" borderId="28" xfId="0" applyNumberFormat="1" applyFont="1" applyFill="1" applyBorder="1" applyAlignment="1" applyProtection="1">
      <alignment horizontal="right" vertical="center" wrapText="1"/>
    </xf>
    <xf numFmtId="0" fontId="29" fillId="35" borderId="27" xfId="0" applyFont="1" applyFill="1" applyBorder="1" applyAlignment="1" applyProtection="1">
      <alignment horizontal="center" vertical="center"/>
      <protection locked="0"/>
    </xf>
    <xf numFmtId="0" fontId="29" fillId="35" borderId="28" xfId="0" applyFont="1" applyFill="1" applyBorder="1" applyAlignment="1" applyProtection="1">
      <alignment horizontal="center" vertical="center"/>
      <protection locked="0"/>
    </xf>
    <xf numFmtId="0" fontId="28" fillId="35" borderId="20" xfId="0" applyFont="1" applyFill="1" applyBorder="1" applyAlignment="1" applyProtection="1">
      <alignment horizontal="center" vertical="center"/>
      <protection locked="0"/>
    </xf>
    <xf numFmtId="0" fontId="28" fillId="35" borderId="21" xfId="0" applyFont="1" applyFill="1" applyBorder="1" applyAlignment="1" applyProtection="1">
      <alignment horizontal="center" vertical="center"/>
      <protection locked="0"/>
    </xf>
    <xf numFmtId="3" fontId="28" fillId="35" borderId="45" xfId="10" applyNumberFormat="1" applyFont="1" applyFill="1" applyBorder="1" applyAlignment="1" applyProtection="1">
      <alignment horizontal="center" vertical="center"/>
    </xf>
    <xf numFmtId="0" fontId="28" fillId="36" borderId="44" xfId="10" applyFont="1" applyFill="1" applyBorder="1" applyAlignment="1" applyProtection="1">
      <alignment vertical="center" wrapText="1"/>
    </xf>
    <xf numFmtId="0" fontId="28" fillId="36" borderId="45" xfId="10" applyFont="1" applyFill="1" applyBorder="1" applyAlignment="1" applyProtection="1">
      <alignment vertical="center" wrapText="1"/>
    </xf>
    <xf numFmtId="0" fontId="29" fillId="34" borderId="25" xfId="0" applyFont="1" applyFill="1" applyBorder="1" applyAlignment="1" applyProtection="1">
      <alignment horizontal="left" vertical="center" wrapText="1"/>
    </xf>
    <xf numFmtId="0" fontId="29" fillId="34" borderId="10" xfId="0" applyFont="1" applyFill="1" applyBorder="1" applyAlignment="1" applyProtection="1">
      <alignment horizontal="left" vertical="center" wrapText="1"/>
    </xf>
    <xf numFmtId="0" fontId="29" fillId="34" borderId="25" xfId="24" applyFont="1" applyFill="1" applyBorder="1" applyAlignment="1" applyProtection="1">
      <alignment horizontal="left" vertical="center"/>
      <protection locked="0"/>
    </xf>
    <xf numFmtId="0" fontId="29" fillId="34" borderId="10" xfId="24" applyFont="1" applyFill="1" applyBorder="1" applyAlignment="1" applyProtection="1">
      <alignment horizontal="left" vertical="center"/>
      <protection locked="0"/>
    </xf>
    <xf numFmtId="3" fontId="29" fillId="0" borderId="10" xfId="0" applyNumberFormat="1" applyFont="1" applyFill="1" applyBorder="1" applyAlignment="1" applyProtection="1">
      <alignment horizontal="right" vertical="center"/>
    </xf>
    <xf numFmtId="0" fontId="29" fillId="35" borderId="41" xfId="0" applyFont="1" applyFill="1" applyBorder="1" applyAlignment="1" applyProtection="1">
      <alignment horizontal="left" vertical="center" wrapText="1"/>
    </xf>
    <xf numFmtId="0" fontId="29" fillId="35" borderId="42" xfId="0" applyFont="1" applyFill="1" applyBorder="1" applyAlignment="1" applyProtection="1">
      <alignment horizontal="left" vertical="center" wrapText="1"/>
    </xf>
    <xf numFmtId="0" fontId="28" fillId="35" borderId="21" xfId="0" applyFont="1" applyFill="1" applyBorder="1" applyAlignment="1" applyProtection="1">
      <alignment horizontal="center" vertical="center"/>
    </xf>
    <xf numFmtId="0" fontId="28" fillId="35" borderId="31" xfId="0" applyFont="1" applyFill="1" applyBorder="1" applyAlignment="1" applyProtection="1">
      <alignment horizontal="center" vertical="center"/>
    </xf>
    <xf numFmtId="0" fontId="28" fillId="35" borderId="26" xfId="0" applyFont="1" applyFill="1" applyBorder="1" applyAlignment="1" applyProtection="1">
      <alignment horizontal="center" vertical="center" textRotation="90" wrapText="1"/>
      <protection locked="0"/>
    </xf>
    <xf numFmtId="0" fontId="28" fillId="36" borderId="45" xfId="10" applyFont="1" applyFill="1" applyBorder="1" applyAlignment="1" applyProtection="1">
      <alignment horizontal="center" vertical="center"/>
    </xf>
    <xf numFmtId="0" fontId="28" fillId="36" borderId="46" xfId="10" applyFont="1" applyFill="1" applyBorder="1" applyAlignment="1" applyProtection="1">
      <alignment horizontal="center" vertical="center"/>
    </xf>
    <xf numFmtId="0" fontId="28" fillId="35" borderId="25" xfId="0" applyFont="1" applyFill="1" applyBorder="1" applyAlignment="1" applyProtection="1">
      <alignment horizontal="center" vertical="center" wrapText="1"/>
      <protection locked="0"/>
    </xf>
    <xf numFmtId="0" fontId="28" fillId="35" borderId="10" xfId="0" applyFont="1" applyFill="1" applyBorder="1" applyAlignment="1" applyProtection="1">
      <alignment horizontal="center" vertical="center" wrapText="1"/>
      <protection locked="0"/>
    </xf>
    <xf numFmtId="0" fontId="28" fillId="35" borderId="11" xfId="44" applyFont="1" applyFill="1" applyBorder="1" applyAlignment="1" applyProtection="1">
      <alignment horizontal="center" vertical="center" textRotation="90" wrapText="1"/>
      <protection locked="0"/>
    </xf>
    <xf numFmtId="0" fontId="28" fillId="35" borderId="13" xfId="44" applyFont="1" applyFill="1" applyBorder="1" applyAlignment="1" applyProtection="1">
      <alignment horizontal="center" vertical="center" textRotation="90" wrapText="1"/>
      <protection locked="0"/>
    </xf>
    <xf numFmtId="0" fontId="28" fillId="35" borderId="14" xfId="44" applyFont="1" applyFill="1" applyBorder="1" applyAlignment="1" applyProtection="1">
      <alignment horizontal="center" vertical="center" textRotation="90" wrapText="1"/>
      <protection locked="0"/>
    </xf>
    <xf numFmtId="0" fontId="28" fillId="35" borderId="16" xfId="44" applyFont="1" applyFill="1" applyBorder="1" applyAlignment="1" applyProtection="1">
      <alignment horizontal="center" vertical="center" textRotation="90" wrapText="1"/>
      <protection locked="0"/>
    </xf>
    <xf numFmtId="0" fontId="29" fillId="35" borderId="41" xfId="0" applyFont="1" applyFill="1" applyBorder="1" applyAlignment="1" applyProtection="1">
      <alignment horizontal="left" vertical="center" wrapText="1" indent="1"/>
    </xf>
    <xf numFmtId="0" fontId="29" fillId="35" borderId="42" xfId="0" applyFont="1" applyFill="1" applyBorder="1" applyAlignment="1" applyProtection="1">
      <alignment horizontal="left" vertical="center" wrapText="1" indent="1"/>
    </xf>
    <xf numFmtId="0" fontId="28" fillId="36" borderId="44" xfId="10" applyFont="1" applyFill="1" applyBorder="1" applyAlignment="1" applyProtection="1">
      <alignment horizontal="left" vertical="center" indent="1"/>
    </xf>
    <xf numFmtId="0" fontId="28" fillId="36" borderId="45" xfId="10" applyFont="1" applyFill="1" applyBorder="1" applyAlignment="1" applyProtection="1">
      <alignment horizontal="left" vertical="center" indent="1"/>
    </xf>
    <xf numFmtId="0" fontId="21" fillId="0" borderId="0" xfId="0" applyFont="1" applyProtection="1">
      <protection locked="0"/>
    </xf>
    <xf numFmtId="0" fontId="28" fillId="36" borderId="47" xfId="10" applyFont="1" applyFill="1" applyBorder="1" applyAlignment="1" applyProtection="1">
      <alignment horizontal="center" vertical="center"/>
    </xf>
    <xf numFmtId="0" fontId="28" fillId="36" borderId="48" xfId="10" applyFont="1" applyFill="1" applyBorder="1" applyAlignment="1" applyProtection="1">
      <alignment horizontal="center" vertical="center"/>
    </xf>
    <xf numFmtId="164" fontId="24" fillId="0" borderId="0" xfId="2" applyNumberFormat="1" applyFont="1" applyBorder="1" applyAlignment="1" applyProtection="1">
      <alignment horizontal="center"/>
    </xf>
    <xf numFmtId="0" fontId="29" fillId="35" borderId="54" xfId="0" applyFont="1" applyFill="1" applyBorder="1" applyAlignment="1" applyProtection="1">
      <alignment horizontal="left" vertical="center"/>
    </xf>
    <xf numFmtId="0" fontId="29" fillId="35" borderId="18" xfId="0" applyFont="1" applyFill="1" applyBorder="1" applyAlignment="1" applyProtection="1">
      <alignment horizontal="left" vertical="center"/>
    </xf>
    <xf numFmtId="0" fontId="29" fillId="35" borderId="19" xfId="0" applyFont="1" applyFill="1" applyBorder="1" applyAlignment="1" applyProtection="1">
      <alignment horizontal="left" vertical="center"/>
    </xf>
    <xf numFmtId="0" fontId="28" fillId="35" borderId="33" xfId="44" applyFont="1" applyFill="1" applyBorder="1" applyAlignment="1" applyProtection="1">
      <alignment horizontal="center" vertical="center" textRotation="90"/>
      <protection locked="0"/>
    </xf>
    <xf numFmtId="0" fontId="28" fillId="35" borderId="12" xfId="44" applyFont="1" applyFill="1" applyBorder="1" applyAlignment="1" applyProtection="1">
      <alignment horizontal="center" vertical="center" textRotation="90"/>
      <protection locked="0"/>
    </xf>
    <xf numFmtId="0" fontId="28" fillId="35" borderId="13" xfId="44" applyFont="1" applyFill="1" applyBorder="1" applyAlignment="1" applyProtection="1">
      <alignment horizontal="center" vertical="center" textRotation="90"/>
      <protection locked="0"/>
    </xf>
    <xf numFmtId="0" fontId="28" fillId="35" borderId="34" xfId="44" applyFont="1" applyFill="1" applyBorder="1" applyAlignment="1" applyProtection="1">
      <alignment horizontal="center" vertical="center" textRotation="90"/>
      <protection locked="0"/>
    </xf>
    <xf numFmtId="0" fontId="28" fillId="35" borderId="15" xfId="44" applyFont="1" applyFill="1" applyBorder="1" applyAlignment="1" applyProtection="1">
      <alignment horizontal="center" vertical="center" textRotation="90"/>
      <protection locked="0"/>
    </xf>
    <xf numFmtId="0" fontId="28" fillId="35" borderId="16" xfId="44" applyFont="1" applyFill="1" applyBorder="1" applyAlignment="1" applyProtection="1">
      <alignment horizontal="center" vertical="center" textRotation="90"/>
      <protection locked="0"/>
    </xf>
    <xf numFmtId="0" fontId="28" fillId="35" borderId="20" xfId="0" applyFont="1" applyFill="1" applyBorder="1" applyAlignment="1" applyProtection="1">
      <alignment horizontal="center"/>
    </xf>
    <xf numFmtId="0" fontId="28" fillId="35" borderId="21" xfId="0" applyFont="1" applyFill="1" applyBorder="1" applyAlignment="1" applyProtection="1">
      <alignment horizontal="center"/>
    </xf>
    <xf numFmtId="0" fontId="28" fillId="35" borderId="31" xfId="0" applyFont="1" applyFill="1" applyBorder="1" applyAlignment="1" applyProtection="1">
      <alignment horizontal="center"/>
    </xf>
    <xf numFmtId="0" fontId="26" fillId="33" borderId="0" xfId="0" applyFont="1" applyFill="1" applyAlignment="1" applyProtection="1">
      <alignment horizontal="left" vertical="top" wrapText="1"/>
      <protection locked="0"/>
    </xf>
    <xf numFmtId="0" fontId="28" fillId="35" borderId="35" xfId="44" applyFont="1" applyFill="1" applyBorder="1" applyAlignment="1" applyProtection="1">
      <alignment horizontal="center" vertical="center" textRotation="90" wrapText="1"/>
      <protection locked="0"/>
    </xf>
    <xf numFmtId="0" fontId="28" fillId="35" borderId="36" xfId="44" applyFont="1" applyFill="1" applyBorder="1" applyAlignment="1" applyProtection="1">
      <alignment horizontal="center" vertical="center" textRotation="90" wrapText="1"/>
      <protection locked="0"/>
    </xf>
    <xf numFmtId="0" fontId="29" fillId="34" borderId="10" xfId="43" applyFont="1" applyFill="1" applyBorder="1" applyAlignment="1" applyProtection="1">
      <alignment horizontal="right" vertical="center"/>
    </xf>
    <xf numFmtId="0" fontId="28" fillId="35" borderId="10" xfId="44" applyFont="1" applyFill="1" applyBorder="1" applyAlignment="1" applyProtection="1">
      <alignment horizontal="center" vertical="center" wrapText="1"/>
      <protection locked="0"/>
    </xf>
    <xf numFmtId="0" fontId="29" fillId="35" borderId="42" xfId="43" applyFont="1" applyFill="1" applyBorder="1" applyAlignment="1" applyProtection="1">
      <alignment horizontal="right" vertical="center"/>
    </xf>
    <xf numFmtId="0" fontId="29" fillId="35" borderId="43" xfId="43" applyFont="1" applyFill="1" applyBorder="1" applyAlignment="1" applyProtection="1">
      <alignment horizontal="right" vertical="center"/>
    </xf>
    <xf numFmtId="0" fontId="28" fillId="36" borderId="49" xfId="10" applyFont="1" applyFill="1" applyBorder="1" applyAlignment="1" applyProtection="1">
      <alignment horizontal="center" vertical="center"/>
    </xf>
    <xf numFmtId="0" fontId="23" fillId="35" borderId="0" xfId="1" applyFont="1" applyFill="1" applyBorder="1" applyAlignment="1" applyProtection="1">
      <alignment horizontal="center" vertical="center" wrapText="1"/>
      <protection locked="0"/>
    </xf>
    <xf numFmtId="0" fontId="27" fillId="0" borderId="0" xfId="0" applyFont="1" applyAlignment="1" applyProtection="1">
      <alignment horizontal="left" vertical="center"/>
      <protection locked="0"/>
    </xf>
    <xf numFmtId="0" fontId="28" fillId="35" borderId="32" xfId="44" applyFont="1" applyFill="1" applyBorder="1" applyAlignment="1" applyProtection="1">
      <alignment horizontal="center" vertical="center"/>
      <protection locked="0"/>
    </xf>
    <xf numFmtId="0" fontId="29" fillId="34" borderId="32" xfId="43" applyFont="1" applyFill="1" applyBorder="1" applyAlignment="1" applyProtection="1">
      <alignment horizontal="right" vertical="center"/>
    </xf>
    <xf numFmtId="0" fontId="29" fillId="35" borderId="32" xfId="43" applyFont="1" applyFill="1" applyBorder="1" applyAlignment="1" applyProtection="1">
      <alignment horizontal="right" vertical="center"/>
    </xf>
    <xf numFmtId="0" fontId="29" fillId="34" borderId="25" xfId="24" applyFont="1" applyFill="1" applyBorder="1" applyAlignment="1" applyProtection="1">
      <alignment horizontal="left" vertical="center" wrapText="1"/>
      <protection locked="0"/>
    </xf>
    <xf numFmtId="0" fontId="29" fillId="34" borderId="10" xfId="24" applyFont="1" applyFill="1" applyBorder="1" applyAlignment="1" applyProtection="1">
      <alignment horizontal="left" vertical="center" wrapText="1"/>
      <protection locked="0"/>
    </xf>
    <xf numFmtId="0" fontId="34" fillId="35" borderId="21" xfId="0" applyFont="1" applyFill="1" applyBorder="1" applyAlignment="1" applyProtection="1">
      <alignment horizontal="center" vertical="center" wrapText="1"/>
    </xf>
    <xf numFmtId="0" fontId="34" fillId="35" borderId="31" xfId="0" applyFont="1" applyFill="1" applyBorder="1" applyAlignment="1" applyProtection="1">
      <alignment horizontal="center" vertical="center" wrapText="1"/>
    </xf>
    <xf numFmtId="0" fontId="28" fillId="36" borderId="44" xfId="0" applyFont="1" applyFill="1" applyBorder="1" applyAlignment="1" applyProtection="1">
      <alignment horizontal="center" vertical="center"/>
    </xf>
    <xf numFmtId="0" fontId="28" fillId="36" borderId="45" xfId="0" applyFont="1" applyFill="1" applyBorder="1" applyAlignment="1" applyProtection="1">
      <alignment horizontal="center" vertical="center"/>
    </xf>
    <xf numFmtId="3" fontId="29" fillId="0" borderId="10" xfId="0" applyNumberFormat="1" applyFont="1" applyBorder="1" applyAlignment="1" applyProtection="1">
      <alignment horizontal="right" vertical="center"/>
    </xf>
    <xf numFmtId="3" fontId="28" fillId="34" borderId="45" xfId="0" applyNumberFormat="1" applyFont="1" applyFill="1" applyBorder="1" applyAlignment="1" applyProtection="1">
      <alignment horizontal="center" vertical="center"/>
    </xf>
    <xf numFmtId="0" fontId="29" fillId="0" borderId="41" xfId="0" applyFont="1" applyFill="1" applyBorder="1" applyAlignment="1" applyProtection="1">
      <alignment horizontal="left" vertical="center" wrapText="1"/>
      <protection locked="0"/>
    </xf>
    <xf numFmtId="0" fontId="29" fillId="0" borderId="42" xfId="0" applyFont="1" applyFill="1" applyBorder="1" applyAlignment="1" applyProtection="1">
      <alignment horizontal="left" vertical="center" wrapText="1"/>
      <protection locked="0"/>
    </xf>
    <xf numFmtId="3" fontId="29" fillId="0" borderId="42" xfId="0" applyNumberFormat="1" applyFont="1" applyBorder="1" applyAlignment="1" applyProtection="1">
      <alignment horizontal="right" vertical="center" wrapText="1"/>
    </xf>
    <xf numFmtId="3" fontId="29" fillId="0" borderId="43" xfId="0" applyNumberFormat="1" applyFont="1" applyBorder="1" applyAlignment="1" applyProtection="1">
      <alignment horizontal="right" vertical="center" wrapText="1"/>
    </xf>
    <xf numFmtId="3" fontId="29" fillId="0" borderId="42" xfId="0" applyNumberFormat="1" applyFont="1" applyBorder="1" applyAlignment="1" applyProtection="1">
      <alignment horizontal="right" vertical="center"/>
    </xf>
    <xf numFmtId="0" fontId="27" fillId="0" borderId="0" xfId="0" applyFont="1" applyAlignment="1" applyProtection="1">
      <alignment horizontal="left" vertical="top" wrapText="1"/>
      <protection locked="0"/>
    </xf>
    <xf numFmtId="3" fontId="28" fillId="34" borderId="46" xfId="0" applyNumberFormat="1" applyFont="1" applyFill="1" applyBorder="1" applyAlignment="1" applyProtection="1">
      <alignment horizontal="center" vertical="center"/>
    </xf>
    <xf numFmtId="3" fontId="28" fillId="36" borderId="45" xfId="0" applyNumberFormat="1" applyFont="1" applyFill="1" applyBorder="1" applyAlignment="1" applyProtection="1">
      <alignment horizontal="center" vertical="center"/>
    </xf>
    <xf numFmtId="3" fontId="28" fillId="36" borderId="46" xfId="0" applyNumberFormat="1" applyFont="1" applyFill="1" applyBorder="1" applyAlignment="1" applyProtection="1">
      <alignment horizontal="center" vertical="center"/>
    </xf>
    <xf numFmtId="0" fontId="28" fillId="34" borderId="44" xfId="24" applyFont="1" applyFill="1" applyBorder="1" applyAlignment="1" applyProtection="1">
      <alignment horizontal="center" vertical="center" wrapText="1"/>
      <protection locked="0"/>
    </xf>
    <xf numFmtId="0" fontId="28" fillId="34" borderId="45" xfId="24" applyFont="1" applyFill="1" applyBorder="1" applyAlignment="1" applyProtection="1">
      <alignment horizontal="center" vertical="center" wrapText="1"/>
      <protection locked="0"/>
    </xf>
    <xf numFmtId="3" fontId="29" fillId="36" borderId="10" xfId="24" applyNumberFormat="1" applyFont="1" applyFill="1" applyBorder="1" applyAlignment="1" applyProtection="1">
      <alignment horizontal="right" vertical="center"/>
    </xf>
    <xf numFmtId="0" fontId="29" fillId="36" borderId="25" xfId="24" applyFont="1" applyFill="1" applyBorder="1" applyAlignment="1" applyProtection="1">
      <alignment horizontal="left" vertical="center" wrapText="1"/>
    </xf>
    <xf numFmtId="0" fontId="29" fillId="36" borderId="10" xfId="24" applyFont="1" applyFill="1" applyBorder="1" applyAlignment="1" applyProtection="1">
      <alignment horizontal="left" vertical="center" wrapText="1"/>
    </xf>
    <xf numFmtId="0" fontId="29" fillId="0" borderId="25" xfId="0" applyFont="1" applyFill="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8" fillId="36" borderId="31" xfId="0" applyFont="1" applyFill="1" applyBorder="1" applyAlignment="1" applyProtection="1">
      <alignment horizontal="center" vertical="center"/>
      <protection locked="0"/>
    </xf>
    <xf numFmtId="0" fontId="29" fillId="0" borderId="25" xfId="0" applyFont="1" applyFill="1" applyBorder="1" applyAlignment="1" applyProtection="1">
      <alignment horizontal="left" vertical="center" indent="1"/>
      <protection locked="0"/>
    </xf>
    <xf numFmtId="0" fontId="29" fillId="0" borderId="10" xfId="0" applyFont="1" applyFill="1" applyBorder="1" applyAlignment="1" applyProtection="1">
      <alignment horizontal="left" vertical="center" indent="1"/>
      <protection locked="0"/>
    </xf>
    <xf numFmtId="3" fontId="29" fillId="0" borderId="32" xfId="0" applyNumberFormat="1" applyFont="1" applyBorder="1" applyAlignment="1" applyProtection="1">
      <alignment horizontal="right" vertical="center"/>
    </xf>
    <xf numFmtId="0" fontId="29" fillId="36" borderId="25" xfId="24" applyFont="1" applyFill="1" applyBorder="1" applyAlignment="1" applyProtection="1">
      <alignment horizontal="left" vertical="center" indent="1"/>
      <protection locked="0"/>
    </xf>
    <xf numFmtId="0" fontId="29" fillId="36" borderId="10" xfId="24" applyFont="1" applyFill="1" applyBorder="1" applyAlignment="1" applyProtection="1">
      <alignment horizontal="left" vertical="center" indent="1"/>
      <protection locked="0"/>
    </xf>
    <xf numFmtId="3" fontId="29" fillId="0" borderId="10" xfId="24" applyNumberFormat="1" applyFont="1" applyFill="1" applyBorder="1" applyAlignment="1" applyProtection="1">
      <alignment horizontal="right" vertical="center"/>
    </xf>
    <xf numFmtId="0" fontId="28" fillId="36" borderId="44" xfId="10" applyFont="1" applyFill="1" applyBorder="1" applyAlignment="1" applyProtection="1">
      <alignment horizontal="center" vertical="center"/>
      <protection locked="0"/>
    </xf>
    <xf numFmtId="0" fontId="28" fillId="36" borderId="45" xfId="10" applyFont="1" applyFill="1" applyBorder="1" applyAlignment="1" applyProtection="1">
      <alignment horizontal="center" vertical="center"/>
      <protection locked="0"/>
    </xf>
    <xf numFmtId="0" fontId="28" fillId="33" borderId="20" xfId="0" applyFont="1" applyFill="1" applyBorder="1" applyAlignment="1" applyProtection="1">
      <alignment horizontal="center" vertical="center"/>
      <protection locked="0"/>
    </xf>
    <xf numFmtId="0" fontId="28" fillId="33" borderId="21" xfId="0" applyFont="1" applyFill="1" applyBorder="1" applyAlignment="1" applyProtection="1">
      <alignment horizontal="center" vertical="center"/>
      <protection locked="0"/>
    </xf>
    <xf numFmtId="0" fontId="28" fillId="33" borderId="25" xfId="0" applyFont="1" applyFill="1" applyBorder="1" applyAlignment="1" applyProtection="1">
      <alignment horizontal="center" vertical="center"/>
      <protection locked="0"/>
    </xf>
    <xf numFmtId="0" fontId="28" fillId="33" borderId="10" xfId="0" applyFont="1" applyFill="1" applyBorder="1" applyAlignment="1" applyProtection="1">
      <alignment horizontal="center" vertical="center"/>
      <protection locked="0"/>
    </xf>
    <xf numFmtId="0" fontId="28" fillId="33" borderId="21" xfId="0" applyFont="1" applyFill="1" applyBorder="1" applyAlignment="1" applyProtection="1">
      <alignment horizontal="center" vertical="center"/>
    </xf>
    <xf numFmtId="0" fontId="28" fillId="33" borderId="31" xfId="0" applyFont="1" applyFill="1" applyBorder="1" applyAlignment="1" applyProtection="1">
      <alignment horizontal="center" vertical="center"/>
    </xf>
    <xf numFmtId="0" fontId="28" fillId="33" borderId="10" xfId="0" applyFont="1" applyFill="1" applyBorder="1" applyAlignment="1" applyProtection="1">
      <alignment horizontal="center" vertical="center" wrapText="1"/>
      <protection locked="0"/>
    </xf>
    <xf numFmtId="0" fontId="28" fillId="33" borderId="32" xfId="0" applyFont="1" applyFill="1" applyBorder="1" applyAlignment="1" applyProtection="1">
      <alignment horizontal="center" vertical="center" wrapText="1"/>
      <protection locked="0"/>
    </xf>
    <xf numFmtId="0" fontId="29" fillId="0" borderId="41" xfId="0" applyFont="1" applyFill="1" applyBorder="1" applyAlignment="1" applyProtection="1">
      <alignment horizontal="left" vertical="center" indent="1"/>
      <protection locked="0"/>
    </xf>
    <xf numFmtId="0" fontId="29" fillId="0" borderId="42" xfId="0" applyFont="1" applyFill="1" applyBorder="1" applyAlignment="1" applyProtection="1">
      <alignment horizontal="left" vertical="center" indent="1"/>
      <protection locked="0"/>
    </xf>
    <xf numFmtId="3" fontId="28" fillId="33" borderId="45" xfId="10" applyNumberFormat="1" applyFont="1" applyFill="1" applyBorder="1" applyAlignment="1" applyProtection="1">
      <alignment horizontal="center" vertical="center"/>
    </xf>
    <xf numFmtId="3" fontId="28" fillId="33" borderId="46" xfId="10" applyNumberFormat="1" applyFont="1" applyFill="1" applyBorder="1" applyAlignment="1" applyProtection="1">
      <alignment horizontal="center" vertical="center"/>
    </xf>
    <xf numFmtId="3" fontId="29" fillId="0" borderId="42" xfId="24" applyNumberFormat="1" applyFont="1" applyFill="1" applyBorder="1" applyAlignment="1" applyProtection="1">
      <alignment horizontal="right" vertical="center"/>
    </xf>
    <xf numFmtId="0" fontId="28" fillId="33" borderId="44" xfId="10" applyFont="1" applyFill="1" applyBorder="1" applyAlignment="1" applyProtection="1">
      <alignment horizontal="center" vertical="center"/>
      <protection locked="0"/>
    </xf>
    <xf numFmtId="0" fontId="28" fillId="33" borderId="45" xfId="10" applyFont="1" applyFill="1" applyBorder="1" applyAlignment="1" applyProtection="1">
      <alignment horizontal="center" vertical="center"/>
      <protection locked="0"/>
    </xf>
    <xf numFmtId="0" fontId="29" fillId="0" borderId="41" xfId="24" applyFont="1" applyFill="1" applyBorder="1" applyAlignment="1" applyProtection="1">
      <alignment horizontal="left" vertical="center" indent="1"/>
      <protection locked="0"/>
    </xf>
    <xf numFmtId="0" fontId="29" fillId="0" borderId="42" xfId="24" applyFont="1" applyFill="1" applyBorder="1" applyAlignment="1" applyProtection="1">
      <alignment horizontal="left" vertical="center" indent="1"/>
      <protection locked="0"/>
    </xf>
    <xf numFmtId="0" fontId="28" fillId="35" borderId="44" xfId="10" applyFont="1" applyFill="1" applyBorder="1" applyAlignment="1" applyProtection="1">
      <alignment horizontal="center" vertical="center" wrapText="1"/>
      <protection locked="0"/>
    </xf>
    <xf numFmtId="0" fontId="28" fillId="35" borderId="45" xfId="10" applyFont="1" applyFill="1" applyBorder="1" applyAlignment="1" applyProtection="1">
      <alignment horizontal="center" vertical="center" wrapText="1"/>
      <protection locked="0"/>
    </xf>
    <xf numFmtId="3" fontId="28" fillId="35" borderId="46" xfId="10" applyNumberFormat="1" applyFont="1" applyFill="1" applyBorder="1" applyAlignment="1" applyProtection="1">
      <alignment horizontal="center" vertical="center"/>
    </xf>
    <xf numFmtId="0" fontId="28" fillId="35" borderId="22" xfId="0" applyFont="1" applyFill="1" applyBorder="1" applyAlignment="1" applyProtection="1">
      <alignment horizontal="center" vertical="center" wrapText="1"/>
      <protection locked="0"/>
    </xf>
    <xf numFmtId="0" fontId="28" fillId="35" borderId="23" xfId="0" applyFont="1" applyFill="1" applyBorder="1" applyAlignment="1" applyProtection="1">
      <alignment horizontal="center" vertical="center" wrapText="1"/>
      <protection locked="0"/>
    </xf>
    <xf numFmtId="0" fontId="28" fillId="35" borderId="24" xfId="0" applyFont="1" applyFill="1" applyBorder="1" applyAlignment="1" applyProtection="1">
      <alignment horizontal="center" vertical="center" wrapText="1"/>
      <protection locked="0"/>
    </xf>
    <xf numFmtId="3" fontId="29" fillId="35" borderId="29" xfId="0" applyNumberFormat="1" applyFont="1" applyFill="1" applyBorder="1" applyAlignment="1" applyProtection="1">
      <alignment horizontal="right" vertical="center" wrapText="1"/>
    </xf>
    <xf numFmtId="3" fontId="29" fillId="35" borderId="37" xfId="0" applyNumberFormat="1" applyFont="1" applyFill="1" applyBorder="1" applyAlignment="1" applyProtection="1">
      <alignment horizontal="right" vertical="center" wrapText="1"/>
    </xf>
    <xf numFmtId="3" fontId="29" fillId="35" borderId="30" xfId="0" applyNumberFormat="1" applyFont="1" applyFill="1" applyBorder="1" applyAlignment="1" applyProtection="1">
      <alignment horizontal="right" vertical="center" wrapText="1"/>
    </xf>
    <xf numFmtId="0" fontId="29" fillId="34" borderId="41" xfId="0" applyFont="1" applyFill="1" applyBorder="1" applyAlignment="1" applyProtection="1">
      <alignment horizontal="left" vertical="center" wrapText="1"/>
      <protection locked="0"/>
    </xf>
    <xf numFmtId="0" fontId="29" fillId="34" borderId="42" xfId="0" applyFont="1" applyFill="1" applyBorder="1" applyAlignment="1" applyProtection="1">
      <alignment horizontal="left" vertical="center" wrapText="1"/>
      <protection locked="0"/>
    </xf>
    <xf numFmtId="0" fontId="28" fillId="36" borderId="21" xfId="0" applyFont="1" applyFill="1" applyBorder="1" applyAlignment="1" applyProtection="1">
      <alignment horizontal="center" vertical="center" textRotation="90" wrapText="1"/>
      <protection locked="0"/>
    </xf>
    <xf numFmtId="0" fontId="28" fillId="36" borderId="31" xfId="0" applyFont="1" applyFill="1" applyBorder="1" applyAlignment="1" applyProtection="1">
      <alignment horizontal="center" vertical="center" textRotation="90" wrapText="1"/>
      <protection locked="0"/>
    </xf>
    <xf numFmtId="3" fontId="29" fillId="36" borderId="10" xfId="24" applyNumberFormat="1" applyFont="1" applyFill="1" applyBorder="1" applyAlignment="1" applyProtection="1">
      <alignment horizontal="right" vertical="center" wrapText="1"/>
    </xf>
    <xf numFmtId="3" fontId="29" fillId="36" borderId="32" xfId="24" applyNumberFormat="1" applyFont="1" applyFill="1" applyBorder="1" applyAlignment="1" applyProtection="1">
      <alignment horizontal="right" vertical="center" wrapText="1"/>
    </xf>
  </cellXfs>
  <cellStyles count="46">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3"/>
    <cellStyle name="Normalny 3" xfId="34"/>
    <cellStyle name="Normalny 4" xfId="45"/>
    <cellStyle name="Obliczenia" xfId="11" builtinId="22" customBuiltin="1"/>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y"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tygodniowy'!$C$48</c:f>
              <c:strCache>
                <c:ptCount val="1"/>
                <c:pt idx="0">
                  <c:v>ROSJA</c:v>
                </c:pt>
              </c:strCache>
            </c:strRef>
          </c:tx>
          <c:spPr>
            <a:solidFill>
              <a:srgbClr val="FF0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tygodniowy'!$G$46:$J$47,'Meldunek tygodniowy'!$K$46:$N$47,'Meldunek tygodniowy'!$O$46:$R$47)</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tygodniowy'!$G$48:$R$48</c:f>
              <c:numCache>
                <c:formatCode>General</c:formatCode>
                <c:ptCount val="12"/>
                <c:pt idx="0">
                  <c:v>339</c:v>
                </c:pt>
                <c:pt idx="2">
                  <c:v>963</c:v>
                </c:pt>
                <c:pt idx="4">
                  <c:v>206</c:v>
                </c:pt>
                <c:pt idx="6">
                  <c:v>592</c:v>
                </c:pt>
                <c:pt idx="8">
                  <c:v>37</c:v>
                </c:pt>
                <c:pt idx="10">
                  <c:v>104</c:v>
                </c:pt>
              </c:numCache>
            </c:numRef>
          </c:val>
        </c:ser>
        <c:ser>
          <c:idx val="1"/>
          <c:order val="1"/>
          <c:tx>
            <c:strRef>
              <c:f>'Meldunek tygodniowy'!$C$49</c:f>
              <c:strCache>
                <c:ptCount val="1"/>
                <c:pt idx="0">
                  <c:v>UKRAINA</c:v>
                </c:pt>
              </c:strCache>
            </c:strRef>
          </c:tx>
          <c:spPr>
            <a:solidFill>
              <a:srgbClr val="FFC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tygodniowy'!$G$46:$J$47,'Meldunek tygodniowy'!$K$46:$N$47,'Meldunek tygodniowy'!$O$46:$R$47)</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tygodniowy'!$G$49:$R$49</c:f>
              <c:numCache>
                <c:formatCode>General</c:formatCode>
                <c:ptCount val="12"/>
                <c:pt idx="0">
                  <c:v>98</c:v>
                </c:pt>
                <c:pt idx="2">
                  <c:v>126</c:v>
                </c:pt>
                <c:pt idx="4">
                  <c:v>78</c:v>
                </c:pt>
                <c:pt idx="6">
                  <c:v>128</c:v>
                </c:pt>
                <c:pt idx="8">
                  <c:v>6</c:v>
                </c:pt>
                <c:pt idx="10">
                  <c:v>6</c:v>
                </c:pt>
              </c:numCache>
            </c:numRef>
          </c:val>
        </c:ser>
        <c:ser>
          <c:idx val="2"/>
          <c:order val="2"/>
          <c:tx>
            <c:strRef>
              <c:f>'Meldunek tygodniowy'!$C$50</c:f>
              <c:strCache>
                <c:ptCount val="1"/>
                <c:pt idx="0">
                  <c:v>TADŻYKISTAN</c:v>
                </c:pt>
              </c:strCache>
            </c:strRef>
          </c:tx>
          <c:spPr>
            <a:solidFill>
              <a:srgbClr val="00B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tygodniowy'!$G$46:$J$47,'Meldunek tygodniowy'!$K$46:$N$47,'Meldunek tygodniowy'!$O$46:$R$47)</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tygodniowy'!$G$50:$R$50</c:f>
              <c:numCache>
                <c:formatCode>General</c:formatCode>
                <c:ptCount val="12"/>
                <c:pt idx="0">
                  <c:v>14</c:v>
                </c:pt>
                <c:pt idx="2">
                  <c:v>32</c:v>
                </c:pt>
                <c:pt idx="4">
                  <c:v>23</c:v>
                </c:pt>
                <c:pt idx="6">
                  <c:v>71</c:v>
                </c:pt>
                <c:pt idx="8">
                  <c:v>1</c:v>
                </c:pt>
                <c:pt idx="10">
                  <c:v>4</c:v>
                </c:pt>
              </c:numCache>
            </c:numRef>
          </c:val>
        </c:ser>
        <c:ser>
          <c:idx val="3"/>
          <c:order val="3"/>
          <c:tx>
            <c:strRef>
              <c:f>'Meldunek tygodniowy'!$C$51</c:f>
              <c:strCache>
                <c:ptCount val="1"/>
                <c:pt idx="0">
                  <c:v>IRAK</c:v>
                </c:pt>
              </c:strCache>
            </c:strRef>
          </c:tx>
          <c:spPr>
            <a:solidFill>
              <a:srgbClr val="92D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tygodniowy'!$G$46:$J$47,'Meldunek tygodniowy'!$K$46:$N$47,'Meldunek tygodniowy'!$O$46:$R$47)</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tygodniowy'!$G$51:$R$51</c:f>
              <c:numCache>
                <c:formatCode>General</c:formatCode>
                <c:ptCount val="12"/>
                <c:pt idx="0">
                  <c:v>34</c:v>
                </c:pt>
                <c:pt idx="2">
                  <c:v>44</c:v>
                </c:pt>
                <c:pt idx="4">
                  <c:v>1</c:v>
                </c:pt>
                <c:pt idx="6">
                  <c:v>1</c:v>
                </c:pt>
                <c:pt idx="8">
                  <c:v>2</c:v>
                </c:pt>
                <c:pt idx="10">
                  <c:v>4</c:v>
                </c:pt>
              </c:numCache>
            </c:numRef>
          </c:val>
        </c:ser>
        <c:ser>
          <c:idx val="5"/>
          <c:order val="4"/>
          <c:tx>
            <c:strRef>
              <c:f>'Meldunek tygodniowy'!$C$52</c:f>
              <c:strCache>
                <c:ptCount val="1"/>
                <c:pt idx="0">
                  <c:v>ARMENIA</c:v>
                </c:pt>
              </c:strCache>
            </c:strRef>
          </c:tx>
          <c:spPr>
            <a:solidFill>
              <a:srgbClr val="0070C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tygodniowy'!$G$52:$R$52</c:f>
              <c:numCache>
                <c:formatCode>General</c:formatCode>
                <c:ptCount val="12"/>
                <c:pt idx="0">
                  <c:v>15</c:v>
                </c:pt>
                <c:pt idx="2">
                  <c:v>29</c:v>
                </c:pt>
                <c:pt idx="4">
                  <c:v>10</c:v>
                </c:pt>
                <c:pt idx="6">
                  <c:v>18</c:v>
                </c:pt>
                <c:pt idx="8">
                  <c:v>0</c:v>
                </c:pt>
                <c:pt idx="10">
                  <c:v>0</c:v>
                </c:pt>
              </c:numCache>
            </c:numRef>
          </c:val>
        </c:ser>
        <c:ser>
          <c:idx val="4"/>
          <c:order val="5"/>
          <c:tx>
            <c:strRef>
              <c:f>'Meldunek tygodniowy'!$C$53</c:f>
              <c:strCache>
                <c:ptCount val="1"/>
                <c:pt idx="0">
                  <c:v>Pozostałe</c:v>
                </c:pt>
              </c:strCache>
            </c:strRef>
          </c:tx>
          <c:spPr>
            <a:solidFill>
              <a:srgbClr val="00206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tygodniowy'!$G$46:$J$47,'Meldunek tygodniowy'!$K$46:$N$47,'Meldunek tygodniowy'!$O$46:$R$47)</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tygodniowy'!$G$53:$R$53</c:f>
              <c:numCache>
                <c:formatCode>General</c:formatCode>
                <c:ptCount val="12"/>
                <c:pt idx="0">
                  <c:v>192</c:v>
                </c:pt>
                <c:pt idx="2">
                  <c:v>252</c:v>
                </c:pt>
                <c:pt idx="4">
                  <c:v>69</c:v>
                </c:pt>
                <c:pt idx="6">
                  <c:v>103</c:v>
                </c:pt>
                <c:pt idx="8">
                  <c:v>9</c:v>
                </c:pt>
                <c:pt idx="10">
                  <c:v>12</c:v>
                </c:pt>
              </c:numCache>
            </c:numRef>
          </c:val>
        </c:ser>
        <c:dLbls>
          <c:showLegendKey val="0"/>
          <c:showVal val="0"/>
          <c:showCatName val="0"/>
          <c:showSerName val="0"/>
          <c:showPercent val="0"/>
          <c:showBubbleSize val="0"/>
        </c:dLbls>
        <c:gapWidth val="55"/>
        <c:gapDepth val="55"/>
        <c:shape val="box"/>
        <c:axId val="345034960"/>
        <c:axId val="345036136"/>
        <c:axId val="0"/>
      </c:bar3DChart>
      <c:catAx>
        <c:axId val="345034960"/>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345036136"/>
        <c:crosses val="autoZero"/>
        <c:auto val="1"/>
        <c:lblAlgn val="ctr"/>
        <c:lblOffset val="100"/>
        <c:noMultiLvlLbl val="0"/>
      </c:catAx>
      <c:valAx>
        <c:axId val="345036136"/>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34503496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tygodniowy'!$B$200</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tygodniowy'!$J$199,'Meldunek tygodniowy'!$M$199,'Meldunek tygodniowy'!$P$199,'Meldunek tygodniowy'!$S$199,'Meldunek tygodniowy'!$V$199)</c:f>
              <c:strCache>
                <c:ptCount val="5"/>
                <c:pt idx="0">
                  <c:v>27.06.2018 - 03.07.2018</c:v>
                </c:pt>
                <c:pt idx="1">
                  <c:v>04.07.2018 - 10.07.2018</c:v>
                </c:pt>
                <c:pt idx="2">
                  <c:v>11.07.2018 - 17.07.2018</c:v>
                </c:pt>
                <c:pt idx="3">
                  <c:v>18.07.2018 - 24.07.2018</c:v>
                </c:pt>
                <c:pt idx="4">
                  <c:v>25.07.2018 - 31.07.2018</c:v>
                </c:pt>
              </c:strCache>
            </c:strRef>
          </c:cat>
          <c:val>
            <c:numRef>
              <c:f>('Meldunek tygodniowy'!$J$200,'Meldunek tygodniowy'!$M$200,'Meldunek tygodniowy'!$P$200,'Meldunek tygodniowy'!$S$200,'Meldunek tygodniowy'!$V$200)</c:f>
              <c:numCache>
                <c:formatCode>#,##0</c:formatCode>
                <c:ptCount val="5"/>
                <c:pt idx="0">
                  <c:v>1373</c:v>
                </c:pt>
                <c:pt idx="1">
                  <c:v>1389</c:v>
                </c:pt>
                <c:pt idx="2">
                  <c:v>1345</c:v>
                </c:pt>
                <c:pt idx="3">
                  <c:v>1331</c:v>
                </c:pt>
                <c:pt idx="4">
                  <c:v>1367</c:v>
                </c:pt>
              </c:numCache>
            </c:numRef>
          </c:val>
        </c:ser>
        <c:ser>
          <c:idx val="1"/>
          <c:order val="1"/>
          <c:tx>
            <c:strRef>
              <c:f>'Meldunek tygodniowy'!$B$201</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tygodniowy'!$J$199,'Meldunek tygodniowy'!$M$199,'Meldunek tygodniowy'!$P$199,'Meldunek tygodniowy'!$S$199,'Meldunek tygodniowy'!$V$199)</c:f>
              <c:strCache>
                <c:ptCount val="5"/>
                <c:pt idx="0">
                  <c:v>27.06.2018 - 03.07.2018</c:v>
                </c:pt>
                <c:pt idx="1">
                  <c:v>04.07.2018 - 10.07.2018</c:v>
                </c:pt>
                <c:pt idx="2">
                  <c:v>11.07.2018 - 17.07.2018</c:v>
                </c:pt>
                <c:pt idx="3">
                  <c:v>18.07.2018 - 24.07.2018</c:v>
                </c:pt>
                <c:pt idx="4">
                  <c:v>25.07.2018 - 31.07.2018</c:v>
                </c:pt>
              </c:strCache>
            </c:strRef>
          </c:cat>
          <c:val>
            <c:numRef>
              <c:f>('Meldunek tygodniowy'!$J$201,'Meldunek tygodniowy'!$M$201,'Meldunek tygodniowy'!$P$201,'Meldunek tygodniowy'!$S$201,'Meldunek tygodniowy'!$V$201)</c:f>
              <c:numCache>
                <c:formatCode>#,##0</c:formatCode>
                <c:ptCount val="5"/>
                <c:pt idx="0">
                  <c:v>1709</c:v>
                </c:pt>
                <c:pt idx="1">
                  <c:v>1704</c:v>
                </c:pt>
                <c:pt idx="2">
                  <c:v>1709</c:v>
                </c:pt>
                <c:pt idx="3">
                  <c:v>1693</c:v>
                </c:pt>
                <c:pt idx="4">
                  <c:v>1684</c:v>
                </c:pt>
              </c:numCache>
            </c:numRef>
          </c:val>
        </c:ser>
        <c:ser>
          <c:idx val="5"/>
          <c:order val="2"/>
          <c:tx>
            <c:strRef>
              <c:f>'Meldunek tygodniowy'!$B$204</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tygodniowy'!$J$199,'Meldunek tygodniowy'!$M$199,'Meldunek tygodniowy'!$P$199,'Meldunek tygodniowy'!$S$199,'Meldunek tygodniowy'!$V$199)</c:f>
              <c:strCache>
                <c:ptCount val="5"/>
                <c:pt idx="0">
                  <c:v>27.06.2018 - 03.07.2018</c:v>
                </c:pt>
                <c:pt idx="1">
                  <c:v>04.07.2018 - 10.07.2018</c:v>
                </c:pt>
                <c:pt idx="2">
                  <c:v>11.07.2018 - 17.07.2018</c:v>
                </c:pt>
                <c:pt idx="3">
                  <c:v>18.07.2018 - 24.07.2018</c:v>
                </c:pt>
                <c:pt idx="4">
                  <c:v>25.07.2018 - 31.07.2018</c:v>
                </c:pt>
              </c:strCache>
            </c:strRef>
          </c:cat>
          <c:val>
            <c:numRef>
              <c:f>('Meldunek tygodniowy'!$J$204,'Meldunek tygodniowy'!$M$204,'Meldunek tygodniowy'!$P$204,'Meldunek tygodniowy'!$S$204,'Meldunek tygodniowy'!$V$204)</c:f>
              <c:numCache>
                <c:formatCode>#,##0</c:formatCode>
                <c:ptCount val="5"/>
                <c:pt idx="0">
                  <c:v>1</c:v>
                </c:pt>
                <c:pt idx="1">
                  <c:v>1</c:v>
                </c:pt>
                <c:pt idx="2">
                  <c:v>1</c:v>
                </c:pt>
                <c:pt idx="3">
                  <c:v>1</c:v>
                </c:pt>
                <c:pt idx="4">
                  <c:v>1</c:v>
                </c:pt>
              </c:numCache>
            </c:numRef>
          </c:val>
        </c:ser>
        <c:dLbls>
          <c:showLegendKey val="0"/>
          <c:showVal val="1"/>
          <c:showCatName val="0"/>
          <c:showSerName val="0"/>
          <c:showPercent val="0"/>
          <c:showBubbleSize val="0"/>
        </c:dLbls>
        <c:gapWidth val="75"/>
        <c:gapDepth val="195"/>
        <c:shape val="cylinder"/>
        <c:axId val="345029472"/>
        <c:axId val="345029864"/>
        <c:axId val="0"/>
      </c:bar3DChart>
      <c:catAx>
        <c:axId val="345029472"/>
        <c:scaling>
          <c:orientation val="minMax"/>
        </c:scaling>
        <c:delete val="0"/>
        <c:axPos val="l"/>
        <c:numFmt formatCode="General" sourceLinked="0"/>
        <c:majorTickMark val="none"/>
        <c:minorTickMark val="none"/>
        <c:tickLblPos val="nextTo"/>
        <c:crossAx val="345029864"/>
        <c:crosses val="autoZero"/>
        <c:auto val="1"/>
        <c:lblAlgn val="ctr"/>
        <c:lblOffset val="100"/>
        <c:noMultiLvlLbl val="0"/>
      </c:catAx>
      <c:valAx>
        <c:axId val="345029864"/>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345029472"/>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tygodniowy'!$C$355</c:f>
              <c:strCache>
                <c:ptCount val="1"/>
                <c:pt idx="0">
                  <c:v>pobyt czasowy</c:v>
                </c:pt>
              </c:strCache>
            </c:strRef>
          </c:tx>
          <c:spPr>
            <a:solidFill>
              <a:srgbClr val="FF0000"/>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tygodniowy'!$L$355:$U$355</c:f>
              <c:numCache>
                <c:formatCode>#,##0</c:formatCode>
                <c:ptCount val="10"/>
                <c:pt idx="0">
                  <c:v>4328</c:v>
                </c:pt>
                <c:pt idx="2">
                  <c:v>214</c:v>
                </c:pt>
                <c:pt idx="3">
                  <c:v>289</c:v>
                </c:pt>
                <c:pt idx="4">
                  <c:v>181</c:v>
                </c:pt>
                <c:pt idx="5">
                  <c:v>36</c:v>
                </c:pt>
                <c:pt idx="6">
                  <c:v>0</c:v>
                </c:pt>
                <c:pt idx="7">
                  <c:v>0</c:v>
                </c:pt>
                <c:pt idx="8">
                  <c:v>0</c:v>
                </c:pt>
                <c:pt idx="9">
                  <c:v>1650</c:v>
                </c:pt>
              </c:numCache>
            </c:numRef>
          </c:val>
        </c:ser>
        <c:ser>
          <c:idx val="0"/>
          <c:order val="1"/>
          <c:tx>
            <c:strRef>
              <c:f>'Meldunek tygodniowy'!$C$356</c:f>
              <c:strCache>
                <c:ptCount val="1"/>
                <c:pt idx="0">
                  <c:v>pobyt stały</c:v>
                </c:pt>
              </c:strCache>
            </c:strRef>
          </c:tx>
          <c:spPr>
            <a:solidFill>
              <a:srgbClr val="FFC000"/>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tygodniowy'!$L$356:$U$356</c:f>
              <c:numCache>
                <c:formatCode>#,##0</c:formatCode>
                <c:ptCount val="10"/>
                <c:pt idx="0">
                  <c:v>284</c:v>
                </c:pt>
                <c:pt idx="2">
                  <c:v>75</c:v>
                </c:pt>
                <c:pt idx="3">
                  <c:v>21</c:v>
                </c:pt>
                <c:pt idx="4">
                  <c:v>39</c:v>
                </c:pt>
                <c:pt idx="5">
                  <c:v>3</c:v>
                </c:pt>
                <c:pt idx="6">
                  <c:v>0</c:v>
                </c:pt>
                <c:pt idx="7">
                  <c:v>0</c:v>
                </c:pt>
                <c:pt idx="8">
                  <c:v>0</c:v>
                </c:pt>
                <c:pt idx="9">
                  <c:v>110</c:v>
                </c:pt>
              </c:numCache>
            </c:numRef>
          </c:val>
        </c:ser>
        <c:ser>
          <c:idx val="1"/>
          <c:order val="2"/>
          <c:tx>
            <c:strRef>
              <c:f>'Meldunek tygodniowy'!$C$357</c:f>
              <c:strCache>
                <c:ptCount val="1"/>
                <c:pt idx="0">
                  <c:v>pobyt rezydenta długoterminowego UE</c:v>
                </c:pt>
              </c:strCache>
            </c:strRef>
          </c:tx>
          <c:spPr>
            <a:solidFill>
              <a:srgbClr val="FFFF00"/>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tygodniowy'!$L$357:$U$357</c:f>
              <c:numCache>
                <c:formatCode>#,##0</c:formatCode>
                <c:ptCount val="10"/>
                <c:pt idx="0">
                  <c:v>115</c:v>
                </c:pt>
                <c:pt idx="2">
                  <c:v>9</c:v>
                </c:pt>
                <c:pt idx="3">
                  <c:v>5</c:v>
                </c:pt>
                <c:pt idx="4">
                  <c:v>4</c:v>
                </c:pt>
                <c:pt idx="5">
                  <c:v>0</c:v>
                </c:pt>
                <c:pt idx="6">
                  <c:v>0</c:v>
                </c:pt>
                <c:pt idx="7">
                  <c:v>0</c:v>
                </c:pt>
                <c:pt idx="8">
                  <c:v>0</c:v>
                </c:pt>
                <c:pt idx="9">
                  <c:v>41</c:v>
                </c:pt>
              </c:numCache>
            </c:numRef>
          </c:val>
        </c:ser>
        <c:ser>
          <c:idx val="2"/>
          <c:order val="3"/>
          <c:tx>
            <c:strRef>
              <c:f>'Meldunek tygodniowy'!$C$358</c:f>
              <c:strCache>
                <c:ptCount val="1"/>
                <c:pt idx="0">
                  <c:v>prawo pobytu ob. UE</c:v>
                </c:pt>
              </c:strCache>
            </c:strRef>
          </c:tx>
          <c:spPr>
            <a:solidFill>
              <a:srgbClr val="92D050"/>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tygodniowy'!$L$358:$U$358</c:f>
              <c:numCache>
                <c:formatCode>#,##0</c:formatCode>
                <c:ptCount val="10"/>
                <c:pt idx="0">
                  <c:v>5</c:v>
                </c:pt>
                <c:pt idx="2">
                  <c:v>0</c:v>
                </c:pt>
                <c:pt idx="3">
                  <c:v>0</c:v>
                </c:pt>
                <c:pt idx="4">
                  <c:v>0</c:v>
                </c:pt>
                <c:pt idx="5">
                  <c:v>0</c:v>
                </c:pt>
                <c:pt idx="6">
                  <c:v>0</c:v>
                </c:pt>
                <c:pt idx="7">
                  <c:v>0</c:v>
                </c:pt>
                <c:pt idx="8">
                  <c:v>0</c:v>
                </c:pt>
                <c:pt idx="9">
                  <c:v>0</c:v>
                </c:pt>
              </c:numCache>
            </c:numRef>
          </c:val>
        </c:ser>
        <c:ser>
          <c:idx val="3"/>
          <c:order val="4"/>
          <c:tx>
            <c:strRef>
              <c:f>'Meldunek tygodniowy'!$C$359</c:f>
              <c:strCache>
                <c:ptCount val="1"/>
                <c:pt idx="0">
                  <c:v>prawo stałego pobytu obywatela UE</c:v>
                </c:pt>
              </c:strCache>
            </c:strRef>
          </c:tx>
          <c:spPr>
            <a:solidFill>
              <a:srgbClr val="00B050"/>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tygodniowy'!$L$359:$U$359</c:f>
              <c:numCache>
                <c:formatCode>#,##0</c:formatCode>
                <c:ptCount val="10"/>
                <c:pt idx="0">
                  <c:v>0</c:v>
                </c:pt>
                <c:pt idx="2">
                  <c:v>0</c:v>
                </c:pt>
                <c:pt idx="3">
                  <c:v>0</c:v>
                </c:pt>
                <c:pt idx="4">
                  <c:v>0</c:v>
                </c:pt>
                <c:pt idx="5">
                  <c:v>0</c:v>
                </c:pt>
                <c:pt idx="6">
                  <c:v>0</c:v>
                </c:pt>
                <c:pt idx="7">
                  <c:v>0</c:v>
                </c:pt>
                <c:pt idx="8">
                  <c:v>0</c:v>
                </c:pt>
                <c:pt idx="9">
                  <c:v>0</c:v>
                </c:pt>
              </c:numCache>
            </c:numRef>
          </c:val>
        </c:ser>
        <c:ser>
          <c:idx val="4"/>
          <c:order val="5"/>
          <c:tx>
            <c:strRef>
              <c:f>'Meldunek tygodniowy'!$C$360</c:f>
              <c:strCache>
                <c:ptCount val="1"/>
                <c:pt idx="0">
                  <c:v>prawo pobytu członka rodziny ob. UE</c:v>
                </c:pt>
              </c:strCache>
            </c:strRef>
          </c:tx>
          <c:spPr>
            <a:solidFill>
              <a:srgbClr val="00B0F0"/>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tygodniowy'!$L$360:$U$360</c:f>
              <c:numCache>
                <c:formatCode>#,##0</c:formatCode>
                <c:ptCount val="10"/>
                <c:pt idx="0">
                  <c:v>5</c:v>
                </c:pt>
                <c:pt idx="2">
                  <c:v>0</c:v>
                </c:pt>
                <c:pt idx="3">
                  <c:v>0</c:v>
                </c:pt>
                <c:pt idx="4">
                  <c:v>0</c:v>
                </c:pt>
                <c:pt idx="5">
                  <c:v>0</c:v>
                </c:pt>
                <c:pt idx="6">
                  <c:v>0</c:v>
                </c:pt>
                <c:pt idx="7">
                  <c:v>0</c:v>
                </c:pt>
                <c:pt idx="8">
                  <c:v>0</c:v>
                </c:pt>
                <c:pt idx="9">
                  <c:v>0</c:v>
                </c:pt>
              </c:numCache>
            </c:numRef>
          </c:val>
        </c:ser>
        <c:ser>
          <c:idx val="5"/>
          <c:order val="6"/>
          <c:tx>
            <c:strRef>
              <c:f>'Meldunek tygodniowy'!$C$361</c:f>
              <c:strCache>
                <c:ptCount val="1"/>
                <c:pt idx="0">
                  <c:v>prawo stałego pobytu członka rodziny ob.. UE</c:v>
                </c:pt>
              </c:strCache>
            </c:strRef>
          </c:tx>
          <c:spPr>
            <a:solidFill>
              <a:srgbClr val="0070C0"/>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tygodniowy'!$L$361:$U$361</c:f>
              <c:numCache>
                <c:formatCode>#,##0</c:formatCode>
                <c:ptCount val="10"/>
                <c:pt idx="0">
                  <c:v>0</c:v>
                </c:pt>
                <c:pt idx="2">
                  <c:v>0</c:v>
                </c:pt>
                <c:pt idx="3">
                  <c:v>0</c:v>
                </c:pt>
                <c:pt idx="4">
                  <c:v>0</c:v>
                </c:pt>
                <c:pt idx="5">
                  <c:v>0</c:v>
                </c:pt>
                <c:pt idx="6">
                  <c:v>0</c:v>
                </c:pt>
                <c:pt idx="7">
                  <c:v>0</c:v>
                </c:pt>
                <c:pt idx="8">
                  <c:v>0</c:v>
                </c:pt>
                <c:pt idx="9">
                  <c:v>0</c:v>
                </c:pt>
              </c:numCache>
            </c:numRef>
          </c:val>
        </c:ser>
        <c:ser>
          <c:idx val="6"/>
          <c:order val="7"/>
          <c:tx>
            <c:strRef>
              <c:f>'Meldunek tygodniowy'!$C$362</c:f>
              <c:strCache>
                <c:ptCount val="1"/>
                <c:pt idx="0">
                  <c:v>pobyt tolerowany</c:v>
                </c:pt>
              </c:strCache>
            </c:strRef>
          </c:tx>
          <c:spPr>
            <a:solidFill>
              <a:srgbClr val="002060"/>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tygodniowy'!$L$362:$U$362</c:f>
              <c:numCache>
                <c:formatCode>#,##0</c:formatCode>
                <c:ptCount val="10"/>
                <c:pt idx="0">
                  <c:v>0</c:v>
                </c:pt>
                <c:pt idx="2">
                  <c:v>0</c:v>
                </c:pt>
                <c:pt idx="3">
                  <c:v>0</c:v>
                </c:pt>
                <c:pt idx="4">
                  <c:v>0</c:v>
                </c:pt>
                <c:pt idx="5">
                  <c:v>0</c:v>
                </c:pt>
                <c:pt idx="6">
                  <c:v>0</c:v>
                </c:pt>
                <c:pt idx="7">
                  <c:v>0</c:v>
                </c:pt>
                <c:pt idx="8">
                  <c:v>0</c:v>
                </c:pt>
                <c:pt idx="9">
                  <c:v>0</c:v>
                </c:pt>
              </c:numCache>
            </c:numRef>
          </c:val>
        </c:ser>
        <c:ser>
          <c:idx val="7"/>
          <c:order val="8"/>
          <c:tx>
            <c:strRef>
              <c:f>'Meldunek tygodniowy'!$C$363</c:f>
              <c:strCache>
                <c:ptCount val="1"/>
                <c:pt idx="0">
                  <c:v>pobyt humanitarny</c:v>
                </c:pt>
              </c:strCache>
            </c:strRef>
          </c:tx>
          <c:spPr>
            <a:solidFill>
              <a:srgbClr val="7030A0"/>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tygodniowy'!$L$363:$U$363</c:f>
              <c:numCache>
                <c:formatCode>#,##0</c:formatCode>
                <c:ptCount val="10"/>
                <c:pt idx="0">
                  <c:v>6</c:v>
                </c:pt>
                <c:pt idx="2">
                  <c:v>5</c:v>
                </c:pt>
                <c:pt idx="3">
                  <c:v>0</c:v>
                </c:pt>
                <c:pt idx="4">
                  <c:v>2</c:v>
                </c:pt>
                <c:pt idx="5">
                  <c:v>0</c:v>
                </c:pt>
                <c:pt idx="6">
                  <c:v>0</c:v>
                </c:pt>
                <c:pt idx="7">
                  <c:v>0</c:v>
                </c:pt>
                <c:pt idx="8">
                  <c:v>0</c:v>
                </c:pt>
                <c:pt idx="9">
                  <c:v>0</c:v>
                </c:pt>
              </c:numCache>
            </c:numRef>
          </c:val>
        </c:ser>
        <c:ser>
          <c:idx val="9"/>
          <c:order val="9"/>
          <c:tx>
            <c:strRef>
              <c:f>'Meldunek tygodniowy'!$C$364</c:f>
              <c:strCache>
                <c:ptCount val="1"/>
                <c:pt idx="0">
                  <c:v>wydalenie</c:v>
                </c:pt>
              </c:strCache>
            </c:strRef>
          </c:tx>
          <c:spPr>
            <a:solidFill>
              <a:schemeClr val="bg1">
                <a:lumMod val="85000"/>
              </a:schemeClr>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tygodniowy'!$L$364:$U$364</c:f>
              <c:numCache>
                <c:formatCode>#,##0</c:formatCode>
                <c:ptCount val="10"/>
                <c:pt idx="0">
                  <c:v>1</c:v>
                </c:pt>
                <c:pt idx="2">
                  <c:v>0</c:v>
                </c:pt>
                <c:pt idx="3">
                  <c:v>0</c:v>
                </c:pt>
                <c:pt idx="4">
                  <c:v>0</c:v>
                </c:pt>
                <c:pt idx="5">
                  <c:v>0</c:v>
                </c:pt>
                <c:pt idx="6">
                  <c:v>0</c:v>
                </c:pt>
                <c:pt idx="7">
                  <c:v>0</c:v>
                </c:pt>
                <c:pt idx="8">
                  <c:v>0</c:v>
                </c:pt>
                <c:pt idx="9">
                  <c:v>0</c:v>
                </c:pt>
              </c:numCache>
            </c:numRef>
          </c:val>
        </c:ser>
        <c:ser>
          <c:idx val="10"/>
          <c:order val="10"/>
          <c:tx>
            <c:strRef>
              <c:f>'Meldunek tygodniowy'!$C$365</c:f>
              <c:strCache>
                <c:ptCount val="1"/>
                <c:pt idx="0">
                  <c:v>zobowiązanie do powrotu</c:v>
                </c:pt>
              </c:strCache>
            </c:strRef>
          </c:tx>
          <c:spPr>
            <a:solidFill>
              <a:schemeClr val="bg1">
                <a:lumMod val="65000"/>
              </a:schemeClr>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tygodniowy'!$L$365:$U$365</c:f>
              <c:numCache>
                <c:formatCode>#,##0</c:formatCode>
                <c:ptCount val="10"/>
                <c:pt idx="0">
                  <c:v>1364</c:v>
                </c:pt>
                <c:pt idx="2">
                  <c:v>169</c:v>
                </c:pt>
                <c:pt idx="3">
                  <c:v>24</c:v>
                </c:pt>
                <c:pt idx="4">
                  <c:v>24</c:v>
                </c:pt>
                <c:pt idx="5">
                  <c:v>47</c:v>
                </c:pt>
                <c:pt idx="6">
                  <c:v>22</c:v>
                </c:pt>
                <c:pt idx="7">
                  <c:v>0</c:v>
                </c:pt>
                <c:pt idx="8">
                  <c:v>109</c:v>
                </c:pt>
                <c:pt idx="9">
                  <c:v>216</c:v>
                </c:pt>
              </c:numCache>
            </c:numRef>
          </c:val>
        </c:ser>
        <c:ser>
          <c:idx val="11"/>
          <c:order val="11"/>
          <c:tx>
            <c:strRef>
              <c:f>'Meldunek tygodniowy'!$C$366</c:f>
              <c:strCache>
                <c:ptCount val="1"/>
                <c:pt idx="0">
                  <c:v>zaproszenie</c:v>
                </c:pt>
              </c:strCache>
            </c:strRef>
          </c:tx>
          <c:spPr>
            <a:solidFill>
              <a:schemeClr val="tx1">
                <a:lumMod val="50000"/>
                <a:lumOff val="50000"/>
              </a:schemeClr>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tygodniowy'!$L$366:$U$366</c:f>
              <c:numCache>
                <c:formatCode>#,##0</c:formatCode>
                <c:ptCount val="10"/>
                <c:pt idx="0">
                  <c:v>6</c:v>
                </c:pt>
                <c:pt idx="2">
                  <c:v>0</c:v>
                </c:pt>
                <c:pt idx="3">
                  <c:v>0</c:v>
                </c:pt>
                <c:pt idx="4">
                  <c:v>0</c:v>
                </c:pt>
                <c:pt idx="5">
                  <c:v>0</c:v>
                </c:pt>
                <c:pt idx="6">
                  <c:v>0</c:v>
                </c:pt>
                <c:pt idx="7">
                  <c:v>0</c:v>
                </c:pt>
                <c:pt idx="8">
                  <c:v>0</c:v>
                </c:pt>
                <c:pt idx="9">
                  <c:v>0</c:v>
                </c:pt>
              </c:numCache>
            </c:numRef>
          </c:val>
        </c:ser>
        <c:ser>
          <c:idx val="12"/>
          <c:order val="12"/>
          <c:tx>
            <c:strRef>
              <c:f>'Meldunek tygodniowy'!$C$367</c:f>
              <c:strCache>
                <c:ptCount val="1"/>
                <c:pt idx="0">
                  <c:v>polski dokument podróży</c:v>
                </c:pt>
              </c:strCache>
            </c:strRef>
          </c:tx>
          <c:spPr>
            <a:solidFill>
              <a:schemeClr val="tx1">
                <a:lumMod val="75000"/>
                <a:lumOff val="25000"/>
              </a:schemeClr>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tygodniowy'!$L$367:$U$367</c:f>
              <c:numCache>
                <c:formatCode>#,##0</c:formatCode>
                <c:ptCount val="10"/>
                <c:pt idx="0">
                  <c:v>5</c:v>
                </c:pt>
                <c:pt idx="2">
                  <c:v>1</c:v>
                </c:pt>
                <c:pt idx="3">
                  <c:v>0</c:v>
                </c:pt>
                <c:pt idx="4">
                  <c:v>0</c:v>
                </c:pt>
                <c:pt idx="5">
                  <c:v>0</c:v>
                </c:pt>
                <c:pt idx="6">
                  <c:v>0</c:v>
                </c:pt>
                <c:pt idx="7">
                  <c:v>0</c:v>
                </c:pt>
                <c:pt idx="8">
                  <c:v>0</c:v>
                </c:pt>
                <c:pt idx="9">
                  <c:v>0</c:v>
                </c:pt>
              </c:numCache>
            </c:numRef>
          </c:val>
        </c:ser>
        <c:ser>
          <c:idx val="13"/>
          <c:order val="13"/>
          <c:tx>
            <c:strRef>
              <c:f>'Meldunek tygodniowy'!$C$368</c:f>
              <c:strCache>
                <c:ptCount val="1"/>
                <c:pt idx="0">
                  <c:v>polski dokument tożsamości cudzoziemca</c:v>
                </c:pt>
              </c:strCache>
            </c:strRef>
          </c:tx>
          <c:spPr>
            <a:solidFill>
              <a:schemeClr val="tx1">
                <a:lumMod val="95000"/>
                <a:lumOff val="5000"/>
              </a:schemeClr>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tygodniowy'!$L$368:$U$368</c:f>
              <c:numCache>
                <c:formatCode>#,##0</c:formatCode>
                <c:ptCount val="10"/>
                <c:pt idx="0">
                  <c:v>0</c:v>
                </c:pt>
                <c:pt idx="2">
                  <c:v>0</c:v>
                </c:pt>
                <c:pt idx="3">
                  <c:v>0</c:v>
                </c:pt>
                <c:pt idx="4">
                  <c:v>0</c:v>
                </c:pt>
                <c:pt idx="5">
                  <c:v>0</c:v>
                </c:pt>
                <c:pt idx="6">
                  <c:v>0</c:v>
                </c:pt>
                <c:pt idx="7">
                  <c:v>0</c:v>
                </c:pt>
                <c:pt idx="8">
                  <c:v>0</c:v>
                </c:pt>
                <c:pt idx="9">
                  <c:v>0</c:v>
                </c:pt>
              </c:numCache>
            </c:numRef>
          </c:val>
        </c:ser>
        <c:ser>
          <c:idx val="14"/>
          <c:order val="14"/>
          <c:tx>
            <c:strRef>
              <c:f>'Meldunek tygodniowy'!$C$369</c:f>
              <c:strCache>
                <c:ptCount val="1"/>
                <c:pt idx="0">
                  <c:v>wiza (nowa + Schengen)</c:v>
                </c:pt>
              </c:strCache>
            </c:strRef>
          </c:tx>
          <c:spPr>
            <a:solidFill>
              <a:schemeClr val="bg2">
                <a:lumMod val="90000"/>
              </a:schemeClr>
            </a:solidFill>
          </c:spPr>
          <c:invertIfNegative val="0"/>
          <c:cat>
            <c:strRef>
              <c:f>'Meldunek tygodniowy'!$L$354:$U$354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tygodniowy'!$L$369:$U$369</c:f>
              <c:numCache>
                <c:formatCode>#,##0</c:formatCode>
                <c:ptCount val="10"/>
                <c:pt idx="0">
                  <c:v>3</c:v>
                </c:pt>
                <c:pt idx="2">
                  <c:v>2</c:v>
                </c:pt>
                <c:pt idx="3">
                  <c:v>0</c:v>
                </c:pt>
                <c:pt idx="4">
                  <c:v>0</c:v>
                </c:pt>
                <c:pt idx="5">
                  <c:v>0</c:v>
                </c:pt>
                <c:pt idx="6">
                  <c:v>0</c:v>
                </c:pt>
                <c:pt idx="7">
                  <c:v>0</c:v>
                </c:pt>
                <c:pt idx="8">
                  <c:v>0</c:v>
                </c:pt>
                <c:pt idx="9">
                  <c:v>1</c:v>
                </c:pt>
              </c:numCache>
            </c:numRef>
          </c:val>
        </c:ser>
        <c:dLbls>
          <c:showLegendKey val="0"/>
          <c:showVal val="0"/>
          <c:showCatName val="0"/>
          <c:showSerName val="0"/>
          <c:showPercent val="0"/>
          <c:showBubbleSize val="0"/>
        </c:dLbls>
        <c:gapWidth val="55"/>
        <c:gapDepth val="55"/>
        <c:shape val="box"/>
        <c:axId val="345035744"/>
        <c:axId val="345031040"/>
        <c:axId val="0"/>
      </c:bar3DChart>
      <c:catAx>
        <c:axId val="345035744"/>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345031040"/>
        <c:crosses val="autoZero"/>
        <c:auto val="1"/>
        <c:lblAlgn val="ctr"/>
        <c:lblOffset val="100"/>
        <c:noMultiLvlLbl val="0"/>
      </c:catAx>
      <c:valAx>
        <c:axId val="345031040"/>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345035744"/>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68086756255112946"/>
        </c:manualLayout>
      </c:layout>
      <c:bar3DChart>
        <c:barDir val="col"/>
        <c:grouping val="stacked"/>
        <c:varyColors val="0"/>
        <c:ser>
          <c:idx val="0"/>
          <c:order val="0"/>
          <c:tx>
            <c:strRef>
              <c:f>'Meldunek tygodniowy'!$C$20</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tygodniowy'!$G$18:$J$19,'Meldunek tygodniowy'!$K$18:$N$19,'Meldunek tygodniowy'!$O$18:$R$19)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tygodniowy'!$G$20:$R$20</c:f>
              <c:numCache>
                <c:formatCode>General</c:formatCode>
                <c:ptCount val="12"/>
                <c:pt idx="0">
                  <c:v>54</c:v>
                </c:pt>
                <c:pt idx="2">
                  <c:v>120</c:v>
                </c:pt>
                <c:pt idx="4">
                  <c:v>24</c:v>
                </c:pt>
                <c:pt idx="6">
                  <c:v>86</c:v>
                </c:pt>
                <c:pt idx="8">
                  <c:v>2</c:v>
                </c:pt>
                <c:pt idx="10">
                  <c:v>6</c:v>
                </c:pt>
              </c:numCache>
            </c:numRef>
          </c:val>
        </c:ser>
        <c:ser>
          <c:idx val="1"/>
          <c:order val="1"/>
          <c:tx>
            <c:strRef>
              <c:f>'Meldunek tygodniowy'!$C$21</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tygodniowy'!$G$18:$J$19,'Meldunek tygodniowy'!$K$18:$N$19,'Meldunek tygodniowy'!$O$18:$R$19)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tygodniowy'!$G$21:$R$21</c:f>
              <c:numCache>
                <c:formatCode>General</c:formatCode>
                <c:ptCount val="12"/>
                <c:pt idx="0">
                  <c:v>12</c:v>
                </c:pt>
                <c:pt idx="2">
                  <c:v>15</c:v>
                </c:pt>
                <c:pt idx="4">
                  <c:v>15</c:v>
                </c:pt>
                <c:pt idx="6">
                  <c:v>27</c:v>
                </c:pt>
                <c:pt idx="8">
                  <c:v>2</c:v>
                </c:pt>
                <c:pt idx="10">
                  <c:v>2</c:v>
                </c:pt>
              </c:numCache>
            </c:numRef>
          </c:val>
        </c:ser>
        <c:ser>
          <c:idx val="2"/>
          <c:order val="2"/>
          <c:tx>
            <c:strRef>
              <c:f>'Meldunek tygodniowy'!$C$22</c:f>
              <c:strCache>
                <c:ptCount val="1"/>
                <c:pt idx="0">
                  <c:v>TADŻYKISTAN</c:v>
                </c:pt>
              </c:strCache>
            </c:strRef>
          </c:tx>
          <c:spPr>
            <a:solidFill>
              <a:srgbClr val="00B050"/>
            </a:solidFill>
            <a:ln>
              <a:solidFill>
                <a:sysClr val="windowText" lastClr="000000"/>
              </a:solidFill>
            </a:ln>
          </c:spPr>
          <c:invertIfNegative val="0"/>
          <c:cat>
            <c:multiLvlStrRef>
              <c:f>('Meldunek tygodniowy'!$G$18:$J$19,'Meldunek tygodniowy'!$K$18:$N$19,'Meldunek tygodniowy'!$O$18:$R$19)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tygodniowy'!$G$22:$R$22</c:f>
              <c:numCache>
                <c:formatCode>General</c:formatCode>
                <c:ptCount val="12"/>
                <c:pt idx="0">
                  <c:v>1</c:v>
                </c:pt>
                <c:pt idx="2">
                  <c:v>1</c:v>
                </c:pt>
                <c:pt idx="4">
                  <c:v>8</c:v>
                </c:pt>
                <c:pt idx="6">
                  <c:v>27</c:v>
                </c:pt>
                <c:pt idx="8">
                  <c:v>0</c:v>
                </c:pt>
                <c:pt idx="10">
                  <c:v>0</c:v>
                </c:pt>
              </c:numCache>
            </c:numRef>
          </c:val>
        </c:ser>
        <c:ser>
          <c:idx val="3"/>
          <c:order val="3"/>
          <c:tx>
            <c:strRef>
              <c:f>'Meldunek tygodniowy'!$C$23</c:f>
              <c:strCache>
                <c:ptCount val="1"/>
                <c:pt idx="0">
                  <c:v>ARMENIA</c:v>
                </c:pt>
              </c:strCache>
            </c:strRef>
          </c:tx>
          <c:spPr>
            <a:solidFill>
              <a:srgbClr val="92D050"/>
            </a:solidFill>
            <a:ln>
              <a:solidFill>
                <a:sysClr val="windowText" lastClr="000000"/>
              </a:solidFill>
            </a:ln>
          </c:spPr>
          <c:invertIfNegative val="0"/>
          <c:cat>
            <c:multiLvlStrRef>
              <c:f>('Meldunek tygodniowy'!$G$18:$J$19,'Meldunek tygodniowy'!$K$18:$N$19,'Meldunek tygodniowy'!$O$18:$R$19)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tygodniowy'!$G$23:$R$23</c:f>
              <c:numCache>
                <c:formatCode>General</c:formatCode>
                <c:ptCount val="12"/>
                <c:pt idx="0">
                  <c:v>4</c:v>
                </c:pt>
                <c:pt idx="2">
                  <c:v>5</c:v>
                </c:pt>
                <c:pt idx="4">
                  <c:v>0</c:v>
                </c:pt>
                <c:pt idx="6">
                  <c:v>0</c:v>
                </c:pt>
                <c:pt idx="8">
                  <c:v>0</c:v>
                </c:pt>
                <c:pt idx="10">
                  <c:v>0</c:v>
                </c:pt>
              </c:numCache>
            </c:numRef>
          </c:val>
        </c:ser>
        <c:ser>
          <c:idx val="5"/>
          <c:order val="4"/>
          <c:tx>
            <c:strRef>
              <c:f>'Meldunek tygodniowy'!$C$24</c:f>
              <c:strCache>
                <c:ptCount val="1"/>
                <c:pt idx="0">
                  <c:v>IRAK</c:v>
                </c:pt>
              </c:strCache>
            </c:strRef>
          </c:tx>
          <c:spPr>
            <a:solidFill>
              <a:srgbClr val="0070C0"/>
            </a:solidFill>
            <a:ln>
              <a:solidFill>
                <a:sysClr val="windowText" lastClr="000000"/>
              </a:solidFill>
            </a:ln>
          </c:spPr>
          <c:invertIfNegative val="0"/>
          <c:val>
            <c:numRef>
              <c:f>'Meldunek tygodniowy'!$G$24:$R$24</c:f>
              <c:numCache>
                <c:formatCode>General</c:formatCode>
                <c:ptCount val="12"/>
                <c:pt idx="0">
                  <c:v>5</c:v>
                </c:pt>
                <c:pt idx="2">
                  <c:v>7</c:v>
                </c:pt>
                <c:pt idx="4">
                  <c:v>0</c:v>
                </c:pt>
                <c:pt idx="6">
                  <c:v>0</c:v>
                </c:pt>
                <c:pt idx="8">
                  <c:v>1</c:v>
                </c:pt>
                <c:pt idx="10">
                  <c:v>1</c:v>
                </c:pt>
              </c:numCache>
            </c:numRef>
          </c:val>
        </c:ser>
        <c:ser>
          <c:idx val="4"/>
          <c:order val="5"/>
          <c:tx>
            <c:strRef>
              <c:f>'Meldunek tygodniowy'!$C$25</c:f>
              <c:strCache>
                <c:ptCount val="1"/>
                <c:pt idx="0">
                  <c:v>Pozostałe</c:v>
                </c:pt>
              </c:strCache>
            </c:strRef>
          </c:tx>
          <c:spPr>
            <a:solidFill>
              <a:srgbClr val="002060"/>
            </a:solidFill>
            <a:ln>
              <a:solidFill>
                <a:sysClr val="windowText" lastClr="000000"/>
              </a:solidFill>
            </a:ln>
          </c:spPr>
          <c:invertIfNegative val="0"/>
          <c:cat>
            <c:multiLvlStrRef>
              <c:f>('Meldunek tygodniowy'!$G$18:$J$19,'Meldunek tygodniowy'!$K$18:$N$19,'Meldunek tygodniowy'!$O$18:$R$19)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tygodniowy'!$G$25:$R$25</c:f>
              <c:numCache>
                <c:formatCode>General</c:formatCode>
                <c:ptCount val="12"/>
                <c:pt idx="0">
                  <c:v>35</c:v>
                </c:pt>
                <c:pt idx="2">
                  <c:v>42</c:v>
                </c:pt>
                <c:pt idx="4">
                  <c:v>12</c:v>
                </c:pt>
                <c:pt idx="6">
                  <c:v>18</c:v>
                </c:pt>
                <c:pt idx="8">
                  <c:v>4</c:v>
                </c:pt>
                <c:pt idx="10">
                  <c:v>7</c:v>
                </c:pt>
              </c:numCache>
            </c:numRef>
          </c:val>
        </c:ser>
        <c:dLbls>
          <c:showLegendKey val="0"/>
          <c:showVal val="0"/>
          <c:showCatName val="0"/>
          <c:showSerName val="0"/>
          <c:showPercent val="0"/>
          <c:showBubbleSize val="0"/>
        </c:dLbls>
        <c:gapWidth val="55"/>
        <c:gapDepth val="55"/>
        <c:shape val="box"/>
        <c:axId val="345031824"/>
        <c:axId val="345032216"/>
        <c:axId val="0"/>
      </c:bar3DChart>
      <c:catAx>
        <c:axId val="345031824"/>
        <c:scaling>
          <c:orientation val="minMax"/>
        </c:scaling>
        <c:delete val="0"/>
        <c:axPos val="b"/>
        <c:numFmt formatCode="General" sourceLinked="0"/>
        <c:majorTickMark val="none"/>
        <c:minorTickMark val="none"/>
        <c:tickLblPos val="nextTo"/>
        <c:txPr>
          <a:bodyPr/>
          <a:lstStyle/>
          <a:p>
            <a:pPr algn="ctr">
              <a:defRPr/>
            </a:pPr>
            <a:endParaRPr lang="pl-PL"/>
          </a:p>
        </c:txPr>
        <c:crossAx val="345032216"/>
        <c:crosses val="autoZero"/>
        <c:auto val="1"/>
        <c:lblAlgn val="ctr"/>
        <c:lblOffset val="100"/>
        <c:noMultiLvlLbl val="0"/>
      </c:catAx>
      <c:valAx>
        <c:axId val="345032216"/>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345031824"/>
        <c:crosses val="autoZero"/>
        <c:crossBetween val="between"/>
      </c:valAx>
      <c:spPr>
        <a:noFill/>
        <a:ln w="25400">
          <a:noFill/>
        </a:ln>
      </c:spPr>
    </c:plotArea>
    <c:legend>
      <c:legendPos val="b"/>
      <c:layout>
        <c:manualLayout>
          <c:xMode val="edge"/>
          <c:yMode val="edge"/>
          <c:x val="0.23545518251619338"/>
          <c:y val="0.91847901387039477"/>
          <c:w val="0.49349697406139981"/>
          <c:h val="6.9216004743715656E-2"/>
        </c:manualLayout>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tygodniowy'!$G$247</c:f>
              <c:strCache>
                <c:ptCount val="1"/>
                <c:pt idx="0">
                  <c:v>pobyt czasowy</c:v>
                </c:pt>
              </c:strCache>
            </c:strRef>
          </c:tx>
          <c:spPr>
            <a:solidFill>
              <a:srgbClr val="FF0000"/>
            </a:solidFill>
          </c:spPr>
          <c:invertIfNegative val="0"/>
          <c:cat>
            <c:multiLvlStrRef>
              <c:f>('Meldunek tygodniowy'!$K$245:$K$246,'Meldunek tygodniowy'!$M$245:$M$246,'Meldunek tygodniowy'!$O$245:$O$246,'Meldunek tygodniowy'!$Q$245:$Q$246)</c:f>
              <c:multiLvlStrCache>
                <c:ptCount val="4"/>
                <c:lvl>
                  <c:pt idx="1">
                    <c:v>pozytywne</c:v>
                  </c:pt>
                  <c:pt idx="2">
                    <c:v>negatywne</c:v>
                  </c:pt>
                  <c:pt idx="3">
                    <c:v>umorzenia</c:v>
                  </c:pt>
                </c:lvl>
                <c:lvl>
                  <c:pt idx="0">
                    <c:v>wnioski</c:v>
                  </c:pt>
                  <c:pt idx="1">
                    <c:v>decyzje 01.07.2018 - 31.07.2018 r.</c:v>
                  </c:pt>
                </c:lvl>
              </c:multiLvlStrCache>
            </c:multiLvlStrRef>
          </c:cat>
          <c:val>
            <c:numRef>
              <c:f>('Meldunek tygodniowy'!$K$247,'Meldunek tygodniowy'!$M$247,'Meldunek tygodniowy'!$O$247,'Meldunek tygodniowy'!$Q$247)</c:f>
              <c:numCache>
                <c:formatCode>#,##0</c:formatCode>
                <c:ptCount val="4"/>
                <c:pt idx="0">
                  <c:v>16715</c:v>
                </c:pt>
                <c:pt idx="1">
                  <c:v>10098</c:v>
                </c:pt>
                <c:pt idx="2">
                  <c:v>2829</c:v>
                </c:pt>
                <c:pt idx="3">
                  <c:v>796</c:v>
                </c:pt>
              </c:numCache>
            </c:numRef>
          </c:val>
        </c:ser>
        <c:ser>
          <c:idx val="2"/>
          <c:order val="1"/>
          <c:tx>
            <c:strRef>
              <c:f>'Meldunek tygodniowy'!$G$248</c:f>
              <c:strCache>
                <c:ptCount val="1"/>
                <c:pt idx="0">
                  <c:v>pobyt stały</c:v>
                </c:pt>
              </c:strCache>
            </c:strRef>
          </c:tx>
          <c:spPr>
            <a:solidFill>
              <a:srgbClr val="FFC000"/>
            </a:solidFill>
          </c:spPr>
          <c:invertIfNegative val="0"/>
          <c:cat>
            <c:multiLvlStrRef>
              <c:f>('Meldunek tygodniowy'!$K$245:$K$246,'Meldunek tygodniowy'!$M$245:$M$246,'Meldunek tygodniowy'!$O$245:$O$246,'Meldunek tygodniowy'!$Q$245:$Q$246)</c:f>
              <c:multiLvlStrCache>
                <c:ptCount val="4"/>
                <c:lvl>
                  <c:pt idx="1">
                    <c:v>pozytywne</c:v>
                  </c:pt>
                  <c:pt idx="2">
                    <c:v>negatywne</c:v>
                  </c:pt>
                  <c:pt idx="3">
                    <c:v>umorzenia</c:v>
                  </c:pt>
                </c:lvl>
                <c:lvl>
                  <c:pt idx="0">
                    <c:v>wnioski</c:v>
                  </c:pt>
                  <c:pt idx="1">
                    <c:v>decyzje 01.07.2018 - 31.07.2018 r.</c:v>
                  </c:pt>
                </c:lvl>
              </c:multiLvlStrCache>
            </c:multiLvlStrRef>
          </c:cat>
          <c:val>
            <c:numRef>
              <c:f>('Meldunek tygodniowy'!$K$248,'Meldunek tygodniowy'!$M$248,'Meldunek tygodniowy'!$O$248,'Meldunek tygodniowy'!$Q$248)</c:f>
              <c:numCache>
                <c:formatCode>#,##0</c:formatCode>
                <c:ptCount val="4"/>
                <c:pt idx="0">
                  <c:v>1248</c:v>
                </c:pt>
                <c:pt idx="1">
                  <c:v>1179</c:v>
                </c:pt>
                <c:pt idx="2">
                  <c:v>181</c:v>
                </c:pt>
                <c:pt idx="3">
                  <c:v>62</c:v>
                </c:pt>
              </c:numCache>
            </c:numRef>
          </c:val>
        </c:ser>
        <c:ser>
          <c:idx val="4"/>
          <c:order val="2"/>
          <c:tx>
            <c:strRef>
              <c:f>'Meldunek tygodniowy'!$G$249</c:f>
              <c:strCache>
                <c:ptCount val="1"/>
                <c:pt idx="0">
                  <c:v>pobyt rezyd. UE</c:v>
                </c:pt>
              </c:strCache>
            </c:strRef>
          </c:tx>
          <c:spPr>
            <a:solidFill>
              <a:srgbClr val="92D050"/>
            </a:solidFill>
          </c:spPr>
          <c:invertIfNegative val="0"/>
          <c:cat>
            <c:multiLvlStrRef>
              <c:f>('Meldunek tygodniowy'!$K$245:$K$246,'Meldunek tygodniowy'!$M$245:$M$246,'Meldunek tygodniowy'!$O$245:$O$246,'Meldunek tygodniowy'!$Q$245:$Q$246)</c:f>
              <c:multiLvlStrCache>
                <c:ptCount val="4"/>
                <c:lvl>
                  <c:pt idx="1">
                    <c:v>pozytywne</c:v>
                  </c:pt>
                  <c:pt idx="2">
                    <c:v>negatywne</c:v>
                  </c:pt>
                  <c:pt idx="3">
                    <c:v>umorzenia</c:v>
                  </c:pt>
                </c:lvl>
                <c:lvl>
                  <c:pt idx="0">
                    <c:v>wnioski</c:v>
                  </c:pt>
                  <c:pt idx="1">
                    <c:v>decyzje 01.07.2018 - 31.07.2018 r.</c:v>
                  </c:pt>
                </c:lvl>
              </c:multiLvlStrCache>
            </c:multiLvlStrRef>
          </c:cat>
          <c:val>
            <c:numRef>
              <c:f>('Meldunek tygodniowy'!$K$249,'Meldunek tygodniowy'!$M$249,'Meldunek tygodniowy'!$O$249,'Meldunek tygodniowy'!$Q$249)</c:f>
              <c:numCache>
                <c:formatCode>#,##0</c:formatCode>
                <c:ptCount val="4"/>
                <c:pt idx="0">
                  <c:v>171</c:v>
                </c:pt>
                <c:pt idx="1">
                  <c:v>107</c:v>
                </c:pt>
                <c:pt idx="2">
                  <c:v>74</c:v>
                </c:pt>
                <c:pt idx="3">
                  <c:v>46</c:v>
                </c:pt>
              </c:numCache>
            </c:numRef>
          </c:val>
        </c:ser>
        <c:dLbls>
          <c:showLegendKey val="0"/>
          <c:showVal val="0"/>
          <c:showCatName val="0"/>
          <c:showSerName val="0"/>
          <c:showPercent val="0"/>
          <c:showBubbleSize val="0"/>
        </c:dLbls>
        <c:gapWidth val="150"/>
        <c:shape val="box"/>
        <c:axId val="345033000"/>
        <c:axId val="345033392"/>
        <c:axId val="0"/>
      </c:bar3DChart>
      <c:catAx>
        <c:axId val="345033000"/>
        <c:scaling>
          <c:orientation val="minMax"/>
        </c:scaling>
        <c:delete val="0"/>
        <c:axPos val="b"/>
        <c:numFmt formatCode="General" sourceLinked="0"/>
        <c:majorTickMark val="out"/>
        <c:minorTickMark val="none"/>
        <c:tickLblPos val="nextTo"/>
        <c:crossAx val="345033392"/>
        <c:crosses val="autoZero"/>
        <c:auto val="1"/>
        <c:lblAlgn val="ctr"/>
        <c:lblOffset val="100"/>
        <c:noMultiLvlLbl val="0"/>
      </c:catAx>
      <c:valAx>
        <c:axId val="345033392"/>
        <c:scaling>
          <c:orientation val="minMax"/>
        </c:scaling>
        <c:delete val="0"/>
        <c:axPos val="l"/>
        <c:majorGridlines/>
        <c:numFmt formatCode="#,##0" sourceLinked="1"/>
        <c:majorTickMark val="out"/>
        <c:minorTickMark val="none"/>
        <c:tickLblPos val="nextTo"/>
        <c:crossAx val="34503300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strRef>
              <c:f>'Meldunek tygodniowy'!$D$410</c:f>
              <c:strCache>
                <c:ptCount val="1"/>
                <c:pt idx="0">
                  <c:v>inne państwo</c:v>
                </c:pt>
              </c:strCache>
            </c:strRef>
          </c:tx>
          <c:spPr>
            <a:solidFill>
              <a:schemeClr val="accent3"/>
            </a:solidFill>
            <a:ln>
              <a:noFill/>
            </a:ln>
            <a:effectLst/>
            <a:sp3d/>
          </c:spPr>
          <c:invertIfNegative val="0"/>
          <c:dLbls>
            <c:dLbl>
              <c:idx val="0"/>
              <c:layout>
                <c:manualLayout>
                  <c:x val="1.6597510373443983E-2"/>
                  <c:y val="-1.687763713080172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1065006915629323E-2"/>
                  <c:y val="-1.265822784810130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80000" anchor="t" anchorCtr="0">
                <a:spAutoFit/>
              </a:bodyPr>
              <a:lstStyle/>
              <a:p>
                <a:pPr>
                  <a:defRPr sz="800" b="1" i="0" u="none" strike="noStrike" kern="1200" baseline="0">
                    <a:solidFill>
                      <a:schemeClr val="tx1">
                        <a:lumMod val="75000"/>
                        <a:lumOff val="25000"/>
                      </a:schemeClr>
                    </a:solidFill>
                    <a:latin typeface="+mn-lt"/>
                    <a:ea typeface="+mn-ea"/>
                    <a:cs typeface="+mn-cs"/>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tx1">
                          <a:lumMod val="35000"/>
                          <a:lumOff val="65000"/>
                        </a:schemeClr>
                      </a:solidFill>
                    </a:ln>
                    <a:effectLst/>
                  </c:spPr>
                </c15:leaderLines>
              </c:ext>
            </c:extLst>
          </c:dLbls>
          <c:cat>
            <c:strRef>
              <c:f>'Meldunek tygodniowy'!$H$409:$K$409</c:f>
              <c:strCache>
                <c:ptCount val="4"/>
                <c:pt idx="0">
                  <c:v>wnioski</c:v>
                </c:pt>
                <c:pt idx="3">
                  <c:v>decyzje</c:v>
                </c:pt>
              </c:strCache>
            </c:strRef>
          </c:cat>
          <c:val>
            <c:numRef>
              <c:f>'Meldunek tygodniowy'!$H$410:$K$410</c:f>
              <c:numCache>
                <c:formatCode>#,##0</c:formatCode>
                <c:ptCount val="4"/>
                <c:pt idx="0">
                  <c:v>101022</c:v>
                </c:pt>
                <c:pt idx="3">
                  <c:v>104165</c:v>
                </c:pt>
              </c:numCache>
            </c:numRef>
          </c:val>
        </c:ser>
        <c:ser>
          <c:idx val="1"/>
          <c:order val="1"/>
          <c:tx>
            <c:strRef>
              <c:f>'Meldunek tygodniowy'!$D$411</c:f>
              <c:strCache>
                <c:ptCount val="1"/>
                <c:pt idx="0">
                  <c:v>obligatoryjne</c:v>
                </c:pt>
              </c:strCache>
            </c:strRef>
          </c:tx>
          <c:spPr>
            <a:solidFill>
              <a:schemeClr val="accent2"/>
            </a:solidFill>
            <a:ln>
              <a:noFill/>
            </a:ln>
            <a:effectLst/>
            <a:sp3d/>
          </c:spPr>
          <c:invertIfNegative val="0"/>
          <c:dLbls>
            <c:dLbl>
              <c:idx val="0"/>
              <c:layout>
                <c:manualLayout>
                  <c:x val="2.5818349469801719E-2"/>
                  <c:y val="-1.265822784810134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581834946980175E-2"/>
                  <c:y val="-2.1097046413502109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'Meldunek tygodniowy'!$H$409:$K$409</c:f>
              <c:strCache>
                <c:ptCount val="4"/>
                <c:pt idx="0">
                  <c:v>wnioski</c:v>
                </c:pt>
                <c:pt idx="3">
                  <c:v>decyzje</c:v>
                </c:pt>
              </c:strCache>
            </c:strRef>
          </c:cat>
          <c:val>
            <c:numRef>
              <c:f>'Meldunek tygodniowy'!$H$411:$K$411</c:f>
              <c:numCache>
                <c:formatCode>#,##0</c:formatCode>
                <c:ptCount val="4"/>
                <c:pt idx="0">
                  <c:v>3244</c:v>
                </c:pt>
                <c:pt idx="3">
                  <c:v>3300</c:v>
                </c:pt>
              </c:numCache>
            </c:numRef>
          </c:val>
        </c:ser>
        <c:ser>
          <c:idx val="0"/>
          <c:order val="2"/>
          <c:tx>
            <c:strRef>
              <c:f>'Meldunek tygodniowy'!$D$412</c:f>
              <c:strCache>
                <c:ptCount val="1"/>
                <c:pt idx="0">
                  <c:v>fakultatywne</c:v>
                </c:pt>
              </c:strCache>
            </c:strRef>
          </c:tx>
          <c:spPr>
            <a:solidFill>
              <a:schemeClr val="accent1"/>
            </a:solidFill>
            <a:ln>
              <a:noFill/>
            </a:ln>
            <a:effectLst/>
            <a:sp3d/>
          </c:spPr>
          <c:invertIfNegative val="0"/>
          <c:dLbls>
            <c:dLbl>
              <c:idx val="0"/>
              <c:layout>
                <c:manualLayout>
                  <c:x val="2.0285846011987057E-2"/>
                  <c:y val="-2.53164556962025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581834946980175E-2"/>
                  <c:y val="-2.531645569620253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'Meldunek tygodniowy'!$H$409:$K$409</c:f>
              <c:strCache>
                <c:ptCount val="4"/>
                <c:pt idx="0">
                  <c:v>wnioski</c:v>
                </c:pt>
                <c:pt idx="3">
                  <c:v>decyzje</c:v>
                </c:pt>
              </c:strCache>
            </c:strRef>
          </c:cat>
          <c:val>
            <c:numRef>
              <c:f>'Meldunek tygodniowy'!$H$412:$K$412</c:f>
              <c:numCache>
                <c:formatCode>#,##0</c:formatCode>
                <c:ptCount val="4"/>
                <c:pt idx="0">
                  <c:v>1913</c:v>
                </c:pt>
                <c:pt idx="3">
                  <c:v>1875</c:v>
                </c:pt>
              </c:numCache>
            </c:numRef>
          </c:val>
        </c:ser>
        <c:dLbls>
          <c:showLegendKey val="0"/>
          <c:showVal val="1"/>
          <c:showCatName val="0"/>
          <c:showSerName val="0"/>
          <c:showPercent val="0"/>
          <c:showBubbleSize val="0"/>
        </c:dLbls>
        <c:gapWidth val="150"/>
        <c:shape val="box"/>
        <c:axId val="325702336"/>
        <c:axId val="325705080"/>
        <c:axId val="347812776"/>
      </c:bar3DChart>
      <c:catAx>
        <c:axId val="3257023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pl-PL"/>
          </a:p>
        </c:txPr>
        <c:crossAx val="325705080"/>
        <c:crosses val="autoZero"/>
        <c:auto val="1"/>
        <c:lblAlgn val="ctr"/>
        <c:lblOffset val="100"/>
        <c:noMultiLvlLbl val="0"/>
      </c:catAx>
      <c:valAx>
        <c:axId val="32570508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325702336"/>
        <c:crosses val="autoZero"/>
        <c:crossBetween val="between"/>
      </c:valAx>
      <c:serAx>
        <c:axId val="3478127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325705080"/>
        <c:crosses val="autoZero"/>
      </c:ser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tygodniowy'!$G$280</c:f>
              <c:strCache>
                <c:ptCount val="1"/>
                <c:pt idx="0">
                  <c:v>pobyt czasowy</c:v>
                </c:pt>
              </c:strCache>
            </c:strRef>
          </c:tx>
          <c:spPr>
            <a:solidFill>
              <a:srgbClr val="FF0000"/>
            </a:solidFill>
          </c:spPr>
          <c:invertIfNegative val="0"/>
          <c:cat>
            <c:multiLvlStrRef>
              <c:f>('Meldunek tygodniowy'!$K$278:$K$279,'Meldunek tygodniowy'!$M$278:$M$279,'Meldunek tygodniowy'!$O$278:$O$279,'Meldunek tygodniowy'!$Q$278:$Q$279)</c:f>
              <c:multiLvlStrCache>
                <c:ptCount val="4"/>
                <c:lvl>
                  <c:pt idx="1">
                    <c:v>pozytywne</c:v>
                  </c:pt>
                  <c:pt idx="2">
                    <c:v>negatywne</c:v>
                  </c:pt>
                  <c:pt idx="3">
                    <c:v>umorzenia</c:v>
                  </c:pt>
                </c:lvl>
                <c:lvl>
                  <c:pt idx="0">
                    <c:v>wnioski</c:v>
                  </c:pt>
                  <c:pt idx="1">
                    <c:v>decyzje 01.01.2018 - 31.07.2018 r.</c:v>
                  </c:pt>
                </c:lvl>
              </c:multiLvlStrCache>
            </c:multiLvlStrRef>
          </c:cat>
          <c:val>
            <c:numRef>
              <c:f>('Meldunek tygodniowy'!$K$280,'Meldunek tygodniowy'!$M$280,'Meldunek tygodniowy'!$O$280,'Meldunek tygodniowy'!$Q$280)</c:f>
              <c:numCache>
                <c:formatCode>#,##0</c:formatCode>
                <c:ptCount val="4"/>
                <c:pt idx="0">
                  <c:v>113603</c:v>
                </c:pt>
                <c:pt idx="1">
                  <c:v>65745</c:v>
                </c:pt>
                <c:pt idx="2">
                  <c:v>12343</c:v>
                </c:pt>
                <c:pt idx="3">
                  <c:v>4264</c:v>
                </c:pt>
              </c:numCache>
            </c:numRef>
          </c:val>
        </c:ser>
        <c:ser>
          <c:idx val="2"/>
          <c:order val="1"/>
          <c:tx>
            <c:strRef>
              <c:f>'Meldunek tygodniowy'!$G$281</c:f>
              <c:strCache>
                <c:ptCount val="1"/>
                <c:pt idx="0">
                  <c:v>pobyt stały</c:v>
                </c:pt>
              </c:strCache>
            </c:strRef>
          </c:tx>
          <c:spPr>
            <a:solidFill>
              <a:srgbClr val="FFC000"/>
            </a:solidFill>
          </c:spPr>
          <c:invertIfNegative val="0"/>
          <c:cat>
            <c:multiLvlStrRef>
              <c:f>('Meldunek tygodniowy'!$K$278:$K$279,'Meldunek tygodniowy'!$M$278:$M$279,'Meldunek tygodniowy'!$O$278:$O$279,'Meldunek tygodniowy'!$Q$278:$Q$279)</c:f>
              <c:multiLvlStrCache>
                <c:ptCount val="4"/>
                <c:lvl>
                  <c:pt idx="1">
                    <c:v>pozytywne</c:v>
                  </c:pt>
                  <c:pt idx="2">
                    <c:v>negatywne</c:v>
                  </c:pt>
                  <c:pt idx="3">
                    <c:v>umorzenia</c:v>
                  </c:pt>
                </c:lvl>
                <c:lvl>
                  <c:pt idx="0">
                    <c:v>wnioski</c:v>
                  </c:pt>
                  <c:pt idx="1">
                    <c:v>decyzje 01.01.2018 - 31.07.2018 r.</c:v>
                  </c:pt>
                </c:lvl>
              </c:multiLvlStrCache>
            </c:multiLvlStrRef>
          </c:cat>
          <c:val>
            <c:numRef>
              <c:f>('Meldunek tygodniowy'!$K$281,'Meldunek tygodniowy'!$M$281,'Meldunek tygodniowy'!$O$281,'Meldunek tygodniowy'!$Q$281)</c:f>
              <c:numCache>
                <c:formatCode>#,##0</c:formatCode>
                <c:ptCount val="4"/>
                <c:pt idx="0">
                  <c:v>10274</c:v>
                </c:pt>
                <c:pt idx="1">
                  <c:v>8383</c:v>
                </c:pt>
                <c:pt idx="2">
                  <c:v>839</c:v>
                </c:pt>
                <c:pt idx="3">
                  <c:v>447</c:v>
                </c:pt>
              </c:numCache>
            </c:numRef>
          </c:val>
        </c:ser>
        <c:ser>
          <c:idx val="4"/>
          <c:order val="2"/>
          <c:tx>
            <c:strRef>
              <c:f>'Meldunek tygodniowy'!$G$282</c:f>
              <c:strCache>
                <c:ptCount val="1"/>
                <c:pt idx="0">
                  <c:v>pobyt rezyd. UE</c:v>
                </c:pt>
              </c:strCache>
            </c:strRef>
          </c:tx>
          <c:spPr>
            <a:solidFill>
              <a:srgbClr val="92D050"/>
            </a:solidFill>
          </c:spPr>
          <c:invertIfNegative val="0"/>
          <c:cat>
            <c:multiLvlStrRef>
              <c:f>('Meldunek tygodniowy'!$K$278:$K$279,'Meldunek tygodniowy'!$M$278:$M$279,'Meldunek tygodniowy'!$O$278:$O$279,'Meldunek tygodniowy'!$Q$278:$Q$279)</c:f>
              <c:multiLvlStrCache>
                <c:ptCount val="4"/>
                <c:lvl>
                  <c:pt idx="1">
                    <c:v>pozytywne</c:v>
                  </c:pt>
                  <c:pt idx="2">
                    <c:v>negatywne</c:v>
                  </c:pt>
                  <c:pt idx="3">
                    <c:v>umorzenia</c:v>
                  </c:pt>
                </c:lvl>
                <c:lvl>
                  <c:pt idx="0">
                    <c:v>wnioski</c:v>
                  </c:pt>
                  <c:pt idx="1">
                    <c:v>decyzje 01.01.2018 - 31.07.2018 r.</c:v>
                  </c:pt>
                </c:lvl>
              </c:multiLvlStrCache>
            </c:multiLvlStrRef>
          </c:cat>
          <c:val>
            <c:numRef>
              <c:f>('Meldunek tygodniowy'!$K$282,'Meldunek tygodniowy'!$M$282,'Meldunek tygodniowy'!$O$282,'Meldunek tygodniowy'!$Q$282)</c:f>
              <c:numCache>
                <c:formatCode>#,##0</c:formatCode>
                <c:ptCount val="4"/>
                <c:pt idx="0">
                  <c:v>1838</c:v>
                </c:pt>
                <c:pt idx="1">
                  <c:v>1060</c:v>
                </c:pt>
                <c:pt idx="2">
                  <c:v>299</c:v>
                </c:pt>
                <c:pt idx="3">
                  <c:v>282</c:v>
                </c:pt>
              </c:numCache>
            </c:numRef>
          </c:val>
        </c:ser>
        <c:dLbls>
          <c:showLegendKey val="0"/>
          <c:showVal val="0"/>
          <c:showCatName val="0"/>
          <c:showSerName val="0"/>
          <c:showPercent val="0"/>
          <c:showBubbleSize val="0"/>
        </c:dLbls>
        <c:gapWidth val="150"/>
        <c:shape val="box"/>
        <c:axId val="347580344"/>
        <c:axId val="347582696"/>
        <c:axId val="0"/>
      </c:bar3DChart>
      <c:catAx>
        <c:axId val="347580344"/>
        <c:scaling>
          <c:orientation val="minMax"/>
        </c:scaling>
        <c:delete val="0"/>
        <c:axPos val="b"/>
        <c:numFmt formatCode="General" sourceLinked="0"/>
        <c:majorTickMark val="out"/>
        <c:minorTickMark val="none"/>
        <c:tickLblPos val="nextTo"/>
        <c:crossAx val="347582696"/>
        <c:crosses val="autoZero"/>
        <c:auto val="1"/>
        <c:lblAlgn val="ctr"/>
        <c:lblOffset val="100"/>
        <c:noMultiLvlLbl val="0"/>
      </c:catAx>
      <c:valAx>
        <c:axId val="347582696"/>
        <c:scaling>
          <c:orientation val="minMax"/>
        </c:scaling>
        <c:delete val="0"/>
        <c:axPos val="l"/>
        <c:majorGridlines/>
        <c:numFmt formatCode="#,##0" sourceLinked="1"/>
        <c:majorTickMark val="out"/>
        <c:minorTickMark val="none"/>
        <c:tickLblPos val="nextTo"/>
        <c:crossAx val="347580344"/>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56</xdr:row>
      <xdr:rowOff>52389</xdr:rowOff>
    </xdr:from>
    <xdr:to>
      <xdr:col>24</xdr:col>
      <xdr:colOff>19051</xdr:colOff>
      <xdr:row>75</xdr:row>
      <xdr:rowOff>0</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210</xdr:row>
      <xdr:rowOff>65086</xdr:rowOff>
    </xdr:from>
    <xdr:to>
      <xdr:col>23</xdr:col>
      <xdr:colOff>9525</xdr:colOff>
      <xdr:row>224</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370</xdr:row>
      <xdr:rowOff>69397</xdr:rowOff>
    </xdr:from>
    <xdr:to>
      <xdr:col>23</xdr:col>
      <xdr:colOff>1</xdr:colOff>
      <xdr:row>391</xdr:row>
      <xdr:rowOff>180975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26</xdr:row>
      <xdr:rowOff>142193</xdr:rowOff>
    </xdr:from>
    <xdr:to>
      <xdr:col>23</xdr:col>
      <xdr:colOff>238126</xdr:colOff>
      <xdr:row>43</xdr:row>
      <xdr:rowOff>0</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250</xdr:row>
      <xdr:rowOff>9526</xdr:rowOff>
    </xdr:from>
    <xdr:to>
      <xdr:col>23</xdr:col>
      <xdr:colOff>9525</xdr:colOff>
      <xdr:row>264</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257175</xdr:colOff>
      <xdr:row>414</xdr:row>
      <xdr:rowOff>1</xdr:rowOff>
    </xdr:from>
    <xdr:to>
      <xdr:col>21</xdr:col>
      <xdr:colOff>238125</xdr:colOff>
      <xdr:row>429</xdr:row>
      <xdr:rowOff>0</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24</xdr:col>
      <xdr:colOff>0</xdr:colOff>
      <xdr:row>50</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288</xdr:row>
      <xdr:rowOff>0</xdr:rowOff>
    </xdr:from>
    <xdr:to>
      <xdr:col>22</xdr:col>
      <xdr:colOff>266700</xdr:colOff>
      <xdr:row>301</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76</xdr:row>
      <xdr:rowOff>31751</xdr:rowOff>
    </xdr:from>
    <xdr:to>
      <xdr:col>25</xdr:col>
      <xdr:colOff>21167</xdr:colOff>
      <xdr:row>117</xdr:row>
      <xdr:rowOff>0</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132</xdr:row>
      <xdr:rowOff>0</xdr:rowOff>
    </xdr:from>
    <xdr:to>
      <xdr:col>25</xdr:col>
      <xdr:colOff>10584</xdr:colOff>
      <xdr:row>144</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171</xdr:row>
      <xdr:rowOff>190499</xdr:rowOff>
    </xdr:from>
    <xdr:to>
      <xdr:col>25</xdr:col>
      <xdr:colOff>10584</xdr:colOff>
      <xdr:row>191</xdr:row>
      <xdr:rowOff>0</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225</xdr:row>
      <xdr:rowOff>0</xdr:rowOff>
    </xdr:from>
    <xdr:to>
      <xdr:col>25</xdr:col>
      <xdr:colOff>10584</xdr:colOff>
      <xdr:row>235</xdr:row>
      <xdr:rowOff>179916</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311</xdr:row>
      <xdr:rowOff>190499</xdr:rowOff>
    </xdr:from>
    <xdr:to>
      <xdr:col>25</xdr:col>
      <xdr:colOff>10584</xdr:colOff>
      <xdr:row>348</xdr:row>
      <xdr:rowOff>10582</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395</xdr:row>
      <xdr:rowOff>0</xdr:rowOff>
    </xdr:from>
    <xdr:to>
      <xdr:col>25</xdr:col>
      <xdr:colOff>10584</xdr:colOff>
      <xdr:row>405</xdr:row>
      <xdr:rowOff>0</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430</xdr:row>
      <xdr:rowOff>0</xdr:rowOff>
    </xdr:from>
    <xdr:to>
      <xdr:col>25</xdr:col>
      <xdr:colOff>10584</xdr:colOff>
      <xdr:row>433</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451</xdr:row>
      <xdr:rowOff>0</xdr:rowOff>
    </xdr:from>
    <xdr:to>
      <xdr:col>25</xdr:col>
      <xdr:colOff>10584</xdr:colOff>
      <xdr:row>456</xdr:row>
      <xdr:rowOff>10584</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460</xdr:row>
      <xdr:rowOff>0</xdr:rowOff>
    </xdr:from>
    <xdr:to>
      <xdr:col>25</xdr:col>
      <xdr:colOff>10584</xdr:colOff>
      <xdr:row>482</xdr:row>
      <xdr:rowOff>21166</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7</xdr:col>
      <xdr:colOff>95250</xdr:colOff>
      <xdr:row>3</xdr:row>
      <xdr:rowOff>20149</xdr:rowOff>
    </xdr:to>
    <xdr:pic>
      <xdr:nvPicPr>
        <xdr:cNvPr id="28" name="Obraz 27"/>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0"/>
          <a:ext cx="2428875" cy="59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45" tableType="queryTable" totalsRowShown="0">
  <autoFilter ref="A1:E145"/>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Y496"/>
  <sheetViews>
    <sheetView showGridLines="0" tabSelected="1" topLeftCell="A448" zoomScaleNormal="100" zoomScaleSheetLayoutView="85" zoomScalePageLayoutView="70" workbookViewId="0">
      <selection activeCell="A461" sqref="A461:Y482"/>
    </sheetView>
  </sheetViews>
  <sheetFormatPr defaultColWidth="4.140625" defaultRowHeight="15" x14ac:dyDescent="0.25"/>
  <cols>
    <col min="1" max="18" width="5" style="3" customWidth="1"/>
    <col min="19" max="19" width="3.140625" style="3" bestFit="1" customWidth="1"/>
    <col min="20" max="20" width="5" style="3" customWidth="1"/>
    <col min="21" max="21" width="5.42578125" style="3" bestFit="1" customWidth="1"/>
    <col min="22" max="22" width="6" style="3" customWidth="1"/>
    <col min="23" max="24" width="5" style="3" customWidth="1"/>
    <col min="25" max="25" width="3.85546875" style="6" customWidth="1"/>
    <col min="26" max="16384" width="4.140625" style="3"/>
  </cols>
  <sheetData>
    <row r="1" spans="1:29" x14ac:dyDescent="0.25">
      <c r="T1" s="47"/>
      <c r="U1" s="48"/>
      <c r="V1" s="48"/>
      <c r="W1" s="48"/>
      <c r="X1" s="48"/>
      <c r="Y1" s="48"/>
      <c r="Z1" s="48"/>
      <c r="AA1" s="48"/>
      <c r="AB1" s="48"/>
      <c r="AC1" s="48"/>
    </row>
    <row r="2" spans="1:29" x14ac:dyDescent="0.25">
      <c r="Q2" s="5"/>
      <c r="T2" s="48"/>
      <c r="U2" s="48"/>
      <c r="V2" s="48"/>
      <c r="W2" s="48"/>
      <c r="X2" s="48"/>
      <c r="Y2" s="48"/>
      <c r="Z2" s="48"/>
      <c r="AA2" s="48"/>
      <c r="AB2" s="48"/>
      <c r="AC2" s="48"/>
    </row>
    <row r="3" spans="1:29" x14ac:dyDescent="0.25">
      <c r="T3" s="48"/>
      <c r="U3" s="48"/>
      <c r="V3" s="48"/>
      <c r="W3" s="48"/>
      <c r="X3" s="48"/>
      <c r="Y3" s="48"/>
      <c r="Z3" s="48"/>
      <c r="AA3" s="48"/>
      <c r="AB3" s="48"/>
      <c r="AC3" s="48"/>
    </row>
    <row r="4" spans="1:29" x14ac:dyDescent="0.25">
      <c r="T4" s="48"/>
      <c r="U4" s="48"/>
      <c r="V4" s="48"/>
      <c r="W4" s="48"/>
      <c r="X4" s="48"/>
      <c r="Y4" s="48"/>
      <c r="Z4" s="48"/>
      <c r="AA4" s="48"/>
      <c r="AB4" s="48"/>
      <c r="AC4" s="48"/>
    </row>
    <row r="5" spans="1:29" x14ac:dyDescent="0.25">
      <c r="E5" s="230" t="s">
        <v>64</v>
      </c>
      <c r="F5" s="230"/>
      <c r="G5" s="230"/>
      <c r="H5" s="230"/>
      <c r="I5" s="230"/>
      <c r="J5" s="230"/>
      <c r="K5" s="230"/>
      <c r="L5" s="230"/>
      <c r="M5" s="230"/>
      <c r="N5" s="230"/>
      <c r="O5" s="230"/>
      <c r="P5" s="230"/>
      <c r="Q5" s="230"/>
      <c r="T5" s="48"/>
      <c r="U5" s="48"/>
      <c r="V5" s="48"/>
      <c r="W5" s="48"/>
      <c r="X5" s="48"/>
      <c r="Y5" s="48"/>
      <c r="Z5" s="48"/>
      <c r="AA5" s="48"/>
      <c r="AB5" s="48"/>
      <c r="AC5" s="48"/>
    </row>
    <row r="6" spans="1:29" x14ac:dyDescent="0.25">
      <c r="E6" s="230"/>
      <c r="F6" s="230"/>
      <c r="G6" s="230"/>
      <c r="H6" s="230"/>
      <c r="I6" s="230"/>
      <c r="J6" s="230"/>
      <c r="K6" s="230"/>
      <c r="L6" s="230"/>
      <c r="M6" s="230"/>
      <c r="N6" s="230"/>
      <c r="O6" s="230"/>
      <c r="P6" s="230"/>
      <c r="Q6" s="230"/>
      <c r="T6" s="48"/>
      <c r="U6" s="48"/>
      <c r="V6" s="48"/>
      <c r="W6" s="48"/>
      <c r="X6" s="48"/>
      <c r="Y6" s="48"/>
      <c r="Z6" s="48"/>
      <c r="AA6" s="48"/>
      <c r="AB6" s="48"/>
      <c r="AC6" s="48"/>
    </row>
    <row r="7" spans="1:29" x14ac:dyDescent="0.25">
      <c r="E7" s="230"/>
      <c r="F7" s="230"/>
      <c r="G7" s="230"/>
      <c r="H7" s="230"/>
      <c r="I7" s="230"/>
      <c r="J7" s="230"/>
      <c r="K7" s="230"/>
      <c r="L7" s="230"/>
      <c r="M7" s="230"/>
      <c r="N7" s="230"/>
      <c r="O7" s="230"/>
      <c r="P7" s="230"/>
      <c r="Q7" s="230"/>
      <c r="T7" s="48"/>
      <c r="U7" s="48"/>
      <c r="V7" s="48"/>
      <c r="W7" s="48"/>
      <c r="X7" s="48"/>
      <c r="Y7" s="48"/>
      <c r="Z7" s="48"/>
      <c r="AA7" s="48"/>
      <c r="AB7" s="48"/>
      <c r="AC7" s="48"/>
    </row>
    <row r="8" spans="1:29" x14ac:dyDescent="0.25">
      <c r="E8" s="230"/>
      <c r="F8" s="230"/>
      <c r="G8" s="230"/>
      <c r="H8" s="230"/>
      <c r="I8" s="230"/>
      <c r="J8" s="230"/>
      <c r="K8" s="230"/>
      <c r="L8" s="230"/>
      <c r="M8" s="230"/>
      <c r="N8" s="230"/>
      <c r="O8" s="230"/>
      <c r="P8" s="230"/>
      <c r="Q8" s="230"/>
      <c r="T8" s="48"/>
      <c r="U8" s="48"/>
      <c r="V8" s="48"/>
      <c r="W8" s="48"/>
      <c r="X8" s="48"/>
      <c r="Y8" s="48"/>
      <c r="Z8" s="48"/>
      <c r="AA8" s="48"/>
      <c r="AB8" s="48"/>
      <c r="AC8" s="48"/>
    </row>
    <row r="9" spans="1:29" ht="19.5" x14ac:dyDescent="0.3">
      <c r="E9" s="209" t="str">
        <f>CONCATENATE("w okresie ",Arkusz18!A2," - ",Arkusz18!B2," r.")</f>
        <v>w okresie 01.07.2018 - 31.07.2018 r.</v>
      </c>
      <c r="F9" s="209"/>
      <c r="G9" s="209"/>
      <c r="H9" s="209"/>
      <c r="I9" s="209"/>
      <c r="J9" s="209"/>
      <c r="K9" s="209"/>
      <c r="L9" s="209"/>
      <c r="M9" s="209"/>
      <c r="N9" s="209"/>
      <c r="O9" s="209"/>
      <c r="P9" s="209"/>
      <c r="Q9" s="209"/>
      <c r="T9" s="48"/>
      <c r="U9" s="48"/>
      <c r="V9" s="48"/>
      <c r="W9" s="48"/>
      <c r="X9" s="48"/>
      <c r="Y9" s="48"/>
      <c r="Z9" s="48"/>
      <c r="AA9" s="48"/>
      <c r="AB9" s="48"/>
      <c r="AC9" s="48"/>
    </row>
    <row r="10" spans="1:29" x14ac:dyDescent="0.25">
      <c r="T10" s="48"/>
      <c r="U10" s="48"/>
      <c r="V10" s="48"/>
      <c r="W10" s="48"/>
      <c r="X10" s="48"/>
      <c r="Y10" s="48"/>
      <c r="Z10" s="48"/>
      <c r="AA10" s="48"/>
      <c r="AB10" s="48"/>
      <c r="AC10" s="48"/>
    </row>
    <row r="11" spans="1:29" x14ac:dyDescent="0.25">
      <c r="T11" s="48"/>
      <c r="U11" s="48"/>
      <c r="V11" s="48"/>
      <c r="W11" s="48"/>
      <c r="X11" s="48"/>
      <c r="Y11" s="48"/>
      <c r="Z11" s="48"/>
      <c r="AA11" s="48"/>
      <c r="AB11" s="48"/>
      <c r="AC11" s="48"/>
    </row>
    <row r="12" spans="1:29" x14ac:dyDescent="0.25">
      <c r="T12" s="48"/>
      <c r="U12" s="48"/>
      <c r="V12" s="48"/>
      <c r="W12" s="48"/>
      <c r="X12" s="48"/>
      <c r="Y12" s="48"/>
      <c r="Z12" s="48"/>
      <c r="AA12" s="48"/>
      <c r="AB12" s="48"/>
      <c r="AC12" s="48"/>
    </row>
    <row r="13" spans="1:29" ht="18.75" x14ac:dyDescent="0.25">
      <c r="A13" s="8" t="s">
        <v>65</v>
      </c>
      <c r="F13" s="9"/>
      <c r="T13" s="48"/>
      <c r="U13" s="48"/>
      <c r="V13" s="48"/>
      <c r="W13" s="48"/>
      <c r="X13" s="48"/>
      <c r="Y13" s="48"/>
      <c r="Z13" s="48"/>
      <c r="AA13" s="48"/>
      <c r="AB13" s="48"/>
      <c r="AC13" s="48"/>
    </row>
    <row r="14" spans="1:29" x14ac:dyDescent="0.25">
      <c r="F14" s="9"/>
      <c r="T14" s="48"/>
      <c r="U14" s="48"/>
      <c r="V14" s="48"/>
      <c r="W14" s="48"/>
      <c r="X14" s="48"/>
      <c r="Y14" s="48"/>
      <c r="Z14" s="48"/>
      <c r="AA14" s="48"/>
      <c r="AB14" s="48"/>
      <c r="AC14" s="48"/>
    </row>
    <row r="15" spans="1:29" x14ac:dyDescent="0.25">
      <c r="A15" s="231" t="s">
        <v>139</v>
      </c>
      <c r="B15" s="231"/>
      <c r="C15" s="231"/>
      <c r="D15" s="231"/>
      <c r="E15" s="231"/>
      <c r="F15" s="231"/>
      <c r="G15" s="231"/>
      <c r="H15" s="231"/>
      <c r="I15" s="231"/>
      <c r="J15" s="231"/>
      <c r="K15" s="231"/>
      <c r="L15" s="231"/>
      <c r="M15" s="231"/>
      <c r="N15" s="231"/>
      <c r="O15" s="231"/>
      <c r="P15" s="231"/>
      <c r="Q15" s="231"/>
      <c r="R15" s="231"/>
      <c r="S15" s="231"/>
      <c r="T15" s="231"/>
      <c r="U15" s="231"/>
    </row>
    <row r="16" spans="1:29" ht="15.75" thickBot="1" x14ac:dyDescent="0.3">
      <c r="A16" s="10"/>
      <c r="B16" s="10"/>
      <c r="C16" s="10"/>
      <c r="D16" s="10"/>
      <c r="E16" s="10"/>
      <c r="F16" s="10"/>
      <c r="G16" s="10"/>
      <c r="H16" s="10"/>
      <c r="I16" s="10"/>
      <c r="J16" s="10"/>
      <c r="K16" s="10"/>
      <c r="L16" s="10"/>
      <c r="M16" s="10"/>
      <c r="N16" s="10"/>
      <c r="O16" s="10"/>
      <c r="P16" s="10"/>
      <c r="Q16" s="10"/>
      <c r="R16" s="10"/>
      <c r="S16" s="10"/>
      <c r="T16" s="10"/>
      <c r="U16" s="10"/>
    </row>
    <row r="17" spans="3:22" x14ac:dyDescent="0.25">
      <c r="C17" s="127" t="s">
        <v>0</v>
      </c>
      <c r="D17" s="128"/>
      <c r="E17" s="128"/>
      <c r="F17" s="128"/>
      <c r="G17" s="121" t="str">
        <f>CONCATENATE(Arkusz18!A2," - ",Arkusz18!B2," r.")</f>
        <v>01.07.2018 - 31.07.2018 r.</v>
      </c>
      <c r="H17" s="122"/>
      <c r="I17" s="122"/>
      <c r="J17" s="122"/>
      <c r="K17" s="122"/>
      <c r="L17" s="122"/>
      <c r="M17" s="122"/>
      <c r="N17" s="122"/>
      <c r="O17" s="122"/>
      <c r="P17" s="122"/>
      <c r="Q17" s="122"/>
      <c r="R17" s="122"/>
      <c r="S17" s="122"/>
      <c r="T17" s="122"/>
      <c r="U17" s="122"/>
      <c r="V17" s="123"/>
    </row>
    <row r="18" spans="3:22" x14ac:dyDescent="0.25">
      <c r="C18" s="129"/>
      <c r="D18" s="130"/>
      <c r="E18" s="130"/>
      <c r="F18" s="130"/>
      <c r="G18" s="115" t="s">
        <v>29</v>
      </c>
      <c r="H18" s="119"/>
      <c r="I18" s="119"/>
      <c r="J18" s="120"/>
      <c r="K18" s="115" t="s">
        <v>30</v>
      </c>
      <c r="L18" s="119"/>
      <c r="M18" s="119"/>
      <c r="N18" s="120"/>
      <c r="O18" s="115" t="s">
        <v>102</v>
      </c>
      <c r="P18" s="119"/>
      <c r="Q18" s="119"/>
      <c r="R18" s="120"/>
      <c r="S18" s="115" t="s">
        <v>52</v>
      </c>
      <c r="T18" s="119"/>
      <c r="U18" s="119"/>
      <c r="V18" s="116"/>
    </row>
    <row r="19" spans="3:22" ht="15" customHeight="1" x14ac:dyDescent="0.25">
      <c r="C19" s="129"/>
      <c r="D19" s="130"/>
      <c r="E19" s="130"/>
      <c r="F19" s="130"/>
      <c r="G19" s="117" t="s">
        <v>28</v>
      </c>
      <c r="H19" s="118"/>
      <c r="I19" s="115" t="s">
        <v>9</v>
      </c>
      <c r="J19" s="120"/>
      <c r="K19" s="117" t="s">
        <v>31</v>
      </c>
      <c r="L19" s="118"/>
      <c r="M19" s="115" t="s">
        <v>9</v>
      </c>
      <c r="N19" s="120"/>
      <c r="O19" s="117" t="s">
        <v>28</v>
      </c>
      <c r="P19" s="118"/>
      <c r="Q19" s="115" t="s">
        <v>9</v>
      </c>
      <c r="R19" s="120"/>
      <c r="S19" s="117" t="s">
        <v>28</v>
      </c>
      <c r="T19" s="118"/>
      <c r="U19" s="115" t="s">
        <v>9</v>
      </c>
      <c r="V19" s="116"/>
    </row>
    <row r="20" spans="3:22" x14ac:dyDescent="0.25">
      <c r="C20" s="166" t="str">
        <f>Arkusz2!B2</f>
        <v>ROSJA</v>
      </c>
      <c r="D20" s="167"/>
      <c r="E20" s="167"/>
      <c r="F20" s="167"/>
      <c r="G20" s="134">
        <f>Arkusz2!F2</f>
        <v>54</v>
      </c>
      <c r="H20" s="136"/>
      <c r="I20" s="134">
        <f>Arkusz2!F8</f>
        <v>120</v>
      </c>
      <c r="J20" s="136"/>
      <c r="K20" s="134">
        <f>SUM(Arkusz2!F14,-G20)</f>
        <v>24</v>
      </c>
      <c r="L20" s="136"/>
      <c r="M20" s="134">
        <f>SUM(Arkusz2!F20,-I20)</f>
        <v>86</v>
      </c>
      <c r="N20" s="136"/>
      <c r="O20" s="134">
        <f>Arkusz2!F26</f>
        <v>2</v>
      </c>
      <c r="P20" s="136"/>
      <c r="Q20" s="134">
        <f>Arkusz2!F32</f>
        <v>6</v>
      </c>
      <c r="R20" s="136"/>
      <c r="S20" s="134">
        <f>SUM(Arkusz2!F14,O20)</f>
        <v>80</v>
      </c>
      <c r="T20" s="136"/>
      <c r="U20" s="134">
        <f>SUM(Arkusz2!F20,Q20)</f>
        <v>212</v>
      </c>
      <c r="V20" s="135"/>
    </row>
    <row r="21" spans="3:22" x14ac:dyDescent="0.25">
      <c r="C21" s="77" t="str">
        <f>Arkusz2!B3</f>
        <v>UKRAINA</v>
      </c>
      <c r="D21" s="78"/>
      <c r="E21" s="78"/>
      <c r="F21" s="78"/>
      <c r="G21" s="131">
        <f>Arkusz2!F3</f>
        <v>12</v>
      </c>
      <c r="H21" s="133"/>
      <c r="I21" s="131">
        <f>Arkusz2!F9</f>
        <v>15</v>
      </c>
      <c r="J21" s="133"/>
      <c r="K21" s="131">
        <f>SUM(Arkusz2!F15,-G21)</f>
        <v>15</v>
      </c>
      <c r="L21" s="133"/>
      <c r="M21" s="131">
        <f>SUM(Arkusz2!F21,-I21)</f>
        <v>27</v>
      </c>
      <c r="N21" s="133"/>
      <c r="O21" s="131">
        <f>Arkusz2!F27</f>
        <v>2</v>
      </c>
      <c r="P21" s="133"/>
      <c r="Q21" s="131">
        <f>Arkusz2!F33</f>
        <v>2</v>
      </c>
      <c r="R21" s="133"/>
      <c r="S21" s="131">
        <f>SUM(Arkusz2!F15,O21)</f>
        <v>29</v>
      </c>
      <c r="T21" s="133"/>
      <c r="U21" s="131">
        <f>SUM(Arkusz2!F21,Q21)</f>
        <v>44</v>
      </c>
      <c r="V21" s="132"/>
    </row>
    <row r="22" spans="3:22" x14ac:dyDescent="0.25">
      <c r="C22" s="166" t="str">
        <f>Arkusz2!B4</f>
        <v>TADŻYKISTAN</v>
      </c>
      <c r="D22" s="167"/>
      <c r="E22" s="167"/>
      <c r="F22" s="167"/>
      <c r="G22" s="134">
        <f>Arkusz2!F4</f>
        <v>1</v>
      </c>
      <c r="H22" s="136"/>
      <c r="I22" s="134">
        <f>Arkusz2!F10</f>
        <v>1</v>
      </c>
      <c r="J22" s="136"/>
      <c r="K22" s="134">
        <f>SUM(Arkusz2!F16,-G22)</f>
        <v>8</v>
      </c>
      <c r="L22" s="136"/>
      <c r="M22" s="134">
        <f>SUM(Arkusz2!F22,-I22)</f>
        <v>27</v>
      </c>
      <c r="N22" s="136"/>
      <c r="O22" s="134">
        <f>Arkusz2!F28</f>
        <v>0</v>
      </c>
      <c r="P22" s="136"/>
      <c r="Q22" s="134">
        <f>Arkusz2!F34</f>
        <v>0</v>
      </c>
      <c r="R22" s="136"/>
      <c r="S22" s="134">
        <f>SUM(Arkusz2!F16,O22)</f>
        <v>9</v>
      </c>
      <c r="T22" s="136"/>
      <c r="U22" s="134">
        <f>SUM(Arkusz2!F22,Q22)</f>
        <v>28</v>
      </c>
      <c r="V22" s="135"/>
    </row>
    <row r="23" spans="3:22" x14ac:dyDescent="0.25">
      <c r="C23" s="77" t="str">
        <f>Arkusz2!B5</f>
        <v>ARMENIA</v>
      </c>
      <c r="D23" s="78"/>
      <c r="E23" s="78"/>
      <c r="F23" s="78"/>
      <c r="G23" s="131">
        <f>Arkusz2!F5</f>
        <v>4</v>
      </c>
      <c r="H23" s="133"/>
      <c r="I23" s="131">
        <f>Arkusz2!F11</f>
        <v>5</v>
      </c>
      <c r="J23" s="133"/>
      <c r="K23" s="131">
        <f>SUM(Arkusz2!F17,-G23)</f>
        <v>0</v>
      </c>
      <c r="L23" s="133"/>
      <c r="M23" s="131">
        <f>SUM(Arkusz2!F23,-I23)</f>
        <v>0</v>
      </c>
      <c r="N23" s="133"/>
      <c r="O23" s="131">
        <f>Arkusz2!F29</f>
        <v>0</v>
      </c>
      <c r="P23" s="133"/>
      <c r="Q23" s="131">
        <f>Arkusz2!F35</f>
        <v>0</v>
      </c>
      <c r="R23" s="133"/>
      <c r="S23" s="131">
        <f>SUM(Arkusz2!F17,O23)</f>
        <v>4</v>
      </c>
      <c r="T23" s="133"/>
      <c r="U23" s="131">
        <f>SUM(Arkusz2!F23,Q23)</f>
        <v>5</v>
      </c>
      <c r="V23" s="132"/>
    </row>
    <row r="24" spans="3:22" x14ac:dyDescent="0.25">
      <c r="C24" s="166" t="str">
        <f>Arkusz2!B6</f>
        <v>IRAK</v>
      </c>
      <c r="D24" s="167"/>
      <c r="E24" s="167"/>
      <c r="F24" s="167"/>
      <c r="G24" s="134">
        <f>Arkusz2!F6</f>
        <v>5</v>
      </c>
      <c r="H24" s="136"/>
      <c r="I24" s="134">
        <f>Arkusz2!F12</f>
        <v>7</v>
      </c>
      <c r="J24" s="136"/>
      <c r="K24" s="134">
        <f>SUM(Arkusz2!F18,-G24)</f>
        <v>0</v>
      </c>
      <c r="L24" s="136"/>
      <c r="M24" s="134">
        <f>SUM(Arkusz2!F24,-I24)</f>
        <v>0</v>
      </c>
      <c r="N24" s="136"/>
      <c r="O24" s="134">
        <f>Arkusz2!F30</f>
        <v>1</v>
      </c>
      <c r="P24" s="136"/>
      <c r="Q24" s="134">
        <f>Arkusz2!F36</f>
        <v>1</v>
      </c>
      <c r="R24" s="136"/>
      <c r="S24" s="134">
        <f>SUM(Arkusz2!F18,O24)</f>
        <v>6</v>
      </c>
      <c r="T24" s="136"/>
      <c r="U24" s="134">
        <f>SUM(Arkusz2!F24,Q24)</f>
        <v>8</v>
      </c>
      <c r="V24" s="135"/>
    </row>
    <row r="25" spans="3:22" ht="15.75" thickBot="1" x14ac:dyDescent="0.3">
      <c r="C25" s="137" t="str">
        <f>Arkusz2!B7</f>
        <v>Pozostałe</v>
      </c>
      <c r="D25" s="138"/>
      <c r="E25" s="138"/>
      <c r="F25" s="138"/>
      <c r="G25" s="124">
        <f>Arkusz2!F7</f>
        <v>35</v>
      </c>
      <c r="H25" s="126"/>
      <c r="I25" s="124">
        <f>Arkusz2!F13</f>
        <v>42</v>
      </c>
      <c r="J25" s="126"/>
      <c r="K25" s="124">
        <f>SUM(Arkusz2!F19,-G25)</f>
        <v>12</v>
      </c>
      <c r="L25" s="126"/>
      <c r="M25" s="124">
        <f>SUM(Arkusz2!F25,-I25)</f>
        <v>18</v>
      </c>
      <c r="N25" s="126"/>
      <c r="O25" s="124">
        <f>Arkusz2!F31</f>
        <v>4</v>
      </c>
      <c r="P25" s="126"/>
      <c r="Q25" s="124">
        <f>Arkusz2!F37</f>
        <v>7</v>
      </c>
      <c r="R25" s="126"/>
      <c r="S25" s="124">
        <f>SUM(Arkusz2!F19,O25)</f>
        <v>51</v>
      </c>
      <c r="T25" s="126"/>
      <c r="U25" s="124">
        <f>SUM(Arkusz2!F25,Q25)</f>
        <v>67</v>
      </c>
      <c r="V25" s="125"/>
    </row>
    <row r="26" spans="3:22" ht="15.75" thickBot="1" x14ac:dyDescent="0.3">
      <c r="C26" s="168" t="s">
        <v>1</v>
      </c>
      <c r="D26" s="169"/>
      <c r="E26" s="169"/>
      <c r="F26" s="169"/>
      <c r="G26" s="207">
        <f>SUM(G20:G25)</f>
        <v>111</v>
      </c>
      <c r="H26" s="208"/>
      <c r="I26" s="207">
        <f>SUM(I20:I25)</f>
        <v>190</v>
      </c>
      <c r="J26" s="208"/>
      <c r="K26" s="207">
        <f>SUM(K20:K25)</f>
        <v>59</v>
      </c>
      <c r="L26" s="208"/>
      <c r="M26" s="207">
        <f>SUM(M20:M25)</f>
        <v>158</v>
      </c>
      <c r="N26" s="208"/>
      <c r="O26" s="207">
        <f>SUM(O20:O25)</f>
        <v>9</v>
      </c>
      <c r="P26" s="208"/>
      <c r="Q26" s="207">
        <f>SUM(Q20:Q25)</f>
        <v>16</v>
      </c>
      <c r="R26" s="208"/>
      <c r="S26" s="207">
        <f>SUM(S20:S25)</f>
        <v>179</v>
      </c>
      <c r="T26" s="208"/>
      <c r="U26" s="207">
        <f>SUM(U20:U25)</f>
        <v>364</v>
      </c>
      <c r="V26" s="229"/>
    </row>
    <row r="30" spans="3:22" x14ac:dyDescent="0.25">
      <c r="M30" s="11"/>
      <c r="N30" s="11"/>
      <c r="O30" s="11"/>
      <c r="P30" s="11"/>
      <c r="Q30" s="11"/>
      <c r="R30" s="11"/>
      <c r="S30" s="11"/>
    </row>
    <row r="31" spans="3:22" x14ac:dyDescent="0.25">
      <c r="M31" s="11"/>
      <c r="N31" s="11"/>
      <c r="O31" s="11"/>
      <c r="P31" s="11"/>
      <c r="Q31" s="11"/>
      <c r="R31" s="11"/>
      <c r="S31" s="11"/>
    </row>
    <row r="32" spans="3:22" x14ac:dyDescent="0.25">
      <c r="M32" s="11"/>
      <c r="N32" s="11"/>
      <c r="O32" s="11"/>
      <c r="P32" s="11"/>
      <c r="Q32" s="11"/>
      <c r="R32" s="11"/>
      <c r="S32" s="11"/>
    </row>
    <row r="33" spans="1:22" x14ac:dyDescent="0.25">
      <c r="M33" s="11"/>
      <c r="N33" s="11"/>
      <c r="O33" s="11"/>
      <c r="P33" s="11"/>
      <c r="Q33" s="11"/>
      <c r="R33" s="11"/>
      <c r="S33" s="11"/>
    </row>
    <row r="34" spans="1:22" x14ac:dyDescent="0.25">
      <c r="M34" s="11"/>
      <c r="N34" s="11"/>
      <c r="O34" s="11"/>
      <c r="P34" s="11"/>
      <c r="Q34" s="11"/>
      <c r="R34" s="11"/>
      <c r="S34" s="11"/>
    </row>
    <row r="35" spans="1:22" x14ac:dyDescent="0.25">
      <c r="M35" s="11"/>
      <c r="N35" s="11"/>
      <c r="O35" s="11"/>
      <c r="P35" s="11"/>
      <c r="Q35" s="11"/>
      <c r="R35" s="11"/>
      <c r="S35" s="11"/>
    </row>
    <row r="36" spans="1:22" x14ac:dyDescent="0.25">
      <c r="M36" s="11"/>
      <c r="N36" s="11"/>
      <c r="O36" s="11"/>
      <c r="P36" s="11"/>
      <c r="Q36" s="11"/>
      <c r="R36" s="11"/>
      <c r="S36" s="11"/>
    </row>
    <row r="37" spans="1:22" x14ac:dyDescent="0.25">
      <c r="M37" s="11"/>
      <c r="N37" s="11"/>
      <c r="O37" s="11"/>
      <c r="P37" s="11"/>
      <c r="Q37" s="11"/>
      <c r="R37" s="11"/>
      <c r="S37" s="11"/>
    </row>
    <row r="38" spans="1:22" x14ac:dyDescent="0.25">
      <c r="D38" s="206"/>
      <c r="E38" s="206"/>
    </row>
    <row r="42" spans="1:22" x14ac:dyDescent="0.25">
      <c r="A42" s="7"/>
      <c r="B42" s="7"/>
      <c r="C42" s="7"/>
      <c r="D42" s="7"/>
      <c r="E42" s="7"/>
      <c r="F42" s="7"/>
      <c r="G42" s="7"/>
      <c r="H42" s="7"/>
      <c r="I42" s="7"/>
      <c r="J42" s="7"/>
      <c r="K42" s="7"/>
      <c r="L42" s="7"/>
      <c r="M42" s="7"/>
      <c r="N42" s="7"/>
      <c r="O42" s="7"/>
      <c r="P42" s="7"/>
      <c r="Q42" s="7"/>
      <c r="R42" s="7"/>
      <c r="S42" s="7"/>
    </row>
    <row r="44" spans="1:22" ht="15.75" thickBot="1" x14ac:dyDescent="0.3"/>
    <row r="45" spans="1:22" x14ac:dyDescent="0.25">
      <c r="C45" s="127" t="s">
        <v>0</v>
      </c>
      <c r="D45" s="128"/>
      <c r="E45" s="128"/>
      <c r="F45" s="128"/>
      <c r="G45" s="191" t="str">
        <f>CONCATENATE(Arkusz18!C2," - ",Arkusz18!B2," r.")</f>
        <v>01.01.2018 - 31.07.2018 r.</v>
      </c>
      <c r="H45" s="191"/>
      <c r="I45" s="191"/>
      <c r="J45" s="191"/>
      <c r="K45" s="191"/>
      <c r="L45" s="191"/>
      <c r="M45" s="191"/>
      <c r="N45" s="191"/>
      <c r="O45" s="191"/>
      <c r="P45" s="191"/>
      <c r="Q45" s="191"/>
      <c r="R45" s="191"/>
      <c r="S45" s="191"/>
      <c r="T45" s="191"/>
      <c r="U45" s="191"/>
      <c r="V45" s="192"/>
    </row>
    <row r="46" spans="1:22" x14ac:dyDescent="0.25">
      <c r="C46" s="129"/>
      <c r="D46" s="130"/>
      <c r="E46" s="130"/>
      <c r="F46" s="130"/>
      <c r="G46" s="130" t="s">
        <v>29</v>
      </c>
      <c r="H46" s="130"/>
      <c r="I46" s="130"/>
      <c r="J46" s="130"/>
      <c r="K46" s="130" t="s">
        <v>30</v>
      </c>
      <c r="L46" s="130"/>
      <c r="M46" s="130"/>
      <c r="N46" s="130"/>
      <c r="O46" s="130" t="s">
        <v>135</v>
      </c>
      <c r="P46" s="130"/>
      <c r="Q46" s="130"/>
      <c r="R46" s="130"/>
      <c r="S46" s="130" t="s">
        <v>52</v>
      </c>
      <c r="T46" s="130"/>
      <c r="U46" s="130"/>
      <c r="V46" s="232"/>
    </row>
    <row r="47" spans="1:22" x14ac:dyDescent="0.25">
      <c r="C47" s="129"/>
      <c r="D47" s="130"/>
      <c r="E47" s="130"/>
      <c r="F47" s="130"/>
      <c r="G47" s="226" t="s">
        <v>28</v>
      </c>
      <c r="H47" s="226"/>
      <c r="I47" s="130" t="s">
        <v>9</v>
      </c>
      <c r="J47" s="130"/>
      <c r="K47" s="226" t="s">
        <v>31</v>
      </c>
      <c r="L47" s="226"/>
      <c r="M47" s="130" t="s">
        <v>9</v>
      </c>
      <c r="N47" s="130"/>
      <c r="O47" s="226" t="s">
        <v>28</v>
      </c>
      <c r="P47" s="226"/>
      <c r="Q47" s="130" t="s">
        <v>9</v>
      </c>
      <c r="R47" s="130"/>
      <c r="S47" s="226" t="s">
        <v>28</v>
      </c>
      <c r="T47" s="226"/>
      <c r="U47" s="130" t="s">
        <v>9</v>
      </c>
      <c r="V47" s="232"/>
    </row>
    <row r="48" spans="1:22" x14ac:dyDescent="0.25">
      <c r="C48" s="166" t="str">
        <f>Arkusz3!B2</f>
        <v>ROSJA</v>
      </c>
      <c r="D48" s="167"/>
      <c r="E48" s="167"/>
      <c r="F48" s="167"/>
      <c r="G48" s="225">
        <f>Arkusz3!F2</f>
        <v>339</v>
      </c>
      <c r="H48" s="225"/>
      <c r="I48" s="225">
        <f>Arkusz3!F8</f>
        <v>963</v>
      </c>
      <c r="J48" s="225"/>
      <c r="K48" s="225">
        <f>SUM(Arkusz3!F14,-G48)</f>
        <v>206</v>
      </c>
      <c r="L48" s="225"/>
      <c r="M48" s="225">
        <f>SUM(Arkusz3!F20,-I48)</f>
        <v>592</v>
      </c>
      <c r="N48" s="225"/>
      <c r="O48" s="225">
        <f>Arkusz3!F26</f>
        <v>37</v>
      </c>
      <c r="P48" s="225"/>
      <c r="Q48" s="225">
        <f>Arkusz3!F32</f>
        <v>104</v>
      </c>
      <c r="R48" s="225"/>
      <c r="S48" s="225">
        <f>SUM(Arkusz3!F14,O48)</f>
        <v>582</v>
      </c>
      <c r="T48" s="225"/>
      <c r="U48" s="225">
        <f>SUM(Arkusz3!F20,Q48)</f>
        <v>1659</v>
      </c>
      <c r="V48" s="233"/>
    </row>
    <row r="49" spans="1:51" x14ac:dyDescent="0.25">
      <c r="C49" s="77" t="str">
        <f>Arkusz3!B3</f>
        <v>UKRAINA</v>
      </c>
      <c r="D49" s="78"/>
      <c r="E49" s="78"/>
      <c r="F49" s="78"/>
      <c r="G49" s="146">
        <f>Arkusz3!F3</f>
        <v>98</v>
      </c>
      <c r="H49" s="146"/>
      <c r="I49" s="146">
        <f>Arkusz3!F9</f>
        <v>126</v>
      </c>
      <c r="J49" s="146"/>
      <c r="K49" s="146">
        <f>SUM(Arkusz3!F15,-G49)</f>
        <v>78</v>
      </c>
      <c r="L49" s="146"/>
      <c r="M49" s="146">
        <f>SUM(Arkusz3!F21,-I49)</f>
        <v>128</v>
      </c>
      <c r="N49" s="146"/>
      <c r="O49" s="146">
        <f>Arkusz3!F27</f>
        <v>6</v>
      </c>
      <c r="P49" s="146"/>
      <c r="Q49" s="146">
        <f>Arkusz3!F33</f>
        <v>6</v>
      </c>
      <c r="R49" s="146"/>
      <c r="S49" s="146">
        <f>SUM(Arkusz3!F15,O49)</f>
        <v>182</v>
      </c>
      <c r="T49" s="146"/>
      <c r="U49" s="146">
        <f>SUM(Arkusz3!F21,Q49)</f>
        <v>260</v>
      </c>
      <c r="V49" s="234"/>
    </row>
    <row r="50" spans="1:51" x14ac:dyDescent="0.25">
      <c r="C50" s="166" t="str">
        <f>Arkusz3!B4</f>
        <v>TADŻYKISTAN</v>
      </c>
      <c r="D50" s="167"/>
      <c r="E50" s="167"/>
      <c r="F50" s="167"/>
      <c r="G50" s="225">
        <f>Arkusz3!F4</f>
        <v>14</v>
      </c>
      <c r="H50" s="225"/>
      <c r="I50" s="225">
        <f>Arkusz3!F10</f>
        <v>32</v>
      </c>
      <c r="J50" s="225"/>
      <c r="K50" s="225">
        <f>SUM(Arkusz3!F16,-G50)</f>
        <v>23</v>
      </c>
      <c r="L50" s="225"/>
      <c r="M50" s="225">
        <f>SUM(Arkusz3!F22,-I50)</f>
        <v>71</v>
      </c>
      <c r="N50" s="225"/>
      <c r="O50" s="225">
        <f>Arkusz3!F28</f>
        <v>1</v>
      </c>
      <c r="P50" s="225"/>
      <c r="Q50" s="225">
        <f>Arkusz3!F34</f>
        <v>4</v>
      </c>
      <c r="R50" s="225"/>
      <c r="S50" s="225">
        <f>SUM(Arkusz3!F16,O50)</f>
        <v>38</v>
      </c>
      <c r="T50" s="225"/>
      <c r="U50" s="225">
        <f>SUM(Arkusz3!F22,Q50)</f>
        <v>107</v>
      </c>
      <c r="V50" s="233"/>
    </row>
    <row r="51" spans="1:51" x14ac:dyDescent="0.25">
      <c r="A51" s="50"/>
      <c r="B51" s="50"/>
      <c r="C51" s="210" t="s">
        <v>148</v>
      </c>
      <c r="D51" s="211"/>
      <c r="E51" s="211"/>
      <c r="F51" s="212"/>
      <c r="G51" s="131">
        <v>34</v>
      </c>
      <c r="H51" s="133"/>
      <c r="I51" s="131">
        <v>44</v>
      </c>
      <c r="J51" s="133"/>
      <c r="K51" s="131">
        <v>1</v>
      </c>
      <c r="L51" s="133"/>
      <c r="M51" s="131">
        <v>1</v>
      </c>
      <c r="N51" s="133"/>
      <c r="O51" s="131">
        <v>2</v>
      </c>
      <c r="P51" s="133"/>
      <c r="Q51" s="131">
        <v>4</v>
      </c>
      <c r="R51" s="133"/>
      <c r="S51" s="131">
        <v>37</v>
      </c>
      <c r="T51" s="133"/>
      <c r="U51" s="131">
        <v>49</v>
      </c>
      <c r="V51" s="132"/>
      <c r="W51" s="50"/>
      <c r="X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row>
    <row r="52" spans="1:51" x14ac:dyDescent="0.25">
      <c r="C52" s="77" t="s">
        <v>147</v>
      </c>
      <c r="D52" s="78"/>
      <c r="E52" s="78"/>
      <c r="F52" s="78"/>
      <c r="G52" s="146">
        <v>15</v>
      </c>
      <c r="H52" s="146"/>
      <c r="I52" s="146">
        <v>29</v>
      </c>
      <c r="J52" s="146"/>
      <c r="K52" s="146">
        <v>10</v>
      </c>
      <c r="L52" s="146"/>
      <c r="M52" s="146">
        <v>18</v>
      </c>
      <c r="N52" s="146"/>
      <c r="O52" s="146">
        <v>0</v>
      </c>
      <c r="P52" s="146"/>
      <c r="Q52" s="146">
        <v>0</v>
      </c>
      <c r="R52" s="146"/>
      <c r="S52" s="146">
        <v>25</v>
      </c>
      <c r="T52" s="146"/>
      <c r="U52" s="146">
        <v>47</v>
      </c>
      <c r="V52" s="234"/>
    </row>
    <row r="53" spans="1:51" ht="15.75" thickBot="1" x14ac:dyDescent="0.3">
      <c r="C53" s="137" t="str">
        <f>Arkusz3!B7</f>
        <v>Pozostałe</v>
      </c>
      <c r="D53" s="138"/>
      <c r="E53" s="138"/>
      <c r="F53" s="138"/>
      <c r="G53" s="227">
        <f>Arkusz3!F7</f>
        <v>192</v>
      </c>
      <c r="H53" s="227"/>
      <c r="I53" s="227">
        <f>Arkusz3!F13</f>
        <v>252</v>
      </c>
      <c r="J53" s="227"/>
      <c r="K53" s="227">
        <f>SUM(Arkusz3!F19,-G53)</f>
        <v>69</v>
      </c>
      <c r="L53" s="227"/>
      <c r="M53" s="227">
        <f>SUM(Arkusz3!F25,-I53)</f>
        <v>103</v>
      </c>
      <c r="N53" s="227"/>
      <c r="O53" s="227">
        <f>Arkusz3!F31</f>
        <v>9</v>
      </c>
      <c r="P53" s="227"/>
      <c r="Q53" s="227">
        <f>Arkusz3!F37</f>
        <v>12</v>
      </c>
      <c r="R53" s="227"/>
      <c r="S53" s="227">
        <f>SUM(Arkusz3!F19,O53)</f>
        <v>270</v>
      </c>
      <c r="T53" s="227"/>
      <c r="U53" s="227">
        <f>SUM(Arkusz3!F25,Q53)</f>
        <v>367</v>
      </c>
      <c r="V53" s="228"/>
    </row>
    <row r="54" spans="1:51" x14ac:dyDescent="0.25">
      <c r="C54" s="139" t="s">
        <v>1</v>
      </c>
      <c r="D54" s="140"/>
      <c r="E54" s="140"/>
      <c r="F54" s="140"/>
      <c r="G54" s="147">
        <f>SUM(G48:G53)</f>
        <v>692</v>
      </c>
      <c r="H54" s="147"/>
      <c r="I54" s="147">
        <f>SUM(I48:I53)</f>
        <v>1446</v>
      </c>
      <c r="J54" s="147"/>
      <c r="K54" s="147">
        <f>SUM(K48:K53)</f>
        <v>387</v>
      </c>
      <c r="L54" s="147"/>
      <c r="M54" s="147">
        <f>SUM(M48:M53)</f>
        <v>913</v>
      </c>
      <c r="N54" s="147"/>
      <c r="O54" s="147">
        <f>SUM(O48:O53)</f>
        <v>55</v>
      </c>
      <c r="P54" s="147"/>
      <c r="Q54" s="147">
        <f>SUM(Q48:Q53)</f>
        <v>130</v>
      </c>
      <c r="R54" s="147"/>
      <c r="S54" s="147">
        <f>SUM(S48:S53)</f>
        <v>1134</v>
      </c>
      <c r="T54" s="147"/>
      <c r="U54" s="147">
        <f>SUM(U48:U53)</f>
        <v>2489</v>
      </c>
      <c r="V54" s="148"/>
    </row>
    <row r="55" spans="1:51" x14ac:dyDescent="0.25">
      <c r="A55" s="4"/>
      <c r="B55" s="12"/>
      <c r="C55" s="13"/>
      <c r="D55" s="13"/>
      <c r="E55" s="13"/>
      <c r="F55" s="13"/>
      <c r="G55" s="14"/>
      <c r="H55" s="14"/>
      <c r="I55" s="14"/>
      <c r="J55" s="14"/>
      <c r="K55" s="14"/>
      <c r="L55" s="14"/>
      <c r="M55" s="14"/>
      <c r="N55" s="14"/>
      <c r="O55" s="14"/>
      <c r="P55" s="14"/>
      <c r="Q55" s="14"/>
      <c r="R55" s="14"/>
      <c r="S55" s="14"/>
      <c r="T55" s="14"/>
      <c r="U55" s="14"/>
      <c r="V55" s="14"/>
      <c r="W55" s="12"/>
    </row>
    <row r="56" spans="1:51" ht="15" customHeight="1" x14ac:dyDescent="0.25">
      <c r="A56" s="141" t="s">
        <v>142</v>
      </c>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row>
    <row r="60" spans="1:51" x14ac:dyDescent="0.25">
      <c r="M60" s="11"/>
      <c r="N60" s="11"/>
      <c r="O60" s="11"/>
      <c r="P60" s="11"/>
      <c r="Q60" s="11"/>
      <c r="R60" s="11"/>
      <c r="S60" s="11"/>
    </row>
    <row r="61" spans="1:51" x14ac:dyDescent="0.25">
      <c r="M61" s="11"/>
      <c r="N61" s="11"/>
      <c r="O61" s="11"/>
      <c r="P61" s="11"/>
      <c r="Q61" s="11"/>
      <c r="R61" s="11"/>
      <c r="S61" s="11"/>
    </row>
    <row r="62" spans="1:51" x14ac:dyDescent="0.25">
      <c r="M62" s="11"/>
      <c r="N62" s="11"/>
      <c r="O62" s="11"/>
      <c r="P62" s="11"/>
      <c r="Q62" s="11"/>
      <c r="R62" s="11"/>
      <c r="S62" s="11"/>
    </row>
    <row r="63" spans="1:51" x14ac:dyDescent="0.25">
      <c r="M63" s="11"/>
      <c r="N63" s="11"/>
      <c r="O63" s="11"/>
      <c r="P63" s="11"/>
      <c r="Q63" s="11"/>
      <c r="R63" s="11"/>
      <c r="S63" s="11"/>
    </row>
    <row r="64" spans="1:51" x14ac:dyDescent="0.25">
      <c r="M64" s="11"/>
      <c r="N64" s="11"/>
      <c r="O64" s="11"/>
      <c r="P64" s="11"/>
      <c r="Q64" s="11"/>
      <c r="R64" s="11"/>
      <c r="S64" s="11"/>
    </row>
    <row r="65" spans="1:26" x14ac:dyDescent="0.25">
      <c r="M65" s="11"/>
      <c r="N65" s="11"/>
      <c r="O65" s="11"/>
      <c r="P65" s="11"/>
      <c r="Q65" s="11"/>
      <c r="R65" s="11"/>
      <c r="S65" s="11"/>
    </row>
    <row r="66" spans="1:26" x14ac:dyDescent="0.25">
      <c r="M66" s="11"/>
      <c r="N66" s="11"/>
      <c r="O66" s="11"/>
      <c r="P66" s="11"/>
      <c r="Q66" s="11"/>
      <c r="R66" s="11"/>
      <c r="S66" s="11"/>
    </row>
    <row r="67" spans="1:26" x14ac:dyDescent="0.25">
      <c r="M67" s="11"/>
      <c r="N67" s="11"/>
      <c r="O67" s="11"/>
      <c r="P67" s="11"/>
      <c r="Q67" s="11"/>
      <c r="R67" s="11"/>
      <c r="S67" s="11"/>
    </row>
    <row r="68" spans="1:26" x14ac:dyDescent="0.25">
      <c r="D68" s="206"/>
      <c r="E68" s="206"/>
    </row>
    <row r="72" spans="1:26" ht="13.5" customHeight="1" x14ac:dyDescent="0.25"/>
    <row r="73" spans="1:26" hidden="1" x14ac:dyDescent="0.25">
      <c r="V73" s="15"/>
      <c r="W73" s="15"/>
      <c r="X73" s="15"/>
      <c r="Y73" s="16"/>
      <c r="Z73" s="15"/>
    </row>
    <row r="74" spans="1:26" hidden="1" x14ac:dyDescent="0.25">
      <c r="V74" s="15"/>
      <c r="W74" s="15"/>
      <c r="X74" s="15"/>
      <c r="Y74" s="16"/>
      <c r="Z74" s="15"/>
    </row>
    <row r="75" spans="1:26" hidden="1" x14ac:dyDescent="0.25">
      <c r="A75" s="17"/>
      <c r="B75" s="17"/>
      <c r="C75" s="17"/>
      <c r="D75" s="17"/>
      <c r="E75" s="17"/>
      <c r="F75" s="17"/>
      <c r="G75" s="17"/>
      <c r="H75" s="17"/>
      <c r="I75" s="17"/>
      <c r="J75" s="17"/>
      <c r="K75" s="17"/>
      <c r="L75" s="17"/>
      <c r="M75" s="17"/>
      <c r="N75" s="17"/>
      <c r="O75" s="17"/>
      <c r="P75" s="17"/>
      <c r="Q75" s="17"/>
      <c r="R75" s="17"/>
      <c r="S75" s="17"/>
      <c r="T75" s="17"/>
      <c r="U75" s="17"/>
      <c r="V75" s="15"/>
      <c r="W75" s="15"/>
      <c r="X75" s="15"/>
      <c r="Y75" s="16"/>
      <c r="Z75" s="15"/>
    </row>
    <row r="76" spans="1:26" s="53" customFormat="1" x14ac:dyDescent="0.25">
      <c r="A76" s="17"/>
      <c r="B76" s="17"/>
      <c r="C76" s="17"/>
      <c r="D76" s="17"/>
      <c r="E76" s="17"/>
      <c r="F76" s="17"/>
      <c r="G76" s="17"/>
      <c r="H76" s="17"/>
      <c r="I76" s="17"/>
      <c r="J76" s="17"/>
      <c r="K76" s="17"/>
      <c r="L76" s="17"/>
      <c r="M76" s="17"/>
      <c r="N76" s="17"/>
      <c r="O76" s="17"/>
      <c r="P76" s="17"/>
      <c r="Q76" s="17"/>
      <c r="R76" s="17"/>
      <c r="S76" s="17"/>
      <c r="T76" s="17"/>
      <c r="U76" s="17"/>
      <c r="V76" s="15"/>
      <c r="W76" s="15"/>
      <c r="X76" s="15"/>
      <c r="Y76" s="16"/>
      <c r="Z76" s="15"/>
    </row>
    <row r="77" spans="1:26" x14ac:dyDescent="0.25">
      <c r="A77" s="222" t="s">
        <v>169</v>
      </c>
      <c r="B77" s="222"/>
      <c r="C77" s="222"/>
      <c r="D77" s="222"/>
      <c r="E77" s="222"/>
      <c r="F77" s="222"/>
      <c r="G77" s="222"/>
      <c r="H77" s="222"/>
      <c r="I77" s="222"/>
      <c r="J77" s="222"/>
      <c r="K77" s="222"/>
      <c r="L77" s="222"/>
      <c r="M77" s="222"/>
      <c r="N77" s="222"/>
      <c r="O77" s="222"/>
      <c r="P77" s="222"/>
      <c r="Q77" s="222"/>
      <c r="R77" s="222"/>
      <c r="S77" s="222"/>
      <c r="T77" s="222"/>
      <c r="U77" s="222"/>
      <c r="V77" s="222"/>
      <c r="W77" s="222"/>
      <c r="X77" s="222"/>
      <c r="Y77" s="222"/>
    </row>
    <row r="78" spans="1:26" s="49" customFormat="1" x14ac:dyDescent="0.25">
      <c r="A78" s="222"/>
      <c r="B78" s="222"/>
      <c r="C78" s="222"/>
      <c r="D78" s="222"/>
      <c r="E78" s="222"/>
      <c r="F78" s="222"/>
      <c r="G78" s="222"/>
      <c r="H78" s="222"/>
      <c r="I78" s="222"/>
      <c r="J78" s="222"/>
      <c r="K78" s="222"/>
      <c r="L78" s="222"/>
      <c r="M78" s="222"/>
      <c r="N78" s="222"/>
      <c r="O78" s="222"/>
      <c r="P78" s="222"/>
      <c r="Q78" s="222"/>
      <c r="R78" s="222"/>
      <c r="S78" s="222"/>
      <c r="T78" s="222"/>
      <c r="U78" s="222"/>
      <c r="V78" s="222"/>
      <c r="W78" s="222"/>
      <c r="X78" s="222"/>
      <c r="Y78" s="222"/>
    </row>
    <row r="79" spans="1:26" s="49" customFormat="1" x14ac:dyDescent="0.25">
      <c r="A79" s="222"/>
      <c r="B79" s="222"/>
      <c r="C79" s="222"/>
      <c r="D79" s="222"/>
      <c r="E79" s="222"/>
      <c r="F79" s="222"/>
      <c r="G79" s="222"/>
      <c r="H79" s="222"/>
      <c r="I79" s="222"/>
      <c r="J79" s="222"/>
      <c r="K79" s="222"/>
      <c r="L79" s="222"/>
      <c r="M79" s="222"/>
      <c r="N79" s="222"/>
      <c r="O79" s="222"/>
      <c r="P79" s="222"/>
      <c r="Q79" s="222"/>
      <c r="R79" s="222"/>
      <c r="S79" s="222"/>
      <c r="T79" s="222"/>
      <c r="U79" s="222"/>
      <c r="V79" s="222"/>
      <c r="W79" s="222"/>
      <c r="X79" s="222"/>
      <c r="Y79" s="222"/>
    </row>
    <row r="80" spans="1:26" s="49" customFormat="1" x14ac:dyDescent="0.25">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row>
    <row r="81" spans="1:25" s="49" customFormat="1" x14ac:dyDescent="0.25">
      <c r="A81" s="222"/>
      <c r="B81" s="222"/>
      <c r="C81" s="222"/>
      <c r="D81" s="222"/>
      <c r="E81" s="222"/>
      <c r="F81" s="222"/>
      <c r="G81" s="222"/>
      <c r="H81" s="222"/>
      <c r="I81" s="222"/>
      <c r="J81" s="222"/>
      <c r="K81" s="222"/>
      <c r="L81" s="222"/>
      <c r="M81" s="222"/>
      <c r="N81" s="222"/>
      <c r="O81" s="222"/>
      <c r="P81" s="222"/>
      <c r="Q81" s="222"/>
      <c r="R81" s="222"/>
      <c r="S81" s="222"/>
      <c r="T81" s="222"/>
      <c r="U81" s="222"/>
      <c r="V81" s="222"/>
      <c r="W81" s="222"/>
      <c r="X81" s="222"/>
      <c r="Y81" s="222"/>
    </row>
    <row r="82" spans="1:25" s="49" customFormat="1" x14ac:dyDescent="0.25">
      <c r="A82" s="222"/>
      <c r="B82" s="222"/>
      <c r="C82" s="222"/>
      <c r="D82" s="222"/>
      <c r="E82" s="222"/>
      <c r="F82" s="222"/>
      <c r="G82" s="222"/>
      <c r="H82" s="222"/>
      <c r="I82" s="222"/>
      <c r="J82" s="222"/>
      <c r="K82" s="222"/>
      <c r="L82" s="222"/>
      <c r="M82" s="222"/>
      <c r="N82" s="222"/>
      <c r="O82" s="222"/>
      <c r="P82" s="222"/>
      <c r="Q82" s="222"/>
      <c r="R82" s="222"/>
      <c r="S82" s="222"/>
      <c r="T82" s="222"/>
      <c r="U82" s="222"/>
      <c r="V82" s="222"/>
      <c r="W82" s="222"/>
      <c r="X82" s="222"/>
      <c r="Y82" s="222"/>
    </row>
    <row r="83" spans="1:25" s="49" customFormat="1" x14ac:dyDescent="0.25">
      <c r="A83" s="222"/>
      <c r="B83" s="222"/>
      <c r="C83" s="222"/>
      <c r="D83" s="222"/>
      <c r="E83" s="222"/>
      <c r="F83" s="222"/>
      <c r="G83" s="222"/>
      <c r="H83" s="222"/>
      <c r="I83" s="222"/>
      <c r="J83" s="222"/>
      <c r="K83" s="222"/>
      <c r="L83" s="222"/>
      <c r="M83" s="222"/>
      <c r="N83" s="222"/>
      <c r="O83" s="222"/>
      <c r="P83" s="222"/>
      <c r="Q83" s="222"/>
      <c r="R83" s="222"/>
      <c r="S83" s="222"/>
      <c r="T83" s="222"/>
      <c r="U83" s="222"/>
      <c r="V83" s="222"/>
      <c r="W83" s="222"/>
      <c r="X83" s="222"/>
      <c r="Y83" s="222"/>
    </row>
    <row r="84" spans="1:25" s="49" customFormat="1" x14ac:dyDescent="0.25">
      <c r="A84" s="222"/>
      <c r="B84" s="222"/>
      <c r="C84" s="222"/>
      <c r="D84" s="222"/>
      <c r="E84" s="222"/>
      <c r="F84" s="222"/>
      <c r="G84" s="222"/>
      <c r="H84" s="222"/>
      <c r="I84" s="222"/>
      <c r="J84" s="222"/>
      <c r="K84" s="222"/>
      <c r="L84" s="222"/>
      <c r="M84" s="222"/>
      <c r="N84" s="222"/>
      <c r="O84" s="222"/>
      <c r="P84" s="222"/>
      <c r="Q84" s="222"/>
      <c r="R84" s="222"/>
      <c r="S84" s="222"/>
      <c r="T84" s="222"/>
      <c r="U84" s="222"/>
      <c r="V84" s="222"/>
      <c r="W84" s="222"/>
      <c r="X84" s="222"/>
      <c r="Y84" s="222"/>
    </row>
    <row r="85" spans="1:25" s="49" customFormat="1" x14ac:dyDescent="0.25">
      <c r="A85" s="222"/>
      <c r="B85" s="222"/>
      <c r="C85" s="222"/>
      <c r="D85" s="222"/>
      <c r="E85" s="222"/>
      <c r="F85" s="222"/>
      <c r="G85" s="222"/>
      <c r="H85" s="222"/>
      <c r="I85" s="222"/>
      <c r="J85" s="222"/>
      <c r="K85" s="222"/>
      <c r="L85" s="222"/>
      <c r="M85" s="222"/>
      <c r="N85" s="222"/>
      <c r="O85" s="222"/>
      <c r="P85" s="222"/>
      <c r="Q85" s="222"/>
      <c r="R85" s="222"/>
      <c r="S85" s="222"/>
      <c r="T85" s="222"/>
      <c r="U85" s="222"/>
      <c r="V85" s="222"/>
      <c r="W85" s="222"/>
      <c r="X85" s="222"/>
      <c r="Y85" s="222"/>
    </row>
    <row r="86" spans="1:25" s="49" customFormat="1" x14ac:dyDescent="0.25">
      <c r="A86" s="222"/>
      <c r="B86" s="222"/>
      <c r="C86" s="222"/>
      <c r="D86" s="222"/>
      <c r="E86" s="222"/>
      <c r="F86" s="222"/>
      <c r="G86" s="222"/>
      <c r="H86" s="222"/>
      <c r="I86" s="222"/>
      <c r="J86" s="222"/>
      <c r="K86" s="222"/>
      <c r="L86" s="222"/>
      <c r="M86" s="222"/>
      <c r="N86" s="222"/>
      <c r="O86" s="222"/>
      <c r="P86" s="222"/>
      <c r="Q86" s="222"/>
      <c r="R86" s="222"/>
      <c r="S86" s="222"/>
      <c r="T86" s="222"/>
      <c r="U86" s="222"/>
      <c r="V86" s="222"/>
      <c r="W86" s="222"/>
      <c r="X86" s="222"/>
      <c r="Y86" s="222"/>
    </row>
    <row r="87" spans="1:25" s="49" customFormat="1" x14ac:dyDescent="0.25">
      <c r="A87" s="222"/>
      <c r="B87" s="222"/>
      <c r="C87" s="222"/>
      <c r="D87" s="222"/>
      <c r="E87" s="222"/>
      <c r="F87" s="222"/>
      <c r="G87" s="222"/>
      <c r="H87" s="222"/>
      <c r="I87" s="222"/>
      <c r="J87" s="222"/>
      <c r="K87" s="222"/>
      <c r="L87" s="222"/>
      <c r="M87" s="222"/>
      <c r="N87" s="222"/>
      <c r="O87" s="222"/>
      <c r="P87" s="222"/>
      <c r="Q87" s="222"/>
      <c r="R87" s="222"/>
      <c r="S87" s="222"/>
      <c r="T87" s="222"/>
      <c r="U87" s="222"/>
      <c r="V87" s="222"/>
      <c r="W87" s="222"/>
      <c r="X87" s="222"/>
      <c r="Y87" s="222"/>
    </row>
    <row r="88" spans="1:25" s="49" customFormat="1" x14ac:dyDescent="0.25">
      <c r="A88" s="222"/>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row>
    <row r="89" spans="1:25" s="49" customFormat="1" x14ac:dyDescent="0.25">
      <c r="A89" s="222"/>
      <c r="B89" s="222"/>
      <c r="C89" s="222"/>
      <c r="D89" s="222"/>
      <c r="E89" s="222"/>
      <c r="F89" s="222"/>
      <c r="G89" s="222"/>
      <c r="H89" s="222"/>
      <c r="I89" s="222"/>
      <c r="J89" s="222"/>
      <c r="K89" s="222"/>
      <c r="L89" s="222"/>
      <c r="M89" s="222"/>
      <c r="N89" s="222"/>
      <c r="O89" s="222"/>
      <c r="P89" s="222"/>
      <c r="Q89" s="222"/>
      <c r="R89" s="222"/>
      <c r="S89" s="222"/>
      <c r="T89" s="222"/>
      <c r="U89" s="222"/>
      <c r="V89" s="222"/>
      <c r="W89" s="222"/>
      <c r="X89" s="222"/>
      <c r="Y89" s="222"/>
    </row>
    <row r="90" spans="1:25" s="49" customFormat="1" x14ac:dyDescent="0.25">
      <c r="A90" s="222"/>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row>
    <row r="91" spans="1:25" s="49" customFormat="1" x14ac:dyDescent="0.25">
      <c r="A91" s="222"/>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row>
    <row r="92" spans="1:25" s="49" customFormat="1" x14ac:dyDescent="0.25">
      <c r="A92" s="222"/>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row>
    <row r="93" spans="1:25" s="49" customFormat="1" x14ac:dyDescent="0.25">
      <c r="A93" s="222"/>
      <c r="B93" s="222"/>
      <c r="C93" s="222"/>
      <c r="D93" s="222"/>
      <c r="E93" s="222"/>
      <c r="F93" s="222"/>
      <c r="G93" s="222"/>
      <c r="H93" s="222"/>
      <c r="I93" s="222"/>
      <c r="J93" s="222"/>
      <c r="K93" s="222"/>
      <c r="L93" s="222"/>
      <c r="M93" s="222"/>
      <c r="N93" s="222"/>
      <c r="O93" s="222"/>
      <c r="P93" s="222"/>
      <c r="Q93" s="222"/>
      <c r="R93" s="222"/>
      <c r="S93" s="222"/>
      <c r="T93" s="222"/>
      <c r="U93" s="222"/>
      <c r="V93" s="222"/>
      <c r="W93" s="222"/>
      <c r="X93" s="222"/>
      <c r="Y93" s="222"/>
    </row>
    <row r="94" spans="1:25" s="49" customFormat="1" x14ac:dyDescent="0.25">
      <c r="A94" s="222"/>
      <c r="B94" s="222"/>
      <c r="C94" s="222"/>
      <c r="D94" s="222"/>
      <c r="E94" s="222"/>
      <c r="F94" s="222"/>
      <c r="G94" s="222"/>
      <c r="H94" s="222"/>
      <c r="I94" s="222"/>
      <c r="J94" s="222"/>
      <c r="K94" s="222"/>
      <c r="L94" s="222"/>
      <c r="M94" s="222"/>
      <c r="N94" s="222"/>
      <c r="O94" s="222"/>
      <c r="P94" s="222"/>
      <c r="Q94" s="222"/>
      <c r="R94" s="222"/>
      <c r="S94" s="222"/>
      <c r="T94" s="222"/>
      <c r="U94" s="222"/>
      <c r="V94" s="222"/>
      <c r="W94" s="222"/>
      <c r="X94" s="222"/>
      <c r="Y94" s="222"/>
    </row>
    <row r="95" spans="1:25" s="49" customFormat="1" x14ac:dyDescent="0.25">
      <c r="A95" s="222"/>
      <c r="B95" s="222"/>
      <c r="C95" s="222"/>
      <c r="D95" s="222"/>
      <c r="E95" s="222"/>
      <c r="F95" s="222"/>
      <c r="G95" s="222"/>
      <c r="H95" s="222"/>
      <c r="I95" s="222"/>
      <c r="J95" s="222"/>
      <c r="K95" s="222"/>
      <c r="L95" s="222"/>
      <c r="M95" s="222"/>
      <c r="N95" s="222"/>
      <c r="O95" s="222"/>
      <c r="P95" s="222"/>
      <c r="Q95" s="222"/>
      <c r="R95" s="222"/>
      <c r="S95" s="222"/>
      <c r="T95" s="222"/>
      <c r="U95" s="222"/>
      <c r="V95" s="222"/>
      <c r="W95" s="222"/>
      <c r="X95" s="222"/>
      <c r="Y95" s="222"/>
    </row>
    <row r="96" spans="1:25" s="49" customFormat="1" x14ac:dyDescent="0.25">
      <c r="A96" s="222"/>
      <c r="B96" s="222"/>
      <c r="C96" s="222"/>
      <c r="D96" s="222"/>
      <c r="E96" s="222"/>
      <c r="F96" s="222"/>
      <c r="G96" s="222"/>
      <c r="H96" s="222"/>
      <c r="I96" s="222"/>
      <c r="J96" s="222"/>
      <c r="K96" s="222"/>
      <c r="L96" s="222"/>
      <c r="M96" s="222"/>
      <c r="N96" s="222"/>
      <c r="O96" s="222"/>
      <c r="P96" s="222"/>
      <c r="Q96" s="222"/>
      <c r="R96" s="222"/>
      <c r="S96" s="222"/>
      <c r="T96" s="222"/>
      <c r="U96" s="222"/>
      <c r="V96" s="222"/>
      <c r="W96" s="222"/>
      <c r="X96" s="222"/>
      <c r="Y96" s="222"/>
    </row>
    <row r="97" spans="1:25" s="49" customFormat="1" x14ac:dyDescent="0.25">
      <c r="A97" s="222"/>
      <c r="B97" s="222"/>
      <c r="C97" s="222"/>
      <c r="D97" s="222"/>
      <c r="E97" s="222"/>
      <c r="F97" s="222"/>
      <c r="G97" s="222"/>
      <c r="H97" s="222"/>
      <c r="I97" s="222"/>
      <c r="J97" s="222"/>
      <c r="K97" s="222"/>
      <c r="L97" s="222"/>
      <c r="M97" s="222"/>
      <c r="N97" s="222"/>
      <c r="O97" s="222"/>
      <c r="P97" s="222"/>
      <c r="Q97" s="222"/>
      <c r="R97" s="222"/>
      <c r="S97" s="222"/>
      <c r="T97" s="222"/>
      <c r="U97" s="222"/>
      <c r="V97" s="222"/>
      <c r="W97" s="222"/>
      <c r="X97" s="222"/>
      <c r="Y97" s="222"/>
    </row>
    <row r="98" spans="1:25" s="49" customFormat="1" x14ac:dyDescent="0.25">
      <c r="A98" s="222"/>
      <c r="B98" s="222"/>
      <c r="C98" s="222"/>
      <c r="D98" s="222"/>
      <c r="E98" s="222"/>
      <c r="F98" s="222"/>
      <c r="G98" s="222"/>
      <c r="H98" s="222"/>
      <c r="I98" s="222"/>
      <c r="J98" s="222"/>
      <c r="K98" s="222"/>
      <c r="L98" s="222"/>
      <c r="M98" s="222"/>
      <c r="N98" s="222"/>
      <c r="O98" s="222"/>
      <c r="P98" s="222"/>
      <c r="Q98" s="222"/>
      <c r="R98" s="222"/>
      <c r="S98" s="222"/>
      <c r="T98" s="222"/>
      <c r="U98" s="222"/>
      <c r="V98" s="222"/>
      <c r="W98" s="222"/>
      <c r="X98" s="222"/>
      <c r="Y98" s="222"/>
    </row>
    <row r="99" spans="1:25" s="49" customFormat="1" x14ac:dyDescent="0.25">
      <c r="A99" s="222"/>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row>
    <row r="100" spans="1:25" s="49" customFormat="1" x14ac:dyDescent="0.25">
      <c r="A100" s="222"/>
      <c r="B100" s="222"/>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row>
    <row r="101" spans="1:25" s="49" customFormat="1" x14ac:dyDescent="0.25">
      <c r="A101" s="222"/>
      <c r="B101" s="222"/>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row>
    <row r="102" spans="1:25" s="49" customFormat="1" x14ac:dyDescent="0.25">
      <c r="A102" s="222"/>
      <c r="B102" s="222"/>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row>
    <row r="103" spans="1:25" s="49" customFormat="1" x14ac:dyDescent="0.25">
      <c r="A103" s="222"/>
      <c r="B103" s="222"/>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row>
    <row r="104" spans="1:25" s="49" customFormat="1" x14ac:dyDescent="0.25">
      <c r="A104" s="222"/>
      <c r="B104" s="222"/>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row>
    <row r="105" spans="1:25" s="49" customFormat="1" x14ac:dyDescent="0.25">
      <c r="A105" s="222"/>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row>
    <row r="106" spans="1:25" s="49" customFormat="1" x14ac:dyDescent="0.25">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row>
    <row r="107" spans="1:25" s="49" customFormat="1" x14ac:dyDescent="0.25">
      <c r="A107" s="222"/>
      <c r="B107" s="222"/>
      <c r="C107" s="222"/>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2"/>
    </row>
    <row r="108" spans="1:25" s="49" customFormat="1" x14ac:dyDescent="0.25">
      <c r="A108" s="222"/>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row>
    <row r="109" spans="1:25" s="49" customFormat="1" x14ac:dyDescent="0.25">
      <c r="A109" s="222"/>
      <c r="B109" s="222"/>
      <c r="C109" s="222"/>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row>
    <row r="110" spans="1:25" s="49" customFormat="1" x14ac:dyDescent="0.25">
      <c r="A110" s="222"/>
      <c r="B110" s="222"/>
      <c r="C110" s="222"/>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row>
    <row r="111" spans="1:25" s="49" customFormat="1" x14ac:dyDescent="0.25">
      <c r="A111" s="222"/>
      <c r="B111" s="222"/>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row>
    <row r="112" spans="1:25" s="49" customFormat="1" x14ac:dyDescent="0.25">
      <c r="A112" s="222"/>
      <c r="B112" s="222"/>
      <c r="C112" s="222"/>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row>
    <row r="113" spans="1:25" s="49" customFormat="1" x14ac:dyDescent="0.25">
      <c r="A113" s="222"/>
      <c r="B113" s="222"/>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row>
    <row r="114" spans="1:25" s="49" customFormat="1" x14ac:dyDescent="0.25">
      <c r="A114" s="222"/>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row>
    <row r="115" spans="1:25" s="49" customFormat="1" x14ac:dyDescent="0.25">
      <c r="A115" s="222"/>
      <c r="B115" s="222"/>
      <c r="C115" s="222"/>
      <c r="D115" s="222"/>
      <c r="E115" s="222"/>
      <c r="F115" s="222"/>
      <c r="G115" s="222"/>
      <c r="H115" s="222"/>
      <c r="I115" s="222"/>
      <c r="J115" s="222"/>
      <c r="K115" s="222"/>
      <c r="L115" s="222"/>
      <c r="M115" s="222"/>
      <c r="N115" s="222"/>
      <c r="O115" s="222"/>
      <c r="P115" s="222"/>
      <c r="Q115" s="222"/>
      <c r="R115" s="222"/>
      <c r="S115" s="222"/>
      <c r="T115" s="222"/>
      <c r="U115" s="222"/>
      <c r="V115" s="222"/>
      <c r="W115" s="222"/>
      <c r="X115" s="222"/>
      <c r="Y115" s="222"/>
    </row>
    <row r="116" spans="1:25" s="49" customFormat="1" x14ac:dyDescent="0.25">
      <c r="A116" s="222"/>
      <c r="B116" s="222"/>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row>
    <row r="117" spans="1:25" s="49" customFormat="1" x14ac:dyDescent="0.25">
      <c r="A117" s="222"/>
      <c r="B117" s="222"/>
      <c r="C117" s="222"/>
      <c r="D117" s="222"/>
      <c r="E117" s="222"/>
      <c r="F117" s="222"/>
      <c r="G117" s="222"/>
      <c r="H117" s="222"/>
      <c r="I117" s="222"/>
      <c r="J117" s="222"/>
      <c r="K117" s="222"/>
      <c r="L117" s="222"/>
      <c r="M117" s="222"/>
      <c r="N117" s="222"/>
      <c r="O117" s="222"/>
      <c r="P117" s="222"/>
      <c r="Q117" s="222"/>
      <c r="R117" s="222"/>
      <c r="S117" s="222"/>
      <c r="T117" s="222"/>
      <c r="U117" s="222"/>
      <c r="V117" s="222"/>
      <c r="W117" s="222"/>
      <c r="X117" s="222"/>
      <c r="Y117" s="222"/>
    </row>
    <row r="120" spans="1:25" x14ac:dyDescent="0.25">
      <c r="A120" s="152" t="s">
        <v>66</v>
      </c>
      <c r="B120" s="152"/>
      <c r="C120" s="152"/>
      <c r="D120" s="152"/>
      <c r="E120" s="152"/>
      <c r="F120" s="152"/>
      <c r="G120" s="152"/>
      <c r="H120" s="152"/>
      <c r="I120" s="152"/>
      <c r="J120" s="152"/>
      <c r="K120" s="152"/>
      <c r="L120" s="152"/>
      <c r="M120" s="152"/>
      <c r="N120" s="152"/>
      <c r="O120" s="152"/>
      <c r="P120" s="152"/>
      <c r="Q120" s="152"/>
      <c r="R120" s="152"/>
      <c r="S120" s="152"/>
      <c r="T120" s="152"/>
      <c r="U120" s="152"/>
    </row>
    <row r="121" spans="1:25" ht="15.75" thickBot="1" x14ac:dyDescent="0.3">
      <c r="A121" s="18"/>
      <c r="B121" s="18"/>
      <c r="C121" s="18"/>
      <c r="D121" s="18"/>
      <c r="E121" s="18"/>
      <c r="F121" s="18"/>
      <c r="G121" s="18"/>
      <c r="H121" s="18"/>
      <c r="I121" s="18"/>
      <c r="J121" s="18"/>
      <c r="K121" s="18"/>
      <c r="L121" s="18"/>
      <c r="M121" s="18"/>
      <c r="N121" s="18"/>
      <c r="O121" s="18"/>
      <c r="P121" s="18"/>
      <c r="Q121" s="18"/>
      <c r="R121" s="18"/>
      <c r="S121" s="18"/>
      <c r="T121" s="18"/>
      <c r="U121" s="18"/>
    </row>
    <row r="122" spans="1:25" x14ac:dyDescent="0.25">
      <c r="A122" s="219" t="str">
        <f>CONCATENATE(Arkusz18!C2," - ",Arkusz18!B2," r.")</f>
        <v>01.01.2018 - 31.07.2018 r.</v>
      </c>
      <c r="B122" s="220"/>
      <c r="C122" s="220"/>
      <c r="D122" s="220"/>
      <c r="E122" s="220"/>
      <c r="F122" s="220"/>
      <c r="G122" s="220"/>
      <c r="H122" s="220"/>
      <c r="I122" s="221"/>
      <c r="M122" s="219" t="str">
        <f>CONCATENATE(Arkusz18!C2," - ",Arkusz18!B2," r.")</f>
        <v>01.01.2018 - 31.07.2018 r.</v>
      </c>
      <c r="N122" s="220"/>
      <c r="O122" s="220"/>
      <c r="P122" s="220"/>
      <c r="Q122" s="220"/>
      <c r="R122" s="220"/>
      <c r="S122" s="220"/>
      <c r="T122" s="220"/>
      <c r="U122" s="221"/>
    </row>
    <row r="123" spans="1:25" ht="15" customHeight="1" x14ac:dyDescent="0.25">
      <c r="A123" s="213" t="s">
        <v>53</v>
      </c>
      <c r="B123" s="214"/>
      <c r="C123" s="215"/>
      <c r="D123" s="198" t="s">
        <v>54</v>
      </c>
      <c r="E123" s="199"/>
      <c r="F123" s="198" t="s">
        <v>55</v>
      </c>
      <c r="G123" s="199"/>
      <c r="H123" s="198" t="s">
        <v>51</v>
      </c>
      <c r="I123" s="223"/>
      <c r="M123" s="213" t="s">
        <v>53</v>
      </c>
      <c r="N123" s="214"/>
      <c r="O123" s="215"/>
      <c r="P123" s="198" t="s">
        <v>56</v>
      </c>
      <c r="Q123" s="199"/>
      <c r="R123" s="198" t="s">
        <v>55</v>
      </c>
      <c r="S123" s="199"/>
      <c r="T123" s="198" t="s">
        <v>51</v>
      </c>
      <c r="U123" s="223"/>
    </row>
    <row r="124" spans="1:25" ht="46.5" customHeight="1" x14ac:dyDescent="0.25">
      <c r="A124" s="216"/>
      <c r="B124" s="217"/>
      <c r="C124" s="218"/>
      <c r="D124" s="200"/>
      <c r="E124" s="201"/>
      <c r="F124" s="200"/>
      <c r="G124" s="201"/>
      <c r="H124" s="200"/>
      <c r="I124" s="224"/>
      <c r="M124" s="216"/>
      <c r="N124" s="217"/>
      <c r="O124" s="218"/>
      <c r="P124" s="200"/>
      <c r="Q124" s="201"/>
      <c r="R124" s="200"/>
      <c r="S124" s="201"/>
      <c r="T124" s="200"/>
      <c r="U124" s="224"/>
    </row>
    <row r="125" spans="1:25" ht="15" customHeight="1" x14ac:dyDescent="0.25">
      <c r="A125" s="108" t="str">
        <f>Arkusz4!B2</f>
        <v>NIEMCY</v>
      </c>
      <c r="B125" s="109"/>
      <c r="C125" s="109"/>
      <c r="D125" s="110">
        <f>Arkusz4!C2</f>
        <v>1307</v>
      </c>
      <c r="E125" s="110"/>
      <c r="F125" s="110">
        <f>Arkusz4!D2</f>
        <v>1222</v>
      </c>
      <c r="G125" s="110"/>
      <c r="H125" s="110">
        <f>Arkusz4!E2</f>
        <v>394</v>
      </c>
      <c r="I125" s="110"/>
      <c r="M125" s="108" t="str">
        <f>Arkusz5!B2</f>
        <v>NIEMCY</v>
      </c>
      <c r="N125" s="109"/>
      <c r="O125" s="109"/>
      <c r="P125" s="110">
        <f>Arkusz5!C2</f>
        <v>33</v>
      </c>
      <c r="Q125" s="110"/>
      <c r="R125" s="110">
        <f>Arkusz5!D2</f>
        <v>20</v>
      </c>
      <c r="S125" s="110"/>
      <c r="T125" s="110">
        <f>Arkusz5!E2</f>
        <v>13</v>
      </c>
      <c r="U125" s="111"/>
    </row>
    <row r="126" spans="1:25" ht="15" customHeight="1" x14ac:dyDescent="0.25">
      <c r="A126" s="154" t="str">
        <f>Arkusz4!B3</f>
        <v>FRANCJA</v>
      </c>
      <c r="B126" s="155"/>
      <c r="C126" s="155"/>
      <c r="D126" s="107">
        <f>Arkusz4!C3</f>
        <v>856</v>
      </c>
      <c r="E126" s="107"/>
      <c r="F126" s="107">
        <f>Arkusz4!D3</f>
        <v>647</v>
      </c>
      <c r="G126" s="107"/>
      <c r="H126" s="107">
        <f>Arkusz4!E3</f>
        <v>17</v>
      </c>
      <c r="I126" s="107"/>
      <c r="M126" s="154" t="str">
        <f>Arkusz5!B3</f>
        <v>FRANCJA</v>
      </c>
      <c r="N126" s="155"/>
      <c r="O126" s="155"/>
      <c r="P126" s="107">
        <f>Arkusz5!C3</f>
        <v>13</v>
      </c>
      <c r="Q126" s="107"/>
      <c r="R126" s="107">
        <f>Arkusz5!D3</f>
        <v>1</v>
      </c>
      <c r="S126" s="107"/>
      <c r="T126" s="107">
        <f>Arkusz5!E3</f>
        <v>1</v>
      </c>
      <c r="U126" s="112"/>
    </row>
    <row r="127" spans="1:25" ht="15" customHeight="1" x14ac:dyDescent="0.25">
      <c r="A127" s="108" t="str">
        <f>Arkusz4!B4</f>
        <v>NIDERLANDY</v>
      </c>
      <c r="B127" s="109"/>
      <c r="C127" s="109"/>
      <c r="D127" s="110">
        <f>Arkusz4!C4</f>
        <v>96</v>
      </c>
      <c r="E127" s="110"/>
      <c r="F127" s="110">
        <f>Arkusz4!D4</f>
        <v>97</v>
      </c>
      <c r="G127" s="110"/>
      <c r="H127" s="110">
        <f>Arkusz4!E4</f>
        <v>41</v>
      </c>
      <c r="I127" s="110"/>
      <c r="M127" s="108" t="str">
        <f>Arkusz5!B4</f>
        <v>WŁOCHY</v>
      </c>
      <c r="N127" s="109"/>
      <c r="O127" s="109"/>
      <c r="P127" s="110">
        <f>Arkusz5!C4</f>
        <v>9</v>
      </c>
      <c r="Q127" s="110"/>
      <c r="R127" s="110">
        <f>Arkusz5!D4</f>
        <v>0</v>
      </c>
      <c r="S127" s="110"/>
      <c r="T127" s="110">
        <f>Arkusz5!E4</f>
        <v>0</v>
      </c>
      <c r="U127" s="111"/>
    </row>
    <row r="128" spans="1:25" ht="15" customHeight="1" x14ac:dyDescent="0.25">
      <c r="A128" s="154" t="str">
        <f>Arkusz4!B5</f>
        <v>SZWECJA</v>
      </c>
      <c r="B128" s="155"/>
      <c r="C128" s="155"/>
      <c r="D128" s="107">
        <f>Arkusz4!C5</f>
        <v>85</v>
      </c>
      <c r="E128" s="107"/>
      <c r="F128" s="107">
        <f>Arkusz4!D5</f>
        <v>69</v>
      </c>
      <c r="G128" s="107"/>
      <c r="H128" s="107">
        <f>Arkusz4!E5</f>
        <v>19</v>
      </c>
      <c r="I128" s="107"/>
      <c r="M128" s="154" t="str">
        <f>Arkusz5!B5</f>
        <v>GRECJA</v>
      </c>
      <c r="N128" s="155"/>
      <c r="O128" s="155"/>
      <c r="P128" s="107">
        <f>Arkusz5!C5</f>
        <v>8</v>
      </c>
      <c r="Q128" s="107"/>
      <c r="R128" s="107">
        <f>Arkusz5!D5</f>
        <v>1</v>
      </c>
      <c r="S128" s="107"/>
      <c r="T128" s="107">
        <f>Arkusz5!E5</f>
        <v>0</v>
      </c>
      <c r="U128" s="112"/>
    </row>
    <row r="129" spans="1:25" ht="15" customHeight="1" x14ac:dyDescent="0.25">
      <c r="A129" s="108" t="str">
        <f>Arkusz4!B6</f>
        <v>BELGIA</v>
      </c>
      <c r="B129" s="109"/>
      <c r="C129" s="109"/>
      <c r="D129" s="110">
        <f>Arkusz4!C6</f>
        <v>70</v>
      </c>
      <c r="E129" s="110"/>
      <c r="F129" s="110">
        <f>Arkusz4!D6</f>
        <v>44</v>
      </c>
      <c r="G129" s="110"/>
      <c r="H129" s="110">
        <f>Arkusz4!E6</f>
        <v>9</v>
      </c>
      <c r="I129" s="110"/>
      <c r="M129" s="108" t="str">
        <f>Arkusz5!B6</f>
        <v>BUŁGARIA</v>
      </c>
      <c r="N129" s="109"/>
      <c r="O129" s="109"/>
      <c r="P129" s="110">
        <f>Arkusz5!C6</f>
        <v>5</v>
      </c>
      <c r="Q129" s="110"/>
      <c r="R129" s="110">
        <f>Arkusz5!D6</f>
        <v>1</v>
      </c>
      <c r="S129" s="110"/>
      <c r="T129" s="110">
        <f>Arkusz5!E6</f>
        <v>1</v>
      </c>
      <c r="U129" s="111"/>
    </row>
    <row r="130" spans="1:25" ht="15" customHeight="1" thickBot="1" x14ac:dyDescent="0.3">
      <c r="A130" s="202" t="str">
        <f>Arkusz4!B7</f>
        <v>Pozostałe</v>
      </c>
      <c r="B130" s="203"/>
      <c r="C130" s="203"/>
      <c r="D130" s="149">
        <f>Arkusz4!C7</f>
        <v>230</v>
      </c>
      <c r="E130" s="149"/>
      <c r="F130" s="149">
        <f>Arkusz4!D7</f>
        <v>159</v>
      </c>
      <c r="G130" s="149"/>
      <c r="H130" s="149">
        <f>Arkusz4!E7</f>
        <v>58</v>
      </c>
      <c r="I130" s="149"/>
      <c r="M130" s="202" t="str">
        <f>Arkusz5!B7</f>
        <v>Pozostałe</v>
      </c>
      <c r="N130" s="203"/>
      <c r="O130" s="203"/>
      <c r="P130" s="149">
        <f>Arkusz5!C7</f>
        <v>32</v>
      </c>
      <c r="Q130" s="149"/>
      <c r="R130" s="149">
        <f>Arkusz5!D7</f>
        <v>13</v>
      </c>
      <c r="S130" s="149"/>
      <c r="T130" s="149">
        <f>Arkusz5!E7</f>
        <v>8</v>
      </c>
      <c r="U130" s="153"/>
    </row>
    <row r="131" spans="1:25" ht="15.75" thickBot="1" x14ac:dyDescent="0.3">
      <c r="A131" s="204" t="s">
        <v>68</v>
      </c>
      <c r="B131" s="205"/>
      <c r="C131" s="205"/>
      <c r="D131" s="194">
        <f>SUM(D125:E130)</f>
        <v>2644</v>
      </c>
      <c r="E131" s="194"/>
      <c r="F131" s="194">
        <f>SUM(F125:G130)</f>
        <v>2238</v>
      </c>
      <c r="G131" s="194"/>
      <c r="H131" s="194">
        <f>SUM(H125:I130)</f>
        <v>538</v>
      </c>
      <c r="I131" s="195"/>
      <c r="M131" s="204" t="s">
        <v>68</v>
      </c>
      <c r="N131" s="205"/>
      <c r="O131" s="205"/>
      <c r="P131" s="194">
        <f>SUM(P125:Q130)</f>
        <v>100</v>
      </c>
      <c r="Q131" s="194"/>
      <c r="R131" s="194">
        <f t="shared" ref="R131" si="0">SUM(R125:S130)</f>
        <v>36</v>
      </c>
      <c r="S131" s="194"/>
      <c r="T131" s="194">
        <f>SUM(T125:U130)</f>
        <v>23</v>
      </c>
      <c r="U131" s="195"/>
    </row>
    <row r="133" spans="1:25" x14ac:dyDescent="0.25">
      <c r="A133" s="150" t="s">
        <v>160</v>
      </c>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row>
    <row r="134" spans="1:25" x14ac:dyDescent="0.25">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row>
    <row r="135" spans="1:25" x14ac:dyDescent="0.25">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row>
    <row r="136" spans="1:25" x14ac:dyDescent="0.25">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row>
    <row r="137" spans="1:25" x14ac:dyDescent="0.25">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row>
    <row r="138" spans="1:25" x14ac:dyDescent="0.25">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row>
    <row r="139" spans="1:25" x14ac:dyDescent="0.25">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row>
    <row r="140" spans="1:25" s="50" customFormat="1" x14ac:dyDescent="0.25">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row>
    <row r="141" spans="1:25" s="50" customFormat="1" x14ac:dyDescent="0.25">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row>
    <row r="142" spans="1:25" s="50" customFormat="1" x14ac:dyDescent="0.25">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row>
    <row r="143" spans="1:25" s="50" customFormat="1" x14ac:dyDescent="0.25">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row>
    <row r="144" spans="1:25" s="50" customFormat="1" x14ac:dyDescent="0.25">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row>
    <row r="145" spans="1:26" ht="15" customHeight="1" x14ac:dyDescent="0.25">
      <c r="A145" s="141" t="s">
        <v>67</v>
      </c>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row>
    <row r="146" spans="1:26" x14ac:dyDescent="0.25">
      <c r="A146" s="19"/>
      <c r="B146" s="19"/>
      <c r="C146" s="19"/>
      <c r="D146" s="19"/>
      <c r="E146" s="19"/>
      <c r="F146" s="19"/>
      <c r="G146" s="19"/>
      <c r="H146" s="19"/>
      <c r="I146" s="19"/>
      <c r="J146" s="19"/>
      <c r="K146" s="19"/>
      <c r="L146" s="19"/>
      <c r="M146" s="19"/>
      <c r="N146" s="19"/>
      <c r="O146" s="19"/>
      <c r="P146" s="19"/>
      <c r="Q146" s="19"/>
      <c r="R146" s="19"/>
      <c r="S146" s="19"/>
      <c r="T146" s="19"/>
      <c r="U146" s="19"/>
    </row>
    <row r="147" spans="1:26" x14ac:dyDescent="0.25">
      <c r="A147" s="152" t="s">
        <v>140</v>
      </c>
      <c r="B147" s="152"/>
      <c r="C147" s="152"/>
      <c r="D147" s="152"/>
      <c r="E147" s="152"/>
      <c r="F147" s="152"/>
      <c r="G147" s="152"/>
      <c r="H147" s="152"/>
      <c r="I147" s="152"/>
      <c r="J147" s="152"/>
      <c r="K147" s="152"/>
      <c r="L147" s="152"/>
      <c r="M147" s="152"/>
      <c r="N147" s="152"/>
      <c r="O147" s="152"/>
      <c r="P147" s="152"/>
      <c r="Q147" s="152"/>
      <c r="R147" s="152"/>
      <c r="S147" s="152"/>
      <c r="T147" s="152"/>
      <c r="U147" s="152"/>
    </row>
    <row r="148" spans="1:26" x14ac:dyDescent="0.25">
      <c r="A148" s="18"/>
      <c r="B148" s="18"/>
      <c r="C148" s="18"/>
      <c r="D148" s="18"/>
      <c r="E148" s="18"/>
      <c r="F148" s="18"/>
      <c r="G148" s="18"/>
      <c r="H148" s="18"/>
      <c r="I148" s="18"/>
      <c r="J148" s="18"/>
      <c r="K148" s="18"/>
      <c r="L148" s="18"/>
      <c r="M148" s="18"/>
      <c r="N148" s="18"/>
      <c r="O148" s="18"/>
      <c r="P148" s="18"/>
      <c r="Q148" s="18"/>
      <c r="R148" s="18"/>
      <c r="S148" s="18"/>
      <c r="T148" s="18"/>
      <c r="U148" s="18"/>
    </row>
    <row r="149" spans="1:26" ht="15.75" thickBot="1" x14ac:dyDescent="0.3">
      <c r="A149" s="18"/>
      <c r="B149" s="18"/>
      <c r="C149" s="18"/>
      <c r="D149" s="18"/>
      <c r="E149" s="18"/>
      <c r="F149" s="18"/>
      <c r="G149" s="18"/>
      <c r="H149" s="18"/>
      <c r="I149" s="18"/>
      <c r="J149" s="18"/>
      <c r="K149" s="18"/>
      <c r="L149" s="18"/>
      <c r="M149" s="18"/>
      <c r="N149" s="18"/>
      <c r="O149" s="18"/>
      <c r="P149" s="18"/>
      <c r="Q149" s="18"/>
      <c r="R149" s="18"/>
      <c r="S149" s="18"/>
      <c r="T149" s="18"/>
      <c r="U149" s="18"/>
    </row>
    <row r="150" spans="1:26" x14ac:dyDescent="0.25">
      <c r="C150" s="144" t="s">
        <v>0</v>
      </c>
      <c r="D150" s="145"/>
      <c r="E150" s="145"/>
      <c r="F150" s="145"/>
      <c r="G150" s="191" t="str">
        <f>CONCATENATE(Arkusz18!A2," - ",Arkusz18!B2," r.")</f>
        <v>01.07.2018 - 31.07.2018 r.</v>
      </c>
      <c r="H150" s="191"/>
      <c r="I150" s="191"/>
      <c r="J150" s="191"/>
      <c r="K150" s="191"/>
      <c r="L150" s="191"/>
      <c r="M150" s="191"/>
      <c r="N150" s="191"/>
      <c r="O150" s="191"/>
      <c r="P150" s="191"/>
      <c r="Q150" s="191"/>
      <c r="R150" s="191"/>
      <c r="S150" s="191"/>
      <c r="T150" s="191"/>
      <c r="U150" s="192"/>
    </row>
    <row r="151" spans="1:26" ht="72" customHeight="1" x14ac:dyDescent="0.25">
      <c r="C151" s="196"/>
      <c r="D151" s="197"/>
      <c r="E151" s="197"/>
      <c r="F151" s="197"/>
      <c r="G151" s="94" t="s">
        <v>57</v>
      </c>
      <c r="H151" s="95"/>
      <c r="I151" s="96"/>
      <c r="J151" s="94" t="s">
        <v>58</v>
      </c>
      <c r="K151" s="95"/>
      <c r="L151" s="96"/>
      <c r="M151" s="94" t="s">
        <v>59</v>
      </c>
      <c r="N151" s="95"/>
      <c r="O151" s="96"/>
      <c r="P151" s="94" t="s">
        <v>70</v>
      </c>
      <c r="Q151" s="95"/>
      <c r="R151" s="96"/>
      <c r="S151" s="94" t="s">
        <v>60</v>
      </c>
      <c r="T151" s="95"/>
      <c r="U151" s="193"/>
    </row>
    <row r="152" spans="1:26" x14ac:dyDescent="0.25">
      <c r="C152" s="184" t="str">
        <f>Arkusz6!B2</f>
        <v>ROSJA</v>
      </c>
      <c r="D152" s="185"/>
      <c r="E152" s="185"/>
      <c r="F152" s="185"/>
      <c r="G152" s="105">
        <f>Arkusz6!C2</f>
        <v>0</v>
      </c>
      <c r="H152" s="105"/>
      <c r="I152" s="105"/>
      <c r="J152" s="105">
        <f>Arkusz6!D2</f>
        <v>11</v>
      </c>
      <c r="K152" s="105"/>
      <c r="L152" s="105"/>
      <c r="M152" s="105">
        <f>Arkusz6!E2</f>
        <v>0</v>
      </c>
      <c r="N152" s="105"/>
      <c r="O152" s="105"/>
      <c r="P152" s="105">
        <f>Arkusz6!F2</f>
        <v>92</v>
      </c>
      <c r="Q152" s="105"/>
      <c r="R152" s="105"/>
      <c r="S152" s="105">
        <f>Arkusz6!G2</f>
        <v>152</v>
      </c>
      <c r="T152" s="105"/>
      <c r="U152" s="105"/>
    </row>
    <row r="153" spans="1:26" ht="15" customHeight="1" x14ac:dyDescent="0.25">
      <c r="C153" s="156" t="str">
        <f>Arkusz6!B3</f>
        <v>UKRAINA</v>
      </c>
      <c r="D153" s="157"/>
      <c r="E153" s="157"/>
      <c r="F153" s="157"/>
      <c r="G153" s="114">
        <f>Arkusz6!C3</f>
        <v>0</v>
      </c>
      <c r="H153" s="114"/>
      <c r="I153" s="114"/>
      <c r="J153" s="114">
        <f>Arkusz6!D3</f>
        <v>3</v>
      </c>
      <c r="K153" s="114"/>
      <c r="L153" s="114"/>
      <c r="M153" s="114">
        <f>Arkusz6!E3</f>
        <v>0</v>
      </c>
      <c r="N153" s="114"/>
      <c r="O153" s="114"/>
      <c r="P153" s="114">
        <f>Arkusz6!F3</f>
        <v>40</v>
      </c>
      <c r="Q153" s="114"/>
      <c r="R153" s="114"/>
      <c r="S153" s="114">
        <f>Arkusz6!G3</f>
        <v>9</v>
      </c>
      <c r="T153" s="114"/>
      <c r="U153" s="114"/>
    </row>
    <row r="154" spans="1:26" ht="15" customHeight="1" x14ac:dyDescent="0.25">
      <c r="C154" s="184" t="str">
        <f>Arkusz6!B4</f>
        <v>ARMENIA</v>
      </c>
      <c r="D154" s="185"/>
      <c r="E154" s="185"/>
      <c r="F154" s="185"/>
      <c r="G154" s="105">
        <f>Arkusz6!C4</f>
        <v>0</v>
      </c>
      <c r="H154" s="105"/>
      <c r="I154" s="105"/>
      <c r="J154" s="105">
        <f>Arkusz6!D4</f>
        <v>0</v>
      </c>
      <c r="K154" s="105"/>
      <c r="L154" s="105"/>
      <c r="M154" s="105">
        <f>Arkusz6!E4</f>
        <v>0</v>
      </c>
      <c r="N154" s="105"/>
      <c r="O154" s="105"/>
      <c r="P154" s="105">
        <f>Arkusz6!F4</f>
        <v>7</v>
      </c>
      <c r="Q154" s="105"/>
      <c r="R154" s="105"/>
      <c r="S154" s="105">
        <f>Arkusz6!G4</f>
        <v>13</v>
      </c>
      <c r="T154" s="105"/>
      <c r="U154" s="105"/>
    </row>
    <row r="155" spans="1:26" ht="15" customHeight="1" x14ac:dyDescent="0.25">
      <c r="C155" s="156" t="str">
        <f>Arkusz6!B5</f>
        <v>TADŻYKISTAN</v>
      </c>
      <c r="D155" s="157"/>
      <c r="E155" s="157"/>
      <c r="F155" s="157"/>
      <c r="G155" s="114">
        <f>Arkusz6!C5</f>
        <v>0</v>
      </c>
      <c r="H155" s="114"/>
      <c r="I155" s="114"/>
      <c r="J155" s="114">
        <f>Arkusz6!D5</f>
        <v>1</v>
      </c>
      <c r="K155" s="114"/>
      <c r="L155" s="114"/>
      <c r="M155" s="114">
        <f>Arkusz6!E5</f>
        <v>0</v>
      </c>
      <c r="N155" s="114"/>
      <c r="O155" s="114"/>
      <c r="P155" s="114">
        <f>Arkusz6!F5</f>
        <v>6</v>
      </c>
      <c r="Q155" s="114"/>
      <c r="R155" s="114"/>
      <c r="S155" s="114">
        <f>Arkusz6!G5</f>
        <v>3</v>
      </c>
      <c r="T155" s="114"/>
      <c r="U155" s="114"/>
    </row>
    <row r="156" spans="1:26" ht="15" customHeight="1" x14ac:dyDescent="0.25">
      <c r="C156" s="184" t="str">
        <f>Arkusz6!B6</f>
        <v>GRUZJA</v>
      </c>
      <c r="D156" s="185"/>
      <c r="E156" s="185"/>
      <c r="F156" s="185"/>
      <c r="G156" s="105">
        <f>Arkusz6!C6</f>
        <v>0</v>
      </c>
      <c r="H156" s="105"/>
      <c r="I156" s="105"/>
      <c r="J156" s="105">
        <f>Arkusz6!D6</f>
        <v>0</v>
      </c>
      <c r="K156" s="105"/>
      <c r="L156" s="105"/>
      <c r="M156" s="105">
        <f>Arkusz6!E6</f>
        <v>3</v>
      </c>
      <c r="N156" s="105"/>
      <c r="O156" s="105"/>
      <c r="P156" s="105">
        <f>Arkusz6!F6</f>
        <v>4</v>
      </c>
      <c r="Q156" s="105"/>
      <c r="R156" s="105"/>
      <c r="S156" s="105">
        <f>Arkusz6!G6</f>
        <v>0</v>
      </c>
      <c r="T156" s="105"/>
      <c r="U156" s="105"/>
    </row>
    <row r="157" spans="1:26" ht="15" customHeight="1" thickBot="1" x14ac:dyDescent="0.3">
      <c r="C157" s="189" t="str">
        <f>Arkusz6!B7</f>
        <v>Pozostałe</v>
      </c>
      <c r="D157" s="190"/>
      <c r="E157" s="190"/>
      <c r="F157" s="190"/>
      <c r="G157" s="113">
        <f>Arkusz6!C7</f>
        <v>9</v>
      </c>
      <c r="H157" s="113"/>
      <c r="I157" s="113"/>
      <c r="J157" s="113">
        <f>Arkusz6!D7</f>
        <v>1</v>
      </c>
      <c r="K157" s="113"/>
      <c r="L157" s="113"/>
      <c r="M157" s="113">
        <f>Arkusz6!E7</f>
        <v>0</v>
      </c>
      <c r="N157" s="113"/>
      <c r="O157" s="113"/>
      <c r="P157" s="113">
        <f>Arkusz6!F7</f>
        <v>19</v>
      </c>
      <c r="Q157" s="113"/>
      <c r="R157" s="113"/>
      <c r="S157" s="113">
        <f>Arkusz6!G7</f>
        <v>16</v>
      </c>
      <c r="T157" s="113"/>
      <c r="U157" s="113"/>
    </row>
    <row r="158" spans="1:26" ht="15.75" thickBot="1" x14ac:dyDescent="0.3">
      <c r="C158" s="182" t="s">
        <v>1</v>
      </c>
      <c r="D158" s="183"/>
      <c r="E158" s="183"/>
      <c r="F158" s="183"/>
      <c r="G158" s="92">
        <f>SUM(G152:I157)</f>
        <v>9</v>
      </c>
      <c r="H158" s="92"/>
      <c r="I158" s="92"/>
      <c r="J158" s="92">
        <f t="shared" ref="J158" si="1">SUM(J152:L157)</f>
        <v>16</v>
      </c>
      <c r="K158" s="92"/>
      <c r="L158" s="92"/>
      <c r="M158" s="92">
        <f t="shared" ref="M158" si="2">SUM(M152:O157)</f>
        <v>3</v>
      </c>
      <c r="N158" s="92"/>
      <c r="O158" s="92"/>
      <c r="P158" s="92">
        <f t="shared" ref="P158" si="3">SUM(P152:R157)</f>
        <v>168</v>
      </c>
      <c r="Q158" s="92"/>
      <c r="R158" s="92"/>
      <c r="S158" s="92">
        <f>SUM(S152:U157)</f>
        <v>193</v>
      </c>
      <c r="T158" s="92"/>
      <c r="U158" s="93"/>
    </row>
    <row r="161" spans="1:25" ht="15.75" thickBot="1" x14ac:dyDescent="0.3"/>
    <row r="162" spans="1:25" ht="15" customHeight="1" x14ac:dyDescent="0.25">
      <c r="C162" s="144" t="s">
        <v>0</v>
      </c>
      <c r="D162" s="145"/>
      <c r="E162" s="145"/>
      <c r="F162" s="145"/>
      <c r="G162" s="191" t="str">
        <f>CONCATENATE(Arkusz18!C2," - ",Arkusz18!B2," r.")</f>
        <v>01.01.2018 - 31.07.2018 r.</v>
      </c>
      <c r="H162" s="191"/>
      <c r="I162" s="191"/>
      <c r="J162" s="191"/>
      <c r="K162" s="191"/>
      <c r="L162" s="191"/>
      <c r="M162" s="191"/>
      <c r="N162" s="191"/>
      <c r="O162" s="191"/>
      <c r="P162" s="191"/>
      <c r="Q162" s="191"/>
      <c r="R162" s="191"/>
      <c r="S162" s="191"/>
      <c r="T162" s="191"/>
      <c r="U162" s="192"/>
    </row>
    <row r="163" spans="1:25" ht="70.5" customHeight="1" x14ac:dyDescent="0.25">
      <c r="C163" s="196"/>
      <c r="D163" s="197"/>
      <c r="E163" s="197"/>
      <c r="F163" s="197"/>
      <c r="G163" s="94" t="s">
        <v>57</v>
      </c>
      <c r="H163" s="95"/>
      <c r="I163" s="96"/>
      <c r="J163" s="94" t="s">
        <v>58</v>
      </c>
      <c r="K163" s="95"/>
      <c r="L163" s="96"/>
      <c r="M163" s="94" t="s">
        <v>59</v>
      </c>
      <c r="N163" s="95"/>
      <c r="O163" s="96"/>
      <c r="P163" s="94" t="s">
        <v>70</v>
      </c>
      <c r="Q163" s="95"/>
      <c r="R163" s="96"/>
      <c r="S163" s="94" t="s">
        <v>60</v>
      </c>
      <c r="T163" s="95"/>
      <c r="U163" s="193"/>
    </row>
    <row r="164" spans="1:25" ht="15" customHeight="1" x14ac:dyDescent="0.25">
      <c r="C164" s="184" t="str">
        <f>Arkusz7!B2</f>
        <v>ROSJA</v>
      </c>
      <c r="D164" s="185"/>
      <c r="E164" s="185"/>
      <c r="F164" s="185"/>
      <c r="G164" s="105">
        <f>Arkusz7!C2</f>
        <v>5</v>
      </c>
      <c r="H164" s="105"/>
      <c r="I164" s="105"/>
      <c r="J164" s="105">
        <f>Arkusz7!D2</f>
        <v>44</v>
      </c>
      <c r="K164" s="105"/>
      <c r="L164" s="105"/>
      <c r="M164" s="105">
        <f>Arkusz7!E2</f>
        <v>1</v>
      </c>
      <c r="N164" s="105"/>
      <c r="O164" s="105"/>
      <c r="P164" s="105">
        <f>Arkusz7!F2</f>
        <v>839</v>
      </c>
      <c r="Q164" s="105"/>
      <c r="R164" s="105"/>
      <c r="S164" s="105">
        <f>Arkusz7!G2</f>
        <v>971</v>
      </c>
      <c r="T164" s="105"/>
      <c r="U164" s="105"/>
    </row>
    <row r="165" spans="1:25" ht="15" customHeight="1" x14ac:dyDescent="0.25">
      <c r="C165" s="156" t="str">
        <f>Arkusz7!B3</f>
        <v>UKRAINA</v>
      </c>
      <c r="D165" s="157"/>
      <c r="E165" s="157"/>
      <c r="F165" s="157"/>
      <c r="G165" s="114">
        <f>Arkusz7!C3</f>
        <v>9</v>
      </c>
      <c r="H165" s="114"/>
      <c r="I165" s="114"/>
      <c r="J165" s="114">
        <f>Arkusz7!D3</f>
        <v>58</v>
      </c>
      <c r="K165" s="114"/>
      <c r="L165" s="114"/>
      <c r="M165" s="114">
        <f>Arkusz7!E3</f>
        <v>2</v>
      </c>
      <c r="N165" s="114"/>
      <c r="O165" s="114"/>
      <c r="P165" s="114">
        <f>Arkusz7!F3</f>
        <v>304</v>
      </c>
      <c r="Q165" s="114"/>
      <c r="R165" s="114"/>
      <c r="S165" s="114">
        <f>Arkusz7!G3</f>
        <v>52</v>
      </c>
      <c r="T165" s="114"/>
      <c r="U165" s="114"/>
    </row>
    <row r="166" spans="1:25" ht="15" customHeight="1" x14ac:dyDescent="0.25">
      <c r="C166" s="184" t="str">
        <f>Arkusz7!B4</f>
        <v>TADŻYKISTAN</v>
      </c>
      <c r="D166" s="185"/>
      <c r="E166" s="185"/>
      <c r="F166" s="185"/>
      <c r="G166" s="105">
        <f>Arkusz7!C4</f>
        <v>8</v>
      </c>
      <c r="H166" s="105"/>
      <c r="I166" s="105"/>
      <c r="J166" s="105">
        <f>Arkusz7!D4</f>
        <v>13</v>
      </c>
      <c r="K166" s="105"/>
      <c r="L166" s="105"/>
      <c r="M166" s="105">
        <f>Arkusz7!E4</f>
        <v>0</v>
      </c>
      <c r="N166" s="105"/>
      <c r="O166" s="105"/>
      <c r="P166" s="105">
        <f>Arkusz7!F4</f>
        <v>37</v>
      </c>
      <c r="Q166" s="105"/>
      <c r="R166" s="105"/>
      <c r="S166" s="105">
        <f>Arkusz7!G4</f>
        <v>28</v>
      </c>
      <c r="T166" s="105"/>
      <c r="U166" s="105"/>
    </row>
    <row r="167" spans="1:25" ht="15" customHeight="1" x14ac:dyDescent="0.25">
      <c r="C167" s="156" t="str">
        <f>Arkusz7!B5</f>
        <v>ARMENIA</v>
      </c>
      <c r="D167" s="157"/>
      <c r="E167" s="157"/>
      <c r="F167" s="157"/>
      <c r="G167" s="114">
        <f>Arkusz7!C5</f>
        <v>0</v>
      </c>
      <c r="H167" s="114"/>
      <c r="I167" s="114"/>
      <c r="J167" s="114">
        <f>Arkusz7!D5</f>
        <v>0</v>
      </c>
      <c r="K167" s="114"/>
      <c r="L167" s="114"/>
      <c r="M167" s="114">
        <f>Arkusz7!E5</f>
        <v>0</v>
      </c>
      <c r="N167" s="114"/>
      <c r="O167" s="114"/>
      <c r="P167" s="114">
        <f>Arkusz7!F5</f>
        <v>38</v>
      </c>
      <c r="Q167" s="114"/>
      <c r="R167" s="114"/>
      <c r="S167" s="114">
        <f>Arkusz7!G5</f>
        <v>31</v>
      </c>
      <c r="T167" s="114"/>
      <c r="U167" s="114"/>
    </row>
    <row r="168" spans="1:25" ht="15" customHeight="1" x14ac:dyDescent="0.25">
      <c r="C168" s="184" t="str">
        <f>Arkusz7!B6</f>
        <v>GRUZJA</v>
      </c>
      <c r="D168" s="185"/>
      <c r="E168" s="185"/>
      <c r="F168" s="185"/>
      <c r="G168" s="105">
        <f>Arkusz7!C6</f>
        <v>0</v>
      </c>
      <c r="H168" s="105"/>
      <c r="I168" s="105"/>
      <c r="J168" s="105">
        <f>Arkusz7!D6</f>
        <v>0</v>
      </c>
      <c r="K168" s="105"/>
      <c r="L168" s="105"/>
      <c r="M168" s="105">
        <f>Arkusz7!E6</f>
        <v>13</v>
      </c>
      <c r="N168" s="105"/>
      <c r="O168" s="105"/>
      <c r="P168" s="105">
        <f>Arkusz7!F6</f>
        <v>28</v>
      </c>
      <c r="Q168" s="105"/>
      <c r="R168" s="105"/>
      <c r="S168" s="105">
        <f>Arkusz7!G6</f>
        <v>9</v>
      </c>
      <c r="T168" s="105"/>
      <c r="U168" s="105"/>
    </row>
    <row r="169" spans="1:25" ht="15" customHeight="1" thickBot="1" x14ac:dyDescent="0.3">
      <c r="C169" s="189" t="str">
        <f>Arkusz7!B7</f>
        <v>Pozostałe</v>
      </c>
      <c r="D169" s="190"/>
      <c r="E169" s="190"/>
      <c r="F169" s="190"/>
      <c r="G169" s="113">
        <f>Arkusz7!C7</f>
        <v>96</v>
      </c>
      <c r="H169" s="113"/>
      <c r="I169" s="113"/>
      <c r="J169" s="113">
        <f>Arkusz7!D7</f>
        <v>23</v>
      </c>
      <c r="K169" s="113"/>
      <c r="L169" s="113"/>
      <c r="M169" s="113">
        <f>Arkusz7!E7</f>
        <v>0</v>
      </c>
      <c r="N169" s="113"/>
      <c r="O169" s="113"/>
      <c r="P169" s="113">
        <f>Arkusz7!F7</f>
        <v>175</v>
      </c>
      <c r="Q169" s="113"/>
      <c r="R169" s="113"/>
      <c r="S169" s="113">
        <f>Arkusz7!G7</f>
        <v>101</v>
      </c>
      <c r="T169" s="113"/>
      <c r="U169" s="113"/>
    </row>
    <row r="170" spans="1:25" ht="15" customHeight="1" thickBot="1" x14ac:dyDescent="0.3">
      <c r="C170" s="182" t="s">
        <v>1</v>
      </c>
      <c r="D170" s="183"/>
      <c r="E170" s="183"/>
      <c r="F170" s="183"/>
      <c r="G170" s="92">
        <f>SUM(G164:I169)</f>
        <v>118</v>
      </c>
      <c r="H170" s="92"/>
      <c r="I170" s="92"/>
      <c r="J170" s="92">
        <f t="shared" ref="J170" si="4">SUM(J164:L169)</f>
        <v>138</v>
      </c>
      <c r="K170" s="92"/>
      <c r="L170" s="92"/>
      <c r="M170" s="92">
        <f t="shared" ref="M170" si="5">SUM(M164:O169)</f>
        <v>16</v>
      </c>
      <c r="N170" s="92"/>
      <c r="O170" s="92"/>
      <c r="P170" s="92">
        <f t="shared" ref="P170" si="6">SUM(P164:R169)</f>
        <v>1421</v>
      </c>
      <c r="Q170" s="92"/>
      <c r="R170" s="92"/>
      <c r="S170" s="92">
        <f>SUM(S164:U169)</f>
        <v>1192</v>
      </c>
      <c r="T170" s="92"/>
      <c r="U170" s="93"/>
      <c r="V170" s="51"/>
    </row>
    <row r="173" spans="1:25" x14ac:dyDescent="0.25">
      <c r="A173" s="150" t="s">
        <v>161</v>
      </c>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row>
    <row r="174" spans="1:25" x14ac:dyDescent="0.25">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row>
    <row r="175" spans="1:25" x14ac:dyDescent="0.25">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row>
    <row r="176" spans="1:25" x14ac:dyDescent="0.25">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row>
    <row r="177" spans="1:25" x14ac:dyDescent="0.25">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row>
    <row r="178" spans="1:25" x14ac:dyDescent="0.25">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row>
    <row r="179" spans="1:25" x14ac:dyDescent="0.25">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row>
    <row r="180" spans="1:25" x14ac:dyDescent="0.25">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row>
    <row r="181" spans="1:25" x14ac:dyDescent="0.25">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row>
    <row r="182" spans="1:25" x14ac:dyDescent="0.25">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row>
    <row r="183" spans="1:25" s="50" customFormat="1" x14ac:dyDescent="0.25">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row>
    <row r="184" spans="1:25" s="50" customFormat="1" x14ac:dyDescent="0.25">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row>
    <row r="185" spans="1:25" s="50" customFormat="1" x14ac:dyDescent="0.25">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row>
    <row r="186" spans="1:25" s="50" customFormat="1" x14ac:dyDescent="0.25">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row>
    <row r="187" spans="1:25" s="50" customFormat="1" x14ac:dyDescent="0.25">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row>
    <row r="188" spans="1:25" s="50" customFormat="1" x14ac:dyDescent="0.25">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row>
    <row r="189" spans="1:25" s="50" customFormat="1" x14ac:dyDescent="0.25">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row>
    <row r="190" spans="1:25" s="50" customFormat="1" x14ac:dyDescent="0.25">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row>
    <row r="191" spans="1:25" s="50" customFormat="1" x14ac:dyDescent="0.25">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row>
    <row r="195" spans="1:25" ht="15" customHeight="1" x14ac:dyDescent="0.25">
      <c r="A195" s="152" t="s">
        <v>141</v>
      </c>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row>
    <row r="196" spans="1:25" x14ac:dyDescent="0.25">
      <c r="A196" s="152"/>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row>
    <row r="197" spans="1:25" x14ac:dyDescent="0.25">
      <c r="A197" s="18"/>
      <c r="B197" s="18"/>
      <c r="C197" s="18"/>
      <c r="D197" s="18"/>
      <c r="E197" s="18"/>
      <c r="F197" s="18"/>
      <c r="G197" s="18"/>
      <c r="H197" s="18"/>
      <c r="I197" s="18"/>
      <c r="J197" s="18"/>
      <c r="K197" s="18"/>
      <c r="L197" s="18"/>
      <c r="M197" s="18"/>
      <c r="N197" s="18"/>
      <c r="O197" s="18"/>
      <c r="P197" s="18"/>
      <c r="Q197" s="18"/>
      <c r="R197" s="18"/>
      <c r="S197" s="18"/>
      <c r="T197" s="18"/>
      <c r="U197" s="18"/>
    </row>
    <row r="198" spans="1:25" ht="15.75" thickBot="1" x14ac:dyDescent="0.3"/>
    <row r="199" spans="1:25" ht="27" customHeight="1" x14ac:dyDescent="0.25">
      <c r="B199" s="144" t="s">
        <v>8</v>
      </c>
      <c r="C199" s="145"/>
      <c r="D199" s="145"/>
      <c r="E199" s="145"/>
      <c r="F199" s="145"/>
      <c r="G199" s="145"/>
      <c r="H199" s="145"/>
      <c r="I199" s="145"/>
      <c r="J199" s="237" t="str">
        <f>Arkusz8!C6</f>
        <v>27.06.2018 - 03.07.2018</v>
      </c>
      <c r="K199" s="237"/>
      <c r="L199" s="237"/>
      <c r="M199" s="237" t="str">
        <f>Arkusz8!C10</f>
        <v>04.07.2018 - 10.07.2018</v>
      </c>
      <c r="N199" s="237"/>
      <c r="O199" s="237"/>
      <c r="P199" s="237" t="str">
        <f>Arkusz8!C9</f>
        <v>11.07.2018 - 17.07.2018</v>
      </c>
      <c r="Q199" s="237"/>
      <c r="R199" s="237"/>
      <c r="S199" s="237" t="str">
        <f>Arkusz8!C8</f>
        <v>18.07.2018 - 24.07.2018</v>
      </c>
      <c r="T199" s="237"/>
      <c r="U199" s="237"/>
      <c r="V199" s="237" t="str">
        <f>Arkusz8!C7</f>
        <v>25.07.2018 - 31.07.2018</v>
      </c>
      <c r="W199" s="237"/>
      <c r="X199" s="238"/>
    </row>
    <row r="200" spans="1:25" ht="15" customHeight="1" x14ac:dyDescent="0.25">
      <c r="B200" s="142" t="s">
        <v>27</v>
      </c>
      <c r="C200" s="143"/>
      <c r="D200" s="143"/>
      <c r="E200" s="143"/>
      <c r="F200" s="143"/>
      <c r="G200" s="143"/>
      <c r="H200" s="143"/>
      <c r="I200" s="143"/>
      <c r="J200" s="188">
        <f>Arkusz8!A6</f>
        <v>1373</v>
      </c>
      <c r="K200" s="188"/>
      <c r="L200" s="188"/>
      <c r="M200" s="188">
        <f>Arkusz8!A5</f>
        <v>1389</v>
      </c>
      <c r="N200" s="188"/>
      <c r="O200" s="188"/>
      <c r="P200" s="188">
        <f>Arkusz8!A4</f>
        <v>1345</v>
      </c>
      <c r="Q200" s="188"/>
      <c r="R200" s="188"/>
      <c r="S200" s="188">
        <f>Arkusz8!A3</f>
        <v>1331</v>
      </c>
      <c r="T200" s="188"/>
      <c r="U200" s="188"/>
      <c r="V200" s="188">
        <f>Arkusz8!A2</f>
        <v>1367</v>
      </c>
      <c r="W200" s="188"/>
      <c r="X200" s="188"/>
    </row>
    <row r="201" spans="1:25" x14ac:dyDescent="0.25">
      <c r="B201" s="186" t="s">
        <v>5</v>
      </c>
      <c r="C201" s="187"/>
      <c r="D201" s="187"/>
      <c r="E201" s="187"/>
      <c r="F201" s="187"/>
      <c r="G201" s="187"/>
      <c r="H201" s="187"/>
      <c r="I201" s="187"/>
      <c r="J201" s="105">
        <f>Arkusz8!A11</f>
        <v>1709</v>
      </c>
      <c r="K201" s="105"/>
      <c r="L201" s="105"/>
      <c r="M201" s="105">
        <f>Arkusz8!A10</f>
        <v>1704</v>
      </c>
      <c r="N201" s="105"/>
      <c r="O201" s="105"/>
      <c r="P201" s="105">
        <f>Arkusz8!A9</f>
        <v>1709</v>
      </c>
      <c r="Q201" s="105"/>
      <c r="R201" s="105"/>
      <c r="S201" s="105">
        <f>Arkusz8!A8</f>
        <v>1693</v>
      </c>
      <c r="T201" s="105"/>
      <c r="U201" s="105"/>
      <c r="V201" s="105">
        <f>Arkusz8!A7</f>
        <v>1684</v>
      </c>
      <c r="W201" s="105"/>
      <c r="X201" s="105"/>
    </row>
    <row r="202" spans="1:25" ht="15" customHeight="1" x14ac:dyDescent="0.25">
      <c r="B202" s="142" t="s">
        <v>6</v>
      </c>
      <c r="C202" s="143"/>
      <c r="D202" s="143"/>
      <c r="E202" s="143"/>
      <c r="F202" s="143"/>
      <c r="G202" s="143"/>
      <c r="H202" s="143"/>
      <c r="I202" s="143"/>
      <c r="J202" s="188">
        <f>Arkusz8!A16</f>
        <v>34</v>
      </c>
      <c r="K202" s="188"/>
      <c r="L202" s="188"/>
      <c r="M202" s="188">
        <f>Arkusz8!A15</f>
        <v>59</v>
      </c>
      <c r="N202" s="188"/>
      <c r="O202" s="188"/>
      <c r="P202" s="188">
        <f>Arkusz8!A14</f>
        <v>72</v>
      </c>
      <c r="Q202" s="188"/>
      <c r="R202" s="188"/>
      <c r="S202" s="188">
        <f>Arkusz8!A13</f>
        <v>56</v>
      </c>
      <c r="T202" s="188"/>
      <c r="U202" s="188"/>
      <c r="V202" s="188">
        <f>Arkusz8!A12</f>
        <v>35</v>
      </c>
      <c r="W202" s="188"/>
      <c r="X202" s="188"/>
    </row>
    <row r="203" spans="1:25" ht="15" customHeight="1" x14ac:dyDescent="0.25">
      <c r="B203" s="235" t="s">
        <v>7</v>
      </c>
      <c r="C203" s="236"/>
      <c r="D203" s="236"/>
      <c r="E203" s="236"/>
      <c r="F203" s="236"/>
      <c r="G203" s="236"/>
      <c r="H203" s="236"/>
      <c r="I203" s="236"/>
      <c r="J203" s="105">
        <f>Arkusz8!A21</f>
        <v>31</v>
      </c>
      <c r="K203" s="105"/>
      <c r="L203" s="105"/>
      <c r="M203" s="105">
        <f>Arkusz8!A20</f>
        <v>62</v>
      </c>
      <c r="N203" s="105"/>
      <c r="O203" s="105"/>
      <c r="P203" s="105">
        <f>Arkusz8!A19</f>
        <v>37</v>
      </c>
      <c r="Q203" s="105"/>
      <c r="R203" s="105"/>
      <c r="S203" s="105">
        <f>Arkusz8!A18</f>
        <v>36</v>
      </c>
      <c r="T203" s="105"/>
      <c r="U203" s="105"/>
      <c r="V203" s="105">
        <f>Arkusz8!A17</f>
        <v>62</v>
      </c>
      <c r="W203" s="105"/>
      <c r="X203" s="105"/>
    </row>
    <row r="204" spans="1:25" ht="15" customHeight="1" thickBot="1" x14ac:dyDescent="0.3">
      <c r="B204" s="243" t="s">
        <v>91</v>
      </c>
      <c r="C204" s="244"/>
      <c r="D204" s="244"/>
      <c r="E204" s="244"/>
      <c r="F204" s="244"/>
      <c r="G204" s="244"/>
      <c r="H204" s="244"/>
      <c r="I204" s="244"/>
      <c r="J204" s="104">
        <f>Arkusz8!A26</f>
        <v>1</v>
      </c>
      <c r="K204" s="104"/>
      <c r="L204" s="104"/>
      <c r="M204" s="104">
        <f>Arkusz8!A25</f>
        <v>1</v>
      </c>
      <c r="N204" s="104"/>
      <c r="O204" s="104"/>
      <c r="P204" s="104">
        <f>Arkusz8!A24</f>
        <v>1</v>
      </c>
      <c r="Q204" s="104"/>
      <c r="R204" s="104"/>
      <c r="S204" s="104">
        <f>Arkusz8!A23</f>
        <v>1</v>
      </c>
      <c r="T204" s="104"/>
      <c r="U204" s="104"/>
      <c r="V204" s="104">
        <f>Arkusz8!A22</f>
        <v>1</v>
      </c>
      <c r="W204" s="104"/>
      <c r="X204" s="104"/>
    </row>
    <row r="205" spans="1:25" ht="15" customHeight="1" thickBot="1" x14ac:dyDescent="0.3">
      <c r="B205" s="252" t="s">
        <v>92</v>
      </c>
      <c r="C205" s="253"/>
      <c r="D205" s="253"/>
      <c r="E205" s="253"/>
      <c r="F205" s="253"/>
      <c r="G205" s="253"/>
      <c r="H205" s="253"/>
      <c r="I205" s="253"/>
      <c r="J205" s="242">
        <f>SUM(J200,J201,J204)</f>
        <v>3083</v>
      </c>
      <c r="K205" s="242"/>
      <c r="L205" s="242"/>
      <c r="M205" s="242">
        <f>SUM(M200,M201,M204)</f>
        <v>3094</v>
      </c>
      <c r="N205" s="242"/>
      <c r="O205" s="242"/>
      <c r="P205" s="242">
        <f>SUM(P200,P201,P204)</f>
        <v>3055</v>
      </c>
      <c r="Q205" s="242"/>
      <c r="R205" s="242"/>
      <c r="S205" s="242">
        <f>SUM(S200,S201,S204)</f>
        <v>3025</v>
      </c>
      <c r="T205" s="242"/>
      <c r="U205" s="242"/>
      <c r="V205" s="242">
        <f>SUM(V200,V201,V204)</f>
        <v>3052</v>
      </c>
      <c r="W205" s="242"/>
      <c r="X205" s="249"/>
    </row>
    <row r="206" spans="1:25" ht="15" customHeight="1" x14ac:dyDescent="0.25">
      <c r="B206" s="20"/>
      <c r="C206" s="20"/>
      <c r="D206" s="20"/>
      <c r="E206" s="20"/>
      <c r="F206" s="20"/>
      <c r="G206" s="20"/>
      <c r="H206" s="20"/>
      <c r="I206" s="20"/>
      <c r="J206" s="21"/>
      <c r="K206" s="21"/>
      <c r="L206" s="21"/>
      <c r="M206" s="21"/>
      <c r="N206" s="21"/>
      <c r="O206" s="21"/>
      <c r="P206" s="21"/>
      <c r="Q206" s="21"/>
      <c r="R206" s="21"/>
      <c r="S206" s="21"/>
      <c r="T206" s="21"/>
      <c r="U206" s="21"/>
      <c r="V206" s="21"/>
      <c r="W206" s="21"/>
      <c r="X206" s="21"/>
    </row>
    <row r="207" spans="1:25" ht="15" customHeight="1" x14ac:dyDescent="0.25">
      <c r="B207" s="20"/>
      <c r="C207" s="20"/>
      <c r="D207" s="20"/>
      <c r="E207" s="20"/>
      <c r="F207" s="20"/>
      <c r="G207" s="20"/>
      <c r="H207" s="20"/>
      <c r="I207" s="20"/>
      <c r="J207" s="21"/>
      <c r="K207" s="21"/>
      <c r="L207" s="21"/>
      <c r="M207" s="21"/>
      <c r="N207" s="21"/>
      <c r="O207" s="21"/>
      <c r="P207" s="21"/>
      <c r="Q207" s="21"/>
      <c r="R207" s="21"/>
      <c r="S207" s="21"/>
      <c r="T207" s="21"/>
      <c r="U207" s="21"/>
      <c r="V207" s="21"/>
      <c r="W207" s="21"/>
      <c r="X207" s="21"/>
    </row>
    <row r="208" spans="1:25" ht="15" customHeight="1" x14ac:dyDescent="0.25">
      <c r="B208" s="20"/>
      <c r="C208" s="20"/>
      <c r="D208" s="20"/>
      <c r="E208" s="20"/>
      <c r="F208" s="20"/>
      <c r="G208" s="20"/>
      <c r="H208" s="20"/>
      <c r="I208" s="20"/>
      <c r="J208" s="21"/>
      <c r="K208" s="21"/>
      <c r="L208" s="21"/>
      <c r="M208" s="21"/>
      <c r="N208" s="21"/>
      <c r="O208" s="21"/>
      <c r="P208" s="21"/>
      <c r="Q208" s="21"/>
      <c r="R208" s="21"/>
      <c r="S208" s="21"/>
      <c r="T208" s="21"/>
      <c r="U208" s="21"/>
      <c r="V208" s="21"/>
      <c r="W208" s="21"/>
      <c r="X208" s="21"/>
    </row>
    <row r="209" spans="2:24" ht="15" customHeight="1" x14ac:dyDescent="0.25">
      <c r="B209" s="20"/>
      <c r="C209" s="20"/>
      <c r="D209" s="20"/>
      <c r="E209" s="20"/>
      <c r="F209" s="20"/>
      <c r="G209" s="20"/>
      <c r="H209" s="20"/>
      <c r="I209" s="20"/>
      <c r="J209" s="21"/>
      <c r="K209" s="21"/>
      <c r="L209" s="21"/>
      <c r="M209" s="21"/>
      <c r="N209" s="21"/>
      <c r="O209" s="21"/>
      <c r="P209" s="21"/>
      <c r="Q209" s="21"/>
      <c r="R209" s="21"/>
      <c r="S209" s="21"/>
      <c r="T209" s="21"/>
      <c r="U209" s="21"/>
      <c r="V209" s="21"/>
      <c r="W209" s="21"/>
      <c r="X209" s="21"/>
    </row>
    <row r="210" spans="2:24" ht="15" customHeight="1" x14ac:dyDescent="0.25">
      <c r="B210" s="20"/>
      <c r="C210" s="20"/>
      <c r="D210" s="20"/>
      <c r="E210" s="20"/>
      <c r="F210" s="20"/>
      <c r="G210" s="20"/>
      <c r="H210" s="20"/>
      <c r="I210" s="20"/>
      <c r="J210" s="21"/>
      <c r="K210" s="21"/>
      <c r="L210" s="21"/>
      <c r="M210" s="21"/>
      <c r="N210" s="21"/>
      <c r="O210" s="21"/>
      <c r="P210" s="21"/>
      <c r="Q210" s="21"/>
      <c r="R210" s="21"/>
      <c r="S210" s="21"/>
      <c r="T210" s="21"/>
      <c r="U210" s="21"/>
      <c r="V210" s="21"/>
      <c r="W210" s="21"/>
      <c r="X210" s="21"/>
    </row>
    <row r="225" spans="1:29" x14ac:dyDescent="0.25">
      <c r="A225" s="4"/>
      <c r="B225" s="4"/>
      <c r="C225" s="4"/>
      <c r="D225" s="4"/>
      <c r="E225" s="4"/>
      <c r="F225" s="4"/>
      <c r="G225" s="4"/>
      <c r="H225" s="4"/>
      <c r="I225" s="4"/>
      <c r="J225" s="4"/>
      <c r="K225" s="4"/>
      <c r="L225" s="4"/>
      <c r="M225" s="4"/>
      <c r="N225" s="4"/>
      <c r="O225" s="4"/>
      <c r="P225" s="4"/>
      <c r="Q225" s="4"/>
      <c r="R225" s="4"/>
      <c r="S225" s="4"/>
      <c r="T225" s="4"/>
      <c r="U225" s="4"/>
    </row>
    <row r="226" spans="1:29" x14ac:dyDescent="0.25">
      <c r="A226" s="150" t="s">
        <v>162</v>
      </c>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row>
    <row r="227" spans="1:29" x14ac:dyDescent="0.25">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row>
    <row r="228" spans="1:29" x14ac:dyDescent="0.25">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AC228" s="23"/>
    </row>
    <row r="229" spans="1:29" x14ac:dyDescent="0.25">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row>
    <row r="230" spans="1:29" x14ac:dyDescent="0.25">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row>
    <row r="231" spans="1:29" x14ac:dyDescent="0.25">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row>
    <row r="232" spans="1:29" x14ac:dyDescent="0.25">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row>
    <row r="233" spans="1:29" x14ac:dyDescent="0.25">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row>
    <row r="234" spans="1:29" x14ac:dyDescent="0.25">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row>
    <row r="235" spans="1:29" x14ac:dyDescent="0.25">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row>
    <row r="236" spans="1:29" x14ac:dyDescent="0.25">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row>
    <row r="239" spans="1:29" s="53" customFormat="1" x14ac:dyDescent="0.25">
      <c r="Y239" s="6"/>
    </row>
    <row r="240" spans="1:29" ht="18.75" x14ac:dyDescent="0.25">
      <c r="A240" s="8" t="s">
        <v>69</v>
      </c>
    </row>
    <row r="241" spans="1:26" ht="18.75" x14ac:dyDescent="0.25">
      <c r="A241" s="8"/>
    </row>
    <row r="242" spans="1:26" x14ac:dyDescent="0.25">
      <c r="A242" s="248" t="s">
        <v>63</v>
      </c>
      <c r="B242" s="248"/>
      <c r="C242" s="248"/>
      <c r="D242" s="248"/>
      <c r="E242" s="248"/>
      <c r="F242" s="248"/>
      <c r="G242" s="248"/>
      <c r="H242" s="248"/>
      <c r="I242" s="248"/>
      <c r="J242" s="248"/>
      <c r="K242" s="248"/>
      <c r="L242" s="248"/>
      <c r="M242" s="248"/>
      <c r="N242" s="248"/>
      <c r="O242" s="248"/>
      <c r="P242" s="248"/>
      <c r="Q242" s="248"/>
      <c r="R242" s="248"/>
      <c r="S242" s="248"/>
      <c r="T242" s="248"/>
      <c r="U242" s="248"/>
    </row>
    <row r="243" spans="1:26" x14ac:dyDescent="0.25">
      <c r="A243" s="248"/>
      <c r="B243" s="248"/>
      <c r="C243" s="248"/>
      <c r="D243" s="248"/>
      <c r="E243" s="248"/>
      <c r="F243" s="248"/>
      <c r="G243" s="248"/>
      <c r="H243" s="248"/>
      <c r="I243" s="248"/>
      <c r="J243" s="248"/>
      <c r="K243" s="248"/>
      <c r="L243" s="248"/>
      <c r="M243" s="248"/>
      <c r="N243" s="248"/>
      <c r="O243" s="248"/>
      <c r="P243" s="248"/>
      <c r="Q243" s="248"/>
      <c r="R243" s="248"/>
      <c r="S243" s="248"/>
      <c r="T243" s="248"/>
      <c r="U243" s="248"/>
    </row>
    <row r="244" spans="1:26" ht="15.75" thickBot="1" x14ac:dyDescent="0.3">
      <c r="A244" s="18"/>
      <c r="B244" s="18"/>
      <c r="C244" s="18"/>
      <c r="D244" s="18"/>
      <c r="E244" s="18"/>
      <c r="F244" s="18"/>
      <c r="G244" s="18"/>
      <c r="H244" s="18"/>
      <c r="I244" s="18"/>
      <c r="J244" s="18"/>
      <c r="K244" s="18"/>
      <c r="L244" s="18"/>
      <c r="M244" s="18"/>
      <c r="N244" s="18"/>
      <c r="O244" s="18"/>
      <c r="P244" s="18"/>
      <c r="Q244" s="18"/>
      <c r="R244" s="18"/>
      <c r="S244" s="18"/>
      <c r="T244" s="18"/>
      <c r="U244" s="18"/>
    </row>
    <row r="245" spans="1:26" ht="24.95" customHeight="1" x14ac:dyDescent="0.25">
      <c r="G245" s="83" t="s">
        <v>2</v>
      </c>
      <c r="H245" s="84"/>
      <c r="I245" s="84"/>
      <c r="J245" s="84"/>
      <c r="K245" s="84" t="s">
        <v>3</v>
      </c>
      <c r="L245" s="84"/>
      <c r="M245" s="87" t="str">
        <f>CONCATENATE("decyzje ",Arkusz18!A2," - ",Arkusz18!B2," r.")</f>
        <v>decyzje 01.07.2018 - 31.07.2018 r.</v>
      </c>
      <c r="N245" s="87"/>
      <c r="O245" s="87"/>
      <c r="P245" s="87"/>
      <c r="Q245" s="87"/>
      <c r="R245" s="88"/>
    </row>
    <row r="246" spans="1:26" ht="59.25" customHeight="1" x14ac:dyDescent="0.25">
      <c r="G246" s="85"/>
      <c r="H246" s="86"/>
      <c r="I246" s="86"/>
      <c r="J246" s="86"/>
      <c r="K246" s="86"/>
      <c r="L246" s="86"/>
      <c r="M246" s="89" t="s">
        <v>23</v>
      </c>
      <c r="N246" s="89"/>
      <c r="O246" s="89" t="s">
        <v>24</v>
      </c>
      <c r="P246" s="89"/>
      <c r="Q246" s="89" t="s">
        <v>25</v>
      </c>
      <c r="R246" s="106"/>
    </row>
    <row r="247" spans="1:26" ht="15" customHeight="1" x14ac:dyDescent="0.25">
      <c r="G247" s="257" t="s">
        <v>32</v>
      </c>
      <c r="H247" s="258"/>
      <c r="I247" s="258"/>
      <c r="J247" s="258"/>
      <c r="K247" s="241">
        <f>Arkusz9!B5</f>
        <v>16715</v>
      </c>
      <c r="L247" s="241"/>
      <c r="M247" s="90">
        <f>Arkusz9!B3</f>
        <v>10098</v>
      </c>
      <c r="N247" s="90"/>
      <c r="O247" s="90">
        <f>Arkusz9!B2</f>
        <v>2829</v>
      </c>
      <c r="P247" s="90"/>
      <c r="Q247" s="90">
        <f>Arkusz9!B4</f>
        <v>796</v>
      </c>
      <c r="R247" s="91"/>
    </row>
    <row r="248" spans="1:26" ht="15" customHeight="1" x14ac:dyDescent="0.25">
      <c r="G248" s="255" t="s">
        <v>33</v>
      </c>
      <c r="H248" s="256"/>
      <c r="I248" s="256"/>
      <c r="J248" s="256"/>
      <c r="K248" s="254">
        <f>Arkusz9!B13</f>
        <v>1248</v>
      </c>
      <c r="L248" s="254"/>
      <c r="M248" s="298">
        <f>Arkusz9!B11</f>
        <v>1179</v>
      </c>
      <c r="N248" s="298"/>
      <c r="O248" s="298">
        <f>Arkusz9!B10</f>
        <v>181</v>
      </c>
      <c r="P248" s="298"/>
      <c r="Q248" s="298">
        <f>Arkusz9!B12</f>
        <v>62</v>
      </c>
      <c r="R248" s="299"/>
    </row>
    <row r="249" spans="1:26" ht="15.75" thickBot="1" x14ac:dyDescent="0.3">
      <c r="G249" s="97" t="s">
        <v>22</v>
      </c>
      <c r="H249" s="98"/>
      <c r="I249" s="98"/>
      <c r="J249" s="98"/>
      <c r="K249" s="247">
        <f>Arkusz9!B9</f>
        <v>171</v>
      </c>
      <c r="L249" s="247"/>
      <c r="M249" s="245">
        <f>Arkusz9!B7</f>
        <v>107</v>
      </c>
      <c r="N249" s="245"/>
      <c r="O249" s="245">
        <f>Arkusz9!B6</f>
        <v>74</v>
      </c>
      <c r="P249" s="245"/>
      <c r="Q249" s="245">
        <f>Arkusz9!B8</f>
        <v>46</v>
      </c>
      <c r="R249" s="246"/>
    </row>
    <row r="250" spans="1:26" ht="15.75" thickBot="1" x14ac:dyDescent="0.3">
      <c r="G250" s="239" t="s">
        <v>71</v>
      </c>
      <c r="H250" s="240"/>
      <c r="I250" s="240"/>
      <c r="J250" s="240"/>
      <c r="K250" s="250">
        <f>SUM(K247:K249)</f>
        <v>18134</v>
      </c>
      <c r="L250" s="250"/>
      <c r="M250" s="250">
        <f>SUM(M247:M249)</f>
        <v>11384</v>
      </c>
      <c r="N250" s="250"/>
      <c r="O250" s="250">
        <f>SUM(O247:O249)</f>
        <v>3084</v>
      </c>
      <c r="P250" s="250"/>
      <c r="Q250" s="250">
        <f>SUM(Q247:Q249)</f>
        <v>904</v>
      </c>
      <c r="R250" s="251"/>
    </row>
    <row r="253" spans="1:26" x14ac:dyDescent="0.25">
      <c r="V253" s="11"/>
      <c r="W253" s="11"/>
      <c r="Z253" s="11"/>
    </row>
    <row r="259" spans="7:26" x14ac:dyDescent="0.25">
      <c r="V259" s="22"/>
      <c r="W259" s="22"/>
      <c r="X259" s="22"/>
      <c r="Y259" s="24"/>
      <c r="Z259" s="22"/>
    </row>
    <row r="260" spans="7:26" x14ac:dyDescent="0.25">
      <c r="V260" s="22"/>
      <c r="W260" s="22"/>
      <c r="X260" s="22"/>
      <c r="Y260" s="24"/>
      <c r="Z260" s="22"/>
    </row>
    <row r="261" spans="7:26" x14ac:dyDescent="0.25">
      <c r="V261" s="22"/>
      <c r="W261" s="22"/>
      <c r="X261" s="22"/>
      <c r="Y261" s="24"/>
      <c r="Z261" s="22"/>
    </row>
    <row r="262" spans="7:26" x14ac:dyDescent="0.25">
      <c r="V262" s="22"/>
      <c r="W262" s="22"/>
      <c r="X262" s="22"/>
      <c r="Y262" s="24"/>
      <c r="Z262" s="22"/>
    </row>
    <row r="263" spans="7:26" x14ac:dyDescent="0.25">
      <c r="V263" s="22"/>
      <c r="W263" s="22"/>
      <c r="X263" s="22"/>
      <c r="Y263" s="24"/>
      <c r="Z263" s="22"/>
    </row>
    <row r="264" spans="7:26" x14ac:dyDescent="0.25">
      <c r="V264" s="22"/>
      <c r="W264" s="22"/>
      <c r="X264" s="22"/>
      <c r="Y264" s="24"/>
      <c r="Z264" s="22"/>
    </row>
    <row r="265" spans="7:26" x14ac:dyDescent="0.25">
      <c r="V265" s="22"/>
      <c r="W265" s="22"/>
      <c r="X265" s="22"/>
      <c r="Y265" s="24"/>
      <c r="Z265" s="22"/>
    </row>
    <row r="266" spans="7:26" x14ac:dyDescent="0.25">
      <c r="V266" s="22"/>
      <c r="W266" s="22"/>
      <c r="X266" s="22"/>
      <c r="Y266" s="24"/>
      <c r="Z266" s="22"/>
    </row>
    <row r="267" spans="7:26" ht="15.75" thickBot="1" x14ac:dyDescent="0.3">
      <c r="V267" s="22"/>
      <c r="W267" s="22"/>
      <c r="X267" s="22"/>
      <c r="Y267" s="24"/>
      <c r="Z267" s="22"/>
    </row>
    <row r="268" spans="7:26" ht="15" customHeight="1" x14ac:dyDescent="0.25">
      <c r="G268" s="71" t="s">
        <v>2</v>
      </c>
      <c r="H268" s="72"/>
      <c r="I268" s="72"/>
      <c r="J268" s="72"/>
      <c r="K268" s="72"/>
      <c r="L268" s="72"/>
      <c r="M268" s="72"/>
      <c r="N268" s="72"/>
      <c r="O268" s="75" t="s">
        <v>3</v>
      </c>
      <c r="P268" s="75"/>
      <c r="Q268" s="66" t="s">
        <v>76</v>
      </c>
      <c r="R268" s="67"/>
      <c r="U268" s="22"/>
      <c r="V268" s="22"/>
      <c r="W268" s="22"/>
      <c r="X268" s="22"/>
      <c r="Y268" s="24"/>
    </row>
    <row r="269" spans="7:26" ht="46.5" customHeight="1" x14ac:dyDescent="0.25">
      <c r="G269" s="73"/>
      <c r="H269" s="74"/>
      <c r="I269" s="74"/>
      <c r="J269" s="74"/>
      <c r="K269" s="74"/>
      <c r="L269" s="74"/>
      <c r="M269" s="74"/>
      <c r="N269" s="74"/>
      <c r="O269" s="76"/>
      <c r="P269" s="76"/>
      <c r="Q269" s="68"/>
      <c r="R269" s="69"/>
      <c r="U269" s="22"/>
      <c r="V269" s="22"/>
      <c r="W269" s="22"/>
      <c r="X269" s="22"/>
      <c r="Y269" s="24"/>
    </row>
    <row r="270" spans="7:26" x14ac:dyDescent="0.25">
      <c r="G270" s="77" t="s">
        <v>72</v>
      </c>
      <c r="H270" s="78"/>
      <c r="I270" s="78"/>
      <c r="J270" s="78"/>
      <c r="K270" s="78"/>
      <c r="L270" s="78"/>
      <c r="M270" s="78"/>
      <c r="N270" s="78"/>
      <c r="O270" s="79">
        <f>Arkusz10!A2</f>
        <v>474</v>
      </c>
      <c r="P270" s="79"/>
      <c r="Q270" s="56">
        <f>Arkusz10!A3</f>
        <v>404</v>
      </c>
      <c r="R270" s="57"/>
      <c r="U270" s="22"/>
      <c r="V270" s="22"/>
      <c r="W270" s="22"/>
      <c r="X270" s="22"/>
      <c r="Y270" s="24"/>
    </row>
    <row r="271" spans="7:26" x14ac:dyDescent="0.25">
      <c r="G271" s="80" t="s">
        <v>73</v>
      </c>
      <c r="H271" s="81"/>
      <c r="I271" s="81"/>
      <c r="J271" s="81"/>
      <c r="K271" s="81"/>
      <c r="L271" s="81"/>
      <c r="M271" s="81"/>
      <c r="N271" s="81"/>
      <c r="O271" s="82">
        <f>Arkusz10!A4</f>
        <v>106</v>
      </c>
      <c r="P271" s="82"/>
      <c r="Q271" s="62">
        <f>Arkusz10!A5</f>
        <v>66</v>
      </c>
      <c r="R271" s="63"/>
      <c r="U271" s="22"/>
      <c r="V271" s="22"/>
      <c r="W271" s="22"/>
      <c r="X271" s="22"/>
      <c r="Y271" s="24"/>
    </row>
    <row r="272" spans="7:26" x14ac:dyDescent="0.25">
      <c r="G272" s="77" t="s">
        <v>74</v>
      </c>
      <c r="H272" s="78"/>
      <c r="I272" s="78"/>
      <c r="J272" s="78"/>
      <c r="K272" s="78"/>
      <c r="L272" s="78"/>
      <c r="M272" s="78"/>
      <c r="N272" s="78"/>
      <c r="O272" s="79">
        <f>Arkusz10!A6</f>
        <v>20</v>
      </c>
      <c r="P272" s="79"/>
      <c r="Q272" s="56">
        <f>Arkusz10!A7</f>
        <v>30</v>
      </c>
      <c r="R272" s="57"/>
      <c r="U272" s="22"/>
      <c r="V272" s="22"/>
      <c r="W272" s="22"/>
      <c r="X272" s="22"/>
      <c r="Y272" s="24"/>
    </row>
    <row r="273" spans="7:26" ht="15.75" thickBot="1" x14ac:dyDescent="0.3">
      <c r="G273" s="100" t="s">
        <v>75</v>
      </c>
      <c r="H273" s="101"/>
      <c r="I273" s="101"/>
      <c r="J273" s="101"/>
      <c r="K273" s="101"/>
      <c r="L273" s="101"/>
      <c r="M273" s="101"/>
      <c r="N273" s="101"/>
      <c r="O273" s="99">
        <f>Arkusz10!A8</f>
        <v>1</v>
      </c>
      <c r="P273" s="99"/>
      <c r="Q273" s="58">
        <f>Arkusz10!A9</f>
        <v>6</v>
      </c>
      <c r="R273" s="59"/>
      <c r="U273" s="22"/>
      <c r="V273" s="22"/>
      <c r="W273" s="22"/>
      <c r="X273" s="22"/>
      <c r="Y273" s="24"/>
    </row>
    <row r="274" spans="7:26" ht="15.75" thickBot="1" x14ac:dyDescent="0.3">
      <c r="G274" s="102" t="s">
        <v>71</v>
      </c>
      <c r="H274" s="103"/>
      <c r="I274" s="103"/>
      <c r="J274" s="103"/>
      <c r="K274" s="103"/>
      <c r="L274" s="103"/>
      <c r="M274" s="103"/>
      <c r="N274" s="103"/>
      <c r="O274" s="64">
        <f>SUM(O270:O273)</f>
        <v>601</v>
      </c>
      <c r="P274" s="64"/>
      <c r="Q274" s="60">
        <f>SUM(Q270:Q273)</f>
        <v>506</v>
      </c>
      <c r="R274" s="61"/>
      <c r="U274" s="22"/>
      <c r="V274" s="22"/>
      <c r="W274" s="22"/>
      <c r="X274" s="22"/>
      <c r="Y274" s="24"/>
    </row>
    <row r="275" spans="7:26" x14ac:dyDescent="0.25">
      <c r="V275" s="22"/>
      <c r="W275" s="22"/>
      <c r="X275" s="22"/>
      <c r="Y275" s="24"/>
      <c r="Z275" s="22"/>
    </row>
    <row r="276" spans="7:26" x14ac:dyDescent="0.25">
      <c r="V276" s="22"/>
      <c r="W276" s="22"/>
      <c r="X276" s="22"/>
      <c r="Y276" s="24"/>
      <c r="Z276" s="22"/>
    </row>
    <row r="277" spans="7:26" ht="15.75" thickBot="1" x14ac:dyDescent="0.3">
      <c r="V277" s="22"/>
      <c r="W277" s="22"/>
      <c r="X277" s="22"/>
      <c r="Y277" s="24"/>
      <c r="Z277" s="22"/>
    </row>
    <row r="278" spans="7:26" ht="24.95" customHeight="1" x14ac:dyDescent="0.25">
      <c r="G278" s="83" t="s">
        <v>2</v>
      </c>
      <c r="H278" s="84"/>
      <c r="I278" s="84"/>
      <c r="J278" s="84"/>
      <c r="K278" s="84" t="s">
        <v>3</v>
      </c>
      <c r="L278" s="84"/>
      <c r="M278" s="87" t="str">
        <f>CONCATENATE("decyzje ",Arkusz18!C2," - ",Arkusz18!B2," r.")</f>
        <v>decyzje 01.01.2018 - 31.07.2018 r.</v>
      </c>
      <c r="N278" s="87"/>
      <c r="O278" s="87"/>
      <c r="P278" s="87"/>
      <c r="Q278" s="87"/>
      <c r="R278" s="88"/>
      <c r="V278" s="22"/>
      <c r="W278" s="22"/>
      <c r="X278" s="22"/>
      <c r="Y278" s="24"/>
      <c r="Z278" s="22"/>
    </row>
    <row r="279" spans="7:26" ht="60.75" customHeight="1" x14ac:dyDescent="0.25">
      <c r="G279" s="85"/>
      <c r="H279" s="86"/>
      <c r="I279" s="86"/>
      <c r="J279" s="86"/>
      <c r="K279" s="86"/>
      <c r="L279" s="86"/>
      <c r="M279" s="89" t="s">
        <v>23</v>
      </c>
      <c r="N279" s="89"/>
      <c r="O279" s="89" t="s">
        <v>24</v>
      </c>
      <c r="P279" s="89"/>
      <c r="Q279" s="89" t="s">
        <v>25</v>
      </c>
      <c r="R279" s="106"/>
      <c r="V279" s="22"/>
      <c r="W279" s="22"/>
      <c r="X279" s="22"/>
      <c r="Y279" s="24"/>
      <c r="Z279" s="22"/>
    </row>
    <row r="280" spans="7:26" x14ac:dyDescent="0.25">
      <c r="G280" s="257" t="s">
        <v>32</v>
      </c>
      <c r="H280" s="258"/>
      <c r="I280" s="258"/>
      <c r="J280" s="258"/>
      <c r="K280" s="241">
        <f>Arkusz11!B5</f>
        <v>113603</v>
      </c>
      <c r="L280" s="241"/>
      <c r="M280" s="90">
        <f>Arkusz11!B3</f>
        <v>65745</v>
      </c>
      <c r="N280" s="90"/>
      <c r="O280" s="90">
        <f>Arkusz11!B2</f>
        <v>12343</v>
      </c>
      <c r="P280" s="90"/>
      <c r="Q280" s="90">
        <f>Arkusz11!B4</f>
        <v>4264</v>
      </c>
      <c r="R280" s="91"/>
      <c r="V280" s="22"/>
      <c r="W280" s="22"/>
      <c r="X280" s="22"/>
      <c r="Y280" s="24"/>
      <c r="Z280" s="22"/>
    </row>
    <row r="281" spans="7:26" x14ac:dyDescent="0.25">
      <c r="G281" s="255" t="s">
        <v>33</v>
      </c>
      <c r="H281" s="256"/>
      <c r="I281" s="256"/>
      <c r="J281" s="256"/>
      <c r="K281" s="254">
        <f>Arkusz11!B13</f>
        <v>10274</v>
      </c>
      <c r="L281" s="254"/>
      <c r="M281" s="298">
        <f>Arkusz11!B11</f>
        <v>8383</v>
      </c>
      <c r="N281" s="298"/>
      <c r="O281" s="298">
        <f>Arkusz11!B10</f>
        <v>839</v>
      </c>
      <c r="P281" s="298"/>
      <c r="Q281" s="298">
        <f>Arkusz11!B12</f>
        <v>447</v>
      </c>
      <c r="R281" s="299"/>
      <c r="V281" s="22"/>
      <c r="W281" s="22"/>
      <c r="X281" s="22"/>
      <c r="Y281" s="24"/>
      <c r="Z281" s="22"/>
    </row>
    <row r="282" spans="7:26" ht="15.75" thickBot="1" x14ac:dyDescent="0.3">
      <c r="G282" s="97" t="s">
        <v>22</v>
      </c>
      <c r="H282" s="98"/>
      <c r="I282" s="98"/>
      <c r="J282" s="98"/>
      <c r="K282" s="247">
        <f>Arkusz11!B9</f>
        <v>1838</v>
      </c>
      <c r="L282" s="247"/>
      <c r="M282" s="245">
        <f>Arkusz11!B7</f>
        <v>1060</v>
      </c>
      <c r="N282" s="245"/>
      <c r="O282" s="245">
        <f>Arkusz11!B6</f>
        <v>299</v>
      </c>
      <c r="P282" s="245"/>
      <c r="Q282" s="245">
        <f>Arkusz11!B8</f>
        <v>282</v>
      </c>
      <c r="R282" s="246"/>
      <c r="V282" s="22"/>
      <c r="W282" s="22"/>
      <c r="X282" s="22"/>
      <c r="Y282" s="24"/>
      <c r="Z282" s="22"/>
    </row>
    <row r="283" spans="7:26" ht="15.75" thickBot="1" x14ac:dyDescent="0.3">
      <c r="G283" s="239" t="s">
        <v>71</v>
      </c>
      <c r="H283" s="240"/>
      <c r="I283" s="240"/>
      <c r="J283" s="240"/>
      <c r="K283" s="250">
        <f>SUM(K280:L282)</f>
        <v>125715</v>
      </c>
      <c r="L283" s="250"/>
      <c r="M283" s="250">
        <f t="shared" ref="M283" si="7">SUM(M280:N282)</f>
        <v>75188</v>
      </c>
      <c r="N283" s="250"/>
      <c r="O283" s="250">
        <f t="shared" ref="O283" si="8">SUM(O280:P282)</f>
        <v>13481</v>
      </c>
      <c r="P283" s="250"/>
      <c r="Q283" s="250">
        <f t="shared" ref="Q283" si="9">SUM(Q280:R282)</f>
        <v>4993</v>
      </c>
      <c r="R283" s="251"/>
      <c r="S283" s="51"/>
      <c r="V283" s="22"/>
      <c r="W283" s="22"/>
      <c r="X283" s="22"/>
      <c r="Y283" s="24"/>
      <c r="Z283" s="22"/>
    </row>
    <row r="284" spans="7:26" x14ac:dyDescent="0.25">
      <c r="V284" s="22"/>
      <c r="W284" s="22"/>
      <c r="X284" s="22"/>
      <c r="Y284" s="24"/>
      <c r="Z284" s="22"/>
    </row>
    <row r="285" spans="7:26" x14ac:dyDescent="0.25">
      <c r="V285" s="22"/>
      <c r="W285" s="22"/>
      <c r="X285" s="22"/>
      <c r="Y285" s="24"/>
      <c r="Z285" s="22"/>
    </row>
    <row r="286" spans="7:26" x14ac:dyDescent="0.25">
      <c r="V286" s="22"/>
      <c r="W286" s="22"/>
      <c r="X286" s="22"/>
      <c r="Y286" s="24"/>
      <c r="Z286" s="22"/>
    </row>
    <row r="287" spans="7:26" ht="15" customHeight="1" x14ac:dyDescent="0.25"/>
    <row r="288" spans="7:26" x14ac:dyDescent="0.25">
      <c r="N288" s="25"/>
      <c r="O288" s="25"/>
      <c r="P288" s="25"/>
      <c r="Q288" s="25"/>
      <c r="R288" s="25"/>
      <c r="S288" s="25"/>
      <c r="T288" s="25"/>
      <c r="U288" s="25"/>
      <c r="V288" s="26"/>
      <c r="W288" s="25"/>
      <c r="X288" s="27"/>
      <c r="Y288" s="28"/>
      <c r="Z288" s="27"/>
    </row>
    <row r="303" spans="7:18" ht="15.75" thickBot="1" x14ac:dyDescent="0.3"/>
    <row r="304" spans="7:18" x14ac:dyDescent="0.25">
      <c r="G304" s="71" t="s">
        <v>2</v>
      </c>
      <c r="H304" s="72"/>
      <c r="I304" s="72"/>
      <c r="J304" s="72"/>
      <c r="K304" s="72"/>
      <c r="L304" s="72"/>
      <c r="M304" s="72"/>
      <c r="N304" s="72"/>
      <c r="O304" s="75" t="s">
        <v>3</v>
      </c>
      <c r="P304" s="75"/>
      <c r="Q304" s="66" t="s">
        <v>76</v>
      </c>
      <c r="R304" s="67"/>
    </row>
    <row r="305" spans="1:25" ht="49.5" customHeight="1" x14ac:dyDescent="0.25">
      <c r="G305" s="73"/>
      <c r="H305" s="74"/>
      <c r="I305" s="74"/>
      <c r="J305" s="74"/>
      <c r="K305" s="74"/>
      <c r="L305" s="74"/>
      <c r="M305" s="74"/>
      <c r="N305" s="74"/>
      <c r="O305" s="76"/>
      <c r="P305" s="76"/>
      <c r="Q305" s="68"/>
      <c r="R305" s="69"/>
    </row>
    <row r="306" spans="1:25" x14ac:dyDescent="0.25">
      <c r="G306" s="77" t="s">
        <v>72</v>
      </c>
      <c r="H306" s="78"/>
      <c r="I306" s="78"/>
      <c r="J306" s="78"/>
      <c r="K306" s="78"/>
      <c r="L306" s="78"/>
      <c r="M306" s="78"/>
      <c r="N306" s="78"/>
      <c r="O306" s="79">
        <f>Arkusz12!A2</f>
        <v>4071</v>
      </c>
      <c r="P306" s="79"/>
      <c r="Q306" s="56">
        <f>Arkusz12!A3</f>
        <v>4501</v>
      </c>
      <c r="R306" s="57"/>
    </row>
    <row r="307" spans="1:25" x14ac:dyDescent="0.25">
      <c r="G307" s="80" t="s">
        <v>73</v>
      </c>
      <c r="H307" s="81"/>
      <c r="I307" s="81"/>
      <c r="J307" s="81"/>
      <c r="K307" s="81"/>
      <c r="L307" s="81"/>
      <c r="M307" s="81"/>
      <c r="N307" s="81"/>
      <c r="O307" s="82">
        <f>Arkusz12!A4</f>
        <v>410</v>
      </c>
      <c r="P307" s="82"/>
      <c r="Q307" s="62">
        <f>Arkusz12!A5</f>
        <v>651</v>
      </c>
      <c r="R307" s="63"/>
    </row>
    <row r="308" spans="1:25" x14ac:dyDescent="0.25">
      <c r="G308" s="77" t="s">
        <v>74</v>
      </c>
      <c r="H308" s="78"/>
      <c r="I308" s="78"/>
      <c r="J308" s="78"/>
      <c r="K308" s="78"/>
      <c r="L308" s="78"/>
      <c r="M308" s="78"/>
      <c r="N308" s="78"/>
      <c r="O308" s="79">
        <f>Arkusz12!A6</f>
        <v>177</v>
      </c>
      <c r="P308" s="79"/>
      <c r="Q308" s="56">
        <f>Arkusz12!A7</f>
        <v>191</v>
      </c>
      <c r="R308" s="57"/>
    </row>
    <row r="309" spans="1:25" ht="15.75" thickBot="1" x14ac:dyDescent="0.3">
      <c r="G309" s="100" t="s">
        <v>75</v>
      </c>
      <c r="H309" s="101"/>
      <c r="I309" s="101"/>
      <c r="J309" s="101"/>
      <c r="K309" s="101"/>
      <c r="L309" s="101"/>
      <c r="M309" s="101"/>
      <c r="N309" s="101"/>
      <c r="O309" s="99">
        <f>Arkusz12!A8</f>
        <v>11</v>
      </c>
      <c r="P309" s="99"/>
      <c r="Q309" s="58">
        <f>Arkusz12!A9</f>
        <v>6</v>
      </c>
      <c r="R309" s="59"/>
    </row>
    <row r="310" spans="1:25" ht="15.75" thickBot="1" x14ac:dyDescent="0.3">
      <c r="G310" s="102" t="s">
        <v>71</v>
      </c>
      <c r="H310" s="103"/>
      <c r="I310" s="103"/>
      <c r="J310" s="103"/>
      <c r="K310" s="103"/>
      <c r="L310" s="103"/>
      <c r="M310" s="103"/>
      <c r="N310" s="103"/>
      <c r="O310" s="64">
        <f>SUM(O306:P309)</f>
        <v>4669</v>
      </c>
      <c r="P310" s="64"/>
      <c r="Q310" s="64">
        <f>SUM(Q306:R309)</f>
        <v>5349</v>
      </c>
      <c r="R310" s="65"/>
    </row>
    <row r="313" spans="1:25" x14ac:dyDescent="0.25">
      <c r="A313" s="150" t="s">
        <v>171</v>
      </c>
      <c r="B313" s="151"/>
      <c r="C313" s="151"/>
      <c r="D313" s="151"/>
      <c r="E313" s="151"/>
      <c r="F313" s="151"/>
      <c r="G313" s="151"/>
      <c r="H313" s="151"/>
      <c r="I313" s="151"/>
      <c r="J313" s="151"/>
      <c r="K313" s="151"/>
      <c r="L313" s="151"/>
      <c r="M313" s="151"/>
      <c r="N313" s="151"/>
      <c r="O313" s="151"/>
      <c r="P313" s="151"/>
      <c r="Q313" s="151"/>
      <c r="R313" s="151"/>
      <c r="S313" s="151"/>
      <c r="T313" s="151"/>
      <c r="U313" s="151"/>
      <c r="V313" s="151"/>
      <c r="W313" s="151"/>
      <c r="X313" s="151"/>
      <c r="Y313" s="151"/>
    </row>
    <row r="314" spans="1:25" x14ac:dyDescent="0.25">
      <c r="A314" s="151"/>
      <c r="B314" s="151"/>
      <c r="C314" s="151"/>
      <c r="D314" s="151"/>
      <c r="E314" s="151"/>
      <c r="F314" s="151"/>
      <c r="G314" s="151"/>
      <c r="H314" s="151"/>
      <c r="I314" s="151"/>
      <c r="J314" s="151"/>
      <c r="K314" s="151"/>
      <c r="L314" s="151"/>
      <c r="M314" s="151"/>
      <c r="N314" s="151"/>
      <c r="O314" s="151"/>
      <c r="P314" s="151"/>
      <c r="Q314" s="151"/>
      <c r="R314" s="151"/>
      <c r="S314" s="151"/>
      <c r="T314" s="151"/>
      <c r="U314" s="151"/>
      <c r="V314" s="151"/>
      <c r="W314" s="151"/>
      <c r="X314" s="151"/>
      <c r="Y314" s="151"/>
    </row>
    <row r="315" spans="1:25" x14ac:dyDescent="0.25">
      <c r="A315" s="151"/>
      <c r="B315" s="151"/>
      <c r="C315" s="151"/>
      <c r="D315" s="151"/>
      <c r="E315" s="151"/>
      <c r="F315" s="151"/>
      <c r="G315" s="151"/>
      <c r="H315" s="151"/>
      <c r="I315" s="151"/>
      <c r="J315" s="151"/>
      <c r="K315" s="151"/>
      <c r="L315" s="151"/>
      <c r="M315" s="151"/>
      <c r="N315" s="151"/>
      <c r="O315" s="151"/>
      <c r="P315" s="151"/>
      <c r="Q315" s="151"/>
      <c r="R315" s="151"/>
      <c r="S315" s="151"/>
      <c r="T315" s="151"/>
      <c r="U315" s="151"/>
      <c r="V315" s="151"/>
      <c r="W315" s="151"/>
      <c r="X315" s="151"/>
      <c r="Y315" s="151"/>
    </row>
    <row r="316" spans="1:25" x14ac:dyDescent="0.25">
      <c r="A316" s="151"/>
      <c r="B316" s="151"/>
      <c r="C316" s="151"/>
      <c r="D316" s="151"/>
      <c r="E316" s="151"/>
      <c r="F316" s="151"/>
      <c r="G316" s="151"/>
      <c r="H316" s="151"/>
      <c r="I316" s="151"/>
      <c r="J316" s="151"/>
      <c r="K316" s="151"/>
      <c r="L316" s="151"/>
      <c r="M316" s="151"/>
      <c r="N316" s="151"/>
      <c r="O316" s="151"/>
      <c r="P316" s="151"/>
      <c r="Q316" s="151"/>
      <c r="R316" s="151"/>
      <c r="S316" s="151"/>
      <c r="T316" s="151"/>
      <c r="U316" s="151"/>
      <c r="V316" s="151"/>
      <c r="W316" s="151"/>
      <c r="X316" s="151"/>
      <c r="Y316" s="151"/>
    </row>
    <row r="317" spans="1:25" x14ac:dyDescent="0.25">
      <c r="A317" s="151"/>
      <c r="B317" s="151"/>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row>
    <row r="318" spans="1:25" x14ac:dyDescent="0.25">
      <c r="A318" s="151"/>
      <c r="B318" s="151"/>
      <c r="C318" s="151"/>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row>
    <row r="319" spans="1:25" x14ac:dyDescent="0.25">
      <c r="A319" s="151"/>
      <c r="B319" s="151"/>
      <c r="C319" s="151"/>
      <c r="D319" s="151"/>
      <c r="E319" s="151"/>
      <c r="F319" s="151"/>
      <c r="G319" s="151"/>
      <c r="H319" s="151"/>
      <c r="I319" s="151"/>
      <c r="J319" s="151"/>
      <c r="K319" s="151"/>
      <c r="L319" s="151"/>
      <c r="M319" s="151"/>
      <c r="N319" s="151"/>
      <c r="O319" s="151"/>
      <c r="P319" s="151"/>
      <c r="Q319" s="151"/>
      <c r="R319" s="151"/>
      <c r="S319" s="151"/>
      <c r="T319" s="151"/>
      <c r="U319" s="151"/>
      <c r="V319" s="151"/>
      <c r="W319" s="151"/>
      <c r="X319" s="151"/>
      <c r="Y319" s="151"/>
    </row>
    <row r="320" spans="1:25" x14ac:dyDescent="0.25">
      <c r="A320" s="151"/>
      <c r="B320" s="151"/>
      <c r="C320" s="151"/>
      <c r="D320" s="151"/>
      <c r="E320" s="151"/>
      <c r="F320" s="151"/>
      <c r="G320" s="151"/>
      <c r="H320" s="151"/>
      <c r="I320" s="151"/>
      <c r="J320" s="151"/>
      <c r="K320" s="151"/>
      <c r="L320" s="151"/>
      <c r="M320" s="151"/>
      <c r="N320" s="151"/>
      <c r="O320" s="151"/>
      <c r="P320" s="151"/>
      <c r="Q320" s="151"/>
      <c r="R320" s="151"/>
      <c r="S320" s="151"/>
      <c r="T320" s="151"/>
      <c r="U320" s="151"/>
      <c r="V320" s="151"/>
      <c r="W320" s="151"/>
      <c r="X320" s="151"/>
      <c r="Y320" s="151"/>
    </row>
    <row r="321" spans="1:25" s="52" customFormat="1" x14ac:dyDescent="0.25">
      <c r="A321" s="151"/>
      <c r="B321" s="151"/>
      <c r="C321" s="151"/>
      <c r="D321" s="151"/>
      <c r="E321" s="151"/>
      <c r="F321" s="151"/>
      <c r="G321" s="151"/>
      <c r="H321" s="151"/>
      <c r="I321" s="151"/>
      <c r="J321" s="151"/>
      <c r="K321" s="151"/>
      <c r="L321" s="151"/>
      <c r="M321" s="151"/>
      <c r="N321" s="151"/>
      <c r="O321" s="151"/>
      <c r="P321" s="151"/>
      <c r="Q321" s="151"/>
      <c r="R321" s="151"/>
      <c r="S321" s="151"/>
      <c r="T321" s="151"/>
      <c r="U321" s="151"/>
      <c r="V321" s="151"/>
      <c r="W321" s="151"/>
      <c r="X321" s="151"/>
      <c r="Y321" s="151"/>
    </row>
    <row r="322" spans="1:25" s="52" customFormat="1" x14ac:dyDescent="0.25">
      <c r="A322" s="151"/>
      <c r="B322" s="151"/>
      <c r="C322" s="151"/>
      <c r="D322" s="151"/>
      <c r="E322" s="151"/>
      <c r="F322" s="151"/>
      <c r="G322" s="151"/>
      <c r="H322" s="151"/>
      <c r="I322" s="151"/>
      <c r="J322" s="151"/>
      <c r="K322" s="151"/>
      <c r="L322" s="151"/>
      <c r="M322" s="151"/>
      <c r="N322" s="151"/>
      <c r="O322" s="151"/>
      <c r="P322" s="151"/>
      <c r="Q322" s="151"/>
      <c r="R322" s="151"/>
      <c r="S322" s="151"/>
      <c r="T322" s="151"/>
      <c r="U322" s="151"/>
      <c r="V322" s="151"/>
      <c r="W322" s="151"/>
      <c r="X322" s="151"/>
      <c r="Y322" s="151"/>
    </row>
    <row r="323" spans="1:25" s="52" customFormat="1" x14ac:dyDescent="0.25">
      <c r="A323" s="151"/>
      <c r="B323" s="151"/>
      <c r="C323" s="151"/>
      <c r="D323" s="151"/>
      <c r="E323" s="151"/>
      <c r="F323" s="151"/>
      <c r="G323" s="151"/>
      <c r="H323" s="151"/>
      <c r="I323" s="151"/>
      <c r="J323" s="151"/>
      <c r="K323" s="151"/>
      <c r="L323" s="151"/>
      <c r="M323" s="151"/>
      <c r="N323" s="151"/>
      <c r="O323" s="151"/>
      <c r="P323" s="151"/>
      <c r="Q323" s="151"/>
      <c r="R323" s="151"/>
      <c r="S323" s="151"/>
      <c r="T323" s="151"/>
      <c r="U323" s="151"/>
      <c r="V323" s="151"/>
      <c r="W323" s="151"/>
      <c r="X323" s="151"/>
      <c r="Y323" s="151"/>
    </row>
    <row r="324" spans="1:25" s="52" customFormat="1" x14ac:dyDescent="0.25">
      <c r="A324" s="151"/>
      <c r="B324" s="151"/>
      <c r="C324" s="151"/>
      <c r="D324" s="151"/>
      <c r="E324" s="151"/>
      <c r="F324" s="151"/>
      <c r="G324" s="151"/>
      <c r="H324" s="151"/>
      <c r="I324" s="151"/>
      <c r="J324" s="151"/>
      <c r="K324" s="151"/>
      <c r="L324" s="151"/>
      <c r="M324" s="151"/>
      <c r="N324" s="151"/>
      <c r="O324" s="151"/>
      <c r="P324" s="151"/>
      <c r="Q324" s="151"/>
      <c r="R324" s="151"/>
      <c r="S324" s="151"/>
      <c r="T324" s="151"/>
      <c r="U324" s="151"/>
      <c r="V324" s="151"/>
      <c r="W324" s="151"/>
      <c r="X324" s="151"/>
      <c r="Y324" s="151"/>
    </row>
    <row r="325" spans="1:25" s="52" customFormat="1" x14ac:dyDescent="0.25">
      <c r="A325" s="151"/>
      <c r="B325" s="151"/>
      <c r="C325" s="151"/>
      <c r="D325" s="151"/>
      <c r="E325" s="151"/>
      <c r="F325" s="151"/>
      <c r="G325" s="151"/>
      <c r="H325" s="151"/>
      <c r="I325" s="151"/>
      <c r="J325" s="151"/>
      <c r="K325" s="151"/>
      <c r="L325" s="151"/>
      <c r="M325" s="151"/>
      <c r="N325" s="151"/>
      <c r="O325" s="151"/>
      <c r="P325" s="151"/>
      <c r="Q325" s="151"/>
      <c r="R325" s="151"/>
      <c r="S325" s="151"/>
      <c r="T325" s="151"/>
      <c r="U325" s="151"/>
      <c r="V325" s="151"/>
      <c r="W325" s="151"/>
      <c r="X325" s="151"/>
      <c r="Y325" s="151"/>
    </row>
    <row r="326" spans="1:25" s="52" customFormat="1" x14ac:dyDescent="0.25">
      <c r="A326" s="151"/>
      <c r="B326" s="151"/>
      <c r="C326" s="151"/>
      <c r="D326" s="151"/>
      <c r="E326" s="151"/>
      <c r="F326" s="151"/>
      <c r="G326" s="151"/>
      <c r="H326" s="151"/>
      <c r="I326" s="151"/>
      <c r="J326" s="151"/>
      <c r="K326" s="151"/>
      <c r="L326" s="151"/>
      <c r="M326" s="151"/>
      <c r="N326" s="151"/>
      <c r="O326" s="151"/>
      <c r="P326" s="151"/>
      <c r="Q326" s="151"/>
      <c r="R326" s="151"/>
      <c r="S326" s="151"/>
      <c r="T326" s="151"/>
      <c r="U326" s="151"/>
      <c r="V326" s="151"/>
      <c r="W326" s="151"/>
      <c r="X326" s="151"/>
      <c r="Y326" s="151"/>
    </row>
    <row r="327" spans="1:25" s="52" customFormat="1" x14ac:dyDescent="0.25">
      <c r="A327" s="151"/>
      <c r="B327" s="151"/>
      <c r="C327" s="151"/>
      <c r="D327" s="151"/>
      <c r="E327" s="151"/>
      <c r="F327" s="151"/>
      <c r="G327" s="151"/>
      <c r="H327" s="151"/>
      <c r="I327" s="151"/>
      <c r="J327" s="151"/>
      <c r="K327" s="151"/>
      <c r="L327" s="151"/>
      <c r="M327" s="151"/>
      <c r="N327" s="151"/>
      <c r="O327" s="151"/>
      <c r="P327" s="151"/>
      <c r="Q327" s="151"/>
      <c r="R327" s="151"/>
      <c r="S327" s="151"/>
      <c r="T327" s="151"/>
      <c r="U327" s="151"/>
      <c r="V327" s="151"/>
      <c r="W327" s="151"/>
      <c r="X327" s="151"/>
      <c r="Y327" s="151"/>
    </row>
    <row r="328" spans="1:25" s="52" customFormat="1" x14ac:dyDescent="0.25">
      <c r="A328" s="151"/>
      <c r="B328" s="151"/>
      <c r="C328" s="151"/>
      <c r="D328" s="151"/>
      <c r="E328" s="151"/>
      <c r="F328" s="151"/>
      <c r="G328" s="151"/>
      <c r="H328" s="151"/>
      <c r="I328" s="151"/>
      <c r="J328" s="151"/>
      <c r="K328" s="151"/>
      <c r="L328" s="151"/>
      <c r="M328" s="151"/>
      <c r="N328" s="151"/>
      <c r="O328" s="151"/>
      <c r="P328" s="151"/>
      <c r="Q328" s="151"/>
      <c r="R328" s="151"/>
      <c r="S328" s="151"/>
      <c r="T328" s="151"/>
      <c r="U328" s="151"/>
      <c r="V328" s="151"/>
      <c r="W328" s="151"/>
      <c r="X328" s="151"/>
      <c r="Y328" s="151"/>
    </row>
    <row r="329" spans="1:25" s="52" customFormat="1" x14ac:dyDescent="0.25">
      <c r="A329" s="151"/>
      <c r="B329" s="151"/>
      <c r="C329" s="151"/>
      <c r="D329" s="151"/>
      <c r="E329" s="151"/>
      <c r="F329" s="151"/>
      <c r="G329" s="151"/>
      <c r="H329" s="151"/>
      <c r="I329" s="151"/>
      <c r="J329" s="151"/>
      <c r="K329" s="151"/>
      <c r="L329" s="151"/>
      <c r="M329" s="151"/>
      <c r="N329" s="151"/>
      <c r="O329" s="151"/>
      <c r="P329" s="151"/>
      <c r="Q329" s="151"/>
      <c r="R329" s="151"/>
      <c r="S329" s="151"/>
      <c r="T329" s="151"/>
      <c r="U329" s="151"/>
      <c r="V329" s="151"/>
      <c r="W329" s="151"/>
      <c r="X329" s="151"/>
      <c r="Y329" s="151"/>
    </row>
    <row r="330" spans="1:25" s="52" customFormat="1" x14ac:dyDescent="0.25">
      <c r="A330" s="151"/>
      <c r="B330" s="151"/>
      <c r="C330" s="151"/>
      <c r="D330" s="151"/>
      <c r="E330" s="151"/>
      <c r="F330" s="151"/>
      <c r="G330" s="151"/>
      <c r="H330" s="151"/>
      <c r="I330" s="151"/>
      <c r="J330" s="151"/>
      <c r="K330" s="151"/>
      <c r="L330" s="151"/>
      <c r="M330" s="151"/>
      <c r="N330" s="151"/>
      <c r="O330" s="151"/>
      <c r="P330" s="151"/>
      <c r="Q330" s="151"/>
      <c r="R330" s="151"/>
      <c r="S330" s="151"/>
      <c r="T330" s="151"/>
      <c r="U330" s="151"/>
      <c r="V330" s="151"/>
      <c r="W330" s="151"/>
      <c r="X330" s="151"/>
      <c r="Y330" s="151"/>
    </row>
    <row r="331" spans="1:25" s="52" customFormat="1" x14ac:dyDescent="0.25">
      <c r="A331" s="151"/>
      <c r="B331" s="151"/>
      <c r="C331" s="151"/>
      <c r="D331" s="151"/>
      <c r="E331" s="151"/>
      <c r="F331" s="151"/>
      <c r="G331" s="151"/>
      <c r="H331" s="151"/>
      <c r="I331" s="151"/>
      <c r="J331" s="151"/>
      <c r="K331" s="151"/>
      <c r="L331" s="151"/>
      <c r="M331" s="151"/>
      <c r="N331" s="151"/>
      <c r="O331" s="151"/>
      <c r="P331" s="151"/>
      <c r="Q331" s="151"/>
      <c r="R331" s="151"/>
      <c r="S331" s="151"/>
      <c r="T331" s="151"/>
      <c r="U331" s="151"/>
      <c r="V331" s="151"/>
      <c r="W331" s="151"/>
      <c r="X331" s="151"/>
      <c r="Y331" s="151"/>
    </row>
    <row r="332" spans="1:25" s="52" customFormat="1" x14ac:dyDescent="0.25">
      <c r="A332" s="151"/>
      <c r="B332" s="151"/>
      <c r="C332" s="151"/>
      <c r="D332" s="151"/>
      <c r="E332" s="151"/>
      <c r="F332" s="151"/>
      <c r="G332" s="151"/>
      <c r="H332" s="151"/>
      <c r="I332" s="151"/>
      <c r="J332" s="151"/>
      <c r="K332" s="151"/>
      <c r="L332" s="151"/>
      <c r="M332" s="151"/>
      <c r="N332" s="151"/>
      <c r="O332" s="151"/>
      <c r="P332" s="151"/>
      <c r="Q332" s="151"/>
      <c r="R332" s="151"/>
      <c r="S332" s="151"/>
      <c r="T332" s="151"/>
      <c r="U332" s="151"/>
      <c r="V332" s="151"/>
      <c r="W332" s="151"/>
      <c r="X332" s="151"/>
      <c r="Y332" s="151"/>
    </row>
    <row r="333" spans="1:25" s="52" customFormat="1" x14ac:dyDescent="0.25">
      <c r="A333" s="151"/>
      <c r="B333" s="151"/>
      <c r="C333" s="151"/>
      <c r="D333" s="151"/>
      <c r="E333" s="151"/>
      <c r="F333" s="151"/>
      <c r="G333" s="151"/>
      <c r="H333" s="151"/>
      <c r="I333" s="151"/>
      <c r="J333" s="151"/>
      <c r="K333" s="151"/>
      <c r="L333" s="151"/>
      <c r="M333" s="151"/>
      <c r="N333" s="151"/>
      <c r="O333" s="151"/>
      <c r="P333" s="151"/>
      <c r="Q333" s="151"/>
      <c r="R333" s="151"/>
      <c r="S333" s="151"/>
      <c r="T333" s="151"/>
      <c r="U333" s="151"/>
      <c r="V333" s="151"/>
      <c r="W333" s="151"/>
      <c r="X333" s="151"/>
      <c r="Y333" s="151"/>
    </row>
    <row r="334" spans="1:25" s="52" customFormat="1" x14ac:dyDescent="0.25">
      <c r="A334" s="151"/>
      <c r="B334" s="151"/>
      <c r="C334" s="151"/>
      <c r="D334" s="151"/>
      <c r="E334" s="151"/>
      <c r="F334" s="151"/>
      <c r="G334" s="151"/>
      <c r="H334" s="151"/>
      <c r="I334" s="151"/>
      <c r="J334" s="151"/>
      <c r="K334" s="151"/>
      <c r="L334" s="151"/>
      <c r="M334" s="151"/>
      <c r="N334" s="151"/>
      <c r="O334" s="151"/>
      <c r="P334" s="151"/>
      <c r="Q334" s="151"/>
      <c r="R334" s="151"/>
      <c r="S334" s="151"/>
      <c r="T334" s="151"/>
      <c r="U334" s="151"/>
      <c r="V334" s="151"/>
      <c r="W334" s="151"/>
      <c r="X334" s="151"/>
      <c r="Y334" s="151"/>
    </row>
    <row r="335" spans="1:25" s="52" customFormat="1" x14ac:dyDescent="0.25">
      <c r="A335" s="151"/>
      <c r="B335" s="151"/>
      <c r="C335" s="151"/>
      <c r="D335" s="151"/>
      <c r="E335" s="151"/>
      <c r="F335" s="151"/>
      <c r="G335" s="151"/>
      <c r="H335" s="151"/>
      <c r="I335" s="151"/>
      <c r="J335" s="151"/>
      <c r="K335" s="151"/>
      <c r="L335" s="151"/>
      <c r="M335" s="151"/>
      <c r="N335" s="151"/>
      <c r="O335" s="151"/>
      <c r="P335" s="151"/>
      <c r="Q335" s="151"/>
      <c r="R335" s="151"/>
      <c r="S335" s="151"/>
      <c r="T335" s="151"/>
      <c r="U335" s="151"/>
      <c r="V335" s="151"/>
      <c r="W335" s="151"/>
      <c r="X335" s="151"/>
      <c r="Y335" s="151"/>
    </row>
    <row r="336" spans="1:25" s="52" customFormat="1" x14ac:dyDescent="0.25">
      <c r="A336" s="151"/>
      <c r="B336" s="151"/>
      <c r="C336" s="151"/>
      <c r="D336" s="151"/>
      <c r="E336" s="151"/>
      <c r="F336" s="151"/>
      <c r="G336" s="151"/>
      <c r="H336" s="151"/>
      <c r="I336" s="151"/>
      <c r="J336" s="151"/>
      <c r="K336" s="151"/>
      <c r="L336" s="151"/>
      <c r="M336" s="151"/>
      <c r="N336" s="151"/>
      <c r="O336" s="151"/>
      <c r="P336" s="151"/>
      <c r="Q336" s="151"/>
      <c r="R336" s="151"/>
      <c r="S336" s="151"/>
      <c r="T336" s="151"/>
      <c r="U336" s="151"/>
      <c r="V336" s="151"/>
      <c r="W336" s="151"/>
      <c r="X336" s="151"/>
      <c r="Y336" s="151"/>
    </row>
    <row r="337" spans="1:25" s="52" customFormat="1" x14ac:dyDescent="0.25">
      <c r="A337" s="151"/>
      <c r="B337" s="151"/>
      <c r="C337" s="151"/>
      <c r="D337" s="151"/>
      <c r="E337" s="151"/>
      <c r="F337" s="151"/>
      <c r="G337" s="151"/>
      <c r="H337" s="151"/>
      <c r="I337" s="151"/>
      <c r="J337" s="151"/>
      <c r="K337" s="151"/>
      <c r="L337" s="151"/>
      <c r="M337" s="151"/>
      <c r="N337" s="151"/>
      <c r="O337" s="151"/>
      <c r="P337" s="151"/>
      <c r="Q337" s="151"/>
      <c r="R337" s="151"/>
      <c r="S337" s="151"/>
      <c r="T337" s="151"/>
      <c r="U337" s="151"/>
      <c r="V337" s="151"/>
      <c r="W337" s="151"/>
      <c r="X337" s="151"/>
      <c r="Y337" s="151"/>
    </row>
    <row r="338" spans="1:25" s="52" customFormat="1" x14ac:dyDescent="0.25">
      <c r="A338" s="151"/>
      <c r="B338" s="151"/>
      <c r="C338" s="151"/>
      <c r="D338" s="151"/>
      <c r="E338" s="151"/>
      <c r="F338" s="151"/>
      <c r="G338" s="151"/>
      <c r="H338" s="151"/>
      <c r="I338" s="151"/>
      <c r="J338" s="151"/>
      <c r="K338" s="151"/>
      <c r="L338" s="151"/>
      <c r="M338" s="151"/>
      <c r="N338" s="151"/>
      <c r="O338" s="151"/>
      <c r="P338" s="151"/>
      <c r="Q338" s="151"/>
      <c r="R338" s="151"/>
      <c r="S338" s="151"/>
      <c r="T338" s="151"/>
      <c r="U338" s="151"/>
      <c r="V338" s="151"/>
      <c r="W338" s="151"/>
      <c r="X338" s="151"/>
      <c r="Y338" s="151"/>
    </row>
    <row r="339" spans="1:25" s="52" customFormat="1" x14ac:dyDescent="0.25">
      <c r="A339" s="151"/>
      <c r="B339" s="151"/>
      <c r="C339" s="151"/>
      <c r="D339" s="151"/>
      <c r="E339" s="151"/>
      <c r="F339" s="151"/>
      <c r="G339" s="151"/>
      <c r="H339" s="151"/>
      <c r="I339" s="151"/>
      <c r="J339" s="151"/>
      <c r="K339" s="151"/>
      <c r="L339" s="151"/>
      <c r="M339" s="151"/>
      <c r="N339" s="151"/>
      <c r="O339" s="151"/>
      <c r="P339" s="151"/>
      <c r="Q339" s="151"/>
      <c r="R339" s="151"/>
      <c r="S339" s="151"/>
      <c r="T339" s="151"/>
      <c r="U339" s="151"/>
      <c r="V339" s="151"/>
      <c r="W339" s="151"/>
      <c r="X339" s="151"/>
      <c r="Y339" s="151"/>
    </row>
    <row r="340" spans="1:25" s="52" customFormat="1" x14ac:dyDescent="0.25">
      <c r="A340" s="151"/>
      <c r="B340" s="151"/>
      <c r="C340" s="151"/>
      <c r="D340" s="151"/>
      <c r="E340" s="151"/>
      <c r="F340" s="151"/>
      <c r="G340" s="151"/>
      <c r="H340" s="151"/>
      <c r="I340" s="151"/>
      <c r="J340" s="151"/>
      <c r="K340" s="151"/>
      <c r="L340" s="151"/>
      <c r="M340" s="151"/>
      <c r="N340" s="151"/>
      <c r="O340" s="151"/>
      <c r="P340" s="151"/>
      <c r="Q340" s="151"/>
      <c r="R340" s="151"/>
      <c r="S340" s="151"/>
      <c r="T340" s="151"/>
      <c r="U340" s="151"/>
      <c r="V340" s="151"/>
      <c r="W340" s="151"/>
      <c r="X340" s="151"/>
      <c r="Y340" s="151"/>
    </row>
    <row r="341" spans="1:25" s="52" customFormat="1" x14ac:dyDescent="0.25">
      <c r="A341" s="151"/>
      <c r="B341" s="151"/>
      <c r="C341" s="151"/>
      <c r="D341" s="151"/>
      <c r="E341" s="151"/>
      <c r="F341" s="151"/>
      <c r="G341" s="151"/>
      <c r="H341" s="151"/>
      <c r="I341" s="151"/>
      <c r="J341" s="151"/>
      <c r="K341" s="151"/>
      <c r="L341" s="151"/>
      <c r="M341" s="151"/>
      <c r="N341" s="151"/>
      <c r="O341" s="151"/>
      <c r="P341" s="151"/>
      <c r="Q341" s="151"/>
      <c r="R341" s="151"/>
      <c r="S341" s="151"/>
      <c r="T341" s="151"/>
      <c r="U341" s="151"/>
      <c r="V341" s="151"/>
      <c r="W341" s="151"/>
      <c r="X341" s="151"/>
      <c r="Y341" s="151"/>
    </row>
    <row r="342" spans="1:25" s="53" customFormat="1" x14ac:dyDescent="0.25">
      <c r="A342" s="151"/>
      <c r="B342" s="151"/>
      <c r="C342" s="151"/>
      <c r="D342" s="151"/>
      <c r="E342" s="151"/>
      <c r="F342" s="151"/>
      <c r="G342" s="151"/>
      <c r="H342" s="151"/>
      <c r="I342" s="151"/>
      <c r="J342" s="151"/>
      <c r="K342" s="151"/>
      <c r="L342" s="151"/>
      <c r="M342" s="151"/>
      <c r="N342" s="151"/>
      <c r="O342" s="151"/>
      <c r="P342" s="151"/>
      <c r="Q342" s="151"/>
      <c r="R342" s="151"/>
      <c r="S342" s="151"/>
      <c r="T342" s="151"/>
      <c r="U342" s="151"/>
      <c r="V342" s="151"/>
      <c r="W342" s="151"/>
      <c r="X342" s="151"/>
      <c r="Y342" s="151"/>
    </row>
    <row r="343" spans="1:25" s="52" customFormat="1" x14ac:dyDescent="0.25">
      <c r="A343" s="151"/>
      <c r="B343" s="151"/>
      <c r="C343" s="151"/>
      <c r="D343" s="151"/>
      <c r="E343" s="151"/>
      <c r="F343" s="151"/>
      <c r="G343" s="151"/>
      <c r="H343" s="151"/>
      <c r="I343" s="151"/>
      <c r="J343" s="151"/>
      <c r="K343" s="151"/>
      <c r="L343" s="151"/>
      <c r="M343" s="151"/>
      <c r="N343" s="151"/>
      <c r="O343" s="151"/>
      <c r="P343" s="151"/>
      <c r="Q343" s="151"/>
      <c r="R343" s="151"/>
      <c r="S343" s="151"/>
      <c r="T343" s="151"/>
      <c r="U343" s="151"/>
      <c r="V343" s="151"/>
      <c r="W343" s="151"/>
      <c r="X343" s="151"/>
      <c r="Y343" s="151"/>
    </row>
    <row r="344" spans="1:25" s="52" customFormat="1" x14ac:dyDescent="0.25">
      <c r="A344" s="151"/>
      <c r="B344" s="151"/>
      <c r="C344" s="151"/>
      <c r="D344" s="151"/>
      <c r="E344" s="151"/>
      <c r="F344" s="151"/>
      <c r="G344" s="151"/>
      <c r="H344" s="151"/>
      <c r="I344" s="151"/>
      <c r="J344" s="151"/>
      <c r="K344" s="151"/>
      <c r="L344" s="151"/>
      <c r="M344" s="151"/>
      <c r="N344" s="151"/>
      <c r="O344" s="151"/>
      <c r="P344" s="151"/>
      <c r="Q344" s="151"/>
      <c r="R344" s="151"/>
      <c r="S344" s="151"/>
      <c r="T344" s="151"/>
      <c r="U344" s="151"/>
      <c r="V344" s="151"/>
      <c r="W344" s="151"/>
      <c r="X344" s="151"/>
      <c r="Y344" s="151"/>
    </row>
    <row r="345" spans="1:25" s="52" customFormat="1" x14ac:dyDescent="0.25">
      <c r="A345" s="151"/>
      <c r="B345" s="151"/>
      <c r="C345" s="151"/>
      <c r="D345" s="151"/>
      <c r="E345" s="151"/>
      <c r="F345" s="151"/>
      <c r="G345" s="151"/>
      <c r="H345" s="151"/>
      <c r="I345" s="151"/>
      <c r="J345" s="151"/>
      <c r="K345" s="151"/>
      <c r="L345" s="151"/>
      <c r="M345" s="151"/>
      <c r="N345" s="151"/>
      <c r="O345" s="151"/>
      <c r="P345" s="151"/>
      <c r="Q345" s="151"/>
      <c r="R345" s="151"/>
      <c r="S345" s="151"/>
      <c r="T345" s="151"/>
      <c r="U345" s="151"/>
      <c r="V345" s="151"/>
      <c r="W345" s="151"/>
      <c r="X345" s="151"/>
      <c r="Y345" s="151"/>
    </row>
    <row r="346" spans="1:25" s="52" customFormat="1" x14ac:dyDescent="0.25">
      <c r="A346" s="151"/>
      <c r="B346" s="151"/>
      <c r="C346" s="151"/>
      <c r="D346" s="151"/>
      <c r="E346" s="151"/>
      <c r="F346" s="151"/>
      <c r="G346" s="151"/>
      <c r="H346" s="151"/>
      <c r="I346" s="151"/>
      <c r="J346" s="151"/>
      <c r="K346" s="151"/>
      <c r="L346" s="151"/>
      <c r="M346" s="151"/>
      <c r="N346" s="151"/>
      <c r="O346" s="151"/>
      <c r="P346" s="151"/>
      <c r="Q346" s="151"/>
      <c r="R346" s="151"/>
      <c r="S346" s="151"/>
      <c r="T346" s="151"/>
      <c r="U346" s="151"/>
      <c r="V346" s="151"/>
      <c r="W346" s="151"/>
      <c r="X346" s="151"/>
      <c r="Y346" s="151"/>
    </row>
    <row r="347" spans="1:25" s="53" customFormat="1" x14ac:dyDescent="0.25">
      <c r="A347" s="151"/>
      <c r="B347" s="151"/>
      <c r="C347" s="151"/>
      <c r="D347" s="151"/>
      <c r="E347" s="151"/>
      <c r="F347" s="151"/>
      <c r="G347" s="151"/>
      <c r="H347" s="151"/>
      <c r="I347" s="151"/>
      <c r="J347" s="151"/>
      <c r="K347" s="151"/>
      <c r="L347" s="151"/>
      <c r="M347" s="151"/>
      <c r="N347" s="151"/>
      <c r="O347" s="151"/>
      <c r="P347" s="151"/>
      <c r="Q347" s="151"/>
      <c r="R347" s="151"/>
      <c r="S347" s="151"/>
      <c r="T347" s="151"/>
      <c r="U347" s="151"/>
      <c r="V347" s="151"/>
      <c r="W347" s="151"/>
      <c r="X347" s="151"/>
      <c r="Y347" s="151"/>
    </row>
    <row r="348" spans="1:25" s="52" customFormat="1" x14ac:dyDescent="0.25">
      <c r="A348" s="151"/>
      <c r="B348" s="151"/>
      <c r="C348" s="151"/>
      <c r="D348" s="151"/>
      <c r="E348" s="151"/>
      <c r="F348" s="151"/>
      <c r="G348" s="151"/>
      <c r="H348" s="151"/>
      <c r="I348" s="151"/>
      <c r="J348" s="151"/>
      <c r="K348" s="151"/>
      <c r="L348" s="151"/>
      <c r="M348" s="151"/>
      <c r="N348" s="151"/>
      <c r="O348" s="151"/>
      <c r="P348" s="151"/>
      <c r="Q348" s="151"/>
      <c r="R348" s="151"/>
      <c r="S348" s="151"/>
      <c r="T348" s="151"/>
      <c r="U348" s="151"/>
      <c r="V348" s="151"/>
      <c r="W348" s="151"/>
      <c r="X348" s="151"/>
      <c r="Y348" s="151"/>
    </row>
    <row r="351" spans="1:25" ht="15" customHeight="1" x14ac:dyDescent="0.25">
      <c r="A351" s="152" t="s">
        <v>90</v>
      </c>
      <c r="B351" s="152"/>
      <c r="C351" s="152"/>
      <c r="D351" s="152"/>
      <c r="E351" s="152"/>
      <c r="F351" s="152"/>
      <c r="G351" s="152"/>
      <c r="H351" s="152"/>
      <c r="I351" s="152"/>
      <c r="J351" s="152"/>
      <c r="K351" s="152"/>
      <c r="L351" s="152"/>
      <c r="M351" s="152"/>
      <c r="N351" s="152"/>
      <c r="O351" s="152"/>
      <c r="P351" s="152"/>
      <c r="Q351" s="152"/>
      <c r="R351" s="152"/>
      <c r="S351" s="152"/>
      <c r="T351" s="152"/>
      <c r="U351" s="152"/>
    </row>
    <row r="352" spans="1:25" ht="25.5" customHeight="1" x14ac:dyDescent="0.25">
      <c r="A352" s="152"/>
      <c r="B352" s="152"/>
      <c r="C352" s="152"/>
      <c r="D352" s="152"/>
      <c r="E352" s="152"/>
      <c r="F352" s="152"/>
      <c r="G352" s="152"/>
      <c r="H352" s="152"/>
      <c r="I352" s="152"/>
      <c r="J352" s="152"/>
      <c r="K352" s="152"/>
      <c r="L352" s="152"/>
      <c r="M352" s="152"/>
      <c r="N352" s="152"/>
      <c r="O352" s="152"/>
      <c r="P352" s="152"/>
      <c r="Q352" s="152"/>
      <c r="R352" s="152"/>
      <c r="S352" s="152"/>
      <c r="T352" s="152"/>
      <c r="U352" s="152"/>
    </row>
    <row r="353" spans="1:26" ht="25.5" customHeight="1" thickBot="1" x14ac:dyDescent="0.3">
      <c r="A353" s="18"/>
      <c r="B353" s="18"/>
      <c r="C353" s="18"/>
      <c r="D353" s="18"/>
      <c r="E353" s="18"/>
      <c r="F353" s="18"/>
      <c r="G353" s="18"/>
      <c r="H353" s="18"/>
      <c r="I353" s="18"/>
      <c r="J353" s="18"/>
      <c r="K353" s="18"/>
      <c r="L353" s="70" t="str">
        <f>CONCATENATE(Arkusz18!C2," - ",Arkusz18!B2," r.")</f>
        <v>01.01.2018 - 31.07.2018 r.</v>
      </c>
      <c r="M353" s="70"/>
      <c r="N353" s="70"/>
      <c r="O353" s="70"/>
      <c r="P353" s="70"/>
      <c r="Q353" s="70"/>
      <c r="R353" s="70"/>
      <c r="S353" s="70"/>
      <c r="T353" s="70"/>
      <c r="U353" s="70"/>
      <c r="V353" s="70"/>
    </row>
    <row r="354" spans="1:26" ht="121.5" customHeight="1" x14ac:dyDescent="0.25">
      <c r="C354" s="174" t="s">
        <v>2</v>
      </c>
      <c r="D354" s="175"/>
      <c r="E354" s="175"/>
      <c r="F354" s="175"/>
      <c r="G354" s="175"/>
      <c r="H354" s="175"/>
      <c r="I354" s="175"/>
      <c r="J354" s="175"/>
      <c r="K354" s="175"/>
      <c r="L354" s="296" t="s">
        <v>78</v>
      </c>
      <c r="M354" s="296"/>
      <c r="N354" s="29" t="s">
        <v>11</v>
      </c>
      <c r="O354" s="29" t="s">
        <v>93</v>
      </c>
      <c r="P354" s="29" t="s">
        <v>83</v>
      </c>
      <c r="Q354" s="29" t="s">
        <v>50</v>
      </c>
      <c r="R354" s="29" t="s">
        <v>37</v>
      </c>
      <c r="S354" s="29" t="s">
        <v>4</v>
      </c>
      <c r="T354" s="29" t="s">
        <v>40</v>
      </c>
      <c r="U354" s="29" t="s">
        <v>82</v>
      </c>
      <c r="V354" s="296" t="s">
        <v>77</v>
      </c>
      <c r="W354" s="297"/>
      <c r="Y354" s="3"/>
      <c r="Z354" s="6"/>
    </row>
    <row r="355" spans="1:26" x14ac:dyDescent="0.25">
      <c r="C355" s="172" t="s">
        <v>32</v>
      </c>
      <c r="D355" s="173"/>
      <c r="E355" s="173"/>
      <c r="F355" s="173"/>
      <c r="G355" s="173"/>
      <c r="H355" s="173"/>
      <c r="I355" s="173"/>
      <c r="J355" s="173"/>
      <c r="K355" s="173"/>
      <c r="L355" s="90">
        <f>Arkusz13!C2</f>
        <v>4328</v>
      </c>
      <c r="M355" s="90"/>
      <c r="N355" s="30">
        <f>Arkusz13!C18</f>
        <v>214</v>
      </c>
      <c r="O355" s="30">
        <f>Arkusz13!C34</f>
        <v>289</v>
      </c>
      <c r="P355" s="30">
        <f>Arkusz13!C50</f>
        <v>181</v>
      </c>
      <c r="Q355" s="30">
        <f>Arkusz13!C66</f>
        <v>36</v>
      </c>
      <c r="R355" s="30">
        <f>Arkusz13!C82</f>
        <v>0</v>
      </c>
      <c r="S355" s="30">
        <f>Arkusz13!C98</f>
        <v>0</v>
      </c>
      <c r="T355" s="30">
        <f>Arkusz13!C114</f>
        <v>0</v>
      </c>
      <c r="U355" s="30">
        <f>Arkusz13!C130-SUM(N355:T355)</f>
        <v>1650</v>
      </c>
      <c r="V355" s="241">
        <f t="shared" ref="V355:V369" si="10">SUM(N355:U355)</f>
        <v>2370</v>
      </c>
      <c r="W355" s="262"/>
      <c r="Y355" s="3"/>
      <c r="Z355" s="6"/>
    </row>
    <row r="356" spans="1:26" x14ac:dyDescent="0.25">
      <c r="C356" s="170" t="s">
        <v>33</v>
      </c>
      <c r="D356" s="171"/>
      <c r="E356" s="171"/>
      <c r="F356" s="171"/>
      <c r="G356" s="171"/>
      <c r="H356" s="171"/>
      <c r="I356" s="171"/>
      <c r="J356" s="171"/>
      <c r="K356" s="171"/>
      <c r="L356" s="90">
        <f>Arkusz13!C3</f>
        <v>284</v>
      </c>
      <c r="M356" s="90"/>
      <c r="N356" s="30">
        <f>Arkusz13!C19</f>
        <v>75</v>
      </c>
      <c r="O356" s="30">
        <f>Arkusz13!C35</f>
        <v>21</v>
      </c>
      <c r="P356" s="30">
        <f>Arkusz13!C51</f>
        <v>39</v>
      </c>
      <c r="Q356" s="30">
        <f>Arkusz13!C67</f>
        <v>3</v>
      </c>
      <c r="R356" s="30">
        <f>Arkusz13!C83</f>
        <v>0</v>
      </c>
      <c r="S356" s="30">
        <f>Arkusz13!C99</f>
        <v>0</v>
      </c>
      <c r="T356" s="30">
        <f>Arkusz13!C115</f>
        <v>0</v>
      </c>
      <c r="U356" s="30">
        <f>Arkusz13!C131-SUM(N356:T356)</f>
        <v>110</v>
      </c>
      <c r="V356" s="241">
        <f t="shared" si="10"/>
        <v>248</v>
      </c>
      <c r="W356" s="262"/>
      <c r="Y356" s="3"/>
      <c r="Z356" s="6"/>
    </row>
    <row r="357" spans="1:26" x14ac:dyDescent="0.25">
      <c r="C357" s="172" t="s">
        <v>34</v>
      </c>
      <c r="D357" s="173"/>
      <c r="E357" s="173"/>
      <c r="F357" s="173"/>
      <c r="G357" s="173"/>
      <c r="H357" s="173"/>
      <c r="I357" s="173"/>
      <c r="J357" s="173"/>
      <c r="K357" s="173"/>
      <c r="L357" s="90">
        <f>Arkusz13!C4</f>
        <v>115</v>
      </c>
      <c r="M357" s="90"/>
      <c r="N357" s="30">
        <f>Arkusz13!C20</f>
        <v>9</v>
      </c>
      <c r="O357" s="30">
        <f>Arkusz13!C36</f>
        <v>5</v>
      </c>
      <c r="P357" s="30">
        <f>Arkusz13!C52</f>
        <v>4</v>
      </c>
      <c r="Q357" s="30">
        <f>Arkusz13!C68</f>
        <v>0</v>
      </c>
      <c r="R357" s="30">
        <f>Arkusz13!C84</f>
        <v>0</v>
      </c>
      <c r="S357" s="30">
        <f>Arkusz13!C100</f>
        <v>0</v>
      </c>
      <c r="T357" s="30">
        <f>Arkusz13!C116</f>
        <v>0</v>
      </c>
      <c r="U357" s="30">
        <f>Arkusz13!C132-SUM(N357:T357)</f>
        <v>41</v>
      </c>
      <c r="V357" s="241">
        <f t="shared" si="10"/>
        <v>59</v>
      </c>
      <c r="W357" s="262"/>
      <c r="Y357" s="3"/>
      <c r="Z357" s="6"/>
    </row>
    <row r="358" spans="1:26" x14ac:dyDescent="0.25">
      <c r="C358" s="170" t="s">
        <v>35</v>
      </c>
      <c r="D358" s="171"/>
      <c r="E358" s="171"/>
      <c r="F358" s="171"/>
      <c r="G358" s="171"/>
      <c r="H358" s="171"/>
      <c r="I358" s="171"/>
      <c r="J358" s="171"/>
      <c r="K358" s="171"/>
      <c r="L358" s="90">
        <f>Arkusz13!C5</f>
        <v>5</v>
      </c>
      <c r="M358" s="90"/>
      <c r="N358" s="30">
        <f>Arkusz13!C21</f>
        <v>0</v>
      </c>
      <c r="O358" s="30">
        <f>Arkusz13!C37</f>
        <v>0</v>
      </c>
      <c r="P358" s="30">
        <f>Arkusz13!C53</f>
        <v>0</v>
      </c>
      <c r="Q358" s="30">
        <f>Arkusz13!C69</f>
        <v>0</v>
      </c>
      <c r="R358" s="30">
        <f>Arkusz13!C85</f>
        <v>0</v>
      </c>
      <c r="S358" s="30">
        <f>Arkusz13!C101</f>
        <v>0</v>
      </c>
      <c r="T358" s="30">
        <f>Arkusz13!C117</f>
        <v>0</v>
      </c>
      <c r="U358" s="30">
        <f>Arkusz13!C133-SUM(N358:T358)</f>
        <v>0</v>
      </c>
      <c r="V358" s="241">
        <f t="shared" si="10"/>
        <v>0</v>
      </c>
      <c r="W358" s="262"/>
      <c r="Y358" s="3"/>
      <c r="Z358" s="6"/>
    </row>
    <row r="359" spans="1:26" x14ac:dyDescent="0.25">
      <c r="C359" s="172" t="s">
        <v>36</v>
      </c>
      <c r="D359" s="173"/>
      <c r="E359" s="173"/>
      <c r="F359" s="173"/>
      <c r="G359" s="173"/>
      <c r="H359" s="173"/>
      <c r="I359" s="173"/>
      <c r="J359" s="173"/>
      <c r="K359" s="173"/>
      <c r="L359" s="90">
        <f>Arkusz13!C6</f>
        <v>0</v>
      </c>
      <c r="M359" s="90"/>
      <c r="N359" s="30">
        <f>Arkusz13!C22</f>
        <v>0</v>
      </c>
      <c r="O359" s="30">
        <f>Arkusz13!C38</f>
        <v>0</v>
      </c>
      <c r="P359" s="30">
        <f>Arkusz13!C54</f>
        <v>0</v>
      </c>
      <c r="Q359" s="30">
        <f>Arkusz13!C70</f>
        <v>0</v>
      </c>
      <c r="R359" s="30">
        <f>Arkusz13!C86</f>
        <v>0</v>
      </c>
      <c r="S359" s="30">
        <f>Arkusz13!C102</f>
        <v>0</v>
      </c>
      <c r="T359" s="30">
        <f>Arkusz13!C118</f>
        <v>0</v>
      </c>
      <c r="U359" s="30">
        <f>Arkusz13!C134-SUM(N359:T359)</f>
        <v>0</v>
      </c>
      <c r="V359" s="241">
        <f t="shared" si="10"/>
        <v>0</v>
      </c>
      <c r="W359" s="262"/>
      <c r="Y359" s="3"/>
      <c r="Z359" s="6"/>
    </row>
    <row r="360" spans="1:26" x14ac:dyDescent="0.25">
      <c r="C360" s="170" t="s">
        <v>44</v>
      </c>
      <c r="D360" s="171"/>
      <c r="E360" s="171"/>
      <c r="F360" s="171"/>
      <c r="G360" s="171"/>
      <c r="H360" s="171"/>
      <c r="I360" s="171"/>
      <c r="J360" s="171"/>
      <c r="K360" s="171"/>
      <c r="L360" s="90">
        <f>Arkusz13!C7</f>
        <v>5</v>
      </c>
      <c r="M360" s="90"/>
      <c r="N360" s="30">
        <f>Arkusz13!C23</f>
        <v>0</v>
      </c>
      <c r="O360" s="30">
        <f>Arkusz13!C39</f>
        <v>0</v>
      </c>
      <c r="P360" s="30">
        <f>Arkusz13!C55</f>
        <v>0</v>
      </c>
      <c r="Q360" s="30">
        <f>Arkusz13!C71</f>
        <v>0</v>
      </c>
      <c r="R360" s="30">
        <f>Arkusz13!C87</f>
        <v>0</v>
      </c>
      <c r="S360" s="30">
        <f>Arkusz13!C103</f>
        <v>0</v>
      </c>
      <c r="T360" s="30">
        <f>Arkusz13!C119</f>
        <v>0</v>
      </c>
      <c r="U360" s="30">
        <f>Arkusz13!C135-SUM(N360:T360)</f>
        <v>0</v>
      </c>
      <c r="V360" s="241">
        <f t="shared" si="10"/>
        <v>0</v>
      </c>
      <c r="W360" s="262"/>
      <c r="Y360" s="3"/>
      <c r="Z360" s="6"/>
    </row>
    <row r="361" spans="1:26" x14ac:dyDescent="0.25">
      <c r="C361" s="172" t="s">
        <v>45</v>
      </c>
      <c r="D361" s="173"/>
      <c r="E361" s="173"/>
      <c r="F361" s="173"/>
      <c r="G361" s="173"/>
      <c r="H361" s="173"/>
      <c r="I361" s="173"/>
      <c r="J361" s="173"/>
      <c r="K361" s="173"/>
      <c r="L361" s="90">
        <f>Arkusz13!C8</f>
        <v>0</v>
      </c>
      <c r="M361" s="90"/>
      <c r="N361" s="30">
        <f>Arkusz13!C24</f>
        <v>0</v>
      </c>
      <c r="O361" s="30">
        <f>Arkusz13!C40</f>
        <v>0</v>
      </c>
      <c r="P361" s="30">
        <f>Arkusz13!C56</f>
        <v>0</v>
      </c>
      <c r="Q361" s="30">
        <f>Arkusz13!C72</f>
        <v>0</v>
      </c>
      <c r="R361" s="30">
        <f>Arkusz13!C88</f>
        <v>0</v>
      </c>
      <c r="S361" s="30">
        <f>Arkusz13!C104</f>
        <v>0</v>
      </c>
      <c r="T361" s="30">
        <f>Arkusz13!C120</f>
        <v>0</v>
      </c>
      <c r="U361" s="30">
        <f>Arkusz13!C136-SUM(N361:T361)</f>
        <v>0</v>
      </c>
      <c r="V361" s="241">
        <f t="shared" si="10"/>
        <v>0</v>
      </c>
      <c r="W361" s="262"/>
      <c r="Y361" s="3"/>
      <c r="Z361" s="6"/>
    </row>
    <row r="362" spans="1:26" x14ac:dyDescent="0.25">
      <c r="C362" s="170" t="s">
        <v>4</v>
      </c>
      <c r="D362" s="171"/>
      <c r="E362" s="171"/>
      <c r="F362" s="171"/>
      <c r="G362" s="171"/>
      <c r="H362" s="171"/>
      <c r="I362" s="171"/>
      <c r="J362" s="171"/>
      <c r="K362" s="171"/>
      <c r="L362" s="90">
        <f>Arkusz13!C9</f>
        <v>0</v>
      </c>
      <c r="M362" s="90"/>
      <c r="N362" s="30">
        <f>Arkusz13!C25</f>
        <v>0</v>
      </c>
      <c r="O362" s="30">
        <f>Arkusz13!C41</f>
        <v>0</v>
      </c>
      <c r="P362" s="30">
        <f>Arkusz13!C57</f>
        <v>0</v>
      </c>
      <c r="Q362" s="30">
        <f>Arkusz13!C73</f>
        <v>0</v>
      </c>
      <c r="R362" s="30">
        <f>Arkusz13!C89</f>
        <v>0</v>
      </c>
      <c r="S362" s="30">
        <f>Arkusz13!C105</f>
        <v>0</v>
      </c>
      <c r="T362" s="30">
        <f>Arkusz13!C121</f>
        <v>0</v>
      </c>
      <c r="U362" s="30">
        <f>Arkusz13!C137-SUM(N362:T362)</f>
        <v>0</v>
      </c>
      <c r="V362" s="241">
        <f t="shared" si="10"/>
        <v>0</v>
      </c>
      <c r="W362" s="262"/>
      <c r="Y362" s="3"/>
      <c r="Z362" s="6"/>
    </row>
    <row r="363" spans="1:26" x14ac:dyDescent="0.25">
      <c r="C363" s="172" t="s">
        <v>37</v>
      </c>
      <c r="D363" s="173"/>
      <c r="E363" s="173"/>
      <c r="F363" s="173"/>
      <c r="G363" s="173"/>
      <c r="H363" s="173"/>
      <c r="I363" s="173"/>
      <c r="J363" s="173"/>
      <c r="K363" s="173"/>
      <c r="L363" s="90">
        <f>Arkusz13!C10</f>
        <v>6</v>
      </c>
      <c r="M363" s="90"/>
      <c r="N363" s="30">
        <f>Arkusz13!C26</f>
        <v>5</v>
      </c>
      <c r="O363" s="30">
        <f>Arkusz13!C42</f>
        <v>0</v>
      </c>
      <c r="P363" s="30">
        <f>Arkusz13!C58</f>
        <v>2</v>
      </c>
      <c r="Q363" s="30">
        <f>Arkusz13!C74</f>
        <v>0</v>
      </c>
      <c r="R363" s="30">
        <f>Arkusz13!C90</f>
        <v>0</v>
      </c>
      <c r="S363" s="30">
        <f>Arkusz13!C106</f>
        <v>0</v>
      </c>
      <c r="T363" s="30">
        <f>Arkusz13!C122</f>
        <v>0</v>
      </c>
      <c r="U363" s="30">
        <f>Arkusz13!C138-SUM(N363:T363)</f>
        <v>0</v>
      </c>
      <c r="V363" s="241">
        <f t="shared" si="10"/>
        <v>7</v>
      </c>
      <c r="W363" s="262"/>
      <c r="Y363" s="3"/>
      <c r="Z363" s="6"/>
    </row>
    <row r="364" spans="1:26" x14ac:dyDescent="0.25">
      <c r="C364" s="170" t="s">
        <v>38</v>
      </c>
      <c r="D364" s="171"/>
      <c r="E364" s="171"/>
      <c r="F364" s="171"/>
      <c r="G364" s="171"/>
      <c r="H364" s="171"/>
      <c r="I364" s="171"/>
      <c r="J364" s="171"/>
      <c r="K364" s="171"/>
      <c r="L364" s="90">
        <f>Arkusz13!C11</f>
        <v>1</v>
      </c>
      <c r="M364" s="90"/>
      <c r="N364" s="30">
        <f>Arkusz13!C27</f>
        <v>0</v>
      </c>
      <c r="O364" s="30">
        <f>Arkusz13!C43</f>
        <v>0</v>
      </c>
      <c r="P364" s="30">
        <f>Arkusz13!C59</f>
        <v>0</v>
      </c>
      <c r="Q364" s="30">
        <f>Arkusz13!C75</f>
        <v>0</v>
      </c>
      <c r="R364" s="30">
        <f>Arkusz13!C91</f>
        <v>0</v>
      </c>
      <c r="S364" s="30">
        <f>Arkusz13!C107</f>
        <v>0</v>
      </c>
      <c r="T364" s="30">
        <f>Arkusz13!C123</f>
        <v>0</v>
      </c>
      <c r="U364" s="30">
        <f>Arkusz13!C139-SUM(N364:T364)</f>
        <v>0</v>
      </c>
      <c r="V364" s="241">
        <f t="shared" si="10"/>
        <v>0</v>
      </c>
      <c r="W364" s="262"/>
      <c r="Y364" s="3"/>
      <c r="Z364" s="6"/>
    </row>
    <row r="365" spans="1:26" x14ac:dyDescent="0.25">
      <c r="C365" s="172" t="s">
        <v>39</v>
      </c>
      <c r="D365" s="173"/>
      <c r="E365" s="173"/>
      <c r="F365" s="173"/>
      <c r="G365" s="173"/>
      <c r="H365" s="173"/>
      <c r="I365" s="173"/>
      <c r="J365" s="173"/>
      <c r="K365" s="173"/>
      <c r="L365" s="90">
        <f>Arkusz13!C12</f>
        <v>1364</v>
      </c>
      <c r="M365" s="90"/>
      <c r="N365" s="30">
        <f>Arkusz13!C28</f>
        <v>169</v>
      </c>
      <c r="O365" s="30">
        <f>Arkusz13!C44</f>
        <v>24</v>
      </c>
      <c r="P365" s="30">
        <f>Arkusz13!C60</f>
        <v>24</v>
      </c>
      <c r="Q365" s="30">
        <f>Arkusz13!C76</f>
        <v>47</v>
      </c>
      <c r="R365" s="30">
        <f>Arkusz13!C92</f>
        <v>22</v>
      </c>
      <c r="S365" s="30">
        <f>Arkusz13!C108</f>
        <v>0</v>
      </c>
      <c r="T365" s="30">
        <f>Arkusz13!C124</f>
        <v>109</v>
      </c>
      <c r="U365" s="30">
        <f>Arkusz13!C140-SUM(N365:T365)</f>
        <v>216</v>
      </c>
      <c r="V365" s="241">
        <f t="shared" si="10"/>
        <v>611</v>
      </c>
      <c r="W365" s="262"/>
      <c r="Y365" s="3"/>
      <c r="Z365" s="6"/>
    </row>
    <row r="366" spans="1:26" x14ac:dyDescent="0.25">
      <c r="C366" s="172" t="s">
        <v>10</v>
      </c>
      <c r="D366" s="173"/>
      <c r="E366" s="173"/>
      <c r="F366" s="173"/>
      <c r="G366" s="173"/>
      <c r="H366" s="173"/>
      <c r="I366" s="173"/>
      <c r="J366" s="173"/>
      <c r="K366" s="173"/>
      <c r="L366" s="90">
        <f>Arkusz13!C14</f>
        <v>6</v>
      </c>
      <c r="M366" s="90"/>
      <c r="N366" s="30">
        <f>Arkusz13!C30</f>
        <v>0</v>
      </c>
      <c r="O366" s="30">
        <f>Arkusz13!C46</f>
        <v>0</v>
      </c>
      <c r="P366" s="30">
        <f>Arkusz13!C62</f>
        <v>0</v>
      </c>
      <c r="Q366" s="30">
        <f>Arkusz13!C78</f>
        <v>0</v>
      </c>
      <c r="R366" s="30">
        <f>Arkusz13!C94</f>
        <v>0</v>
      </c>
      <c r="S366" s="30">
        <f>Arkusz13!C110</f>
        <v>0</v>
      </c>
      <c r="T366" s="30">
        <f>Arkusz13!C126</f>
        <v>0</v>
      </c>
      <c r="U366" s="30">
        <f>Arkusz13!C142-SUM(N366:T366)</f>
        <v>0</v>
      </c>
      <c r="V366" s="241">
        <f t="shared" si="10"/>
        <v>0</v>
      </c>
      <c r="W366" s="262"/>
      <c r="Y366" s="3"/>
      <c r="Z366" s="6"/>
    </row>
    <row r="367" spans="1:26" x14ac:dyDescent="0.25">
      <c r="C367" s="170" t="s">
        <v>41</v>
      </c>
      <c r="D367" s="171"/>
      <c r="E367" s="171"/>
      <c r="F367" s="171"/>
      <c r="G367" s="171"/>
      <c r="H367" s="171"/>
      <c r="I367" s="171"/>
      <c r="J367" s="171"/>
      <c r="K367" s="171"/>
      <c r="L367" s="90">
        <f>Arkusz13!C15</f>
        <v>5</v>
      </c>
      <c r="M367" s="90"/>
      <c r="N367" s="30">
        <f>Arkusz13!C31</f>
        <v>1</v>
      </c>
      <c r="O367" s="30">
        <f>Arkusz13!C47</f>
        <v>0</v>
      </c>
      <c r="P367" s="30">
        <f>Arkusz13!C63</f>
        <v>0</v>
      </c>
      <c r="Q367" s="30">
        <f>Arkusz13!C79</f>
        <v>0</v>
      </c>
      <c r="R367" s="30">
        <f>Arkusz13!C95</f>
        <v>0</v>
      </c>
      <c r="S367" s="30">
        <f>Arkusz13!C111</f>
        <v>0</v>
      </c>
      <c r="T367" s="30">
        <f>Arkusz13!C127</f>
        <v>0</v>
      </c>
      <c r="U367" s="30">
        <f>Arkusz13!C143-SUM(N367:T367)</f>
        <v>0</v>
      </c>
      <c r="V367" s="241">
        <f t="shared" si="10"/>
        <v>1</v>
      </c>
      <c r="W367" s="262"/>
      <c r="Y367" s="3"/>
      <c r="Z367" s="6"/>
    </row>
    <row r="368" spans="1:26" x14ac:dyDescent="0.25">
      <c r="C368" s="172" t="s">
        <v>42</v>
      </c>
      <c r="D368" s="173"/>
      <c r="E368" s="173"/>
      <c r="F368" s="173"/>
      <c r="G368" s="173"/>
      <c r="H368" s="173"/>
      <c r="I368" s="173"/>
      <c r="J368" s="173"/>
      <c r="K368" s="173"/>
      <c r="L368" s="90">
        <f>Arkusz13!C16</f>
        <v>0</v>
      </c>
      <c r="M368" s="90"/>
      <c r="N368" s="30">
        <f>Arkusz13!C32</f>
        <v>0</v>
      </c>
      <c r="O368" s="30">
        <f>Arkusz13!C48</f>
        <v>0</v>
      </c>
      <c r="P368" s="30">
        <f>Arkusz13!C64</f>
        <v>0</v>
      </c>
      <c r="Q368" s="30">
        <f>Arkusz13!C80</f>
        <v>0</v>
      </c>
      <c r="R368" s="30">
        <f>Arkusz13!C96</f>
        <v>0</v>
      </c>
      <c r="S368" s="30">
        <f>Arkusz13!C112</f>
        <v>0</v>
      </c>
      <c r="T368" s="30">
        <f>Arkusz13!C128</f>
        <v>0</v>
      </c>
      <c r="U368" s="30">
        <f>Arkusz13!C144-SUM(N368:T368)</f>
        <v>0</v>
      </c>
      <c r="V368" s="241">
        <f t="shared" si="10"/>
        <v>0</v>
      </c>
      <c r="W368" s="262"/>
      <c r="Y368" s="3"/>
      <c r="Z368" s="6"/>
    </row>
    <row r="369" spans="3:26" ht="15.75" thickBot="1" x14ac:dyDescent="0.3">
      <c r="C369" s="294" t="s">
        <v>43</v>
      </c>
      <c r="D369" s="295"/>
      <c r="E369" s="295"/>
      <c r="F369" s="295"/>
      <c r="G369" s="295"/>
      <c r="H369" s="295"/>
      <c r="I369" s="295"/>
      <c r="J369" s="295"/>
      <c r="K369" s="295"/>
      <c r="L369" s="90">
        <f>Arkusz13!C17</f>
        <v>3</v>
      </c>
      <c r="M369" s="90"/>
      <c r="N369" s="30">
        <f>Arkusz13!C33</f>
        <v>2</v>
      </c>
      <c r="O369" s="30">
        <f>Arkusz13!C49</f>
        <v>0</v>
      </c>
      <c r="P369" s="30">
        <f>Arkusz13!C65</f>
        <v>0</v>
      </c>
      <c r="Q369" s="30">
        <f>Arkusz13!C81</f>
        <v>0</v>
      </c>
      <c r="R369" s="30">
        <f>Arkusz13!C97</f>
        <v>0</v>
      </c>
      <c r="S369" s="30">
        <f>Arkusz13!C113</f>
        <v>0</v>
      </c>
      <c r="T369" s="30">
        <f>Arkusz13!C129</f>
        <v>0</v>
      </c>
      <c r="U369" s="30">
        <f>Arkusz13!C145-SUM(N369:T369)</f>
        <v>1</v>
      </c>
      <c r="V369" s="241">
        <f t="shared" si="10"/>
        <v>3</v>
      </c>
      <c r="W369" s="262"/>
      <c r="Y369" s="3"/>
      <c r="Z369" s="6"/>
    </row>
    <row r="370" spans="3:26" ht="15.75" thickBot="1" x14ac:dyDescent="0.3">
      <c r="C370" s="285" t="s">
        <v>1</v>
      </c>
      <c r="D370" s="286"/>
      <c r="E370" s="286"/>
      <c r="F370" s="286"/>
      <c r="G370" s="286"/>
      <c r="H370" s="286"/>
      <c r="I370" s="286"/>
      <c r="J370" s="286"/>
      <c r="K370" s="286"/>
      <c r="L370" s="181">
        <f>SUM(L355:L369)</f>
        <v>6122</v>
      </c>
      <c r="M370" s="181"/>
      <c r="N370" s="31">
        <f t="shared" ref="N370:V370" si="11">SUM(N355:N369)</f>
        <v>475</v>
      </c>
      <c r="O370" s="31">
        <f t="shared" si="11"/>
        <v>339</v>
      </c>
      <c r="P370" s="31">
        <f t="shared" si="11"/>
        <v>250</v>
      </c>
      <c r="Q370" s="31">
        <f t="shared" si="11"/>
        <v>86</v>
      </c>
      <c r="R370" s="31">
        <f t="shared" si="11"/>
        <v>22</v>
      </c>
      <c r="S370" s="31">
        <f t="shared" si="11"/>
        <v>0</v>
      </c>
      <c r="T370" s="31">
        <f t="shared" si="11"/>
        <v>109</v>
      </c>
      <c r="U370" s="31">
        <f t="shared" si="11"/>
        <v>2018</v>
      </c>
      <c r="V370" s="181">
        <f t="shared" si="11"/>
        <v>3299</v>
      </c>
      <c r="W370" s="287"/>
      <c r="Y370" s="3"/>
      <c r="Z370" s="6"/>
    </row>
    <row r="373" spans="3:26" ht="15" customHeight="1" x14ac:dyDescent="0.25"/>
    <row r="392" spans="1:25" ht="15.75" thickBot="1" x14ac:dyDescent="0.3"/>
    <row r="393" spans="1:25" ht="21.75" customHeight="1" x14ac:dyDescent="0.25">
      <c r="D393" s="179" t="s">
        <v>2</v>
      </c>
      <c r="E393" s="180"/>
      <c r="F393" s="180"/>
      <c r="G393" s="180"/>
      <c r="H393" s="180"/>
      <c r="I393" s="180"/>
      <c r="J393" s="180"/>
      <c r="K393" s="180"/>
      <c r="L393" s="180" t="s">
        <v>3</v>
      </c>
      <c r="M393" s="180"/>
      <c r="N393" s="145" t="s">
        <v>85</v>
      </c>
      <c r="O393" s="145"/>
      <c r="P393" s="145"/>
      <c r="Q393" s="288" t="s">
        <v>86</v>
      </c>
      <c r="R393" s="289"/>
      <c r="S393" s="290"/>
    </row>
    <row r="394" spans="1:25" ht="15.75" thickBot="1" x14ac:dyDescent="0.3">
      <c r="D394" s="177" t="s">
        <v>84</v>
      </c>
      <c r="E394" s="178"/>
      <c r="F394" s="178"/>
      <c r="G394" s="178"/>
      <c r="H394" s="178"/>
      <c r="I394" s="178"/>
      <c r="J394" s="178"/>
      <c r="K394" s="178"/>
      <c r="L394" s="176">
        <f>Arkusz14!B2</f>
        <v>13</v>
      </c>
      <c r="M394" s="176"/>
      <c r="N394" s="176">
        <f>Arkusz14!B3</f>
        <v>14</v>
      </c>
      <c r="O394" s="176"/>
      <c r="P394" s="176"/>
      <c r="Q394" s="291">
        <f>Arkusz14!B4</f>
        <v>0</v>
      </c>
      <c r="R394" s="292"/>
      <c r="S394" s="293"/>
    </row>
    <row r="395" spans="1:25" x14ac:dyDescent="0.25">
      <c r="A395" s="22"/>
      <c r="B395" s="22"/>
      <c r="C395" s="22"/>
      <c r="D395" s="22"/>
      <c r="E395" s="22"/>
      <c r="F395" s="22"/>
      <c r="G395" s="22"/>
      <c r="H395" s="22"/>
      <c r="I395" s="22"/>
      <c r="J395" s="22"/>
      <c r="K395" s="22"/>
      <c r="L395" s="22"/>
      <c r="M395" s="22"/>
      <c r="N395" s="22"/>
      <c r="O395" s="22"/>
      <c r="P395" s="22"/>
      <c r="Q395" s="22"/>
      <c r="R395" s="22"/>
      <c r="S395" s="22"/>
      <c r="T395" s="22"/>
      <c r="U395" s="22"/>
    </row>
    <row r="396" spans="1:25" x14ac:dyDescent="0.25">
      <c r="A396" s="150" t="s">
        <v>172</v>
      </c>
      <c r="B396" s="151"/>
      <c r="C396" s="151"/>
      <c r="D396" s="151"/>
      <c r="E396" s="151"/>
      <c r="F396" s="151"/>
      <c r="G396" s="151"/>
      <c r="H396" s="151"/>
      <c r="I396" s="151"/>
      <c r="J396" s="151"/>
      <c r="K396" s="151"/>
      <c r="L396" s="151"/>
      <c r="M396" s="151"/>
      <c r="N396" s="151"/>
      <c r="O396" s="151"/>
      <c r="P396" s="151"/>
      <c r="Q396" s="151"/>
      <c r="R396" s="151"/>
      <c r="S396" s="151"/>
      <c r="T396" s="151"/>
      <c r="U396" s="151"/>
      <c r="V396" s="151"/>
      <c r="W396" s="151"/>
      <c r="X396" s="151"/>
      <c r="Y396" s="151"/>
    </row>
    <row r="397" spans="1:25" x14ac:dyDescent="0.25">
      <c r="A397" s="151"/>
      <c r="B397" s="151"/>
      <c r="C397" s="151"/>
      <c r="D397" s="151"/>
      <c r="E397" s="151"/>
      <c r="F397" s="151"/>
      <c r="G397" s="151"/>
      <c r="H397" s="151"/>
      <c r="I397" s="151"/>
      <c r="J397" s="151"/>
      <c r="K397" s="151"/>
      <c r="L397" s="151"/>
      <c r="M397" s="151"/>
      <c r="N397" s="151"/>
      <c r="O397" s="151"/>
      <c r="P397" s="151"/>
      <c r="Q397" s="151"/>
      <c r="R397" s="151"/>
      <c r="S397" s="151"/>
      <c r="T397" s="151"/>
      <c r="U397" s="151"/>
      <c r="V397" s="151"/>
      <c r="W397" s="151"/>
      <c r="X397" s="151"/>
      <c r="Y397" s="151"/>
    </row>
    <row r="398" spans="1:25" x14ac:dyDescent="0.25">
      <c r="A398" s="151"/>
      <c r="B398" s="151"/>
      <c r="C398" s="151"/>
      <c r="D398" s="151"/>
      <c r="E398" s="151"/>
      <c r="F398" s="151"/>
      <c r="G398" s="151"/>
      <c r="H398" s="151"/>
      <c r="I398" s="151"/>
      <c r="J398" s="151"/>
      <c r="K398" s="151"/>
      <c r="L398" s="151"/>
      <c r="M398" s="151"/>
      <c r="N398" s="151"/>
      <c r="O398" s="151"/>
      <c r="P398" s="151"/>
      <c r="Q398" s="151"/>
      <c r="R398" s="151"/>
      <c r="S398" s="151"/>
      <c r="T398" s="151"/>
      <c r="U398" s="151"/>
      <c r="V398" s="151"/>
      <c r="W398" s="151"/>
      <c r="X398" s="151"/>
      <c r="Y398" s="151"/>
    </row>
    <row r="399" spans="1:25" x14ac:dyDescent="0.25">
      <c r="A399" s="151"/>
      <c r="B399" s="151"/>
      <c r="C399" s="151"/>
      <c r="D399" s="151"/>
      <c r="E399" s="151"/>
      <c r="F399" s="151"/>
      <c r="G399" s="151"/>
      <c r="H399" s="151"/>
      <c r="I399" s="151"/>
      <c r="J399" s="151"/>
      <c r="K399" s="151"/>
      <c r="L399" s="151"/>
      <c r="M399" s="151"/>
      <c r="N399" s="151"/>
      <c r="O399" s="151"/>
      <c r="P399" s="151"/>
      <c r="Q399" s="151"/>
      <c r="R399" s="151"/>
      <c r="S399" s="151"/>
      <c r="T399" s="151"/>
      <c r="U399" s="151"/>
      <c r="V399" s="151"/>
      <c r="W399" s="151"/>
      <c r="X399" s="151"/>
      <c r="Y399" s="151"/>
    </row>
    <row r="400" spans="1:25" x14ac:dyDescent="0.25">
      <c r="A400" s="151"/>
      <c r="B400" s="151"/>
      <c r="C400" s="151"/>
      <c r="D400" s="151"/>
      <c r="E400" s="151"/>
      <c r="F400" s="151"/>
      <c r="G400" s="151"/>
      <c r="H400" s="151"/>
      <c r="I400" s="151"/>
      <c r="J400" s="151"/>
      <c r="K400" s="151"/>
      <c r="L400" s="151"/>
      <c r="M400" s="151"/>
      <c r="N400" s="151"/>
      <c r="O400" s="151"/>
      <c r="P400" s="151"/>
      <c r="Q400" s="151"/>
      <c r="R400" s="151"/>
      <c r="S400" s="151"/>
      <c r="T400" s="151"/>
      <c r="U400" s="151"/>
      <c r="V400" s="151"/>
      <c r="W400" s="151"/>
      <c r="X400" s="151"/>
      <c r="Y400" s="151"/>
    </row>
    <row r="401" spans="1:25" s="52" customFormat="1" x14ac:dyDescent="0.25">
      <c r="A401" s="151"/>
      <c r="B401" s="151"/>
      <c r="C401" s="151"/>
      <c r="D401" s="151"/>
      <c r="E401" s="151"/>
      <c r="F401" s="151"/>
      <c r="G401" s="151"/>
      <c r="H401" s="151"/>
      <c r="I401" s="151"/>
      <c r="J401" s="151"/>
      <c r="K401" s="151"/>
      <c r="L401" s="151"/>
      <c r="M401" s="151"/>
      <c r="N401" s="151"/>
      <c r="O401" s="151"/>
      <c r="P401" s="151"/>
      <c r="Q401" s="151"/>
      <c r="R401" s="151"/>
      <c r="S401" s="151"/>
      <c r="T401" s="151"/>
      <c r="U401" s="151"/>
      <c r="V401" s="151"/>
      <c r="W401" s="151"/>
      <c r="X401" s="151"/>
      <c r="Y401" s="151"/>
    </row>
    <row r="402" spans="1:25" s="52" customFormat="1" x14ac:dyDescent="0.25">
      <c r="A402" s="151"/>
      <c r="B402" s="151"/>
      <c r="C402" s="151"/>
      <c r="D402" s="151"/>
      <c r="E402" s="151"/>
      <c r="F402" s="151"/>
      <c r="G402" s="151"/>
      <c r="H402" s="151"/>
      <c r="I402" s="151"/>
      <c r="J402" s="151"/>
      <c r="K402" s="151"/>
      <c r="L402" s="151"/>
      <c r="M402" s="151"/>
      <c r="N402" s="151"/>
      <c r="O402" s="151"/>
      <c r="P402" s="151"/>
      <c r="Q402" s="151"/>
      <c r="R402" s="151"/>
      <c r="S402" s="151"/>
      <c r="T402" s="151"/>
      <c r="U402" s="151"/>
      <c r="V402" s="151"/>
      <c r="W402" s="151"/>
      <c r="X402" s="151"/>
      <c r="Y402" s="151"/>
    </row>
    <row r="403" spans="1:25" s="52" customFormat="1" x14ac:dyDescent="0.25">
      <c r="A403" s="151"/>
      <c r="B403" s="151"/>
      <c r="C403" s="151"/>
      <c r="D403" s="151"/>
      <c r="E403" s="151"/>
      <c r="F403" s="151"/>
      <c r="G403" s="151"/>
      <c r="H403" s="151"/>
      <c r="I403" s="151"/>
      <c r="J403" s="151"/>
      <c r="K403" s="151"/>
      <c r="L403" s="151"/>
      <c r="M403" s="151"/>
      <c r="N403" s="151"/>
      <c r="O403" s="151"/>
      <c r="P403" s="151"/>
      <c r="Q403" s="151"/>
      <c r="R403" s="151"/>
      <c r="S403" s="151"/>
      <c r="T403" s="151"/>
      <c r="U403" s="151"/>
      <c r="V403" s="151"/>
      <c r="W403" s="151"/>
      <c r="X403" s="151"/>
      <c r="Y403" s="151"/>
    </row>
    <row r="404" spans="1:25" s="53" customFormat="1" x14ac:dyDescent="0.25">
      <c r="A404" s="151"/>
      <c r="B404" s="151"/>
      <c r="C404" s="151"/>
      <c r="D404" s="151"/>
      <c r="E404" s="151"/>
      <c r="F404" s="151"/>
      <c r="G404" s="151"/>
      <c r="H404" s="151"/>
      <c r="I404" s="151"/>
      <c r="J404" s="151"/>
      <c r="K404" s="151"/>
      <c r="L404" s="151"/>
      <c r="M404" s="151"/>
      <c r="N404" s="151"/>
      <c r="O404" s="151"/>
      <c r="P404" s="151"/>
      <c r="Q404" s="151"/>
      <c r="R404" s="151"/>
      <c r="S404" s="151"/>
      <c r="T404" s="151"/>
      <c r="U404" s="151"/>
      <c r="V404" s="151"/>
      <c r="W404" s="151"/>
      <c r="X404" s="151"/>
      <c r="Y404" s="151"/>
    </row>
    <row r="405" spans="1:25" s="53" customFormat="1" x14ac:dyDescent="0.25">
      <c r="A405" s="151"/>
      <c r="B405" s="151"/>
      <c r="C405" s="151"/>
      <c r="D405" s="151"/>
      <c r="E405" s="151"/>
      <c r="F405" s="151"/>
      <c r="G405" s="151"/>
      <c r="H405" s="151"/>
      <c r="I405" s="151"/>
      <c r="J405" s="151"/>
      <c r="K405" s="151"/>
      <c r="L405" s="151"/>
      <c r="M405" s="151"/>
      <c r="N405" s="151"/>
      <c r="O405" s="151"/>
      <c r="P405" s="151"/>
      <c r="Q405" s="151"/>
      <c r="R405" s="151"/>
      <c r="S405" s="151"/>
      <c r="T405" s="151"/>
      <c r="U405" s="151"/>
      <c r="V405" s="151"/>
      <c r="W405" s="151"/>
      <c r="X405" s="151"/>
      <c r="Y405" s="151"/>
    </row>
    <row r="407" spans="1:25" x14ac:dyDescent="0.25">
      <c r="A407" s="10" t="s">
        <v>165</v>
      </c>
      <c r="B407" s="10"/>
      <c r="C407" s="10"/>
      <c r="D407" s="10"/>
      <c r="E407" s="10"/>
      <c r="F407" s="10"/>
    </row>
    <row r="408" spans="1:25" ht="15.75" thickBot="1" x14ac:dyDescent="0.3"/>
    <row r="409" spans="1:25" x14ac:dyDescent="0.25">
      <c r="D409" s="83" t="s">
        <v>26</v>
      </c>
      <c r="E409" s="84"/>
      <c r="F409" s="84"/>
      <c r="G409" s="84"/>
      <c r="H409" s="84" t="s">
        <v>3</v>
      </c>
      <c r="I409" s="84"/>
      <c r="J409" s="84"/>
      <c r="K409" s="84" t="s">
        <v>21</v>
      </c>
      <c r="L409" s="84"/>
      <c r="M409" s="259"/>
    </row>
    <row r="410" spans="1:25" x14ac:dyDescent="0.25">
      <c r="D410" s="260" t="s">
        <v>19</v>
      </c>
      <c r="E410" s="261"/>
      <c r="F410" s="261"/>
      <c r="G410" s="261"/>
      <c r="H410" s="241">
        <v>101022</v>
      </c>
      <c r="I410" s="241"/>
      <c r="J410" s="241"/>
      <c r="K410" s="241">
        <v>104165</v>
      </c>
      <c r="L410" s="241"/>
      <c r="M410" s="262"/>
    </row>
    <row r="411" spans="1:25" x14ac:dyDescent="0.25">
      <c r="D411" s="263" t="s">
        <v>143</v>
      </c>
      <c r="E411" s="264"/>
      <c r="F411" s="264"/>
      <c r="G411" s="264"/>
      <c r="H411" s="241">
        <v>3244</v>
      </c>
      <c r="I411" s="241"/>
      <c r="J411" s="241"/>
      <c r="K411" s="241">
        <v>3300</v>
      </c>
      <c r="L411" s="241"/>
      <c r="M411" s="262"/>
    </row>
    <row r="412" spans="1:25" ht="15.75" thickBot="1" x14ac:dyDescent="0.3">
      <c r="D412" s="276" t="s">
        <v>20</v>
      </c>
      <c r="E412" s="277"/>
      <c r="F412" s="277"/>
      <c r="G412" s="277"/>
      <c r="H412" s="241">
        <v>1913</v>
      </c>
      <c r="I412" s="241"/>
      <c r="J412" s="241"/>
      <c r="K412" s="241">
        <v>1875</v>
      </c>
      <c r="L412" s="241"/>
      <c r="M412" s="262"/>
    </row>
    <row r="413" spans="1:25" ht="15.75" thickBot="1" x14ac:dyDescent="0.3">
      <c r="D413" s="266" t="s">
        <v>1</v>
      </c>
      <c r="E413" s="267"/>
      <c r="F413" s="267"/>
      <c r="G413" s="267"/>
      <c r="H413" s="92">
        <f>SUM(H410:H412)</f>
        <v>106179</v>
      </c>
      <c r="I413" s="92"/>
      <c r="J413" s="92"/>
      <c r="K413" s="92">
        <f>SUM(K410:K412)</f>
        <v>109340</v>
      </c>
      <c r="L413" s="92"/>
      <c r="M413" s="93"/>
    </row>
    <row r="414" spans="1:25" x14ac:dyDescent="0.25">
      <c r="D414" s="33"/>
      <c r="E414" s="33"/>
      <c r="F414" s="33"/>
      <c r="G414" s="33"/>
      <c r="H414" s="34"/>
      <c r="I414" s="34"/>
      <c r="J414" s="34"/>
      <c r="K414" s="34"/>
      <c r="L414" s="34"/>
      <c r="M414" s="34"/>
    </row>
    <row r="415" spans="1:25" x14ac:dyDescent="0.25">
      <c r="D415" s="33"/>
      <c r="E415" s="33"/>
      <c r="F415" s="33"/>
      <c r="G415" s="33"/>
      <c r="H415" s="34"/>
      <c r="I415" s="34"/>
      <c r="J415" s="34"/>
      <c r="K415" s="34"/>
      <c r="L415" s="34"/>
      <c r="M415" s="34"/>
    </row>
    <row r="416" spans="1:25" x14ac:dyDescent="0.25">
      <c r="D416" s="33"/>
      <c r="E416" s="33"/>
      <c r="F416" s="33"/>
      <c r="G416" s="33"/>
      <c r="H416" s="34"/>
      <c r="I416" s="34"/>
      <c r="J416" s="34"/>
      <c r="K416" s="34"/>
      <c r="L416" s="34"/>
      <c r="M416" s="34"/>
    </row>
    <row r="417" spans="1:25" x14ac:dyDescent="0.25">
      <c r="D417" s="35"/>
      <c r="E417" s="35"/>
      <c r="F417" s="35"/>
      <c r="G417" s="35"/>
      <c r="H417" s="35"/>
      <c r="I417" s="35"/>
      <c r="J417" s="35"/>
      <c r="K417" s="35"/>
      <c r="L417" s="35"/>
      <c r="M417" s="35"/>
    </row>
    <row r="418" spans="1:25" x14ac:dyDescent="0.25">
      <c r="D418" s="35"/>
      <c r="E418" s="35"/>
      <c r="F418" s="35"/>
      <c r="G418" s="35"/>
      <c r="H418" s="35"/>
      <c r="I418" s="35"/>
      <c r="J418" s="35"/>
      <c r="K418" s="35"/>
      <c r="L418" s="35"/>
      <c r="M418" s="35"/>
    </row>
    <row r="419" spans="1:25" x14ac:dyDescent="0.25">
      <c r="D419" s="35"/>
      <c r="E419" s="35"/>
      <c r="F419" s="35"/>
      <c r="G419" s="35"/>
      <c r="H419" s="35"/>
      <c r="I419" s="35"/>
      <c r="J419" s="35"/>
      <c r="K419" s="35"/>
      <c r="L419" s="35"/>
      <c r="M419" s="35"/>
    </row>
    <row r="420" spans="1:25" x14ac:dyDescent="0.25">
      <c r="D420" s="35"/>
      <c r="E420" s="35"/>
      <c r="F420" s="35"/>
      <c r="G420" s="35"/>
      <c r="H420" s="35"/>
      <c r="I420" s="35"/>
      <c r="J420" s="35"/>
      <c r="K420" s="35"/>
      <c r="L420" s="35"/>
      <c r="M420" s="35"/>
    </row>
    <row r="421" spans="1:25" x14ac:dyDescent="0.25">
      <c r="D421" s="35"/>
      <c r="E421" s="35"/>
      <c r="F421" s="35"/>
      <c r="G421" s="35"/>
      <c r="H421" s="35"/>
      <c r="I421" s="35"/>
      <c r="J421" s="35"/>
      <c r="K421" s="35"/>
      <c r="L421" s="35"/>
      <c r="M421" s="35"/>
    </row>
    <row r="422" spans="1:25" x14ac:dyDescent="0.25">
      <c r="D422" s="35"/>
      <c r="E422" s="35"/>
      <c r="F422" s="35"/>
      <c r="G422" s="35"/>
      <c r="H422" s="35"/>
      <c r="I422" s="35"/>
      <c r="J422" s="35"/>
      <c r="K422" s="35"/>
      <c r="L422" s="35"/>
      <c r="M422" s="35"/>
    </row>
    <row r="423" spans="1:25" x14ac:dyDescent="0.25">
      <c r="D423" s="35"/>
      <c r="E423" s="35"/>
      <c r="F423" s="35"/>
      <c r="G423" s="35"/>
      <c r="H423" s="35"/>
      <c r="I423" s="35"/>
      <c r="J423" s="35"/>
      <c r="K423" s="35"/>
      <c r="L423" s="35"/>
      <c r="M423" s="35"/>
    </row>
    <row r="424" spans="1:25" x14ac:dyDescent="0.25">
      <c r="D424" s="35"/>
      <c r="E424" s="35"/>
      <c r="F424" s="35"/>
      <c r="G424" s="35"/>
      <c r="H424" s="35"/>
      <c r="I424" s="35"/>
      <c r="J424" s="35"/>
      <c r="K424" s="35"/>
      <c r="L424" s="35"/>
      <c r="M424" s="35"/>
    </row>
    <row r="425" spans="1:25" x14ac:dyDescent="0.25">
      <c r="D425" s="35"/>
      <c r="E425" s="35"/>
      <c r="F425" s="35"/>
      <c r="G425" s="35"/>
      <c r="H425" s="35"/>
      <c r="I425" s="35"/>
      <c r="J425" s="35"/>
      <c r="K425" s="35"/>
      <c r="L425" s="35"/>
      <c r="M425" s="35"/>
    </row>
    <row r="426" spans="1:25" x14ac:dyDescent="0.25">
      <c r="D426" s="35"/>
      <c r="E426" s="35"/>
      <c r="F426" s="35"/>
      <c r="G426" s="35"/>
      <c r="H426" s="35"/>
      <c r="I426" s="35"/>
      <c r="J426" s="35"/>
      <c r="K426" s="35"/>
      <c r="L426" s="35"/>
      <c r="M426" s="35"/>
    </row>
    <row r="427" spans="1:25" x14ac:dyDescent="0.25">
      <c r="D427" s="35"/>
      <c r="E427" s="35"/>
      <c r="F427" s="35"/>
      <c r="G427" s="35"/>
      <c r="H427" s="35"/>
      <c r="I427" s="35"/>
      <c r="J427" s="35"/>
      <c r="K427" s="35"/>
      <c r="L427" s="35"/>
      <c r="M427" s="35"/>
    </row>
    <row r="428" spans="1:25" x14ac:dyDescent="0.25">
      <c r="D428" s="35"/>
      <c r="E428" s="35"/>
      <c r="F428" s="35"/>
      <c r="G428" s="35"/>
      <c r="H428" s="35"/>
      <c r="I428" s="35"/>
      <c r="J428" s="35"/>
      <c r="K428" s="35"/>
      <c r="L428" s="35"/>
      <c r="M428" s="35"/>
    </row>
    <row r="429" spans="1:25" x14ac:dyDescent="0.25">
      <c r="D429" s="35"/>
      <c r="E429" s="35"/>
      <c r="F429" s="35"/>
      <c r="G429" s="35"/>
      <c r="H429" s="35"/>
      <c r="I429" s="35"/>
      <c r="J429" s="35"/>
      <c r="K429" s="35"/>
      <c r="L429" s="35"/>
      <c r="M429" s="35"/>
    </row>
    <row r="431" spans="1:25" x14ac:dyDescent="0.25">
      <c r="A431" s="150" t="s">
        <v>168</v>
      </c>
      <c r="B431" s="151"/>
      <c r="C431" s="151"/>
      <c r="D431" s="151"/>
      <c r="E431" s="151"/>
      <c r="F431" s="151"/>
      <c r="G431" s="151"/>
      <c r="H431" s="151"/>
      <c r="I431" s="151"/>
      <c r="J431" s="151"/>
      <c r="K431" s="151"/>
      <c r="L431" s="151"/>
      <c r="M431" s="151"/>
      <c r="N431" s="151"/>
      <c r="O431" s="151"/>
      <c r="P431" s="151"/>
      <c r="Q431" s="151"/>
      <c r="R431" s="151"/>
      <c r="S431" s="151"/>
      <c r="T431" s="151"/>
      <c r="U431" s="151"/>
      <c r="V431" s="151"/>
      <c r="W431" s="151"/>
      <c r="X431" s="151"/>
      <c r="Y431" s="151"/>
    </row>
    <row r="432" spans="1:25" x14ac:dyDescent="0.25">
      <c r="A432" s="151"/>
      <c r="B432" s="151"/>
      <c r="C432" s="151"/>
      <c r="D432" s="151"/>
      <c r="E432" s="151"/>
      <c r="F432" s="151"/>
      <c r="G432" s="151"/>
      <c r="H432" s="151"/>
      <c r="I432" s="151"/>
      <c r="J432" s="151"/>
      <c r="K432" s="151"/>
      <c r="L432" s="151"/>
      <c r="M432" s="151"/>
      <c r="N432" s="151"/>
      <c r="O432" s="151"/>
      <c r="P432" s="151"/>
      <c r="Q432" s="151"/>
      <c r="R432" s="151"/>
      <c r="S432" s="151"/>
      <c r="T432" s="151"/>
      <c r="U432" s="151"/>
      <c r="V432" s="151"/>
      <c r="W432" s="151"/>
      <c r="X432" s="151"/>
      <c r="Y432" s="151"/>
    </row>
    <row r="433" spans="1:25" x14ac:dyDescent="0.25">
      <c r="A433" s="151"/>
      <c r="B433" s="151"/>
      <c r="C433" s="151"/>
      <c r="D433" s="151"/>
      <c r="E433" s="151"/>
      <c r="F433" s="151"/>
      <c r="G433" s="151"/>
      <c r="H433" s="151"/>
      <c r="I433" s="151"/>
      <c r="J433" s="151"/>
      <c r="K433" s="151"/>
      <c r="L433" s="151"/>
      <c r="M433" s="151"/>
      <c r="N433" s="151"/>
      <c r="O433" s="151"/>
      <c r="P433" s="151"/>
      <c r="Q433" s="151"/>
      <c r="R433" s="151"/>
      <c r="S433" s="151"/>
      <c r="T433" s="151"/>
      <c r="U433" s="151"/>
      <c r="V433" s="151"/>
      <c r="W433" s="151"/>
      <c r="X433" s="151"/>
      <c r="Y433" s="151"/>
    </row>
    <row r="436" spans="1:25" x14ac:dyDescent="0.25">
      <c r="A436" s="10" t="s">
        <v>166</v>
      </c>
      <c r="B436" s="10"/>
      <c r="C436" s="10"/>
      <c r="D436" s="10"/>
      <c r="E436" s="10"/>
      <c r="F436" s="10"/>
      <c r="G436" s="10"/>
      <c r="H436" s="10"/>
      <c r="I436" s="10"/>
      <c r="J436" s="10"/>
    </row>
    <row r="437" spans="1:25" ht="15.75" thickBot="1" x14ac:dyDescent="0.3">
      <c r="A437" s="10"/>
      <c r="B437" s="10"/>
      <c r="C437" s="10"/>
      <c r="D437" s="10"/>
      <c r="E437" s="10"/>
      <c r="F437" s="10"/>
      <c r="G437" s="10"/>
      <c r="H437" s="10"/>
      <c r="I437" s="10"/>
      <c r="J437" s="10"/>
    </row>
    <row r="438" spans="1:25" x14ac:dyDescent="0.25">
      <c r="D438" s="268" t="s">
        <v>46</v>
      </c>
      <c r="E438" s="269"/>
      <c r="F438" s="269"/>
      <c r="G438" s="272" t="str">
        <f>CONCATENATE(Arkusz18!A2," - ",Arkusz18!B2," r.")</f>
        <v>01.07.2018 - 31.07.2018 r.</v>
      </c>
      <c r="H438" s="272"/>
      <c r="I438" s="272"/>
      <c r="J438" s="272"/>
      <c r="K438" s="272"/>
      <c r="L438" s="272"/>
      <c r="M438" s="272"/>
      <c r="N438" s="272"/>
      <c r="O438" s="272"/>
      <c r="P438" s="272"/>
      <c r="Q438" s="272"/>
      <c r="R438" s="273"/>
    </row>
    <row r="439" spans="1:25" ht="24" customHeight="1" x14ac:dyDescent="0.25">
      <c r="D439" s="270"/>
      <c r="E439" s="271"/>
      <c r="F439" s="271"/>
      <c r="G439" s="274" t="s">
        <v>62</v>
      </c>
      <c r="H439" s="274"/>
      <c r="I439" s="274"/>
      <c r="J439" s="274" t="s">
        <v>89</v>
      </c>
      <c r="K439" s="274"/>
      <c r="L439" s="274"/>
      <c r="M439" s="274" t="s">
        <v>61</v>
      </c>
      <c r="N439" s="274"/>
      <c r="O439" s="274"/>
      <c r="P439" s="274" t="s">
        <v>88</v>
      </c>
      <c r="Q439" s="274"/>
      <c r="R439" s="275"/>
    </row>
    <row r="440" spans="1:25" ht="15" customHeight="1" x14ac:dyDescent="0.25">
      <c r="D440" s="164" t="s">
        <v>87</v>
      </c>
      <c r="E440" s="165"/>
      <c r="F440" s="165"/>
      <c r="G440" s="265">
        <f>Arkusz16!A2</f>
        <v>0</v>
      </c>
      <c r="H440" s="265"/>
      <c r="I440" s="265"/>
      <c r="J440" s="265">
        <f>Arkusz16!A3</f>
        <v>0</v>
      </c>
      <c r="K440" s="265"/>
      <c r="L440" s="265"/>
      <c r="M440" s="265">
        <f>Arkusz16!A4</f>
        <v>0</v>
      </c>
      <c r="N440" s="265"/>
      <c r="O440" s="265"/>
      <c r="P440" s="265">
        <f>Arkusz16!A5</f>
        <v>0</v>
      </c>
      <c r="Q440" s="265"/>
      <c r="R440" s="265"/>
    </row>
    <row r="441" spans="1:25" x14ac:dyDescent="0.25">
      <c r="D441" s="158" t="s">
        <v>48</v>
      </c>
      <c r="E441" s="159"/>
      <c r="F441" s="159"/>
      <c r="G441" s="160">
        <f>Arkusz16!A6</f>
        <v>902</v>
      </c>
      <c r="H441" s="160"/>
      <c r="I441" s="160"/>
      <c r="J441" s="161">
        <f>Arkusz16!A7</f>
        <v>3</v>
      </c>
      <c r="K441" s="162"/>
      <c r="L441" s="163"/>
      <c r="M441" s="161">
        <f>Arkusz16!A8</f>
        <v>33</v>
      </c>
      <c r="N441" s="162"/>
      <c r="O441" s="163"/>
      <c r="P441" s="161">
        <f>Arkusz16!A9</f>
        <v>6</v>
      </c>
      <c r="Q441" s="162"/>
      <c r="R441" s="163"/>
    </row>
    <row r="442" spans="1:25" ht="15.75" thickBot="1" x14ac:dyDescent="0.3">
      <c r="D442" s="283" t="s">
        <v>49</v>
      </c>
      <c r="E442" s="284"/>
      <c r="F442" s="284"/>
      <c r="G442" s="280">
        <f>Arkusz16!A10</f>
        <v>211</v>
      </c>
      <c r="H442" s="280"/>
      <c r="I442" s="280"/>
      <c r="J442" s="280">
        <f>Arkusz16!A11</f>
        <v>0</v>
      </c>
      <c r="K442" s="280"/>
      <c r="L442" s="280"/>
      <c r="M442" s="280">
        <f>Arkusz16!A12</f>
        <v>83</v>
      </c>
      <c r="N442" s="280"/>
      <c r="O442" s="280"/>
      <c r="P442" s="280">
        <f>Arkusz16!A13</f>
        <v>0</v>
      </c>
      <c r="Q442" s="280"/>
      <c r="R442" s="280"/>
    </row>
    <row r="443" spans="1:25" ht="15.75" thickBot="1" x14ac:dyDescent="0.3">
      <c r="D443" s="281" t="s">
        <v>47</v>
      </c>
      <c r="E443" s="282"/>
      <c r="F443" s="282"/>
      <c r="G443" s="278">
        <f>SUM(G440:I442)</f>
        <v>1113</v>
      </c>
      <c r="H443" s="278"/>
      <c r="I443" s="278"/>
      <c r="J443" s="278">
        <f t="shared" ref="J443" si="12">SUM(J440:L442)</f>
        <v>3</v>
      </c>
      <c r="K443" s="278"/>
      <c r="L443" s="278"/>
      <c r="M443" s="278">
        <f t="shared" ref="M443" si="13">SUM(M440:O442)</f>
        <v>116</v>
      </c>
      <c r="N443" s="278"/>
      <c r="O443" s="278"/>
      <c r="P443" s="278">
        <f t="shared" ref="P443" si="14">SUM(P440:R442)</f>
        <v>6</v>
      </c>
      <c r="Q443" s="278"/>
      <c r="R443" s="279"/>
    </row>
    <row r="444" spans="1:25" ht="15.75" thickBot="1" x14ac:dyDescent="0.3">
      <c r="A444" s="36"/>
      <c r="B444" s="36"/>
      <c r="C444" s="36"/>
      <c r="D444" s="32"/>
      <c r="E444" s="32"/>
      <c r="F444" s="32"/>
      <c r="G444" s="32"/>
      <c r="H444" s="32"/>
      <c r="I444" s="32"/>
      <c r="J444" s="32"/>
      <c r="K444" s="32"/>
      <c r="L444" s="32"/>
      <c r="M444" s="32"/>
      <c r="N444" s="32"/>
      <c r="O444" s="32"/>
    </row>
    <row r="445" spans="1:25" x14ac:dyDescent="0.25">
      <c r="D445" s="268" t="s">
        <v>46</v>
      </c>
      <c r="E445" s="269"/>
      <c r="F445" s="269"/>
      <c r="G445" s="272" t="str">
        <f>CONCATENATE(Arkusz18!C2," - ",Arkusz18!B2," r.")</f>
        <v>01.01.2018 - 31.07.2018 r.</v>
      </c>
      <c r="H445" s="272"/>
      <c r="I445" s="272"/>
      <c r="J445" s="272"/>
      <c r="K445" s="272"/>
      <c r="L445" s="272"/>
      <c r="M445" s="272"/>
      <c r="N445" s="272"/>
      <c r="O445" s="272"/>
      <c r="P445" s="272"/>
      <c r="Q445" s="272"/>
      <c r="R445" s="273"/>
    </row>
    <row r="446" spans="1:25" ht="23.25" customHeight="1" x14ac:dyDescent="0.25">
      <c r="D446" s="270"/>
      <c r="E446" s="271"/>
      <c r="F446" s="271"/>
      <c r="G446" s="274" t="s">
        <v>62</v>
      </c>
      <c r="H446" s="274"/>
      <c r="I446" s="274"/>
      <c r="J446" s="274" t="s">
        <v>89</v>
      </c>
      <c r="K446" s="274"/>
      <c r="L446" s="274"/>
      <c r="M446" s="274" t="s">
        <v>61</v>
      </c>
      <c r="N446" s="274"/>
      <c r="O446" s="274"/>
      <c r="P446" s="274" t="s">
        <v>88</v>
      </c>
      <c r="Q446" s="274"/>
      <c r="R446" s="275"/>
    </row>
    <row r="447" spans="1:25" x14ac:dyDescent="0.25">
      <c r="D447" s="164" t="s">
        <v>87</v>
      </c>
      <c r="E447" s="165"/>
      <c r="F447" s="165"/>
      <c r="G447" s="265">
        <f>Arkusz17!A2</f>
        <v>0</v>
      </c>
      <c r="H447" s="265"/>
      <c r="I447" s="265"/>
      <c r="J447" s="265">
        <f>Arkusz17!A3</f>
        <v>0</v>
      </c>
      <c r="K447" s="265"/>
      <c r="L447" s="265"/>
      <c r="M447" s="265">
        <f>Arkusz17!A4</f>
        <v>23</v>
      </c>
      <c r="N447" s="265"/>
      <c r="O447" s="265"/>
      <c r="P447" s="265">
        <f>Arkusz17!A5</f>
        <v>0</v>
      </c>
      <c r="Q447" s="265"/>
      <c r="R447" s="265"/>
    </row>
    <row r="448" spans="1:25" x14ac:dyDescent="0.25">
      <c r="D448" s="158" t="s">
        <v>48</v>
      </c>
      <c r="E448" s="159"/>
      <c r="F448" s="159"/>
      <c r="G448" s="160">
        <f>Arkusz17!A6</f>
        <v>8041</v>
      </c>
      <c r="H448" s="160"/>
      <c r="I448" s="160"/>
      <c r="J448" s="160">
        <f>Arkusz17!A7</f>
        <v>25</v>
      </c>
      <c r="K448" s="160"/>
      <c r="L448" s="160"/>
      <c r="M448" s="160">
        <f>Arkusz17!A8</f>
        <v>178</v>
      </c>
      <c r="N448" s="160"/>
      <c r="O448" s="160"/>
      <c r="P448" s="160">
        <f>Arkusz17!A9</f>
        <v>25</v>
      </c>
      <c r="Q448" s="160"/>
      <c r="R448" s="160"/>
    </row>
    <row r="449" spans="1:25" ht="15.75" thickBot="1" x14ac:dyDescent="0.3">
      <c r="D449" s="283" t="s">
        <v>49</v>
      </c>
      <c r="E449" s="284"/>
      <c r="F449" s="284"/>
      <c r="G449" s="280">
        <f>Arkusz17!A10</f>
        <v>2255</v>
      </c>
      <c r="H449" s="280"/>
      <c r="I449" s="280"/>
      <c r="J449" s="280">
        <f>Arkusz17!A11</f>
        <v>5</v>
      </c>
      <c r="K449" s="280"/>
      <c r="L449" s="280"/>
      <c r="M449" s="280">
        <f>Arkusz17!A12</f>
        <v>131</v>
      </c>
      <c r="N449" s="280"/>
      <c r="O449" s="280"/>
      <c r="P449" s="280">
        <f>Arkusz17!A13</f>
        <v>10</v>
      </c>
      <c r="Q449" s="280"/>
      <c r="R449" s="280"/>
    </row>
    <row r="450" spans="1:25" ht="15.75" thickBot="1" x14ac:dyDescent="0.3">
      <c r="D450" s="281" t="s">
        <v>47</v>
      </c>
      <c r="E450" s="282"/>
      <c r="F450" s="282"/>
      <c r="G450" s="278">
        <f>SUM(G447:I449)</f>
        <v>10296</v>
      </c>
      <c r="H450" s="278"/>
      <c r="I450" s="278"/>
      <c r="J450" s="278">
        <f t="shared" ref="J450" si="15">SUM(J447:L449)</f>
        <v>30</v>
      </c>
      <c r="K450" s="278"/>
      <c r="L450" s="278"/>
      <c r="M450" s="278">
        <f t="shared" ref="M450" si="16">SUM(M447:O449)</f>
        <v>332</v>
      </c>
      <c r="N450" s="278"/>
      <c r="O450" s="278"/>
      <c r="P450" s="278">
        <f t="shared" ref="P450" si="17">SUM(P447:R449)</f>
        <v>35</v>
      </c>
      <c r="Q450" s="278"/>
      <c r="R450" s="279"/>
    </row>
    <row r="452" spans="1:25" x14ac:dyDescent="0.25">
      <c r="A452" s="150" t="s">
        <v>163</v>
      </c>
      <c r="B452" s="151"/>
      <c r="C452" s="151"/>
      <c r="D452" s="151"/>
      <c r="E452" s="151"/>
      <c r="F452" s="151"/>
      <c r="G452" s="151"/>
      <c r="H452" s="151"/>
      <c r="I452" s="151"/>
      <c r="J452" s="151"/>
      <c r="K452" s="151"/>
      <c r="L452" s="151"/>
      <c r="M452" s="151"/>
      <c r="N452" s="151"/>
      <c r="O452" s="151"/>
      <c r="P452" s="151"/>
      <c r="Q452" s="151"/>
      <c r="R452" s="151"/>
      <c r="S452" s="151"/>
      <c r="T452" s="151"/>
      <c r="U452" s="151"/>
      <c r="V452" s="151"/>
      <c r="W452" s="151"/>
      <c r="X452" s="151"/>
      <c r="Y452" s="151"/>
    </row>
    <row r="453" spans="1:25" x14ac:dyDescent="0.25">
      <c r="A453" s="151"/>
      <c r="B453" s="151"/>
      <c r="C453" s="151"/>
      <c r="D453" s="151"/>
      <c r="E453" s="151"/>
      <c r="F453" s="151"/>
      <c r="G453" s="151"/>
      <c r="H453" s="151"/>
      <c r="I453" s="151"/>
      <c r="J453" s="151"/>
      <c r="K453" s="151"/>
      <c r="L453" s="151"/>
      <c r="M453" s="151"/>
      <c r="N453" s="151"/>
      <c r="O453" s="151"/>
      <c r="P453" s="151"/>
      <c r="Q453" s="151"/>
      <c r="R453" s="151"/>
      <c r="S453" s="151"/>
      <c r="T453" s="151"/>
      <c r="U453" s="151"/>
      <c r="V453" s="151"/>
      <c r="W453" s="151"/>
      <c r="X453" s="151"/>
      <c r="Y453" s="151"/>
    </row>
    <row r="454" spans="1:25" x14ac:dyDescent="0.25">
      <c r="A454" s="151"/>
      <c r="B454" s="151"/>
      <c r="C454" s="151"/>
      <c r="D454" s="151"/>
      <c r="E454" s="151"/>
      <c r="F454" s="151"/>
      <c r="G454" s="151"/>
      <c r="H454" s="151"/>
      <c r="I454" s="151"/>
      <c r="J454" s="151"/>
      <c r="K454" s="151"/>
      <c r="L454" s="151"/>
      <c r="M454" s="151"/>
      <c r="N454" s="151"/>
      <c r="O454" s="151"/>
      <c r="P454" s="151"/>
      <c r="Q454" s="151"/>
      <c r="R454" s="151"/>
      <c r="S454" s="151"/>
      <c r="T454" s="151"/>
      <c r="U454" s="151"/>
      <c r="V454" s="151"/>
      <c r="W454" s="151"/>
      <c r="X454" s="151"/>
      <c r="Y454" s="151"/>
    </row>
    <row r="455" spans="1:25" x14ac:dyDescent="0.25">
      <c r="A455" s="151"/>
      <c r="B455" s="151"/>
      <c r="C455" s="151"/>
      <c r="D455" s="151"/>
      <c r="E455" s="151"/>
      <c r="F455" s="151"/>
      <c r="G455" s="151"/>
      <c r="H455" s="151"/>
      <c r="I455" s="151"/>
      <c r="J455" s="151"/>
      <c r="K455" s="151"/>
      <c r="L455" s="151"/>
      <c r="M455" s="151"/>
      <c r="N455" s="151"/>
      <c r="O455" s="151"/>
      <c r="P455" s="151"/>
      <c r="Q455" s="151"/>
      <c r="R455" s="151"/>
      <c r="S455" s="151"/>
      <c r="T455" s="151"/>
      <c r="U455" s="151"/>
      <c r="V455" s="151"/>
      <c r="W455" s="151"/>
      <c r="X455" s="151"/>
      <c r="Y455" s="151"/>
    </row>
    <row r="456" spans="1:25" x14ac:dyDescent="0.25">
      <c r="A456" s="151"/>
      <c r="B456" s="151"/>
      <c r="C456" s="151"/>
      <c r="D456" s="151"/>
      <c r="E456" s="151"/>
      <c r="F456" s="151"/>
      <c r="G456" s="151"/>
      <c r="H456" s="151"/>
      <c r="I456" s="151"/>
      <c r="J456" s="151"/>
      <c r="K456" s="151"/>
      <c r="L456" s="151"/>
      <c r="M456" s="151"/>
      <c r="N456" s="151"/>
      <c r="O456" s="151"/>
      <c r="P456" s="151"/>
      <c r="Q456" s="151"/>
      <c r="R456" s="151"/>
      <c r="S456" s="151"/>
      <c r="T456" s="151"/>
      <c r="U456" s="151"/>
      <c r="V456" s="151"/>
      <c r="W456" s="151"/>
      <c r="X456" s="151"/>
      <c r="Y456" s="151"/>
    </row>
    <row r="459" spans="1:25" x14ac:dyDescent="0.25">
      <c r="A459" s="37" t="s">
        <v>167</v>
      </c>
      <c r="B459" s="37"/>
      <c r="C459" s="37"/>
      <c r="D459" s="37"/>
      <c r="E459" s="37"/>
      <c r="F459" s="37"/>
      <c r="G459" s="37"/>
      <c r="H459" s="37"/>
      <c r="I459" s="37"/>
      <c r="J459" s="37"/>
      <c r="K459" s="37"/>
      <c r="L459" s="37"/>
      <c r="M459" s="37"/>
      <c r="N459" s="37"/>
      <c r="O459" s="37"/>
      <c r="R459" s="38"/>
      <c r="S459" s="38"/>
      <c r="T459" s="38"/>
    </row>
    <row r="460" spans="1:25" ht="15" customHeight="1" x14ac:dyDescent="0.25">
      <c r="P460" s="39"/>
      <c r="Q460" s="39"/>
      <c r="R460" s="38"/>
      <c r="S460" s="38"/>
      <c r="T460" s="38"/>
      <c r="U460" s="39"/>
    </row>
    <row r="461" spans="1:25" ht="15" customHeight="1" x14ac:dyDescent="0.25">
      <c r="A461" s="150" t="s">
        <v>173</v>
      </c>
      <c r="B461" s="151"/>
      <c r="C461" s="151"/>
      <c r="D461" s="151"/>
      <c r="E461" s="151"/>
      <c r="F461" s="151"/>
      <c r="G461" s="151"/>
      <c r="H461" s="151"/>
      <c r="I461" s="151"/>
      <c r="J461" s="151"/>
      <c r="K461" s="151"/>
      <c r="L461" s="151"/>
      <c r="M461" s="151"/>
      <c r="N461" s="151"/>
      <c r="O461" s="151"/>
      <c r="P461" s="151"/>
      <c r="Q461" s="151"/>
      <c r="R461" s="151"/>
      <c r="S461" s="151"/>
      <c r="T461" s="151"/>
      <c r="U461" s="151"/>
      <c r="V461" s="151"/>
      <c r="W461" s="151"/>
      <c r="X461" s="151"/>
      <c r="Y461" s="151"/>
    </row>
    <row r="462" spans="1:25" ht="15" customHeight="1" x14ac:dyDescent="0.25">
      <c r="A462" s="151"/>
      <c r="B462" s="151"/>
      <c r="C462" s="151"/>
      <c r="D462" s="151"/>
      <c r="E462" s="151"/>
      <c r="F462" s="151"/>
      <c r="G462" s="151"/>
      <c r="H462" s="151"/>
      <c r="I462" s="151"/>
      <c r="J462" s="151"/>
      <c r="K462" s="151"/>
      <c r="L462" s="151"/>
      <c r="M462" s="151"/>
      <c r="N462" s="151"/>
      <c r="O462" s="151"/>
      <c r="P462" s="151"/>
      <c r="Q462" s="151"/>
      <c r="R462" s="151"/>
      <c r="S462" s="151"/>
      <c r="T462" s="151"/>
      <c r="U462" s="151"/>
      <c r="V462" s="151"/>
      <c r="W462" s="151"/>
      <c r="X462" s="151"/>
      <c r="Y462" s="151"/>
    </row>
    <row r="463" spans="1:25" ht="15" customHeight="1" x14ac:dyDescent="0.25">
      <c r="A463" s="151"/>
      <c r="B463" s="151"/>
      <c r="C463" s="151"/>
      <c r="D463" s="151"/>
      <c r="E463" s="151"/>
      <c r="F463" s="151"/>
      <c r="G463" s="151"/>
      <c r="H463" s="151"/>
      <c r="I463" s="151"/>
      <c r="J463" s="151"/>
      <c r="K463" s="151"/>
      <c r="L463" s="151"/>
      <c r="M463" s="151"/>
      <c r="N463" s="151"/>
      <c r="O463" s="151"/>
      <c r="P463" s="151"/>
      <c r="Q463" s="151"/>
      <c r="R463" s="151"/>
      <c r="S463" s="151"/>
      <c r="T463" s="151"/>
      <c r="U463" s="151"/>
      <c r="V463" s="151"/>
      <c r="W463" s="151"/>
      <c r="X463" s="151"/>
      <c r="Y463" s="151"/>
    </row>
    <row r="464" spans="1:25" ht="15" customHeight="1" x14ac:dyDescent="0.25">
      <c r="A464" s="151"/>
      <c r="B464" s="151"/>
      <c r="C464" s="151"/>
      <c r="D464" s="151"/>
      <c r="E464" s="151"/>
      <c r="F464" s="151"/>
      <c r="G464" s="151"/>
      <c r="H464" s="151"/>
      <c r="I464" s="151"/>
      <c r="J464" s="151"/>
      <c r="K464" s="151"/>
      <c r="L464" s="151"/>
      <c r="M464" s="151"/>
      <c r="N464" s="151"/>
      <c r="O464" s="151"/>
      <c r="P464" s="151"/>
      <c r="Q464" s="151"/>
      <c r="R464" s="151"/>
      <c r="S464" s="151"/>
      <c r="T464" s="151"/>
      <c r="U464" s="151"/>
      <c r="V464" s="151"/>
      <c r="W464" s="151"/>
      <c r="X464" s="151"/>
      <c r="Y464" s="151"/>
    </row>
    <row r="465" spans="1:25" ht="15" customHeight="1" x14ac:dyDescent="0.25">
      <c r="A465" s="151"/>
      <c r="B465" s="151"/>
      <c r="C465" s="151"/>
      <c r="D465" s="151"/>
      <c r="E465" s="151"/>
      <c r="F465" s="151"/>
      <c r="G465" s="151"/>
      <c r="H465" s="151"/>
      <c r="I465" s="151"/>
      <c r="J465" s="151"/>
      <c r="K465" s="151"/>
      <c r="L465" s="151"/>
      <c r="M465" s="151"/>
      <c r="N465" s="151"/>
      <c r="O465" s="151"/>
      <c r="P465" s="151"/>
      <c r="Q465" s="151"/>
      <c r="R465" s="151"/>
      <c r="S465" s="151"/>
      <c r="T465" s="151"/>
      <c r="U465" s="151"/>
      <c r="V465" s="151"/>
      <c r="W465" s="151"/>
      <c r="X465" s="151"/>
      <c r="Y465" s="151"/>
    </row>
    <row r="466" spans="1:25" ht="15" customHeight="1" x14ac:dyDescent="0.25">
      <c r="A466" s="151"/>
      <c r="B466" s="151"/>
      <c r="C466" s="151"/>
      <c r="D466" s="151"/>
      <c r="E466" s="151"/>
      <c r="F466" s="151"/>
      <c r="G466" s="151"/>
      <c r="H466" s="151"/>
      <c r="I466" s="151"/>
      <c r="J466" s="151"/>
      <c r="K466" s="151"/>
      <c r="L466" s="151"/>
      <c r="M466" s="151"/>
      <c r="N466" s="151"/>
      <c r="O466" s="151"/>
      <c r="P466" s="151"/>
      <c r="Q466" s="151"/>
      <c r="R466" s="151"/>
      <c r="S466" s="151"/>
      <c r="T466" s="151"/>
      <c r="U466" s="151"/>
      <c r="V466" s="151"/>
      <c r="W466" s="151"/>
      <c r="X466" s="151"/>
      <c r="Y466" s="151"/>
    </row>
    <row r="467" spans="1:25" ht="15" customHeight="1" x14ac:dyDescent="0.25">
      <c r="A467" s="151"/>
      <c r="B467" s="151"/>
      <c r="C467" s="151"/>
      <c r="D467" s="151"/>
      <c r="E467" s="151"/>
      <c r="F467" s="151"/>
      <c r="G467" s="151"/>
      <c r="H467" s="151"/>
      <c r="I467" s="151"/>
      <c r="J467" s="151"/>
      <c r="K467" s="151"/>
      <c r="L467" s="151"/>
      <c r="M467" s="151"/>
      <c r="N467" s="151"/>
      <c r="O467" s="151"/>
      <c r="P467" s="151"/>
      <c r="Q467" s="151"/>
      <c r="R467" s="151"/>
      <c r="S467" s="151"/>
      <c r="T467" s="151"/>
      <c r="U467" s="151"/>
      <c r="V467" s="151"/>
      <c r="W467" s="151"/>
      <c r="X467" s="151"/>
      <c r="Y467" s="151"/>
    </row>
    <row r="468" spans="1:25" ht="15" customHeight="1" x14ac:dyDescent="0.25">
      <c r="A468" s="151"/>
      <c r="B468" s="151"/>
      <c r="C468" s="151"/>
      <c r="D468" s="151"/>
      <c r="E468" s="151"/>
      <c r="F468" s="151"/>
      <c r="G468" s="151"/>
      <c r="H468" s="151"/>
      <c r="I468" s="151"/>
      <c r="J468" s="151"/>
      <c r="K468" s="151"/>
      <c r="L468" s="151"/>
      <c r="M468" s="151"/>
      <c r="N468" s="151"/>
      <c r="O468" s="151"/>
      <c r="P468" s="151"/>
      <c r="Q468" s="151"/>
      <c r="R468" s="151"/>
      <c r="S468" s="151"/>
      <c r="T468" s="151"/>
      <c r="U468" s="151"/>
      <c r="V468" s="151"/>
      <c r="W468" s="151"/>
      <c r="X468" s="151"/>
      <c r="Y468" s="151"/>
    </row>
    <row r="469" spans="1:25" ht="15" customHeight="1" x14ac:dyDescent="0.25">
      <c r="A469" s="151"/>
      <c r="B469" s="151"/>
      <c r="C469" s="151"/>
      <c r="D469" s="151"/>
      <c r="E469" s="151"/>
      <c r="F469" s="151"/>
      <c r="G469" s="151"/>
      <c r="H469" s="151"/>
      <c r="I469" s="151"/>
      <c r="J469" s="151"/>
      <c r="K469" s="151"/>
      <c r="L469" s="151"/>
      <c r="M469" s="151"/>
      <c r="N469" s="151"/>
      <c r="O469" s="151"/>
      <c r="P469" s="151"/>
      <c r="Q469" s="151"/>
      <c r="R469" s="151"/>
      <c r="S469" s="151"/>
      <c r="T469" s="151"/>
      <c r="U469" s="151"/>
      <c r="V469" s="151"/>
      <c r="W469" s="151"/>
      <c r="X469" s="151"/>
      <c r="Y469" s="151"/>
    </row>
    <row r="470" spans="1:25" ht="15" customHeight="1" x14ac:dyDescent="0.25">
      <c r="A470" s="151"/>
      <c r="B470" s="151"/>
      <c r="C470" s="151"/>
      <c r="D470" s="151"/>
      <c r="E470" s="151"/>
      <c r="F470" s="151"/>
      <c r="G470" s="151"/>
      <c r="H470" s="151"/>
      <c r="I470" s="151"/>
      <c r="J470" s="151"/>
      <c r="K470" s="151"/>
      <c r="L470" s="151"/>
      <c r="M470" s="151"/>
      <c r="N470" s="151"/>
      <c r="O470" s="151"/>
      <c r="P470" s="151"/>
      <c r="Q470" s="151"/>
      <c r="R470" s="151"/>
      <c r="S470" s="151"/>
      <c r="T470" s="151"/>
      <c r="U470" s="151"/>
      <c r="V470" s="151"/>
      <c r="W470" s="151"/>
      <c r="X470" s="151"/>
      <c r="Y470" s="151"/>
    </row>
    <row r="471" spans="1:25" ht="15" customHeight="1" x14ac:dyDescent="0.25">
      <c r="A471" s="151"/>
      <c r="B471" s="151"/>
      <c r="C471" s="151"/>
      <c r="D471" s="151"/>
      <c r="E471" s="151"/>
      <c r="F471" s="151"/>
      <c r="G471" s="151"/>
      <c r="H471" s="151"/>
      <c r="I471" s="151"/>
      <c r="J471" s="151"/>
      <c r="K471" s="151"/>
      <c r="L471" s="151"/>
      <c r="M471" s="151"/>
      <c r="N471" s="151"/>
      <c r="O471" s="151"/>
      <c r="P471" s="151"/>
      <c r="Q471" s="151"/>
      <c r="R471" s="151"/>
      <c r="S471" s="151"/>
      <c r="T471" s="151"/>
      <c r="U471" s="151"/>
      <c r="V471" s="151"/>
      <c r="W471" s="151"/>
      <c r="X471" s="151"/>
      <c r="Y471" s="151"/>
    </row>
    <row r="472" spans="1:25" x14ac:dyDescent="0.25">
      <c r="A472" s="151"/>
      <c r="B472" s="151"/>
      <c r="C472" s="151"/>
      <c r="D472" s="151"/>
      <c r="E472" s="151"/>
      <c r="F472" s="151"/>
      <c r="G472" s="151"/>
      <c r="H472" s="151"/>
      <c r="I472" s="151"/>
      <c r="J472" s="151"/>
      <c r="K472" s="151"/>
      <c r="L472" s="151"/>
      <c r="M472" s="151"/>
      <c r="N472" s="151"/>
      <c r="O472" s="151"/>
      <c r="P472" s="151"/>
      <c r="Q472" s="151"/>
      <c r="R472" s="151"/>
      <c r="S472" s="151"/>
      <c r="T472" s="151"/>
      <c r="U472" s="151"/>
      <c r="V472" s="151"/>
      <c r="W472" s="151"/>
      <c r="X472" s="151"/>
      <c r="Y472" s="151"/>
    </row>
    <row r="473" spans="1:25" x14ac:dyDescent="0.25">
      <c r="A473" s="151"/>
      <c r="B473" s="151"/>
      <c r="C473" s="151"/>
      <c r="D473" s="151"/>
      <c r="E473" s="151"/>
      <c r="F473" s="151"/>
      <c r="G473" s="151"/>
      <c r="H473" s="151"/>
      <c r="I473" s="151"/>
      <c r="J473" s="151"/>
      <c r="K473" s="151"/>
      <c r="L473" s="151"/>
      <c r="M473" s="151"/>
      <c r="N473" s="151"/>
      <c r="O473" s="151"/>
      <c r="P473" s="151"/>
      <c r="Q473" s="151"/>
      <c r="R473" s="151"/>
      <c r="S473" s="151"/>
      <c r="T473" s="151"/>
      <c r="U473" s="151"/>
      <c r="V473" s="151"/>
      <c r="W473" s="151"/>
      <c r="X473" s="151"/>
      <c r="Y473" s="151"/>
    </row>
    <row r="474" spans="1:25" x14ac:dyDescent="0.25">
      <c r="A474" s="151"/>
      <c r="B474" s="151"/>
      <c r="C474" s="151"/>
      <c r="D474" s="151"/>
      <c r="E474" s="151"/>
      <c r="F474" s="151"/>
      <c r="G474" s="151"/>
      <c r="H474" s="151"/>
      <c r="I474" s="151"/>
      <c r="J474" s="151"/>
      <c r="K474" s="151"/>
      <c r="L474" s="151"/>
      <c r="M474" s="151"/>
      <c r="N474" s="151"/>
      <c r="O474" s="151"/>
      <c r="P474" s="151"/>
      <c r="Q474" s="151"/>
      <c r="R474" s="151"/>
      <c r="S474" s="151"/>
      <c r="T474" s="151"/>
      <c r="U474" s="151"/>
      <c r="V474" s="151"/>
      <c r="W474" s="151"/>
      <c r="X474" s="151"/>
      <c r="Y474" s="151"/>
    </row>
    <row r="475" spans="1:25" ht="15" customHeight="1" x14ac:dyDescent="0.25">
      <c r="A475" s="151"/>
      <c r="B475" s="151"/>
      <c r="C475" s="151"/>
      <c r="D475" s="151"/>
      <c r="E475" s="151"/>
      <c r="F475" s="151"/>
      <c r="G475" s="151"/>
      <c r="H475" s="151"/>
      <c r="I475" s="151"/>
      <c r="J475" s="151"/>
      <c r="K475" s="151"/>
      <c r="L475" s="151"/>
      <c r="M475" s="151"/>
      <c r="N475" s="151"/>
      <c r="O475" s="151"/>
      <c r="P475" s="151"/>
      <c r="Q475" s="151"/>
      <c r="R475" s="151"/>
      <c r="S475" s="151"/>
      <c r="T475" s="151"/>
      <c r="U475" s="151"/>
      <c r="V475" s="151"/>
      <c r="W475" s="151"/>
      <c r="X475" s="151"/>
      <c r="Y475" s="151"/>
    </row>
    <row r="476" spans="1:25" x14ac:dyDescent="0.25">
      <c r="A476" s="151"/>
      <c r="B476" s="151"/>
      <c r="C476" s="151"/>
      <c r="D476" s="151"/>
      <c r="E476" s="151"/>
      <c r="F476" s="151"/>
      <c r="G476" s="151"/>
      <c r="H476" s="151"/>
      <c r="I476" s="151"/>
      <c r="J476" s="151"/>
      <c r="K476" s="151"/>
      <c r="L476" s="151"/>
      <c r="M476" s="151"/>
      <c r="N476" s="151"/>
      <c r="O476" s="151"/>
      <c r="P476" s="151"/>
      <c r="Q476" s="151"/>
      <c r="R476" s="151"/>
      <c r="S476" s="151"/>
      <c r="T476" s="151"/>
      <c r="U476" s="151"/>
      <c r="V476" s="151"/>
      <c r="W476" s="151"/>
      <c r="X476" s="151"/>
      <c r="Y476" s="151"/>
    </row>
    <row r="477" spans="1:25" x14ac:dyDescent="0.25">
      <c r="A477" s="151"/>
      <c r="B477" s="151"/>
      <c r="C477" s="151"/>
      <c r="D477" s="151"/>
      <c r="E477" s="151"/>
      <c r="F477" s="151"/>
      <c r="G477" s="151"/>
      <c r="H477" s="151"/>
      <c r="I477" s="151"/>
      <c r="J477" s="151"/>
      <c r="K477" s="151"/>
      <c r="L477" s="151"/>
      <c r="M477" s="151"/>
      <c r="N477" s="151"/>
      <c r="O477" s="151"/>
      <c r="P477" s="151"/>
      <c r="Q477" s="151"/>
      <c r="R477" s="151"/>
      <c r="S477" s="151"/>
      <c r="T477" s="151"/>
      <c r="U477" s="151"/>
      <c r="V477" s="151"/>
      <c r="W477" s="151"/>
      <c r="X477" s="151"/>
      <c r="Y477" s="151"/>
    </row>
    <row r="478" spans="1:25" ht="15" customHeight="1" x14ac:dyDescent="0.25">
      <c r="A478" s="151"/>
      <c r="B478" s="151"/>
      <c r="C478" s="151"/>
      <c r="D478" s="151"/>
      <c r="E478" s="151"/>
      <c r="F478" s="151"/>
      <c r="G478" s="151"/>
      <c r="H478" s="151"/>
      <c r="I478" s="151"/>
      <c r="J478" s="151"/>
      <c r="K478" s="151"/>
      <c r="L478" s="151"/>
      <c r="M478" s="151"/>
      <c r="N478" s="151"/>
      <c r="O478" s="151"/>
      <c r="P478" s="151"/>
      <c r="Q478" s="151"/>
      <c r="R478" s="151"/>
      <c r="S478" s="151"/>
      <c r="T478" s="151"/>
      <c r="U478" s="151"/>
      <c r="V478" s="151"/>
      <c r="W478" s="151"/>
      <c r="X478" s="151"/>
      <c r="Y478" s="151"/>
    </row>
    <row r="479" spans="1:25" x14ac:dyDescent="0.25">
      <c r="A479" s="151"/>
      <c r="B479" s="151"/>
      <c r="C479" s="151"/>
      <c r="D479" s="151"/>
      <c r="E479" s="151"/>
      <c r="F479" s="151"/>
      <c r="G479" s="151"/>
      <c r="H479" s="151"/>
      <c r="I479" s="151"/>
      <c r="J479" s="151"/>
      <c r="K479" s="151"/>
      <c r="L479" s="151"/>
      <c r="M479" s="151"/>
      <c r="N479" s="151"/>
      <c r="O479" s="151"/>
      <c r="P479" s="151"/>
      <c r="Q479" s="151"/>
      <c r="R479" s="151"/>
      <c r="S479" s="151"/>
      <c r="T479" s="151"/>
      <c r="U479" s="151"/>
      <c r="V479" s="151"/>
      <c r="W479" s="151"/>
      <c r="X479" s="151"/>
      <c r="Y479" s="151"/>
    </row>
    <row r="480" spans="1:25" x14ac:dyDescent="0.25">
      <c r="A480" s="151"/>
      <c r="B480" s="151"/>
      <c r="C480" s="151"/>
      <c r="D480" s="151"/>
      <c r="E480" s="151"/>
      <c r="F480" s="151"/>
      <c r="G480" s="151"/>
      <c r="H480" s="151"/>
      <c r="I480" s="151"/>
      <c r="J480" s="151"/>
      <c r="K480" s="151"/>
      <c r="L480" s="151"/>
      <c r="M480" s="151"/>
      <c r="N480" s="151"/>
      <c r="O480" s="151"/>
      <c r="P480" s="151"/>
      <c r="Q480" s="151"/>
      <c r="R480" s="151"/>
      <c r="S480" s="151"/>
      <c r="T480" s="151"/>
      <c r="U480" s="151"/>
      <c r="V480" s="151"/>
      <c r="W480" s="151"/>
      <c r="X480" s="151"/>
      <c r="Y480" s="151"/>
    </row>
    <row r="481" spans="1:25" s="53" customFormat="1" x14ac:dyDescent="0.25">
      <c r="A481" s="151"/>
      <c r="B481" s="151"/>
      <c r="C481" s="151"/>
      <c r="D481" s="151"/>
      <c r="E481" s="151"/>
      <c r="F481" s="151"/>
      <c r="G481" s="151"/>
      <c r="H481" s="151"/>
      <c r="I481" s="151"/>
      <c r="J481" s="151"/>
      <c r="K481" s="151"/>
      <c r="L481" s="151"/>
      <c r="M481" s="151"/>
      <c r="N481" s="151"/>
      <c r="O481" s="151"/>
      <c r="P481" s="151"/>
      <c r="Q481" s="151"/>
      <c r="R481" s="151"/>
      <c r="S481" s="151"/>
      <c r="T481" s="151"/>
      <c r="U481" s="151"/>
      <c r="V481" s="151"/>
      <c r="W481" s="151"/>
      <c r="X481" s="151"/>
      <c r="Y481" s="151"/>
    </row>
    <row r="482" spans="1:25" x14ac:dyDescent="0.25">
      <c r="A482" s="151"/>
      <c r="B482" s="151"/>
      <c r="C482" s="151"/>
      <c r="D482" s="151"/>
      <c r="E482" s="151"/>
      <c r="F482" s="151"/>
      <c r="G482" s="151"/>
      <c r="H482" s="151"/>
      <c r="I482" s="151"/>
      <c r="J482" s="151"/>
      <c r="K482" s="151"/>
      <c r="L482" s="151"/>
      <c r="M482" s="151"/>
      <c r="N482" s="151"/>
      <c r="O482" s="151"/>
      <c r="P482" s="151"/>
      <c r="Q482" s="151"/>
      <c r="R482" s="151"/>
      <c r="S482" s="151"/>
      <c r="T482" s="151"/>
      <c r="U482" s="151"/>
      <c r="V482" s="151"/>
      <c r="W482" s="151"/>
      <c r="X482" s="151"/>
      <c r="Y482" s="151"/>
    </row>
    <row r="483" spans="1:25" x14ac:dyDescent="0.25">
      <c r="A483" s="39"/>
      <c r="B483" s="39"/>
      <c r="C483" s="39"/>
      <c r="D483" s="39"/>
      <c r="E483" s="39"/>
      <c r="F483" s="39"/>
      <c r="G483" s="39"/>
      <c r="H483" s="39"/>
      <c r="I483" s="39"/>
      <c r="J483" s="39"/>
      <c r="K483" s="39"/>
      <c r="L483" s="39"/>
      <c r="M483" s="39"/>
      <c r="N483" s="39"/>
      <c r="O483" s="39"/>
      <c r="P483" s="39"/>
      <c r="Q483" s="39"/>
      <c r="R483" s="39"/>
      <c r="S483" s="39"/>
      <c r="T483" s="39"/>
      <c r="U483" s="39"/>
    </row>
    <row r="484" spans="1:25" x14ac:dyDescent="0.25">
      <c r="A484" s="39"/>
      <c r="B484" s="39"/>
      <c r="C484" s="39"/>
      <c r="D484" s="39"/>
      <c r="E484" s="39"/>
      <c r="F484" s="39"/>
      <c r="G484" s="39"/>
      <c r="H484" s="39"/>
      <c r="I484" s="39"/>
      <c r="J484" s="39"/>
      <c r="K484" s="39"/>
      <c r="L484" s="39"/>
      <c r="M484" s="39"/>
      <c r="N484" s="39"/>
      <c r="O484" s="39"/>
      <c r="P484" s="39"/>
      <c r="Q484" s="39"/>
      <c r="R484" s="39"/>
      <c r="S484" s="39"/>
      <c r="T484" s="39"/>
      <c r="U484" s="39"/>
    </row>
    <row r="485" spans="1:25" x14ac:dyDescent="0.25">
      <c r="A485" s="39"/>
      <c r="B485" s="39"/>
      <c r="C485" s="39"/>
      <c r="D485" s="39"/>
      <c r="E485" s="39"/>
      <c r="F485" s="39"/>
      <c r="G485" s="39"/>
      <c r="H485" s="39"/>
      <c r="I485" s="39"/>
      <c r="J485" s="39"/>
      <c r="K485" s="39"/>
      <c r="L485" s="39"/>
      <c r="M485" s="39"/>
      <c r="N485" s="39"/>
      <c r="O485" s="39"/>
      <c r="P485" s="39"/>
      <c r="Q485" s="39"/>
      <c r="R485" s="39"/>
      <c r="S485" s="39"/>
      <c r="T485" s="39"/>
      <c r="U485" s="39"/>
    </row>
    <row r="486" spans="1:25" x14ac:dyDescent="0.25">
      <c r="A486" s="39"/>
      <c r="B486" s="39"/>
      <c r="C486" s="39"/>
      <c r="D486" s="39"/>
      <c r="E486" s="39"/>
      <c r="F486" s="39"/>
      <c r="G486" s="39"/>
      <c r="H486" s="39"/>
      <c r="I486" s="39"/>
      <c r="J486" s="39"/>
      <c r="K486" s="39"/>
      <c r="L486" s="39"/>
      <c r="M486" s="39"/>
      <c r="N486" s="39"/>
      <c r="O486" s="39"/>
      <c r="P486" s="39"/>
      <c r="Q486" s="39"/>
      <c r="R486" s="39"/>
      <c r="S486" s="39"/>
      <c r="T486" s="39"/>
      <c r="U486" s="39"/>
    </row>
    <row r="487" spans="1:25" x14ac:dyDescent="0.25">
      <c r="R487" s="40"/>
      <c r="S487" s="40"/>
      <c r="T487" s="40"/>
    </row>
    <row r="488" spans="1:25" x14ac:dyDescent="0.25">
      <c r="P488" s="41"/>
      <c r="Q488" s="41"/>
      <c r="R488" s="40"/>
      <c r="S488" s="40"/>
      <c r="T488" s="40"/>
      <c r="U488" s="41"/>
    </row>
    <row r="489" spans="1:25" x14ac:dyDescent="0.25">
      <c r="A489" s="42" t="s">
        <v>164</v>
      </c>
      <c r="B489" s="42"/>
      <c r="C489" s="42"/>
      <c r="D489" s="42"/>
      <c r="E489" s="42"/>
      <c r="F489" s="42"/>
      <c r="G489" s="42"/>
      <c r="H489" s="42"/>
      <c r="I489" s="42"/>
      <c r="N489" s="41"/>
      <c r="O489" s="41"/>
      <c r="P489" s="43"/>
      <c r="Q489" s="43"/>
      <c r="R489" s="40"/>
      <c r="S489" s="40"/>
      <c r="T489" s="40"/>
    </row>
    <row r="490" spans="1:25" ht="15" customHeight="1" x14ac:dyDescent="0.25">
      <c r="M490" s="44"/>
      <c r="N490" s="44"/>
      <c r="R490" s="40"/>
      <c r="S490" s="40"/>
      <c r="T490" s="40"/>
    </row>
    <row r="491" spans="1:25" x14ac:dyDescent="0.25">
      <c r="R491" s="40"/>
      <c r="S491" s="40"/>
      <c r="T491" s="40"/>
    </row>
    <row r="492" spans="1:25" x14ac:dyDescent="0.25">
      <c r="D492" s="7"/>
      <c r="E492" s="7"/>
      <c r="P492" s="44"/>
      <c r="Q492" s="44"/>
      <c r="R492" s="40"/>
      <c r="S492" s="40"/>
      <c r="T492" s="40"/>
      <c r="U492" s="44"/>
    </row>
    <row r="493" spans="1:25" x14ac:dyDescent="0.25">
      <c r="A493" s="54" t="s">
        <v>170</v>
      </c>
      <c r="B493" s="45"/>
      <c r="C493" s="45"/>
      <c r="D493" s="46"/>
      <c r="E493" s="46"/>
      <c r="F493" s="44"/>
      <c r="G493" s="44"/>
      <c r="H493" s="44"/>
      <c r="I493" s="44"/>
      <c r="J493" s="44"/>
      <c r="K493" s="44"/>
      <c r="L493" s="44"/>
      <c r="M493" s="44"/>
      <c r="N493" s="44"/>
      <c r="O493" s="44"/>
      <c r="P493" s="44"/>
      <c r="Q493" s="44"/>
      <c r="U493" s="44"/>
    </row>
    <row r="494" spans="1:25" ht="132" customHeight="1" x14ac:dyDescent="0.25">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row>
    <row r="495" spans="1:25" x14ac:dyDescent="0.25">
      <c r="A495" s="40"/>
      <c r="B495" s="40"/>
      <c r="C495" s="40"/>
      <c r="D495" s="40"/>
      <c r="E495" s="40"/>
      <c r="F495" s="40"/>
      <c r="G495" s="40"/>
      <c r="H495" s="40"/>
      <c r="I495" s="40"/>
      <c r="J495" s="40"/>
      <c r="K495" s="40"/>
      <c r="L495" s="40"/>
      <c r="M495" s="40"/>
      <c r="N495" s="40"/>
      <c r="O495" s="40"/>
      <c r="P495" s="40"/>
      <c r="Q495" s="40"/>
      <c r="U495" s="40"/>
    </row>
    <row r="496" spans="1:25" x14ac:dyDescent="0.25">
      <c r="A496" s="40"/>
      <c r="B496" s="40"/>
      <c r="C496" s="40"/>
      <c r="D496" s="40"/>
      <c r="E496" s="40"/>
      <c r="F496" s="40"/>
      <c r="G496" s="40"/>
      <c r="H496" s="40"/>
      <c r="I496" s="40"/>
      <c r="J496" s="40"/>
      <c r="K496" s="40"/>
      <c r="L496" s="40"/>
      <c r="M496" s="40"/>
      <c r="N496" s="40"/>
      <c r="O496" s="40"/>
      <c r="P496" s="40"/>
      <c r="Q496" s="40"/>
      <c r="U496" s="40"/>
    </row>
  </sheetData>
  <sheetProtection formatCells="0" insertColumns="0" insertRows="0" deleteColumns="0" deleteRows="0"/>
  <mergeCells count="597">
    <mergeCell ref="M247:N247"/>
    <mergeCell ref="O247:P247"/>
    <mergeCell ref="Q247:R247"/>
    <mergeCell ref="Q248:R248"/>
    <mergeCell ref="M249:N249"/>
    <mergeCell ref="M248:N248"/>
    <mergeCell ref="O248:P248"/>
    <mergeCell ref="A351:U352"/>
    <mergeCell ref="G283:J283"/>
    <mergeCell ref="K283:L283"/>
    <mergeCell ref="O283:P283"/>
    <mergeCell ref="Q283:R283"/>
    <mergeCell ref="M283:N283"/>
    <mergeCell ref="G281:J281"/>
    <mergeCell ref="K281:L281"/>
    <mergeCell ref="M281:N281"/>
    <mergeCell ref="O281:P281"/>
    <mergeCell ref="Q281:R281"/>
    <mergeCell ref="A452:Y456"/>
    <mergeCell ref="A461:Y482"/>
    <mergeCell ref="H409:J409"/>
    <mergeCell ref="L363:M363"/>
    <mergeCell ref="L364:M364"/>
    <mergeCell ref="L365:M365"/>
    <mergeCell ref="L366:M366"/>
    <mergeCell ref="L367:M367"/>
    <mergeCell ref="L368:M368"/>
    <mergeCell ref="L369:M369"/>
    <mergeCell ref="C370:K370"/>
    <mergeCell ref="L393:M393"/>
    <mergeCell ref="V370:W370"/>
    <mergeCell ref="V367:W367"/>
    <mergeCell ref="V368:W368"/>
    <mergeCell ref="V369:W369"/>
    <mergeCell ref="V363:W363"/>
    <mergeCell ref="V364:W364"/>
    <mergeCell ref="V365:W365"/>
    <mergeCell ref="V366:W366"/>
    <mergeCell ref="C368:K368"/>
    <mergeCell ref="Q393:S393"/>
    <mergeCell ref="Q394:S394"/>
    <mergeCell ref="C369:K369"/>
    <mergeCell ref="D442:F442"/>
    <mergeCell ref="G442:I442"/>
    <mergeCell ref="J442:L442"/>
    <mergeCell ref="M442:O442"/>
    <mergeCell ref="P442:R442"/>
    <mergeCell ref="G445:R445"/>
    <mergeCell ref="D447:F447"/>
    <mergeCell ref="G447:I447"/>
    <mergeCell ref="J447:L447"/>
    <mergeCell ref="M447:O447"/>
    <mergeCell ref="P447:R447"/>
    <mergeCell ref="M446:O446"/>
    <mergeCell ref="D443:F443"/>
    <mergeCell ref="G443:I443"/>
    <mergeCell ref="J443:L443"/>
    <mergeCell ref="M443:O443"/>
    <mergeCell ref="P443:R443"/>
    <mergeCell ref="D445:F446"/>
    <mergeCell ref="G446:I446"/>
    <mergeCell ref="J446:L446"/>
    <mergeCell ref="P446:R446"/>
    <mergeCell ref="P450:R450"/>
    <mergeCell ref="D448:F448"/>
    <mergeCell ref="G448:I448"/>
    <mergeCell ref="J448:L448"/>
    <mergeCell ref="M450:O450"/>
    <mergeCell ref="M448:O448"/>
    <mergeCell ref="M449:O449"/>
    <mergeCell ref="P448:R448"/>
    <mergeCell ref="P449:R449"/>
    <mergeCell ref="D450:F450"/>
    <mergeCell ref="G450:I450"/>
    <mergeCell ref="J450:L450"/>
    <mergeCell ref="D449:F449"/>
    <mergeCell ref="G449:I449"/>
    <mergeCell ref="J449:L449"/>
    <mergeCell ref="D409:G409"/>
    <mergeCell ref="K409:M409"/>
    <mergeCell ref="D410:G410"/>
    <mergeCell ref="K410:M410"/>
    <mergeCell ref="D411:G411"/>
    <mergeCell ref="K411:M411"/>
    <mergeCell ref="H411:J411"/>
    <mergeCell ref="H410:J410"/>
    <mergeCell ref="P440:R440"/>
    <mergeCell ref="G440:I440"/>
    <mergeCell ref="J440:L440"/>
    <mergeCell ref="M440:O440"/>
    <mergeCell ref="D413:G413"/>
    <mergeCell ref="K413:M413"/>
    <mergeCell ref="H412:J412"/>
    <mergeCell ref="H413:J413"/>
    <mergeCell ref="D438:F439"/>
    <mergeCell ref="G438:R438"/>
    <mergeCell ref="G439:I439"/>
    <mergeCell ref="J439:L439"/>
    <mergeCell ref="M439:O439"/>
    <mergeCell ref="P439:R439"/>
    <mergeCell ref="D412:G412"/>
    <mergeCell ref="K412:M412"/>
    <mergeCell ref="G282:J282"/>
    <mergeCell ref="K282:L282"/>
    <mergeCell ref="M282:N282"/>
    <mergeCell ref="Q282:R282"/>
    <mergeCell ref="O282:P282"/>
    <mergeCell ref="V205:X205"/>
    <mergeCell ref="K250:L250"/>
    <mergeCell ref="M250:N250"/>
    <mergeCell ref="O250:P250"/>
    <mergeCell ref="Q250:R250"/>
    <mergeCell ref="M205:O205"/>
    <mergeCell ref="S205:U205"/>
    <mergeCell ref="B205:I205"/>
    <mergeCell ref="M245:R245"/>
    <mergeCell ref="M246:N246"/>
    <mergeCell ref="K248:L248"/>
    <mergeCell ref="G248:J248"/>
    <mergeCell ref="G247:J247"/>
    <mergeCell ref="G245:J246"/>
    <mergeCell ref="A226:Y236"/>
    <mergeCell ref="G280:J280"/>
    <mergeCell ref="K280:L280"/>
    <mergeCell ref="M280:N280"/>
    <mergeCell ref="O280:P280"/>
    <mergeCell ref="G250:J250"/>
    <mergeCell ref="K247:L247"/>
    <mergeCell ref="P205:R205"/>
    <mergeCell ref="O246:P246"/>
    <mergeCell ref="J201:L201"/>
    <mergeCell ref="M201:O201"/>
    <mergeCell ref="J157:L157"/>
    <mergeCell ref="M157:O157"/>
    <mergeCell ref="C169:F169"/>
    <mergeCell ref="G169:I169"/>
    <mergeCell ref="G170:I170"/>
    <mergeCell ref="C158:F158"/>
    <mergeCell ref="C162:F163"/>
    <mergeCell ref="P199:R199"/>
    <mergeCell ref="B204:I204"/>
    <mergeCell ref="O249:P249"/>
    <mergeCell ref="Q249:R249"/>
    <mergeCell ref="K249:L249"/>
    <mergeCell ref="A242:U243"/>
    <mergeCell ref="J205:L205"/>
    <mergeCell ref="C167:F167"/>
    <mergeCell ref="P168:R168"/>
    <mergeCell ref="M166:O166"/>
    <mergeCell ref="P166:R166"/>
    <mergeCell ref="S200:U200"/>
    <mergeCell ref="M204:O204"/>
    <mergeCell ref="P204:R204"/>
    <mergeCell ref="J199:L199"/>
    <mergeCell ref="V201:X201"/>
    <mergeCell ref="J202:L202"/>
    <mergeCell ref="S202:U202"/>
    <mergeCell ref="V204:X204"/>
    <mergeCell ref="J203:L203"/>
    <mergeCell ref="M203:O203"/>
    <mergeCell ref="P203:R203"/>
    <mergeCell ref="S203:U203"/>
    <mergeCell ref="M199:O199"/>
    <mergeCell ref="P201:R201"/>
    <mergeCell ref="M202:O202"/>
    <mergeCell ref="P202:R202"/>
    <mergeCell ref="V202:X202"/>
    <mergeCell ref="V199:X199"/>
    <mergeCell ref="J200:L200"/>
    <mergeCell ref="S199:U199"/>
    <mergeCell ref="V200:X200"/>
    <mergeCell ref="K18:N18"/>
    <mergeCell ref="M47:N47"/>
    <mergeCell ref="S48:T48"/>
    <mergeCell ref="U48:V48"/>
    <mergeCell ref="S49:T49"/>
    <mergeCell ref="U49:V49"/>
    <mergeCell ref="S50:T50"/>
    <mergeCell ref="U50:V50"/>
    <mergeCell ref="U52:V52"/>
    <mergeCell ref="S52:T52"/>
    <mergeCell ref="U51:V51"/>
    <mergeCell ref="S51:T51"/>
    <mergeCell ref="D38:E38"/>
    <mergeCell ref="G26:H26"/>
    <mergeCell ref="M25:N25"/>
    <mergeCell ref="E5:Q8"/>
    <mergeCell ref="G50:H50"/>
    <mergeCell ref="G51:H51"/>
    <mergeCell ref="G53:H53"/>
    <mergeCell ref="Q49:R49"/>
    <mergeCell ref="O50:P50"/>
    <mergeCell ref="Q50:R50"/>
    <mergeCell ref="O51:P51"/>
    <mergeCell ref="Q51:R51"/>
    <mergeCell ref="O53:P53"/>
    <mergeCell ref="Q53:R53"/>
    <mergeCell ref="O49:P49"/>
    <mergeCell ref="O46:R46"/>
    <mergeCell ref="O48:P48"/>
    <mergeCell ref="Q48:R48"/>
    <mergeCell ref="K53:L53"/>
    <mergeCell ref="A15:U15"/>
    <mergeCell ref="M53:N53"/>
    <mergeCell ref="G45:V45"/>
    <mergeCell ref="S46:V46"/>
    <mergeCell ref="S47:T47"/>
    <mergeCell ref="G54:H54"/>
    <mergeCell ref="M122:U122"/>
    <mergeCell ref="T123:U124"/>
    <mergeCell ref="O26:P26"/>
    <mergeCell ref="Q26:R26"/>
    <mergeCell ref="U26:V26"/>
    <mergeCell ref="A120:U120"/>
    <mergeCell ref="O18:R18"/>
    <mergeCell ref="G19:H19"/>
    <mergeCell ref="I19:J19"/>
    <mergeCell ref="K19:L19"/>
    <mergeCell ref="M19:N19"/>
    <mergeCell ref="O19:P19"/>
    <mergeCell ref="Q19:R19"/>
    <mergeCell ref="G46:J46"/>
    <mergeCell ref="K46:N46"/>
    <mergeCell ref="I53:J53"/>
    <mergeCell ref="K47:L47"/>
    <mergeCell ref="K48:L48"/>
    <mergeCell ref="K49:L49"/>
    <mergeCell ref="K51:L51"/>
    <mergeCell ref="I47:J47"/>
    <mergeCell ref="I49:J49"/>
    <mergeCell ref="S26:T26"/>
    <mergeCell ref="M26:N26"/>
    <mergeCell ref="I25:J25"/>
    <mergeCell ref="P123:Q124"/>
    <mergeCell ref="R123:S124"/>
    <mergeCell ref="K52:L52"/>
    <mergeCell ref="S54:T54"/>
    <mergeCell ref="U53:V53"/>
    <mergeCell ref="S53:T53"/>
    <mergeCell ref="Q54:R54"/>
    <mergeCell ref="U47:V47"/>
    <mergeCell ref="Q52:R52"/>
    <mergeCell ref="M48:N48"/>
    <mergeCell ref="M49:N49"/>
    <mergeCell ref="M50:N50"/>
    <mergeCell ref="M51:N51"/>
    <mergeCell ref="O47:P47"/>
    <mergeCell ref="Q47:R47"/>
    <mergeCell ref="G52:H52"/>
    <mergeCell ref="I52:J52"/>
    <mergeCell ref="I48:J48"/>
    <mergeCell ref="I50:J50"/>
    <mergeCell ref="I51:J51"/>
    <mergeCell ref="G47:H47"/>
    <mergeCell ref="G48:H48"/>
    <mergeCell ref="D131:E131"/>
    <mergeCell ref="F131:G131"/>
    <mergeCell ref="H131:I131"/>
    <mergeCell ref="M131:O131"/>
    <mergeCell ref="A123:C124"/>
    <mergeCell ref="G24:H24"/>
    <mergeCell ref="I24:J24"/>
    <mergeCell ref="K24:L24"/>
    <mergeCell ref="H126:I126"/>
    <mergeCell ref="H127:I127"/>
    <mergeCell ref="H128:I128"/>
    <mergeCell ref="H129:I129"/>
    <mergeCell ref="H130:I130"/>
    <mergeCell ref="A122:I122"/>
    <mergeCell ref="D128:E128"/>
    <mergeCell ref="D126:E126"/>
    <mergeCell ref="F126:G126"/>
    <mergeCell ref="D129:E129"/>
    <mergeCell ref="F129:G129"/>
    <mergeCell ref="F127:G127"/>
    <mergeCell ref="D130:E130"/>
    <mergeCell ref="F130:G130"/>
    <mergeCell ref="D127:E127"/>
    <mergeCell ref="I26:J26"/>
    <mergeCell ref="K25:L25"/>
    <mergeCell ref="D68:E68"/>
    <mergeCell ref="F123:G124"/>
    <mergeCell ref="A126:C126"/>
    <mergeCell ref="K26:L26"/>
    <mergeCell ref="E9:Q9"/>
    <mergeCell ref="C48:F48"/>
    <mergeCell ref="C49:F49"/>
    <mergeCell ref="C50:F50"/>
    <mergeCell ref="C51:F51"/>
    <mergeCell ref="M123:O124"/>
    <mergeCell ref="D125:E125"/>
    <mergeCell ref="F125:G125"/>
    <mergeCell ref="A77:Y117"/>
    <mergeCell ref="H123:I124"/>
    <mergeCell ref="H125:I125"/>
    <mergeCell ref="O25:P25"/>
    <mergeCell ref="Q25:R25"/>
    <mergeCell ref="G49:H49"/>
    <mergeCell ref="K50:L50"/>
    <mergeCell ref="I54:J54"/>
    <mergeCell ref="K54:L54"/>
    <mergeCell ref="M54:N54"/>
    <mergeCell ref="O54:P54"/>
    <mergeCell ref="D123:E124"/>
    <mergeCell ref="P170:R170"/>
    <mergeCell ref="M169:O169"/>
    <mergeCell ref="G164:I164"/>
    <mergeCell ref="M151:O151"/>
    <mergeCell ref="C165:F165"/>
    <mergeCell ref="M129:O129"/>
    <mergeCell ref="M128:O128"/>
    <mergeCell ref="A130:C130"/>
    <mergeCell ref="A129:C129"/>
    <mergeCell ref="A128:C128"/>
    <mergeCell ref="A131:C131"/>
    <mergeCell ref="G152:I152"/>
    <mergeCell ref="G156:I156"/>
    <mergeCell ref="J153:L153"/>
    <mergeCell ref="M154:O154"/>
    <mergeCell ref="G158:I158"/>
    <mergeCell ref="J158:L158"/>
    <mergeCell ref="M158:O158"/>
    <mergeCell ref="G155:I155"/>
    <mergeCell ref="P128:Q128"/>
    <mergeCell ref="R128:S128"/>
    <mergeCell ref="M130:O130"/>
    <mergeCell ref="P163:R163"/>
    <mergeCell ref="C152:F152"/>
    <mergeCell ref="F128:G128"/>
    <mergeCell ref="A125:C125"/>
    <mergeCell ref="T126:U126"/>
    <mergeCell ref="S151:U151"/>
    <mergeCell ref="S154:U154"/>
    <mergeCell ref="S158:U158"/>
    <mergeCell ref="J152:L152"/>
    <mergeCell ref="S157:U157"/>
    <mergeCell ref="P154:R154"/>
    <mergeCell ref="P129:Q129"/>
    <mergeCell ref="P125:Q125"/>
    <mergeCell ref="M125:O125"/>
    <mergeCell ref="T125:U125"/>
    <mergeCell ref="P131:Q131"/>
    <mergeCell ref="R131:S131"/>
    <mergeCell ref="T131:U131"/>
    <mergeCell ref="R125:S125"/>
    <mergeCell ref="G150:U150"/>
    <mergeCell ref="M152:O152"/>
    <mergeCell ref="P152:R152"/>
    <mergeCell ref="S152:U152"/>
    <mergeCell ref="C150:F151"/>
    <mergeCell ref="G151:I151"/>
    <mergeCell ref="C156:F156"/>
    <mergeCell ref="C157:F157"/>
    <mergeCell ref="G157:I157"/>
    <mergeCell ref="G153:I153"/>
    <mergeCell ref="M155:O155"/>
    <mergeCell ref="M153:O153"/>
    <mergeCell ref="J156:L156"/>
    <mergeCell ref="M156:O156"/>
    <mergeCell ref="C164:F164"/>
    <mergeCell ref="G162:U162"/>
    <mergeCell ref="G163:I163"/>
    <mergeCell ref="J163:L163"/>
    <mergeCell ref="M163:O163"/>
    <mergeCell ref="S163:U163"/>
    <mergeCell ref="P158:R158"/>
    <mergeCell ref="P153:R153"/>
    <mergeCell ref="M164:O164"/>
    <mergeCell ref="J164:L164"/>
    <mergeCell ref="S164:U164"/>
    <mergeCell ref="C154:F154"/>
    <mergeCell ref="G154:I154"/>
    <mergeCell ref="J154:L154"/>
    <mergeCell ref="C155:F155"/>
    <mergeCell ref="A396:Y405"/>
    <mergeCell ref="P167:R167"/>
    <mergeCell ref="G167:I167"/>
    <mergeCell ref="J167:L167"/>
    <mergeCell ref="M167:O167"/>
    <mergeCell ref="C170:F170"/>
    <mergeCell ref="C166:F166"/>
    <mergeCell ref="S168:U168"/>
    <mergeCell ref="S169:U169"/>
    <mergeCell ref="S201:U201"/>
    <mergeCell ref="A173:Y191"/>
    <mergeCell ref="B201:I201"/>
    <mergeCell ref="B202:I202"/>
    <mergeCell ref="C168:F168"/>
    <mergeCell ref="G168:I168"/>
    <mergeCell ref="J168:L168"/>
    <mergeCell ref="M200:O200"/>
    <mergeCell ref="P200:R200"/>
    <mergeCell ref="A195:Y196"/>
    <mergeCell ref="J170:L170"/>
    <mergeCell ref="J169:L169"/>
    <mergeCell ref="V203:X203"/>
    <mergeCell ref="B203:I203"/>
    <mergeCell ref="S166:U166"/>
    <mergeCell ref="L394:M394"/>
    <mergeCell ref="N394:P394"/>
    <mergeCell ref="D394:K394"/>
    <mergeCell ref="D393:K393"/>
    <mergeCell ref="L359:M359"/>
    <mergeCell ref="L360:M360"/>
    <mergeCell ref="L361:M361"/>
    <mergeCell ref="L370:M370"/>
    <mergeCell ref="A313:Y348"/>
    <mergeCell ref="V362:W362"/>
    <mergeCell ref="V355:W355"/>
    <mergeCell ref="V356:W356"/>
    <mergeCell ref="V357:W357"/>
    <mergeCell ref="V358:W358"/>
    <mergeCell ref="V359:W359"/>
    <mergeCell ref="V360:W360"/>
    <mergeCell ref="V361:W361"/>
    <mergeCell ref="L362:M362"/>
    <mergeCell ref="L356:M356"/>
    <mergeCell ref="L357:M357"/>
    <mergeCell ref="L358:M358"/>
    <mergeCell ref="V354:W354"/>
    <mergeCell ref="L354:M354"/>
    <mergeCell ref="L355:M355"/>
    <mergeCell ref="O309:P309"/>
    <mergeCell ref="C354:K354"/>
    <mergeCell ref="C355:K355"/>
    <mergeCell ref="C356:K356"/>
    <mergeCell ref="C357:K357"/>
    <mergeCell ref="C367:K367"/>
    <mergeCell ref="C358:K358"/>
    <mergeCell ref="C359:K359"/>
    <mergeCell ref="N393:P393"/>
    <mergeCell ref="A431:Y433"/>
    <mergeCell ref="D441:F441"/>
    <mergeCell ref="G441:I441"/>
    <mergeCell ref="J441:L441"/>
    <mergeCell ref="M441:O441"/>
    <mergeCell ref="P441:R441"/>
    <mergeCell ref="D440:F440"/>
    <mergeCell ref="C17:F19"/>
    <mergeCell ref="C20:F20"/>
    <mergeCell ref="C21:F21"/>
    <mergeCell ref="C22:F22"/>
    <mergeCell ref="C24:F24"/>
    <mergeCell ref="C26:F26"/>
    <mergeCell ref="C23:F23"/>
    <mergeCell ref="C25:F25"/>
    <mergeCell ref="C360:K360"/>
    <mergeCell ref="C361:K361"/>
    <mergeCell ref="C362:K362"/>
    <mergeCell ref="C363:K363"/>
    <mergeCell ref="C364:K364"/>
    <mergeCell ref="C365:K365"/>
    <mergeCell ref="C366:K366"/>
    <mergeCell ref="G310:N310"/>
    <mergeCell ref="G309:N309"/>
    <mergeCell ref="U24:V24"/>
    <mergeCell ref="S24:T24"/>
    <mergeCell ref="Q24:R24"/>
    <mergeCell ref="O24:P24"/>
    <mergeCell ref="M24:N24"/>
    <mergeCell ref="U23:V23"/>
    <mergeCell ref="S23:T23"/>
    <mergeCell ref="Q23:R23"/>
    <mergeCell ref="O23:P23"/>
    <mergeCell ref="M23:N23"/>
    <mergeCell ref="C52:F52"/>
    <mergeCell ref="C53:F53"/>
    <mergeCell ref="C54:F54"/>
    <mergeCell ref="A56:Z56"/>
    <mergeCell ref="A145:Z145"/>
    <mergeCell ref="B200:I200"/>
    <mergeCell ref="B199:I199"/>
    <mergeCell ref="O52:P52"/>
    <mergeCell ref="M52:N52"/>
    <mergeCell ref="U54:V54"/>
    <mergeCell ref="S156:U156"/>
    <mergeCell ref="S153:U153"/>
    <mergeCell ref="R129:S129"/>
    <mergeCell ref="P130:Q130"/>
    <mergeCell ref="R130:S130"/>
    <mergeCell ref="A133:Y144"/>
    <mergeCell ref="S155:U155"/>
    <mergeCell ref="A127:C127"/>
    <mergeCell ref="A147:U147"/>
    <mergeCell ref="T130:U130"/>
    <mergeCell ref="M126:O126"/>
    <mergeCell ref="P126:Q126"/>
    <mergeCell ref="C153:F153"/>
    <mergeCell ref="J155:L155"/>
    <mergeCell ref="G20:H20"/>
    <mergeCell ref="K23:L23"/>
    <mergeCell ref="I23:J23"/>
    <mergeCell ref="G23:H23"/>
    <mergeCell ref="U22:V22"/>
    <mergeCell ref="S22:T22"/>
    <mergeCell ref="Q22:R22"/>
    <mergeCell ref="O22:P22"/>
    <mergeCell ref="M22:N22"/>
    <mergeCell ref="K22:L22"/>
    <mergeCell ref="I22:J22"/>
    <mergeCell ref="G22:H22"/>
    <mergeCell ref="U19:V19"/>
    <mergeCell ref="S19:T19"/>
    <mergeCell ref="S18:V18"/>
    <mergeCell ref="G18:J18"/>
    <mergeCell ref="G17:V17"/>
    <mergeCell ref="U25:V25"/>
    <mergeCell ref="S25:T25"/>
    <mergeCell ref="G25:H25"/>
    <mergeCell ref="C45:F47"/>
    <mergeCell ref="U21:V21"/>
    <mergeCell ref="S21:T21"/>
    <mergeCell ref="Q21:R21"/>
    <mergeCell ref="O21:P21"/>
    <mergeCell ref="M21:N21"/>
    <mergeCell ref="K21:L21"/>
    <mergeCell ref="I21:J21"/>
    <mergeCell ref="G21:H21"/>
    <mergeCell ref="U20:V20"/>
    <mergeCell ref="S20:T20"/>
    <mergeCell ref="Q20:R20"/>
    <mergeCell ref="O20:P20"/>
    <mergeCell ref="M20:N20"/>
    <mergeCell ref="K20:L20"/>
    <mergeCell ref="I20:J20"/>
    <mergeCell ref="R126:S126"/>
    <mergeCell ref="M127:O127"/>
    <mergeCell ref="P127:Q127"/>
    <mergeCell ref="R127:S127"/>
    <mergeCell ref="T127:U127"/>
    <mergeCell ref="T128:U128"/>
    <mergeCell ref="T129:U129"/>
    <mergeCell ref="O279:P279"/>
    <mergeCell ref="Q279:R279"/>
    <mergeCell ref="G268:N269"/>
    <mergeCell ref="O268:P269"/>
    <mergeCell ref="P164:R164"/>
    <mergeCell ref="P157:R157"/>
    <mergeCell ref="P156:R156"/>
    <mergeCell ref="P155:R155"/>
    <mergeCell ref="J151:L151"/>
    <mergeCell ref="G165:I165"/>
    <mergeCell ref="J165:L165"/>
    <mergeCell ref="M165:O165"/>
    <mergeCell ref="P165:R165"/>
    <mergeCell ref="S165:U165"/>
    <mergeCell ref="S167:U167"/>
    <mergeCell ref="P169:R169"/>
    <mergeCell ref="M168:O168"/>
    <mergeCell ref="Q280:R280"/>
    <mergeCell ref="S170:U170"/>
    <mergeCell ref="P151:R151"/>
    <mergeCell ref="G249:J249"/>
    <mergeCell ref="O273:P273"/>
    <mergeCell ref="O274:P274"/>
    <mergeCell ref="G272:N272"/>
    <mergeCell ref="G273:N273"/>
    <mergeCell ref="G271:N271"/>
    <mergeCell ref="G274:N274"/>
    <mergeCell ref="O270:P270"/>
    <mergeCell ref="O271:P271"/>
    <mergeCell ref="O272:P272"/>
    <mergeCell ref="G270:N270"/>
    <mergeCell ref="Q268:R269"/>
    <mergeCell ref="Q270:R270"/>
    <mergeCell ref="Q271:R271"/>
    <mergeCell ref="M170:O170"/>
    <mergeCell ref="S204:U204"/>
    <mergeCell ref="J204:L204"/>
    <mergeCell ref="G166:I166"/>
    <mergeCell ref="J166:L166"/>
    <mergeCell ref="Q246:R246"/>
    <mergeCell ref="K245:L246"/>
    <mergeCell ref="A494:X494"/>
    <mergeCell ref="Q272:R272"/>
    <mergeCell ref="Q273:R273"/>
    <mergeCell ref="Q274:R274"/>
    <mergeCell ref="Q307:R307"/>
    <mergeCell ref="Q308:R308"/>
    <mergeCell ref="Q309:R309"/>
    <mergeCell ref="Q310:R310"/>
    <mergeCell ref="Q304:R305"/>
    <mergeCell ref="Q306:R306"/>
    <mergeCell ref="L353:V353"/>
    <mergeCell ref="O310:P310"/>
    <mergeCell ref="G304:N305"/>
    <mergeCell ref="O304:P305"/>
    <mergeCell ref="G306:N306"/>
    <mergeCell ref="O306:P306"/>
    <mergeCell ref="G307:N307"/>
    <mergeCell ref="O307:P307"/>
    <mergeCell ref="G308:N308"/>
    <mergeCell ref="O308:P308"/>
    <mergeCell ref="G278:J279"/>
    <mergeCell ref="K278:L279"/>
    <mergeCell ref="M278:R278"/>
    <mergeCell ref="M279:N279"/>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99</v>
      </c>
      <c r="B1" t="s">
        <v>117</v>
      </c>
      <c r="C1" t="s">
        <v>109</v>
      </c>
      <c r="D1" t="s">
        <v>94</v>
      </c>
    </row>
    <row r="2" spans="1:4" x14ac:dyDescent="0.25">
      <c r="A2">
        <v>0</v>
      </c>
      <c r="B2" t="s">
        <v>87</v>
      </c>
      <c r="C2" t="s">
        <v>62</v>
      </c>
      <c r="D2">
        <v>1</v>
      </c>
    </row>
    <row r="3" spans="1:4" x14ac:dyDescent="0.25">
      <c r="A3">
        <v>0</v>
      </c>
      <c r="B3" t="s">
        <v>87</v>
      </c>
      <c r="C3" t="s">
        <v>89</v>
      </c>
      <c r="D3">
        <v>2</v>
      </c>
    </row>
    <row r="4" spans="1:4" x14ac:dyDescent="0.25">
      <c r="A4">
        <v>23</v>
      </c>
      <c r="B4" t="s">
        <v>87</v>
      </c>
      <c r="C4" t="s">
        <v>61</v>
      </c>
      <c r="D4">
        <v>3</v>
      </c>
    </row>
    <row r="5" spans="1:4" x14ac:dyDescent="0.25">
      <c r="A5">
        <v>0</v>
      </c>
      <c r="B5" t="s">
        <v>87</v>
      </c>
      <c r="C5" t="s">
        <v>88</v>
      </c>
      <c r="D5">
        <v>4</v>
      </c>
    </row>
    <row r="6" spans="1:4" x14ac:dyDescent="0.25">
      <c r="A6">
        <v>8041</v>
      </c>
      <c r="B6" t="s">
        <v>48</v>
      </c>
      <c r="C6" t="s">
        <v>62</v>
      </c>
      <c r="D6">
        <v>1</v>
      </c>
    </row>
    <row r="7" spans="1:4" x14ac:dyDescent="0.25">
      <c r="A7">
        <v>25</v>
      </c>
      <c r="B7" t="s">
        <v>48</v>
      </c>
      <c r="C7" t="s">
        <v>89</v>
      </c>
      <c r="D7">
        <v>2</v>
      </c>
    </row>
    <row r="8" spans="1:4" x14ac:dyDescent="0.25">
      <c r="A8">
        <v>178</v>
      </c>
      <c r="B8" t="s">
        <v>48</v>
      </c>
      <c r="C8" t="s">
        <v>61</v>
      </c>
      <c r="D8">
        <v>3</v>
      </c>
    </row>
    <row r="9" spans="1:4" x14ac:dyDescent="0.25">
      <c r="A9">
        <v>25</v>
      </c>
      <c r="B9" t="s">
        <v>48</v>
      </c>
      <c r="C9" t="s">
        <v>88</v>
      </c>
      <c r="D9">
        <v>4</v>
      </c>
    </row>
    <row r="10" spans="1:4" x14ac:dyDescent="0.25">
      <c r="A10">
        <v>2255</v>
      </c>
      <c r="B10" t="s">
        <v>49</v>
      </c>
      <c r="C10" t="s">
        <v>62</v>
      </c>
      <c r="D10">
        <v>1</v>
      </c>
    </row>
    <row r="11" spans="1:4" x14ac:dyDescent="0.25">
      <c r="A11">
        <v>5</v>
      </c>
      <c r="B11" t="s">
        <v>49</v>
      </c>
      <c r="C11" t="s">
        <v>89</v>
      </c>
      <c r="D11">
        <v>2</v>
      </c>
    </row>
    <row r="12" spans="1:4" x14ac:dyDescent="0.25">
      <c r="A12">
        <v>131</v>
      </c>
      <c r="B12" t="s">
        <v>49</v>
      </c>
      <c r="C12" t="s">
        <v>61</v>
      </c>
      <c r="D12">
        <v>3</v>
      </c>
    </row>
    <row r="13" spans="1:4" x14ac:dyDescent="0.25">
      <c r="A13">
        <v>10</v>
      </c>
      <c r="B13" t="s">
        <v>49</v>
      </c>
      <c r="C13" t="s">
        <v>88</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94</v>
      </c>
      <c r="B1" t="s">
        <v>104</v>
      </c>
      <c r="C1" t="s">
        <v>57</v>
      </c>
      <c r="D1" t="s">
        <v>58</v>
      </c>
      <c r="E1" t="s">
        <v>59</v>
      </c>
      <c r="F1" t="s">
        <v>70</v>
      </c>
      <c r="G1" t="s">
        <v>60</v>
      </c>
    </row>
    <row r="2" spans="1:7" x14ac:dyDescent="0.25">
      <c r="A2">
        <v>1</v>
      </c>
      <c r="B2" t="s">
        <v>122</v>
      </c>
      <c r="C2">
        <v>0</v>
      </c>
      <c r="D2">
        <v>11</v>
      </c>
      <c r="E2">
        <v>0</v>
      </c>
      <c r="F2">
        <v>92</v>
      </c>
      <c r="G2">
        <v>152</v>
      </c>
    </row>
    <row r="3" spans="1:7" x14ac:dyDescent="0.25">
      <c r="A3">
        <v>2</v>
      </c>
      <c r="B3" t="s">
        <v>121</v>
      </c>
      <c r="C3">
        <v>0</v>
      </c>
      <c r="D3">
        <v>3</v>
      </c>
      <c r="E3">
        <v>0</v>
      </c>
      <c r="F3">
        <v>40</v>
      </c>
      <c r="G3">
        <v>9</v>
      </c>
    </row>
    <row r="4" spans="1:7" x14ac:dyDescent="0.25">
      <c r="A4">
        <v>3</v>
      </c>
      <c r="B4" t="s">
        <v>147</v>
      </c>
      <c r="C4">
        <v>0</v>
      </c>
      <c r="D4">
        <v>0</v>
      </c>
      <c r="E4">
        <v>0</v>
      </c>
      <c r="F4">
        <v>7</v>
      </c>
      <c r="G4">
        <v>13</v>
      </c>
    </row>
    <row r="5" spans="1:7" x14ac:dyDescent="0.25">
      <c r="A5">
        <v>4</v>
      </c>
      <c r="B5" t="s">
        <v>134</v>
      </c>
      <c r="C5">
        <v>0</v>
      </c>
      <c r="D5">
        <v>1</v>
      </c>
      <c r="E5">
        <v>0</v>
      </c>
      <c r="F5">
        <v>6</v>
      </c>
      <c r="G5">
        <v>3</v>
      </c>
    </row>
    <row r="6" spans="1:7" x14ac:dyDescent="0.25">
      <c r="A6">
        <v>5</v>
      </c>
      <c r="B6" t="s">
        <v>133</v>
      </c>
      <c r="C6">
        <v>0</v>
      </c>
      <c r="D6">
        <v>0</v>
      </c>
      <c r="E6">
        <v>3</v>
      </c>
      <c r="F6">
        <v>4</v>
      </c>
      <c r="G6">
        <v>0</v>
      </c>
    </row>
    <row r="7" spans="1:7" x14ac:dyDescent="0.25">
      <c r="A7">
        <v>6</v>
      </c>
      <c r="B7" t="s">
        <v>101</v>
      </c>
      <c r="C7">
        <v>9</v>
      </c>
      <c r="D7">
        <v>1</v>
      </c>
      <c r="E7">
        <v>0</v>
      </c>
      <c r="F7">
        <v>19</v>
      </c>
      <c r="G7">
        <v>16</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94</v>
      </c>
      <c r="B1" t="s">
        <v>104</v>
      </c>
      <c r="C1" t="s">
        <v>57</v>
      </c>
      <c r="D1" t="s">
        <v>58</v>
      </c>
      <c r="E1" t="s">
        <v>59</v>
      </c>
      <c r="F1" t="s">
        <v>70</v>
      </c>
      <c r="G1" t="s">
        <v>60</v>
      </c>
    </row>
    <row r="2" spans="1:7" x14ac:dyDescent="0.25">
      <c r="A2">
        <v>1</v>
      </c>
      <c r="B2" t="s">
        <v>122</v>
      </c>
      <c r="C2">
        <v>5</v>
      </c>
      <c r="D2">
        <v>44</v>
      </c>
      <c r="E2">
        <v>1</v>
      </c>
      <c r="F2">
        <v>839</v>
      </c>
      <c r="G2">
        <v>971</v>
      </c>
    </row>
    <row r="3" spans="1:7" x14ac:dyDescent="0.25">
      <c r="A3">
        <v>2</v>
      </c>
      <c r="B3" t="s">
        <v>121</v>
      </c>
      <c r="C3">
        <v>9</v>
      </c>
      <c r="D3">
        <v>58</v>
      </c>
      <c r="E3">
        <v>2</v>
      </c>
      <c r="F3">
        <v>304</v>
      </c>
      <c r="G3">
        <v>52</v>
      </c>
    </row>
    <row r="4" spans="1:7" x14ac:dyDescent="0.25">
      <c r="A4">
        <v>3</v>
      </c>
      <c r="B4" t="s">
        <v>134</v>
      </c>
      <c r="C4">
        <v>8</v>
      </c>
      <c r="D4">
        <v>13</v>
      </c>
      <c r="E4">
        <v>0</v>
      </c>
      <c r="F4">
        <v>37</v>
      </c>
      <c r="G4">
        <v>28</v>
      </c>
    </row>
    <row r="5" spans="1:7" x14ac:dyDescent="0.25">
      <c r="A5">
        <v>4</v>
      </c>
      <c r="B5" t="s">
        <v>147</v>
      </c>
      <c r="C5">
        <v>0</v>
      </c>
      <c r="D5">
        <v>0</v>
      </c>
      <c r="E5">
        <v>0</v>
      </c>
      <c r="F5">
        <v>38</v>
      </c>
      <c r="G5">
        <v>31</v>
      </c>
    </row>
    <row r="6" spans="1:7" x14ac:dyDescent="0.25">
      <c r="A6">
        <v>5</v>
      </c>
      <c r="B6" t="s">
        <v>133</v>
      </c>
      <c r="C6">
        <v>0</v>
      </c>
      <c r="D6">
        <v>0</v>
      </c>
      <c r="E6">
        <v>13</v>
      </c>
      <c r="F6">
        <v>28</v>
      </c>
      <c r="G6">
        <v>9</v>
      </c>
    </row>
    <row r="7" spans="1:7" x14ac:dyDescent="0.25">
      <c r="A7">
        <v>6</v>
      </c>
      <c r="B7" t="s">
        <v>101</v>
      </c>
      <c r="C7">
        <v>96</v>
      </c>
      <c r="D7">
        <v>23</v>
      </c>
      <c r="E7">
        <v>0</v>
      </c>
      <c r="F7">
        <v>175</v>
      </c>
      <c r="G7">
        <v>101</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105</v>
      </c>
      <c r="B1" t="s">
        <v>8</v>
      </c>
      <c r="C1" t="s">
        <v>106</v>
      </c>
    </row>
    <row r="2" spans="1:3" x14ac:dyDescent="0.25">
      <c r="A2">
        <v>1367</v>
      </c>
      <c r="B2" t="s">
        <v>107</v>
      </c>
      <c r="C2" t="s">
        <v>152</v>
      </c>
    </row>
    <row r="3" spans="1:3" x14ac:dyDescent="0.25">
      <c r="A3">
        <v>1331</v>
      </c>
      <c r="B3" t="s">
        <v>107</v>
      </c>
      <c r="C3" t="s">
        <v>153</v>
      </c>
    </row>
    <row r="4" spans="1:3" x14ac:dyDescent="0.25">
      <c r="A4">
        <v>1345</v>
      </c>
      <c r="B4" t="s">
        <v>107</v>
      </c>
      <c r="C4" t="s">
        <v>154</v>
      </c>
    </row>
    <row r="5" spans="1:3" x14ac:dyDescent="0.25">
      <c r="A5">
        <v>1389</v>
      </c>
      <c r="B5" t="s">
        <v>107</v>
      </c>
      <c r="C5" t="s">
        <v>155</v>
      </c>
    </row>
    <row r="6" spans="1:3" x14ac:dyDescent="0.25">
      <c r="A6">
        <v>1373</v>
      </c>
      <c r="B6" t="s">
        <v>107</v>
      </c>
      <c r="C6" t="s">
        <v>156</v>
      </c>
    </row>
    <row r="7" spans="1:3" x14ac:dyDescent="0.25">
      <c r="A7">
        <v>1684</v>
      </c>
      <c r="B7" t="s">
        <v>5</v>
      </c>
      <c r="C7" t="s">
        <v>152</v>
      </c>
    </row>
    <row r="8" spans="1:3" x14ac:dyDescent="0.25">
      <c r="A8">
        <v>1693</v>
      </c>
      <c r="B8" t="s">
        <v>5</v>
      </c>
      <c r="C8" t="s">
        <v>153</v>
      </c>
    </row>
    <row r="9" spans="1:3" x14ac:dyDescent="0.25">
      <c r="A9">
        <v>1709</v>
      </c>
      <c r="B9" t="s">
        <v>5</v>
      </c>
      <c r="C9" t="s">
        <v>154</v>
      </c>
    </row>
    <row r="10" spans="1:3" x14ac:dyDescent="0.25">
      <c r="A10">
        <v>1704</v>
      </c>
      <c r="B10" t="s">
        <v>5</v>
      </c>
      <c r="C10" t="s">
        <v>155</v>
      </c>
    </row>
    <row r="11" spans="1:3" x14ac:dyDescent="0.25">
      <c r="A11">
        <v>1709</v>
      </c>
      <c r="B11" t="s">
        <v>5</v>
      </c>
      <c r="C11" t="s">
        <v>156</v>
      </c>
    </row>
    <row r="12" spans="1:3" x14ac:dyDescent="0.25">
      <c r="A12">
        <v>35</v>
      </c>
      <c r="B12" t="s">
        <v>6</v>
      </c>
      <c r="C12" t="s">
        <v>152</v>
      </c>
    </row>
    <row r="13" spans="1:3" x14ac:dyDescent="0.25">
      <c r="A13">
        <v>56</v>
      </c>
      <c r="B13" t="s">
        <v>6</v>
      </c>
      <c r="C13" t="s">
        <v>153</v>
      </c>
    </row>
    <row r="14" spans="1:3" x14ac:dyDescent="0.25">
      <c r="A14">
        <v>72</v>
      </c>
      <c r="B14" t="s">
        <v>6</v>
      </c>
      <c r="C14" t="s">
        <v>154</v>
      </c>
    </row>
    <row r="15" spans="1:3" x14ac:dyDescent="0.25">
      <c r="A15">
        <v>59</v>
      </c>
      <c r="B15" t="s">
        <v>6</v>
      </c>
      <c r="C15" t="s">
        <v>155</v>
      </c>
    </row>
    <row r="16" spans="1:3" x14ac:dyDescent="0.25">
      <c r="A16">
        <v>34</v>
      </c>
      <c r="B16" t="s">
        <v>6</v>
      </c>
      <c r="C16" t="s">
        <v>156</v>
      </c>
    </row>
    <row r="17" spans="1:3" x14ac:dyDescent="0.25">
      <c r="A17">
        <v>62</v>
      </c>
      <c r="B17" t="s">
        <v>7</v>
      </c>
      <c r="C17" t="s">
        <v>152</v>
      </c>
    </row>
    <row r="18" spans="1:3" x14ac:dyDescent="0.25">
      <c r="A18">
        <v>36</v>
      </c>
      <c r="B18" t="s">
        <v>7</v>
      </c>
      <c r="C18" t="s">
        <v>153</v>
      </c>
    </row>
    <row r="19" spans="1:3" x14ac:dyDescent="0.25">
      <c r="A19">
        <v>37</v>
      </c>
      <c r="B19" t="s">
        <v>7</v>
      </c>
      <c r="C19" t="s">
        <v>154</v>
      </c>
    </row>
    <row r="20" spans="1:3" x14ac:dyDescent="0.25">
      <c r="A20">
        <v>62</v>
      </c>
      <c r="B20" t="s">
        <v>7</v>
      </c>
      <c r="C20" t="s">
        <v>155</v>
      </c>
    </row>
    <row r="21" spans="1:3" x14ac:dyDescent="0.25">
      <c r="A21" s="2">
        <v>31</v>
      </c>
      <c r="B21" s="2" t="s">
        <v>7</v>
      </c>
      <c r="C21" s="2" t="s">
        <v>156</v>
      </c>
    </row>
    <row r="22" spans="1:3" x14ac:dyDescent="0.25">
      <c r="A22" s="2">
        <v>1</v>
      </c>
      <c r="B22" s="2" t="s">
        <v>131</v>
      </c>
      <c r="C22" s="2" t="s">
        <v>152</v>
      </c>
    </row>
    <row r="23" spans="1:3" x14ac:dyDescent="0.25">
      <c r="A23" s="2">
        <v>1</v>
      </c>
      <c r="B23" s="2" t="s">
        <v>131</v>
      </c>
      <c r="C23" s="2" t="s">
        <v>153</v>
      </c>
    </row>
    <row r="24" spans="1:3" x14ac:dyDescent="0.25">
      <c r="A24" s="2">
        <v>1</v>
      </c>
      <c r="B24" s="2" t="s">
        <v>131</v>
      </c>
      <c r="C24" s="2" t="s">
        <v>154</v>
      </c>
    </row>
    <row r="25" spans="1:3" x14ac:dyDescent="0.25">
      <c r="A25" s="2">
        <v>1</v>
      </c>
      <c r="B25" s="2" t="s">
        <v>131</v>
      </c>
      <c r="C25" s="2" t="s">
        <v>155</v>
      </c>
    </row>
    <row r="26" spans="1:3" x14ac:dyDescent="0.25">
      <c r="A26" s="2">
        <v>1</v>
      </c>
      <c r="B26" s="2" t="s">
        <v>131</v>
      </c>
      <c r="C26" s="2" t="s">
        <v>156</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108</v>
      </c>
      <c r="B1" t="s">
        <v>99</v>
      </c>
      <c r="C1" t="s">
        <v>109</v>
      </c>
    </row>
    <row r="2" spans="1:3" x14ac:dyDescent="0.25">
      <c r="A2" t="s">
        <v>110</v>
      </c>
      <c r="B2">
        <v>2829</v>
      </c>
      <c r="C2" t="s">
        <v>32</v>
      </c>
    </row>
    <row r="3" spans="1:3" x14ac:dyDescent="0.25">
      <c r="A3" t="s">
        <v>111</v>
      </c>
      <c r="B3">
        <v>10098</v>
      </c>
      <c r="C3" t="s">
        <v>32</v>
      </c>
    </row>
    <row r="4" spans="1:3" x14ac:dyDescent="0.25">
      <c r="A4" t="s">
        <v>112</v>
      </c>
      <c r="B4">
        <v>796</v>
      </c>
      <c r="C4" t="s">
        <v>32</v>
      </c>
    </row>
    <row r="5" spans="1:3" x14ac:dyDescent="0.25">
      <c r="A5" t="s">
        <v>28</v>
      </c>
      <c r="B5">
        <v>16715</v>
      </c>
      <c r="C5" t="s">
        <v>32</v>
      </c>
    </row>
    <row r="6" spans="1:3" x14ac:dyDescent="0.25">
      <c r="A6" t="s">
        <v>110</v>
      </c>
      <c r="B6">
        <v>74</v>
      </c>
      <c r="C6" t="s">
        <v>22</v>
      </c>
    </row>
    <row r="7" spans="1:3" x14ac:dyDescent="0.25">
      <c r="A7" t="s">
        <v>111</v>
      </c>
      <c r="B7">
        <v>107</v>
      </c>
      <c r="C7" t="s">
        <v>22</v>
      </c>
    </row>
    <row r="8" spans="1:3" x14ac:dyDescent="0.25">
      <c r="A8" t="s">
        <v>112</v>
      </c>
      <c r="B8">
        <v>46</v>
      </c>
      <c r="C8" t="s">
        <v>22</v>
      </c>
    </row>
    <row r="9" spans="1:3" x14ac:dyDescent="0.25">
      <c r="A9" t="s">
        <v>28</v>
      </c>
      <c r="B9">
        <v>171</v>
      </c>
      <c r="C9" t="s">
        <v>22</v>
      </c>
    </row>
    <row r="10" spans="1:3" x14ac:dyDescent="0.25">
      <c r="A10" t="s">
        <v>110</v>
      </c>
      <c r="B10">
        <v>181</v>
      </c>
      <c r="C10" t="s">
        <v>33</v>
      </c>
    </row>
    <row r="11" spans="1:3" x14ac:dyDescent="0.25">
      <c r="A11" t="s">
        <v>111</v>
      </c>
      <c r="B11">
        <v>1179</v>
      </c>
      <c r="C11" t="s">
        <v>33</v>
      </c>
    </row>
    <row r="12" spans="1:3" x14ac:dyDescent="0.25">
      <c r="A12" t="s">
        <v>112</v>
      </c>
      <c r="B12">
        <v>62</v>
      </c>
      <c r="C12" t="s">
        <v>33</v>
      </c>
    </row>
    <row r="13" spans="1:3" x14ac:dyDescent="0.25">
      <c r="A13" t="s">
        <v>28</v>
      </c>
      <c r="B13">
        <v>1248</v>
      </c>
      <c r="C13" t="s">
        <v>33</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76.42578125" bestFit="1" customWidth="1"/>
    <col min="3" max="3" width="18.85546875" bestFit="1" customWidth="1"/>
    <col min="4" max="4" width="5.28515625" bestFit="1" customWidth="1"/>
  </cols>
  <sheetData>
    <row r="1" spans="1:4" x14ac:dyDescent="0.25">
      <c r="A1" t="s">
        <v>99</v>
      </c>
      <c r="B1" t="s">
        <v>109</v>
      </c>
      <c r="C1" t="s">
        <v>97</v>
      </c>
      <c r="D1" t="s">
        <v>94</v>
      </c>
    </row>
    <row r="2" spans="1:4" x14ac:dyDescent="0.25">
      <c r="A2">
        <v>474</v>
      </c>
      <c r="B2" t="s">
        <v>132</v>
      </c>
      <c r="C2" t="s">
        <v>76</v>
      </c>
      <c r="D2">
        <v>1</v>
      </c>
    </row>
    <row r="3" spans="1:4" x14ac:dyDescent="0.25">
      <c r="A3">
        <v>404</v>
      </c>
      <c r="B3" t="s">
        <v>132</v>
      </c>
      <c r="C3" t="s">
        <v>3</v>
      </c>
      <c r="D3">
        <v>1</v>
      </c>
    </row>
    <row r="4" spans="1:4" x14ac:dyDescent="0.25">
      <c r="A4">
        <v>106</v>
      </c>
      <c r="B4" t="s">
        <v>157</v>
      </c>
      <c r="C4" t="s">
        <v>76</v>
      </c>
      <c r="D4">
        <v>2</v>
      </c>
    </row>
    <row r="5" spans="1:4" x14ac:dyDescent="0.25">
      <c r="A5">
        <v>66</v>
      </c>
      <c r="B5" t="s">
        <v>157</v>
      </c>
      <c r="C5" t="s">
        <v>3</v>
      </c>
      <c r="D5">
        <v>2</v>
      </c>
    </row>
    <row r="6" spans="1:4" x14ac:dyDescent="0.25">
      <c r="A6">
        <v>20</v>
      </c>
      <c r="B6" t="s">
        <v>158</v>
      </c>
      <c r="C6" t="s">
        <v>3</v>
      </c>
      <c r="D6">
        <v>3</v>
      </c>
    </row>
    <row r="7" spans="1:4" x14ac:dyDescent="0.25">
      <c r="A7">
        <v>30</v>
      </c>
      <c r="B7" t="s">
        <v>158</v>
      </c>
      <c r="C7" t="s">
        <v>76</v>
      </c>
      <c r="D7">
        <v>3</v>
      </c>
    </row>
    <row r="8" spans="1:4" x14ac:dyDescent="0.25">
      <c r="A8">
        <v>1</v>
      </c>
      <c r="B8" t="s">
        <v>159</v>
      </c>
      <c r="C8" t="s">
        <v>76</v>
      </c>
      <c r="D8">
        <v>4</v>
      </c>
    </row>
    <row r="9" spans="1:4" x14ac:dyDescent="0.25">
      <c r="A9">
        <v>6</v>
      </c>
      <c r="B9" t="s">
        <v>159</v>
      </c>
      <c r="C9" t="s">
        <v>3</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108</v>
      </c>
      <c r="B1" t="s">
        <v>99</v>
      </c>
      <c r="C1" t="s">
        <v>109</v>
      </c>
    </row>
    <row r="2" spans="1:3" x14ac:dyDescent="0.25">
      <c r="A2" t="s">
        <v>110</v>
      </c>
      <c r="B2">
        <v>12343</v>
      </c>
      <c r="C2" t="s">
        <v>32</v>
      </c>
    </row>
    <row r="3" spans="1:3" x14ac:dyDescent="0.25">
      <c r="A3" t="s">
        <v>111</v>
      </c>
      <c r="B3">
        <v>65745</v>
      </c>
      <c r="C3" t="s">
        <v>32</v>
      </c>
    </row>
    <row r="4" spans="1:3" x14ac:dyDescent="0.25">
      <c r="A4" t="s">
        <v>112</v>
      </c>
      <c r="B4">
        <v>4264</v>
      </c>
      <c r="C4" t="s">
        <v>32</v>
      </c>
    </row>
    <row r="5" spans="1:3" x14ac:dyDescent="0.25">
      <c r="A5" t="s">
        <v>28</v>
      </c>
      <c r="B5">
        <v>113603</v>
      </c>
      <c r="C5" t="s">
        <v>32</v>
      </c>
    </row>
    <row r="6" spans="1:3" x14ac:dyDescent="0.25">
      <c r="A6" t="s">
        <v>110</v>
      </c>
      <c r="B6">
        <v>299</v>
      </c>
      <c r="C6" t="s">
        <v>22</v>
      </c>
    </row>
    <row r="7" spans="1:3" x14ac:dyDescent="0.25">
      <c r="A7" t="s">
        <v>111</v>
      </c>
      <c r="B7">
        <v>1060</v>
      </c>
      <c r="C7" t="s">
        <v>22</v>
      </c>
    </row>
    <row r="8" spans="1:3" x14ac:dyDescent="0.25">
      <c r="A8" t="s">
        <v>112</v>
      </c>
      <c r="B8">
        <v>282</v>
      </c>
      <c r="C8" t="s">
        <v>22</v>
      </c>
    </row>
    <row r="9" spans="1:3" x14ac:dyDescent="0.25">
      <c r="A9" t="s">
        <v>28</v>
      </c>
      <c r="B9">
        <v>1838</v>
      </c>
      <c r="C9" t="s">
        <v>22</v>
      </c>
    </row>
    <row r="10" spans="1:3" x14ac:dyDescent="0.25">
      <c r="A10" t="s">
        <v>110</v>
      </c>
      <c r="B10">
        <v>839</v>
      </c>
      <c r="C10" t="s">
        <v>33</v>
      </c>
    </row>
    <row r="11" spans="1:3" x14ac:dyDescent="0.25">
      <c r="A11" t="s">
        <v>111</v>
      </c>
      <c r="B11">
        <v>8383</v>
      </c>
      <c r="C11" t="s">
        <v>33</v>
      </c>
    </row>
    <row r="12" spans="1:3" x14ac:dyDescent="0.25">
      <c r="A12" t="s">
        <v>112</v>
      </c>
      <c r="B12">
        <v>447</v>
      </c>
      <c r="C12" t="s">
        <v>33</v>
      </c>
    </row>
    <row r="13" spans="1:3" x14ac:dyDescent="0.25">
      <c r="A13" t="s">
        <v>28</v>
      </c>
      <c r="B13">
        <v>10274</v>
      </c>
      <c r="C13" t="s">
        <v>33</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76.42578125" bestFit="1" customWidth="1"/>
    <col min="3" max="3" width="18.85546875" bestFit="1" customWidth="1"/>
    <col min="4" max="4" width="5.28515625" bestFit="1" customWidth="1"/>
  </cols>
  <sheetData>
    <row r="1" spans="1:4" x14ac:dyDescent="0.25">
      <c r="A1" t="s">
        <v>99</v>
      </c>
      <c r="B1" t="s">
        <v>109</v>
      </c>
      <c r="C1" t="s">
        <v>97</v>
      </c>
      <c r="D1" t="s">
        <v>94</v>
      </c>
    </row>
    <row r="2" spans="1:4" x14ac:dyDescent="0.25">
      <c r="A2">
        <v>4071</v>
      </c>
      <c r="B2" t="s">
        <v>132</v>
      </c>
      <c r="C2" t="s">
        <v>3</v>
      </c>
      <c r="D2">
        <v>1</v>
      </c>
    </row>
    <row r="3" spans="1:4" x14ac:dyDescent="0.25">
      <c r="A3">
        <v>4501</v>
      </c>
      <c r="B3" t="s">
        <v>132</v>
      </c>
      <c r="C3" t="s">
        <v>76</v>
      </c>
      <c r="D3">
        <v>1</v>
      </c>
    </row>
    <row r="4" spans="1:4" x14ac:dyDescent="0.25">
      <c r="A4">
        <v>410</v>
      </c>
      <c r="B4" t="s">
        <v>157</v>
      </c>
      <c r="C4" t="s">
        <v>3</v>
      </c>
      <c r="D4">
        <v>2</v>
      </c>
    </row>
    <row r="5" spans="1:4" x14ac:dyDescent="0.25">
      <c r="A5">
        <v>651</v>
      </c>
      <c r="B5" t="s">
        <v>157</v>
      </c>
      <c r="C5" t="s">
        <v>76</v>
      </c>
      <c r="D5">
        <v>2</v>
      </c>
    </row>
    <row r="6" spans="1:4" x14ac:dyDescent="0.25">
      <c r="A6">
        <v>177</v>
      </c>
      <c r="B6" t="s">
        <v>158</v>
      </c>
      <c r="C6" t="s">
        <v>3</v>
      </c>
      <c r="D6">
        <v>3</v>
      </c>
    </row>
    <row r="7" spans="1:4" x14ac:dyDescent="0.25">
      <c r="A7">
        <v>191</v>
      </c>
      <c r="B7" t="s">
        <v>158</v>
      </c>
      <c r="C7" t="s">
        <v>76</v>
      </c>
      <c r="D7">
        <v>3</v>
      </c>
    </row>
    <row r="8" spans="1:4" x14ac:dyDescent="0.25">
      <c r="A8">
        <v>11</v>
      </c>
      <c r="B8" t="s">
        <v>159</v>
      </c>
      <c r="C8" t="s">
        <v>3</v>
      </c>
      <c r="D8">
        <v>4</v>
      </c>
    </row>
    <row r="9" spans="1:4" x14ac:dyDescent="0.25">
      <c r="A9">
        <v>6</v>
      </c>
      <c r="B9" t="s">
        <v>159</v>
      </c>
      <c r="C9" t="s">
        <v>76</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45"/>
  <sheetViews>
    <sheetView topLeftCell="A105" workbookViewId="0">
      <selection activeCell="C124" sqref="C124"/>
    </sheetView>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94</v>
      </c>
      <c r="B1" t="s">
        <v>2</v>
      </c>
      <c r="C1" t="s">
        <v>99</v>
      </c>
      <c r="D1" t="s">
        <v>109</v>
      </c>
      <c r="E1" t="s">
        <v>113</v>
      </c>
    </row>
    <row r="2" spans="1:5" x14ac:dyDescent="0.25">
      <c r="A2">
        <v>1</v>
      </c>
      <c r="B2" t="s">
        <v>32</v>
      </c>
      <c r="C2">
        <v>4328</v>
      </c>
      <c r="D2" t="s">
        <v>114</v>
      </c>
      <c r="E2">
        <v>1</v>
      </c>
    </row>
    <row r="3" spans="1:5" x14ac:dyDescent="0.25">
      <c r="A3">
        <v>2</v>
      </c>
      <c r="B3" t="s">
        <v>33</v>
      </c>
      <c r="C3">
        <v>284</v>
      </c>
      <c r="D3" t="s">
        <v>114</v>
      </c>
      <c r="E3">
        <v>1</v>
      </c>
    </row>
    <row r="4" spans="1:5" x14ac:dyDescent="0.25">
      <c r="A4">
        <v>3</v>
      </c>
      <c r="B4" t="s">
        <v>34</v>
      </c>
      <c r="C4">
        <v>115</v>
      </c>
      <c r="D4" t="s">
        <v>114</v>
      </c>
      <c r="E4">
        <v>1</v>
      </c>
    </row>
    <row r="5" spans="1:5" x14ac:dyDescent="0.25">
      <c r="A5">
        <v>4</v>
      </c>
      <c r="B5" t="s">
        <v>35</v>
      </c>
      <c r="C5">
        <v>5</v>
      </c>
      <c r="D5" t="s">
        <v>114</v>
      </c>
      <c r="E5">
        <v>1</v>
      </c>
    </row>
    <row r="6" spans="1:5" x14ac:dyDescent="0.25">
      <c r="A6">
        <v>5</v>
      </c>
      <c r="B6" t="s">
        <v>36</v>
      </c>
      <c r="C6">
        <v>0</v>
      </c>
      <c r="D6" t="s">
        <v>114</v>
      </c>
      <c r="E6">
        <v>1</v>
      </c>
    </row>
    <row r="7" spans="1:5" x14ac:dyDescent="0.25">
      <c r="A7">
        <v>6</v>
      </c>
      <c r="B7" t="s">
        <v>44</v>
      </c>
      <c r="C7">
        <v>5</v>
      </c>
      <c r="D7" t="s">
        <v>114</v>
      </c>
      <c r="E7">
        <v>1</v>
      </c>
    </row>
    <row r="8" spans="1:5" x14ac:dyDescent="0.25">
      <c r="A8">
        <v>7</v>
      </c>
      <c r="B8" t="s">
        <v>115</v>
      </c>
      <c r="C8">
        <v>0</v>
      </c>
      <c r="D8" t="s">
        <v>114</v>
      </c>
      <c r="E8">
        <v>1</v>
      </c>
    </row>
    <row r="9" spans="1:5" x14ac:dyDescent="0.25">
      <c r="A9">
        <v>8</v>
      </c>
      <c r="B9" t="s">
        <v>4</v>
      </c>
      <c r="C9">
        <v>0</v>
      </c>
      <c r="D9" t="s">
        <v>114</v>
      </c>
      <c r="E9">
        <v>1</v>
      </c>
    </row>
    <row r="10" spans="1:5" x14ac:dyDescent="0.25">
      <c r="A10">
        <v>9</v>
      </c>
      <c r="B10" t="s">
        <v>37</v>
      </c>
      <c r="C10">
        <v>6</v>
      </c>
      <c r="D10" t="s">
        <v>114</v>
      </c>
      <c r="E10">
        <v>1</v>
      </c>
    </row>
    <row r="11" spans="1:5" x14ac:dyDescent="0.25">
      <c r="A11">
        <v>10</v>
      </c>
      <c r="B11" t="s">
        <v>38</v>
      </c>
      <c r="C11">
        <v>1</v>
      </c>
      <c r="D11" t="s">
        <v>114</v>
      </c>
      <c r="E11">
        <v>1</v>
      </c>
    </row>
    <row r="12" spans="1:5" x14ac:dyDescent="0.25">
      <c r="A12">
        <v>11</v>
      </c>
      <c r="B12" t="s">
        <v>39</v>
      </c>
      <c r="C12">
        <v>1364</v>
      </c>
      <c r="D12" t="s">
        <v>114</v>
      </c>
      <c r="E12">
        <v>1</v>
      </c>
    </row>
    <row r="13" spans="1:5" x14ac:dyDescent="0.25">
      <c r="A13">
        <v>12</v>
      </c>
      <c r="B13" t="s">
        <v>40</v>
      </c>
      <c r="C13">
        <v>0</v>
      </c>
      <c r="D13" t="s">
        <v>114</v>
      </c>
      <c r="E13">
        <v>1</v>
      </c>
    </row>
    <row r="14" spans="1:5" x14ac:dyDescent="0.25">
      <c r="A14">
        <v>13</v>
      </c>
      <c r="B14" t="s">
        <v>10</v>
      </c>
      <c r="C14">
        <v>6</v>
      </c>
      <c r="D14" t="s">
        <v>114</v>
      </c>
      <c r="E14">
        <v>1</v>
      </c>
    </row>
    <row r="15" spans="1:5" x14ac:dyDescent="0.25">
      <c r="A15">
        <v>14</v>
      </c>
      <c r="B15" t="s">
        <v>41</v>
      </c>
      <c r="C15">
        <v>5</v>
      </c>
      <c r="D15" t="s">
        <v>114</v>
      </c>
      <c r="E15">
        <v>1</v>
      </c>
    </row>
    <row r="16" spans="1:5" x14ac:dyDescent="0.25">
      <c r="A16">
        <v>15</v>
      </c>
      <c r="B16" t="s">
        <v>42</v>
      </c>
      <c r="C16">
        <v>0</v>
      </c>
      <c r="D16" t="s">
        <v>114</v>
      </c>
      <c r="E16">
        <v>1</v>
      </c>
    </row>
    <row r="17" spans="1:5" x14ac:dyDescent="0.25">
      <c r="A17">
        <v>16</v>
      </c>
      <c r="B17" t="s">
        <v>43</v>
      </c>
      <c r="C17">
        <v>3</v>
      </c>
      <c r="D17" t="s">
        <v>114</v>
      </c>
      <c r="E17">
        <v>1</v>
      </c>
    </row>
    <row r="18" spans="1:5" x14ac:dyDescent="0.25">
      <c r="A18">
        <v>1</v>
      </c>
      <c r="B18" t="s">
        <v>32</v>
      </c>
      <c r="C18">
        <v>214</v>
      </c>
      <c r="D18" t="s">
        <v>11</v>
      </c>
      <c r="E18">
        <v>2</v>
      </c>
    </row>
    <row r="19" spans="1:5" x14ac:dyDescent="0.25">
      <c r="A19">
        <v>2</v>
      </c>
      <c r="B19" t="s">
        <v>33</v>
      </c>
      <c r="C19">
        <v>75</v>
      </c>
      <c r="D19" t="s">
        <v>11</v>
      </c>
      <c r="E19">
        <v>2</v>
      </c>
    </row>
    <row r="20" spans="1:5" x14ac:dyDescent="0.25">
      <c r="A20">
        <v>3</v>
      </c>
      <c r="B20" t="s">
        <v>34</v>
      </c>
      <c r="C20">
        <v>9</v>
      </c>
      <c r="D20" t="s">
        <v>11</v>
      </c>
      <c r="E20">
        <v>2</v>
      </c>
    </row>
    <row r="21" spans="1:5" x14ac:dyDescent="0.25">
      <c r="A21">
        <v>4</v>
      </c>
      <c r="B21" t="s">
        <v>35</v>
      </c>
      <c r="C21">
        <v>0</v>
      </c>
      <c r="D21" t="s">
        <v>11</v>
      </c>
      <c r="E21">
        <v>2</v>
      </c>
    </row>
    <row r="22" spans="1:5" x14ac:dyDescent="0.25">
      <c r="A22">
        <v>5</v>
      </c>
      <c r="B22" t="s">
        <v>36</v>
      </c>
      <c r="C22">
        <v>0</v>
      </c>
      <c r="D22" t="s">
        <v>11</v>
      </c>
      <c r="E22">
        <v>2</v>
      </c>
    </row>
    <row r="23" spans="1:5" x14ac:dyDescent="0.25">
      <c r="A23">
        <v>6</v>
      </c>
      <c r="B23" t="s">
        <v>44</v>
      </c>
      <c r="C23">
        <v>0</v>
      </c>
      <c r="D23" t="s">
        <v>11</v>
      </c>
      <c r="E23">
        <v>2</v>
      </c>
    </row>
    <row r="24" spans="1:5" x14ac:dyDescent="0.25">
      <c r="A24">
        <v>7</v>
      </c>
      <c r="B24" t="s">
        <v>115</v>
      </c>
      <c r="C24">
        <v>0</v>
      </c>
      <c r="D24" t="s">
        <v>11</v>
      </c>
      <c r="E24">
        <v>2</v>
      </c>
    </row>
    <row r="25" spans="1:5" x14ac:dyDescent="0.25">
      <c r="A25">
        <v>8</v>
      </c>
      <c r="B25" t="s">
        <v>4</v>
      </c>
      <c r="C25">
        <v>0</v>
      </c>
      <c r="D25" t="s">
        <v>11</v>
      </c>
      <c r="E25">
        <v>2</v>
      </c>
    </row>
    <row r="26" spans="1:5" x14ac:dyDescent="0.25">
      <c r="A26">
        <v>9</v>
      </c>
      <c r="B26" t="s">
        <v>37</v>
      </c>
      <c r="C26">
        <v>5</v>
      </c>
      <c r="D26" t="s">
        <v>11</v>
      </c>
      <c r="E26">
        <v>2</v>
      </c>
    </row>
    <row r="27" spans="1:5" x14ac:dyDescent="0.25">
      <c r="A27">
        <v>10</v>
      </c>
      <c r="B27" t="s">
        <v>38</v>
      </c>
      <c r="C27">
        <v>0</v>
      </c>
      <c r="D27" t="s">
        <v>11</v>
      </c>
      <c r="E27">
        <v>2</v>
      </c>
    </row>
    <row r="28" spans="1:5" x14ac:dyDescent="0.25">
      <c r="A28">
        <v>11</v>
      </c>
      <c r="B28" t="s">
        <v>39</v>
      </c>
      <c r="C28">
        <v>169</v>
      </c>
      <c r="D28" t="s">
        <v>11</v>
      </c>
      <c r="E28">
        <v>2</v>
      </c>
    </row>
    <row r="29" spans="1:5" x14ac:dyDescent="0.25">
      <c r="A29">
        <v>12</v>
      </c>
      <c r="B29" t="s">
        <v>40</v>
      </c>
      <c r="C29">
        <v>0</v>
      </c>
      <c r="D29" t="s">
        <v>11</v>
      </c>
      <c r="E29">
        <v>2</v>
      </c>
    </row>
    <row r="30" spans="1:5" x14ac:dyDescent="0.25">
      <c r="A30">
        <v>13</v>
      </c>
      <c r="B30" t="s">
        <v>10</v>
      </c>
      <c r="C30">
        <v>0</v>
      </c>
      <c r="D30" t="s">
        <v>11</v>
      </c>
      <c r="E30">
        <v>2</v>
      </c>
    </row>
    <row r="31" spans="1:5" x14ac:dyDescent="0.25">
      <c r="A31">
        <v>14</v>
      </c>
      <c r="B31" t="s">
        <v>41</v>
      </c>
      <c r="C31">
        <v>1</v>
      </c>
      <c r="D31" t="s">
        <v>11</v>
      </c>
      <c r="E31">
        <v>2</v>
      </c>
    </row>
    <row r="32" spans="1:5" x14ac:dyDescent="0.25">
      <c r="A32">
        <v>15</v>
      </c>
      <c r="B32" t="s">
        <v>42</v>
      </c>
      <c r="C32">
        <v>0</v>
      </c>
      <c r="D32" t="s">
        <v>11</v>
      </c>
      <c r="E32">
        <v>2</v>
      </c>
    </row>
    <row r="33" spans="1:5" x14ac:dyDescent="0.25">
      <c r="A33">
        <v>16</v>
      </c>
      <c r="B33" t="s">
        <v>43</v>
      </c>
      <c r="C33">
        <v>2</v>
      </c>
      <c r="D33" t="s">
        <v>11</v>
      </c>
      <c r="E33">
        <v>2</v>
      </c>
    </row>
    <row r="34" spans="1:5" x14ac:dyDescent="0.25">
      <c r="A34">
        <v>1</v>
      </c>
      <c r="B34" t="s">
        <v>32</v>
      </c>
      <c r="C34">
        <v>289</v>
      </c>
      <c r="D34" t="s">
        <v>93</v>
      </c>
      <c r="E34">
        <v>3</v>
      </c>
    </row>
    <row r="35" spans="1:5" x14ac:dyDescent="0.25">
      <c r="A35">
        <v>2</v>
      </c>
      <c r="B35" t="s">
        <v>33</v>
      </c>
      <c r="C35">
        <v>21</v>
      </c>
      <c r="D35" t="s">
        <v>93</v>
      </c>
      <c r="E35">
        <v>3</v>
      </c>
    </row>
    <row r="36" spans="1:5" x14ac:dyDescent="0.25">
      <c r="A36">
        <v>3</v>
      </c>
      <c r="B36" t="s">
        <v>34</v>
      </c>
      <c r="C36">
        <v>5</v>
      </c>
      <c r="D36" t="s">
        <v>93</v>
      </c>
      <c r="E36">
        <v>3</v>
      </c>
    </row>
    <row r="37" spans="1:5" x14ac:dyDescent="0.25">
      <c r="A37">
        <v>4</v>
      </c>
      <c r="B37" t="s">
        <v>35</v>
      </c>
      <c r="C37">
        <v>0</v>
      </c>
      <c r="D37" t="s">
        <v>93</v>
      </c>
      <c r="E37">
        <v>3</v>
      </c>
    </row>
    <row r="38" spans="1:5" x14ac:dyDescent="0.25">
      <c r="A38">
        <v>5</v>
      </c>
      <c r="B38" t="s">
        <v>36</v>
      </c>
      <c r="C38">
        <v>0</v>
      </c>
      <c r="D38" t="s">
        <v>93</v>
      </c>
      <c r="E38">
        <v>3</v>
      </c>
    </row>
    <row r="39" spans="1:5" x14ac:dyDescent="0.25">
      <c r="A39">
        <v>6</v>
      </c>
      <c r="B39" t="s">
        <v>44</v>
      </c>
      <c r="C39">
        <v>0</v>
      </c>
      <c r="D39" t="s">
        <v>93</v>
      </c>
      <c r="E39">
        <v>3</v>
      </c>
    </row>
    <row r="40" spans="1:5" x14ac:dyDescent="0.25">
      <c r="A40">
        <v>7</v>
      </c>
      <c r="B40" t="s">
        <v>115</v>
      </c>
      <c r="C40">
        <v>0</v>
      </c>
      <c r="D40" t="s">
        <v>93</v>
      </c>
      <c r="E40">
        <v>3</v>
      </c>
    </row>
    <row r="41" spans="1:5" x14ac:dyDescent="0.25">
      <c r="A41">
        <v>8</v>
      </c>
      <c r="B41" t="s">
        <v>4</v>
      </c>
      <c r="C41">
        <v>0</v>
      </c>
      <c r="D41" t="s">
        <v>93</v>
      </c>
      <c r="E41">
        <v>3</v>
      </c>
    </row>
    <row r="42" spans="1:5" x14ac:dyDescent="0.25">
      <c r="A42">
        <v>9</v>
      </c>
      <c r="B42" t="s">
        <v>37</v>
      </c>
      <c r="C42">
        <v>0</v>
      </c>
      <c r="D42" t="s">
        <v>93</v>
      </c>
      <c r="E42">
        <v>3</v>
      </c>
    </row>
    <row r="43" spans="1:5" x14ac:dyDescent="0.25">
      <c r="A43">
        <v>10</v>
      </c>
      <c r="B43" t="s">
        <v>38</v>
      </c>
      <c r="C43">
        <v>0</v>
      </c>
      <c r="D43" t="s">
        <v>93</v>
      </c>
      <c r="E43">
        <v>3</v>
      </c>
    </row>
    <row r="44" spans="1:5" x14ac:dyDescent="0.25">
      <c r="A44">
        <v>11</v>
      </c>
      <c r="B44" t="s">
        <v>39</v>
      </c>
      <c r="C44">
        <v>24</v>
      </c>
      <c r="D44" t="s">
        <v>93</v>
      </c>
      <c r="E44">
        <v>3</v>
      </c>
    </row>
    <row r="45" spans="1:5" x14ac:dyDescent="0.25">
      <c r="A45">
        <v>12</v>
      </c>
      <c r="B45" t="s">
        <v>40</v>
      </c>
      <c r="C45">
        <v>0</v>
      </c>
      <c r="D45" t="s">
        <v>93</v>
      </c>
      <c r="E45">
        <v>3</v>
      </c>
    </row>
    <row r="46" spans="1:5" x14ac:dyDescent="0.25">
      <c r="A46">
        <v>13</v>
      </c>
      <c r="B46" t="s">
        <v>10</v>
      </c>
      <c r="C46">
        <v>0</v>
      </c>
      <c r="D46" t="s">
        <v>93</v>
      </c>
      <c r="E46">
        <v>3</v>
      </c>
    </row>
    <row r="47" spans="1:5" x14ac:dyDescent="0.25">
      <c r="A47">
        <v>14</v>
      </c>
      <c r="B47" t="s">
        <v>41</v>
      </c>
      <c r="C47">
        <v>0</v>
      </c>
      <c r="D47" t="s">
        <v>93</v>
      </c>
      <c r="E47">
        <v>3</v>
      </c>
    </row>
    <row r="48" spans="1:5" x14ac:dyDescent="0.25">
      <c r="A48">
        <v>15</v>
      </c>
      <c r="B48" t="s">
        <v>42</v>
      </c>
      <c r="C48">
        <v>0</v>
      </c>
      <c r="D48" t="s">
        <v>93</v>
      </c>
      <c r="E48">
        <v>3</v>
      </c>
    </row>
    <row r="49" spans="1:5" x14ac:dyDescent="0.25">
      <c r="A49">
        <v>16</v>
      </c>
      <c r="B49" t="s">
        <v>43</v>
      </c>
      <c r="C49">
        <v>0</v>
      </c>
      <c r="D49" t="s">
        <v>93</v>
      </c>
      <c r="E49">
        <v>3</v>
      </c>
    </row>
    <row r="50" spans="1:5" x14ac:dyDescent="0.25">
      <c r="A50">
        <v>1</v>
      </c>
      <c r="B50" t="s">
        <v>32</v>
      </c>
      <c r="C50">
        <v>181</v>
      </c>
      <c r="D50" t="s">
        <v>83</v>
      </c>
      <c r="E50">
        <v>4</v>
      </c>
    </row>
    <row r="51" spans="1:5" x14ac:dyDescent="0.25">
      <c r="A51">
        <v>2</v>
      </c>
      <c r="B51" t="s">
        <v>33</v>
      </c>
      <c r="C51">
        <v>39</v>
      </c>
      <c r="D51" t="s">
        <v>83</v>
      </c>
      <c r="E51">
        <v>4</v>
      </c>
    </row>
    <row r="52" spans="1:5" x14ac:dyDescent="0.25">
      <c r="A52">
        <v>3</v>
      </c>
      <c r="B52" t="s">
        <v>34</v>
      </c>
      <c r="C52">
        <v>4</v>
      </c>
      <c r="D52" t="s">
        <v>83</v>
      </c>
      <c r="E52">
        <v>4</v>
      </c>
    </row>
    <row r="53" spans="1:5" x14ac:dyDescent="0.25">
      <c r="A53">
        <v>4</v>
      </c>
      <c r="B53" t="s">
        <v>35</v>
      </c>
      <c r="C53">
        <v>0</v>
      </c>
      <c r="D53" t="s">
        <v>83</v>
      </c>
      <c r="E53">
        <v>4</v>
      </c>
    </row>
    <row r="54" spans="1:5" x14ac:dyDescent="0.25">
      <c r="A54">
        <v>5</v>
      </c>
      <c r="B54" t="s">
        <v>36</v>
      </c>
      <c r="C54">
        <v>0</v>
      </c>
      <c r="D54" t="s">
        <v>83</v>
      </c>
      <c r="E54">
        <v>4</v>
      </c>
    </row>
    <row r="55" spans="1:5" x14ac:dyDescent="0.25">
      <c r="A55">
        <v>6</v>
      </c>
      <c r="B55" t="s">
        <v>44</v>
      </c>
      <c r="C55">
        <v>0</v>
      </c>
      <c r="D55" t="s">
        <v>83</v>
      </c>
      <c r="E55">
        <v>4</v>
      </c>
    </row>
    <row r="56" spans="1:5" x14ac:dyDescent="0.25">
      <c r="A56">
        <v>7</v>
      </c>
      <c r="B56" t="s">
        <v>115</v>
      </c>
      <c r="C56">
        <v>0</v>
      </c>
      <c r="D56" t="s">
        <v>83</v>
      </c>
      <c r="E56">
        <v>4</v>
      </c>
    </row>
    <row r="57" spans="1:5" x14ac:dyDescent="0.25">
      <c r="A57">
        <v>8</v>
      </c>
      <c r="B57" t="s">
        <v>4</v>
      </c>
      <c r="C57">
        <v>0</v>
      </c>
      <c r="D57" t="s">
        <v>83</v>
      </c>
      <c r="E57">
        <v>4</v>
      </c>
    </row>
    <row r="58" spans="1:5" x14ac:dyDescent="0.25">
      <c r="A58">
        <v>9</v>
      </c>
      <c r="B58" t="s">
        <v>37</v>
      </c>
      <c r="C58">
        <v>2</v>
      </c>
      <c r="D58" t="s">
        <v>83</v>
      </c>
      <c r="E58">
        <v>4</v>
      </c>
    </row>
    <row r="59" spans="1:5" x14ac:dyDescent="0.25">
      <c r="A59">
        <v>10</v>
      </c>
      <c r="B59" t="s">
        <v>38</v>
      </c>
      <c r="C59">
        <v>0</v>
      </c>
      <c r="D59" t="s">
        <v>83</v>
      </c>
      <c r="E59">
        <v>4</v>
      </c>
    </row>
    <row r="60" spans="1:5" x14ac:dyDescent="0.25">
      <c r="A60">
        <v>11</v>
      </c>
      <c r="B60" t="s">
        <v>39</v>
      </c>
      <c r="C60">
        <v>24</v>
      </c>
      <c r="D60" t="s">
        <v>83</v>
      </c>
      <c r="E60">
        <v>4</v>
      </c>
    </row>
    <row r="61" spans="1:5" x14ac:dyDescent="0.25">
      <c r="A61">
        <v>12</v>
      </c>
      <c r="B61" t="s">
        <v>40</v>
      </c>
      <c r="C61">
        <v>0</v>
      </c>
      <c r="D61" t="s">
        <v>83</v>
      </c>
      <c r="E61">
        <v>4</v>
      </c>
    </row>
    <row r="62" spans="1:5" x14ac:dyDescent="0.25">
      <c r="A62">
        <v>13</v>
      </c>
      <c r="B62" t="s">
        <v>10</v>
      </c>
      <c r="C62">
        <v>0</v>
      </c>
      <c r="D62" t="s">
        <v>83</v>
      </c>
      <c r="E62">
        <v>4</v>
      </c>
    </row>
    <row r="63" spans="1:5" x14ac:dyDescent="0.25">
      <c r="A63">
        <v>14</v>
      </c>
      <c r="B63" t="s">
        <v>41</v>
      </c>
      <c r="C63">
        <v>0</v>
      </c>
      <c r="D63" t="s">
        <v>83</v>
      </c>
      <c r="E63">
        <v>4</v>
      </c>
    </row>
    <row r="64" spans="1:5" x14ac:dyDescent="0.25">
      <c r="A64">
        <v>15</v>
      </c>
      <c r="B64" t="s">
        <v>42</v>
      </c>
      <c r="C64">
        <v>0</v>
      </c>
      <c r="D64" t="s">
        <v>83</v>
      </c>
      <c r="E64">
        <v>4</v>
      </c>
    </row>
    <row r="65" spans="1:5" x14ac:dyDescent="0.25">
      <c r="A65">
        <v>16</v>
      </c>
      <c r="B65" t="s">
        <v>43</v>
      </c>
      <c r="C65">
        <v>0</v>
      </c>
      <c r="D65" t="s">
        <v>83</v>
      </c>
      <c r="E65">
        <v>4</v>
      </c>
    </row>
    <row r="66" spans="1:5" x14ac:dyDescent="0.25">
      <c r="A66">
        <v>1</v>
      </c>
      <c r="B66" t="s">
        <v>32</v>
      </c>
      <c r="C66">
        <v>36</v>
      </c>
      <c r="D66" t="s">
        <v>116</v>
      </c>
      <c r="E66">
        <v>5</v>
      </c>
    </row>
    <row r="67" spans="1:5" x14ac:dyDescent="0.25">
      <c r="A67">
        <v>2</v>
      </c>
      <c r="B67" t="s">
        <v>33</v>
      </c>
      <c r="C67">
        <v>3</v>
      </c>
      <c r="D67" t="s">
        <v>116</v>
      </c>
      <c r="E67">
        <v>5</v>
      </c>
    </row>
    <row r="68" spans="1:5" x14ac:dyDescent="0.25">
      <c r="A68">
        <v>3</v>
      </c>
      <c r="B68" t="s">
        <v>34</v>
      </c>
      <c r="C68">
        <v>0</v>
      </c>
      <c r="D68" t="s">
        <v>116</v>
      </c>
      <c r="E68">
        <v>5</v>
      </c>
    </row>
    <row r="69" spans="1:5" x14ac:dyDescent="0.25">
      <c r="A69">
        <v>4</v>
      </c>
      <c r="B69" t="s">
        <v>35</v>
      </c>
      <c r="C69">
        <v>0</v>
      </c>
      <c r="D69" t="s">
        <v>116</v>
      </c>
      <c r="E69">
        <v>5</v>
      </c>
    </row>
    <row r="70" spans="1:5" x14ac:dyDescent="0.25">
      <c r="A70">
        <v>5</v>
      </c>
      <c r="B70" t="s">
        <v>36</v>
      </c>
      <c r="C70">
        <v>0</v>
      </c>
      <c r="D70" t="s">
        <v>116</v>
      </c>
      <c r="E70">
        <v>5</v>
      </c>
    </row>
    <row r="71" spans="1:5" x14ac:dyDescent="0.25">
      <c r="A71">
        <v>6</v>
      </c>
      <c r="B71" t="s">
        <v>44</v>
      </c>
      <c r="C71">
        <v>0</v>
      </c>
      <c r="D71" t="s">
        <v>116</v>
      </c>
      <c r="E71">
        <v>5</v>
      </c>
    </row>
    <row r="72" spans="1:5" x14ac:dyDescent="0.25">
      <c r="A72">
        <v>7</v>
      </c>
      <c r="B72" t="s">
        <v>115</v>
      </c>
      <c r="C72">
        <v>0</v>
      </c>
      <c r="D72" t="s">
        <v>116</v>
      </c>
      <c r="E72">
        <v>5</v>
      </c>
    </row>
    <row r="73" spans="1:5" x14ac:dyDescent="0.25">
      <c r="A73">
        <v>8</v>
      </c>
      <c r="B73" t="s">
        <v>4</v>
      </c>
      <c r="C73">
        <v>0</v>
      </c>
      <c r="D73" t="s">
        <v>116</v>
      </c>
      <c r="E73">
        <v>5</v>
      </c>
    </row>
    <row r="74" spans="1:5" x14ac:dyDescent="0.25">
      <c r="A74">
        <v>9</v>
      </c>
      <c r="B74" t="s">
        <v>37</v>
      </c>
      <c r="C74">
        <v>0</v>
      </c>
      <c r="D74" t="s">
        <v>116</v>
      </c>
      <c r="E74">
        <v>5</v>
      </c>
    </row>
    <row r="75" spans="1:5" x14ac:dyDescent="0.25">
      <c r="A75">
        <v>10</v>
      </c>
      <c r="B75" t="s">
        <v>38</v>
      </c>
      <c r="C75">
        <v>0</v>
      </c>
      <c r="D75" t="s">
        <v>116</v>
      </c>
      <c r="E75">
        <v>5</v>
      </c>
    </row>
    <row r="76" spans="1:5" x14ac:dyDescent="0.25">
      <c r="A76">
        <v>11</v>
      </c>
      <c r="B76" t="s">
        <v>39</v>
      </c>
      <c r="C76">
        <v>47</v>
      </c>
      <c r="D76" t="s">
        <v>116</v>
      </c>
      <c r="E76">
        <v>5</v>
      </c>
    </row>
    <row r="77" spans="1:5" x14ac:dyDescent="0.25">
      <c r="A77">
        <v>12</v>
      </c>
      <c r="B77" t="s">
        <v>40</v>
      </c>
      <c r="C77">
        <v>0</v>
      </c>
      <c r="D77" t="s">
        <v>116</v>
      </c>
      <c r="E77">
        <v>5</v>
      </c>
    </row>
    <row r="78" spans="1:5" x14ac:dyDescent="0.25">
      <c r="A78">
        <v>13</v>
      </c>
      <c r="B78" t="s">
        <v>10</v>
      </c>
      <c r="C78">
        <v>0</v>
      </c>
      <c r="D78" t="s">
        <v>116</v>
      </c>
      <c r="E78">
        <v>5</v>
      </c>
    </row>
    <row r="79" spans="1:5" x14ac:dyDescent="0.25">
      <c r="A79">
        <v>14</v>
      </c>
      <c r="B79" t="s">
        <v>41</v>
      </c>
      <c r="C79">
        <v>0</v>
      </c>
      <c r="D79" t="s">
        <v>116</v>
      </c>
      <c r="E79">
        <v>5</v>
      </c>
    </row>
    <row r="80" spans="1:5" x14ac:dyDescent="0.25">
      <c r="A80">
        <v>15</v>
      </c>
      <c r="B80" t="s">
        <v>42</v>
      </c>
      <c r="C80">
        <v>0</v>
      </c>
      <c r="D80" t="s">
        <v>116</v>
      </c>
      <c r="E80">
        <v>5</v>
      </c>
    </row>
    <row r="81" spans="1:5" x14ac:dyDescent="0.25">
      <c r="A81">
        <v>16</v>
      </c>
      <c r="B81" t="s">
        <v>43</v>
      </c>
      <c r="C81">
        <v>0</v>
      </c>
      <c r="D81" t="s">
        <v>116</v>
      </c>
      <c r="E81">
        <v>5</v>
      </c>
    </row>
    <row r="82" spans="1:5" x14ac:dyDescent="0.25">
      <c r="A82">
        <v>1</v>
      </c>
      <c r="B82" t="s">
        <v>32</v>
      </c>
      <c r="C82">
        <v>0</v>
      </c>
      <c r="D82" t="s">
        <v>37</v>
      </c>
      <c r="E82">
        <v>6</v>
      </c>
    </row>
    <row r="83" spans="1:5" x14ac:dyDescent="0.25">
      <c r="A83">
        <v>2</v>
      </c>
      <c r="B83" t="s">
        <v>33</v>
      </c>
      <c r="C83">
        <v>0</v>
      </c>
      <c r="D83" t="s">
        <v>37</v>
      </c>
      <c r="E83">
        <v>6</v>
      </c>
    </row>
    <row r="84" spans="1:5" x14ac:dyDescent="0.25">
      <c r="A84">
        <v>3</v>
      </c>
      <c r="B84" t="s">
        <v>34</v>
      </c>
      <c r="C84">
        <v>0</v>
      </c>
      <c r="D84" t="s">
        <v>37</v>
      </c>
      <c r="E84">
        <v>6</v>
      </c>
    </row>
    <row r="85" spans="1:5" x14ac:dyDescent="0.25">
      <c r="A85">
        <v>4</v>
      </c>
      <c r="B85" t="s">
        <v>35</v>
      </c>
      <c r="C85">
        <v>0</v>
      </c>
      <c r="D85" t="s">
        <v>37</v>
      </c>
      <c r="E85">
        <v>6</v>
      </c>
    </row>
    <row r="86" spans="1:5" x14ac:dyDescent="0.25">
      <c r="A86">
        <v>5</v>
      </c>
      <c r="B86" t="s">
        <v>36</v>
      </c>
      <c r="C86">
        <v>0</v>
      </c>
      <c r="D86" t="s">
        <v>37</v>
      </c>
      <c r="E86">
        <v>6</v>
      </c>
    </row>
    <row r="87" spans="1:5" x14ac:dyDescent="0.25">
      <c r="A87">
        <v>6</v>
      </c>
      <c r="B87" t="s">
        <v>44</v>
      </c>
      <c r="C87">
        <v>0</v>
      </c>
      <c r="D87" t="s">
        <v>37</v>
      </c>
      <c r="E87">
        <v>6</v>
      </c>
    </row>
    <row r="88" spans="1:5" x14ac:dyDescent="0.25">
      <c r="A88">
        <v>7</v>
      </c>
      <c r="B88" t="s">
        <v>115</v>
      </c>
      <c r="C88">
        <v>0</v>
      </c>
      <c r="D88" t="s">
        <v>37</v>
      </c>
      <c r="E88">
        <v>6</v>
      </c>
    </row>
    <row r="89" spans="1:5" x14ac:dyDescent="0.25">
      <c r="A89">
        <v>8</v>
      </c>
      <c r="B89" t="s">
        <v>4</v>
      </c>
      <c r="C89">
        <v>0</v>
      </c>
      <c r="D89" t="s">
        <v>37</v>
      </c>
      <c r="E89">
        <v>6</v>
      </c>
    </row>
    <row r="90" spans="1:5" x14ac:dyDescent="0.25">
      <c r="A90">
        <v>9</v>
      </c>
      <c r="B90" t="s">
        <v>37</v>
      </c>
      <c r="C90">
        <v>0</v>
      </c>
      <c r="D90" t="s">
        <v>37</v>
      </c>
      <c r="E90">
        <v>6</v>
      </c>
    </row>
    <row r="91" spans="1:5" x14ac:dyDescent="0.25">
      <c r="A91">
        <v>10</v>
      </c>
      <c r="B91" t="s">
        <v>38</v>
      </c>
      <c r="C91">
        <v>0</v>
      </c>
      <c r="D91" t="s">
        <v>37</v>
      </c>
      <c r="E91">
        <v>6</v>
      </c>
    </row>
    <row r="92" spans="1:5" x14ac:dyDescent="0.25">
      <c r="A92">
        <v>11</v>
      </c>
      <c r="B92" t="s">
        <v>39</v>
      </c>
      <c r="C92">
        <v>22</v>
      </c>
      <c r="D92" t="s">
        <v>37</v>
      </c>
      <c r="E92">
        <v>6</v>
      </c>
    </row>
    <row r="93" spans="1:5" x14ac:dyDescent="0.25">
      <c r="A93">
        <v>12</v>
      </c>
      <c r="B93" t="s">
        <v>40</v>
      </c>
      <c r="C93">
        <v>0</v>
      </c>
      <c r="D93" t="s">
        <v>37</v>
      </c>
      <c r="E93">
        <v>6</v>
      </c>
    </row>
    <row r="94" spans="1:5" x14ac:dyDescent="0.25">
      <c r="A94">
        <v>13</v>
      </c>
      <c r="B94" t="s">
        <v>10</v>
      </c>
      <c r="C94">
        <v>0</v>
      </c>
      <c r="D94" t="s">
        <v>37</v>
      </c>
      <c r="E94">
        <v>6</v>
      </c>
    </row>
    <row r="95" spans="1:5" x14ac:dyDescent="0.25">
      <c r="A95">
        <v>14</v>
      </c>
      <c r="B95" t="s">
        <v>41</v>
      </c>
      <c r="C95">
        <v>0</v>
      </c>
      <c r="D95" t="s">
        <v>37</v>
      </c>
      <c r="E95">
        <v>6</v>
      </c>
    </row>
    <row r="96" spans="1:5" x14ac:dyDescent="0.25">
      <c r="A96">
        <v>15</v>
      </c>
      <c r="B96" t="s">
        <v>42</v>
      </c>
      <c r="C96">
        <v>0</v>
      </c>
      <c r="D96" t="s">
        <v>37</v>
      </c>
      <c r="E96">
        <v>6</v>
      </c>
    </row>
    <row r="97" spans="1:5" x14ac:dyDescent="0.25">
      <c r="A97">
        <v>16</v>
      </c>
      <c r="B97" t="s">
        <v>43</v>
      </c>
      <c r="C97">
        <v>0</v>
      </c>
      <c r="D97" t="s">
        <v>37</v>
      </c>
      <c r="E97">
        <v>6</v>
      </c>
    </row>
    <row r="98" spans="1:5" x14ac:dyDescent="0.25">
      <c r="A98">
        <v>1</v>
      </c>
      <c r="B98" t="s">
        <v>32</v>
      </c>
      <c r="C98">
        <v>0</v>
      </c>
      <c r="D98" t="s">
        <v>4</v>
      </c>
      <c r="E98">
        <v>7</v>
      </c>
    </row>
    <row r="99" spans="1:5" x14ac:dyDescent="0.25">
      <c r="A99">
        <v>2</v>
      </c>
      <c r="B99" t="s">
        <v>33</v>
      </c>
      <c r="C99">
        <v>0</v>
      </c>
      <c r="D99" t="s">
        <v>4</v>
      </c>
      <c r="E99">
        <v>7</v>
      </c>
    </row>
    <row r="100" spans="1:5" x14ac:dyDescent="0.25">
      <c r="A100">
        <v>3</v>
      </c>
      <c r="B100" t="s">
        <v>34</v>
      </c>
      <c r="C100">
        <v>0</v>
      </c>
      <c r="D100" t="s">
        <v>4</v>
      </c>
      <c r="E100">
        <v>7</v>
      </c>
    </row>
    <row r="101" spans="1:5" x14ac:dyDescent="0.25">
      <c r="A101">
        <v>4</v>
      </c>
      <c r="B101" t="s">
        <v>35</v>
      </c>
      <c r="C101">
        <v>0</v>
      </c>
      <c r="D101" t="s">
        <v>4</v>
      </c>
      <c r="E101">
        <v>7</v>
      </c>
    </row>
    <row r="102" spans="1:5" x14ac:dyDescent="0.25">
      <c r="A102">
        <v>5</v>
      </c>
      <c r="B102" t="s">
        <v>36</v>
      </c>
      <c r="C102">
        <v>0</v>
      </c>
      <c r="D102" t="s">
        <v>4</v>
      </c>
      <c r="E102">
        <v>7</v>
      </c>
    </row>
    <row r="103" spans="1:5" x14ac:dyDescent="0.25">
      <c r="A103">
        <v>6</v>
      </c>
      <c r="B103" t="s">
        <v>44</v>
      </c>
      <c r="C103">
        <v>0</v>
      </c>
      <c r="D103" t="s">
        <v>4</v>
      </c>
      <c r="E103">
        <v>7</v>
      </c>
    </row>
    <row r="104" spans="1:5" x14ac:dyDescent="0.25">
      <c r="A104">
        <v>7</v>
      </c>
      <c r="B104" t="s">
        <v>115</v>
      </c>
      <c r="C104">
        <v>0</v>
      </c>
      <c r="D104" t="s">
        <v>4</v>
      </c>
      <c r="E104">
        <v>7</v>
      </c>
    </row>
    <row r="105" spans="1:5" x14ac:dyDescent="0.25">
      <c r="A105">
        <v>8</v>
      </c>
      <c r="B105" t="s">
        <v>4</v>
      </c>
      <c r="C105">
        <v>0</v>
      </c>
      <c r="D105" t="s">
        <v>4</v>
      </c>
      <c r="E105">
        <v>7</v>
      </c>
    </row>
    <row r="106" spans="1:5" x14ac:dyDescent="0.25">
      <c r="A106">
        <v>9</v>
      </c>
      <c r="B106" t="s">
        <v>37</v>
      </c>
      <c r="C106">
        <v>0</v>
      </c>
      <c r="D106" t="s">
        <v>4</v>
      </c>
      <c r="E106">
        <v>7</v>
      </c>
    </row>
    <row r="107" spans="1:5" x14ac:dyDescent="0.25">
      <c r="A107">
        <v>10</v>
      </c>
      <c r="B107" t="s">
        <v>38</v>
      </c>
      <c r="C107">
        <v>0</v>
      </c>
      <c r="D107" t="s">
        <v>4</v>
      </c>
      <c r="E107">
        <v>7</v>
      </c>
    </row>
    <row r="108" spans="1:5" x14ac:dyDescent="0.25">
      <c r="A108">
        <v>11</v>
      </c>
      <c r="B108" t="s">
        <v>39</v>
      </c>
      <c r="C108">
        <v>0</v>
      </c>
      <c r="D108" t="s">
        <v>4</v>
      </c>
      <c r="E108">
        <v>7</v>
      </c>
    </row>
    <row r="109" spans="1:5" x14ac:dyDescent="0.25">
      <c r="A109">
        <v>12</v>
      </c>
      <c r="B109" t="s">
        <v>40</v>
      </c>
      <c r="C109">
        <v>0</v>
      </c>
      <c r="D109" t="s">
        <v>4</v>
      </c>
      <c r="E109">
        <v>7</v>
      </c>
    </row>
    <row r="110" spans="1:5" x14ac:dyDescent="0.25">
      <c r="A110">
        <v>13</v>
      </c>
      <c r="B110" t="s">
        <v>10</v>
      </c>
      <c r="C110">
        <v>0</v>
      </c>
      <c r="D110" t="s">
        <v>4</v>
      </c>
      <c r="E110">
        <v>7</v>
      </c>
    </row>
    <row r="111" spans="1:5" x14ac:dyDescent="0.25">
      <c r="A111">
        <v>14</v>
      </c>
      <c r="B111" t="s">
        <v>41</v>
      </c>
      <c r="C111">
        <v>0</v>
      </c>
      <c r="D111" t="s">
        <v>4</v>
      </c>
      <c r="E111">
        <v>7</v>
      </c>
    </row>
    <row r="112" spans="1:5" x14ac:dyDescent="0.25">
      <c r="A112">
        <v>15</v>
      </c>
      <c r="B112" t="s">
        <v>42</v>
      </c>
      <c r="C112">
        <v>0</v>
      </c>
      <c r="D112" t="s">
        <v>4</v>
      </c>
      <c r="E112">
        <v>7</v>
      </c>
    </row>
    <row r="113" spans="1:5" x14ac:dyDescent="0.25">
      <c r="A113">
        <v>16</v>
      </c>
      <c r="B113" t="s">
        <v>43</v>
      </c>
      <c r="C113">
        <v>0</v>
      </c>
      <c r="D113" t="s">
        <v>4</v>
      </c>
      <c r="E113">
        <v>7</v>
      </c>
    </row>
    <row r="114" spans="1:5" x14ac:dyDescent="0.25">
      <c r="A114">
        <v>1</v>
      </c>
      <c r="B114" t="s">
        <v>32</v>
      </c>
      <c r="C114" s="2">
        <v>0</v>
      </c>
      <c r="D114" t="s">
        <v>40</v>
      </c>
      <c r="E114">
        <v>8</v>
      </c>
    </row>
    <row r="115" spans="1:5" x14ac:dyDescent="0.25">
      <c r="A115">
        <v>2</v>
      </c>
      <c r="B115" t="s">
        <v>33</v>
      </c>
      <c r="C115" s="2">
        <v>0</v>
      </c>
      <c r="D115" s="2" t="s">
        <v>40</v>
      </c>
      <c r="E115">
        <v>8</v>
      </c>
    </row>
    <row r="116" spans="1:5" x14ac:dyDescent="0.25">
      <c r="A116">
        <v>3</v>
      </c>
      <c r="B116" t="s">
        <v>34</v>
      </c>
      <c r="C116" s="2">
        <v>0</v>
      </c>
      <c r="D116" s="2" t="s">
        <v>40</v>
      </c>
      <c r="E116">
        <v>8</v>
      </c>
    </row>
    <row r="117" spans="1:5" x14ac:dyDescent="0.25">
      <c r="A117">
        <v>4</v>
      </c>
      <c r="B117" t="s">
        <v>35</v>
      </c>
      <c r="C117" s="2">
        <v>0</v>
      </c>
      <c r="D117" s="2" t="s">
        <v>40</v>
      </c>
      <c r="E117">
        <v>8</v>
      </c>
    </row>
    <row r="118" spans="1:5" x14ac:dyDescent="0.25">
      <c r="A118">
        <v>5</v>
      </c>
      <c r="B118" t="s">
        <v>36</v>
      </c>
      <c r="C118" s="2">
        <v>0</v>
      </c>
      <c r="D118" s="2" t="s">
        <v>40</v>
      </c>
      <c r="E118">
        <v>8</v>
      </c>
    </row>
    <row r="119" spans="1:5" x14ac:dyDescent="0.25">
      <c r="A119">
        <v>6</v>
      </c>
      <c r="B119" t="s">
        <v>44</v>
      </c>
      <c r="C119" s="2">
        <v>0</v>
      </c>
      <c r="D119" s="2" t="s">
        <v>40</v>
      </c>
      <c r="E119">
        <v>8</v>
      </c>
    </row>
    <row r="120" spans="1:5" x14ac:dyDescent="0.25">
      <c r="A120">
        <v>7</v>
      </c>
      <c r="B120" t="s">
        <v>115</v>
      </c>
      <c r="C120" s="2">
        <v>0</v>
      </c>
      <c r="D120" s="2" t="s">
        <v>40</v>
      </c>
      <c r="E120">
        <v>8</v>
      </c>
    </row>
    <row r="121" spans="1:5" x14ac:dyDescent="0.25">
      <c r="A121" s="2">
        <v>8</v>
      </c>
      <c r="B121" s="2" t="s">
        <v>4</v>
      </c>
      <c r="C121" s="2">
        <v>0</v>
      </c>
      <c r="D121" s="2" t="s">
        <v>40</v>
      </c>
      <c r="E121" s="2">
        <v>8</v>
      </c>
    </row>
    <row r="122" spans="1:5" x14ac:dyDescent="0.25">
      <c r="A122" s="2">
        <v>9</v>
      </c>
      <c r="B122" s="2" t="s">
        <v>37</v>
      </c>
      <c r="C122" s="2">
        <v>0</v>
      </c>
      <c r="D122" s="2" t="s">
        <v>40</v>
      </c>
      <c r="E122" s="2">
        <v>8</v>
      </c>
    </row>
    <row r="123" spans="1:5" x14ac:dyDescent="0.25">
      <c r="A123" s="2">
        <v>10</v>
      </c>
      <c r="B123" s="2" t="s">
        <v>38</v>
      </c>
      <c r="C123" s="2">
        <v>0</v>
      </c>
      <c r="D123" s="2" t="s">
        <v>40</v>
      </c>
      <c r="E123" s="2">
        <v>8</v>
      </c>
    </row>
    <row r="124" spans="1:5" x14ac:dyDescent="0.25">
      <c r="A124" s="2">
        <v>11</v>
      </c>
      <c r="B124" s="2" t="s">
        <v>39</v>
      </c>
      <c r="C124" s="2">
        <v>109</v>
      </c>
      <c r="D124" s="2" t="s">
        <v>40</v>
      </c>
      <c r="E124" s="2">
        <v>8</v>
      </c>
    </row>
    <row r="125" spans="1:5" x14ac:dyDescent="0.25">
      <c r="A125" s="2">
        <v>12</v>
      </c>
      <c r="B125" s="2" t="s">
        <v>40</v>
      </c>
      <c r="C125" s="2">
        <v>0</v>
      </c>
      <c r="D125" s="2" t="s">
        <v>40</v>
      </c>
      <c r="E125" s="2">
        <v>8</v>
      </c>
    </row>
    <row r="126" spans="1:5" x14ac:dyDescent="0.25">
      <c r="A126" s="2">
        <v>13</v>
      </c>
      <c r="B126" s="2" t="s">
        <v>10</v>
      </c>
      <c r="C126" s="2">
        <v>0</v>
      </c>
      <c r="D126" s="2" t="s">
        <v>40</v>
      </c>
      <c r="E126" s="2">
        <v>8</v>
      </c>
    </row>
    <row r="127" spans="1:5" x14ac:dyDescent="0.25">
      <c r="A127" s="2">
        <v>14</v>
      </c>
      <c r="B127" s="2" t="s">
        <v>41</v>
      </c>
      <c r="C127" s="2">
        <v>0</v>
      </c>
      <c r="D127" s="2" t="s">
        <v>40</v>
      </c>
      <c r="E127" s="2">
        <v>8</v>
      </c>
    </row>
    <row r="128" spans="1:5" x14ac:dyDescent="0.25">
      <c r="A128" s="2">
        <v>15</v>
      </c>
      <c r="B128" s="2" t="s">
        <v>42</v>
      </c>
      <c r="C128" s="2">
        <v>0</v>
      </c>
      <c r="D128" s="2" t="s">
        <v>40</v>
      </c>
      <c r="E128" s="2">
        <v>8</v>
      </c>
    </row>
    <row r="129" spans="1:5" x14ac:dyDescent="0.25">
      <c r="A129" s="2">
        <v>16</v>
      </c>
      <c r="B129" s="2" t="s">
        <v>43</v>
      </c>
      <c r="C129" s="2">
        <v>0</v>
      </c>
      <c r="D129" s="2" t="s">
        <v>40</v>
      </c>
      <c r="E129" s="2">
        <v>8</v>
      </c>
    </row>
    <row r="130" spans="1:5" x14ac:dyDescent="0.25">
      <c r="A130" s="2">
        <v>1</v>
      </c>
      <c r="B130" s="2" t="s">
        <v>32</v>
      </c>
      <c r="C130" s="2">
        <v>2370</v>
      </c>
      <c r="D130" s="2" t="s">
        <v>82</v>
      </c>
      <c r="E130" s="2">
        <v>9</v>
      </c>
    </row>
    <row r="131" spans="1:5" x14ac:dyDescent="0.25">
      <c r="A131" s="2">
        <v>2</v>
      </c>
      <c r="B131" s="2" t="s">
        <v>33</v>
      </c>
      <c r="C131" s="2">
        <v>248</v>
      </c>
      <c r="D131" s="2" t="s">
        <v>82</v>
      </c>
      <c r="E131" s="2">
        <v>9</v>
      </c>
    </row>
    <row r="132" spans="1:5" x14ac:dyDescent="0.25">
      <c r="A132" s="2">
        <v>3</v>
      </c>
      <c r="B132" s="2" t="s">
        <v>34</v>
      </c>
      <c r="C132" s="2">
        <v>59</v>
      </c>
      <c r="D132" s="2" t="s">
        <v>82</v>
      </c>
      <c r="E132" s="2">
        <v>9</v>
      </c>
    </row>
    <row r="133" spans="1:5" x14ac:dyDescent="0.25">
      <c r="A133" s="2">
        <v>4</v>
      </c>
      <c r="B133" s="2" t="s">
        <v>35</v>
      </c>
      <c r="C133" s="2">
        <v>0</v>
      </c>
      <c r="D133" s="2" t="s">
        <v>82</v>
      </c>
      <c r="E133" s="2">
        <v>9</v>
      </c>
    </row>
    <row r="134" spans="1:5" x14ac:dyDescent="0.25">
      <c r="A134" s="2">
        <v>5</v>
      </c>
      <c r="B134" s="2" t="s">
        <v>36</v>
      </c>
      <c r="C134" s="2">
        <v>0</v>
      </c>
      <c r="D134" s="2" t="s">
        <v>82</v>
      </c>
      <c r="E134" s="2">
        <v>9</v>
      </c>
    </row>
    <row r="135" spans="1:5" x14ac:dyDescent="0.25">
      <c r="A135" s="2">
        <v>6</v>
      </c>
      <c r="B135" s="2" t="s">
        <v>44</v>
      </c>
      <c r="C135" s="2">
        <v>0</v>
      </c>
      <c r="D135" s="2" t="s">
        <v>82</v>
      </c>
      <c r="E135" s="2">
        <v>9</v>
      </c>
    </row>
    <row r="136" spans="1:5" x14ac:dyDescent="0.25">
      <c r="A136" s="2">
        <v>7</v>
      </c>
      <c r="B136" s="2" t="s">
        <v>115</v>
      </c>
      <c r="C136" s="2">
        <v>0</v>
      </c>
      <c r="D136" s="2" t="s">
        <v>82</v>
      </c>
      <c r="E136" s="2">
        <v>9</v>
      </c>
    </row>
    <row r="137" spans="1:5" x14ac:dyDescent="0.25">
      <c r="A137" s="2">
        <v>8</v>
      </c>
      <c r="B137" s="2" t="s">
        <v>4</v>
      </c>
      <c r="C137" s="2">
        <v>0</v>
      </c>
      <c r="D137" s="2" t="s">
        <v>82</v>
      </c>
      <c r="E137" s="2">
        <v>9</v>
      </c>
    </row>
    <row r="138" spans="1:5" x14ac:dyDescent="0.25">
      <c r="A138" s="2">
        <v>9</v>
      </c>
      <c r="B138" s="2" t="s">
        <v>37</v>
      </c>
      <c r="C138" s="2">
        <v>7</v>
      </c>
      <c r="D138" s="2" t="s">
        <v>82</v>
      </c>
      <c r="E138" s="2">
        <v>9</v>
      </c>
    </row>
    <row r="139" spans="1:5" x14ac:dyDescent="0.25">
      <c r="A139" s="2">
        <v>10</v>
      </c>
      <c r="B139" s="2" t="s">
        <v>38</v>
      </c>
      <c r="C139" s="2">
        <v>0</v>
      </c>
      <c r="D139" s="2" t="s">
        <v>82</v>
      </c>
      <c r="E139" s="2">
        <v>9</v>
      </c>
    </row>
    <row r="140" spans="1:5" x14ac:dyDescent="0.25">
      <c r="A140" s="2">
        <v>11</v>
      </c>
      <c r="B140" s="2" t="s">
        <v>39</v>
      </c>
      <c r="C140" s="2">
        <v>611</v>
      </c>
      <c r="D140" s="2" t="s">
        <v>82</v>
      </c>
      <c r="E140" s="2">
        <v>9</v>
      </c>
    </row>
    <row r="141" spans="1:5" x14ac:dyDescent="0.25">
      <c r="A141" s="2">
        <v>12</v>
      </c>
      <c r="B141" s="2" t="s">
        <v>40</v>
      </c>
      <c r="C141" s="2">
        <v>0</v>
      </c>
      <c r="D141" s="2" t="s">
        <v>82</v>
      </c>
      <c r="E141" s="2">
        <v>9</v>
      </c>
    </row>
    <row r="142" spans="1:5" x14ac:dyDescent="0.25">
      <c r="A142" s="2">
        <v>13</v>
      </c>
      <c r="B142" s="2" t="s">
        <v>10</v>
      </c>
      <c r="C142" s="2">
        <v>0</v>
      </c>
      <c r="D142" s="2" t="s">
        <v>82</v>
      </c>
      <c r="E142" s="2">
        <v>9</v>
      </c>
    </row>
    <row r="143" spans="1:5" x14ac:dyDescent="0.25">
      <c r="A143" s="2">
        <v>14</v>
      </c>
      <c r="B143" s="2" t="s">
        <v>41</v>
      </c>
      <c r="C143" s="2">
        <v>1</v>
      </c>
      <c r="D143" s="2" t="s">
        <v>82</v>
      </c>
      <c r="E143" s="2">
        <v>9</v>
      </c>
    </row>
    <row r="144" spans="1:5" x14ac:dyDescent="0.25">
      <c r="A144" s="2">
        <v>15</v>
      </c>
      <c r="B144" s="2" t="s">
        <v>42</v>
      </c>
      <c r="C144" s="2">
        <v>0</v>
      </c>
      <c r="D144" s="2" t="s">
        <v>82</v>
      </c>
      <c r="E144" s="2">
        <v>9</v>
      </c>
    </row>
    <row r="145" spans="1:5" x14ac:dyDescent="0.25">
      <c r="A145" s="2">
        <v>16</v>
      </c>
      <c r="B145" s="2" t="s">
        <v>43</v>
      </c>
      <c r="C145" s="2">
        <v>3</v>
      </c>
      <c r="D145" s="2" t="s">
        <v>82</v>
      </c>
      <c r="E145" s="2">
        <v>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94</v>
      </c>
      <c r="B1" t="s">
        <v>99</v>
      </c>
      <c r="C1" t="s">
        <v>2</v>
      </c>
      <c r="D1" t="s">
        <v>109</v>
      </c>
    </row>
    <row r="2" spans="1:4" x14ac:dyDescent="0.25">
      <c r="A2">
        <v>1</v>
      </c>
      <c r="B2">
        <v>13</v>
      </c>
      <c r="C2" t="s">
        <v>84</v>
      </c>
      <c r="D2" t="s">
        <v>3</v>
      </c>
    </row>
    <row r="3" spans="1:4" x14ac:dyDescent="0.25">
      <c r="A3">
        <v>2</v>
      </c>
      <c r="B3">
        <v>14</v>
      </c>
      <c r="C3" t="s">
        <v>84</v>
      </c>
      <c r="D3" t="s">
        <v>85</v>
      </c>
    </row>
    <row r="4" spans="1:4" x14ac:dyDescent="0.25">
      <c r="A4">
        <v>3</v>
      </c>
      <c r="B4">
        <v>0</v>
      </c>
      <c r="C4" t="s">
        <v>84</v>
      </c>
      <c r="D4" t="s">
        <v>86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94</v>
      </c>
      <c r="B1" t="s">
        <v>129</v>
      </c>
      <c r="C1" t="s">
        <v>99</v>
      </c>
    </row>
    <row r="2" spans="1:3" x14ac:dyDescent="0.25">
      <c r="A2">
        <v>1</v>
      </c>
      <c r="B2" t="s">
        <v>12</v>
      </c>
      <c r="C2">
        <v>243</v>
      </c>
    </row>
    <row r="3" spans="1:3" x14ac:dyDescent="0.25">
      <c r="A3">
        <v>2</v>
      </c>
      <c r="B3" t="s">
        <v>13</v>
      </c>
      <c r="C3">
        <v>52</v>
      </c>
    </row>
    <row r="4" spans="1:3" x14ac:dyDescent="0.25">
      <c r="A4">
        <v>3</v>
      </c>
      <c r="B4" t="s">
        <v>14</v>
      </c>
      <c r="C4">
        <v>26</v>
      </c>
    </row>
    <row r="5" spans="1:3" x14ac:dyDescent="0.25">
      <c r="A5">
        <v>4</v>
      </c>
      <c r="B5" t="s">
        <v>79</v>
      </c>
      <c r="C5">
        <v>97</v>
      </c>
    </row>
    <row r="6" spans="1:3" x14ac:dyDescent="0.25">
      <c r="A6">
        <v>5</v>
      </c>
      <c r="B6" t="s">
        <v>80</v>
      </c>
      <c r="C6">
        <v>0</v>
      </c>
    </row>
    <row r="7" spans="1:3" x14ac:dyDescent="0.25">
      <c r="A7">
        <v>6</v>
      </c>
      <c r="B7" t="s">
        <v>130</v>
      </c>
      <c r="C7">
        <v>0</v>
      </c>
    </row>
    <row r="8" spans="1:3" x14ac:dyDescent="0.25">
      <c r="A8">
        <v>7</v>
      </c>
      <c r="B8" t="s">
        <v>15</v>
      </c>
      <c r="C8">
        <v>0</v>
      </c>
    </row>
    <row r="9" spans="1:3" x14ac:dyDescent="0.25">
      <c r="A9">
        <v>8</v>
      </c>
      <c r="B9" t="s">
        <v>16</v>
      </c>
      <c r="C9">
        <v>0</v>
      </c>
    </row>
    <row r="10" spans="1:3" x14ac:dyDescent="0.25">
      <c r="A10">
        <v>9</v>
      </c>
      <c r="B10" t="s">
        <v>17</v>
      </c>
      <c r="C10">
        <v>0</v>
      </c>
    </row>
    <row r="11" spans="1:3" x14ac:dyDescent="0.25">
      <c r="A11">
        <v>10</v>
      </c>
      <c r="B11" t="s">
        <v>18</v>
      </c>
      <c r="C11">
        <v>0</v>
      </c>
    </row>
    <row r="12" spans="1:3" x14ac:dyDescent="0.25">
      <c r="A12">
        <v>11</v>
      </c>
      <c r="B12" t="s">
        <v>81</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94</v>
      </c>
      <c r="B1" t="s">
        <v>125</v>
      </c>
      <c r="C1" t="s">
        <v>28</v>
      </c>
      <c r="D1" t="s">
        <v>126</v>
      </c>
    </row>
    <row r="2" spans="1:4" x14ac:dyDescent="0.25">
      <c r="A2">
        <v>1</v>
      </c>
      <c r="B2" t="s">
        <v>127</v>
      </c>
      <c r="C2">
        <v>0</v>
      </c>
      <c r="D2">
        <v>0</v>
      </c>
    </row>
    <row r="3" spans="1:4" x14ac:dyDescent="0.25">
      <c r="A3">
        <v>2</v>
      </c>
      <c r="B3" t="s">
        <v>128</v>
      </c>
      <c r="C3">
        <v>0</v>
      </c>
      <c r="D3">
        <v>0</v>
      </c>
    </row>
    <row r="4" spans="1:4" x14ac:dyDescent="0.25">
      <c r="A4">
        <v>3</v>
      </c>
      <c r="B4" t="s">
        <v>20</v>
      </c>
      <c r="C4">
        <v>0</v>
      </c>
      <c r="D4">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G19" sqref="G19"/>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94</v>
      </c>
      <c r="B1" t="s">
        <v>95</v>
      </c>
      <c r="C1" t="s">
        <v>96</v>
      </c>
      <c r="D1" t="s">
        <v>97</v>
      </c>
      <c r="E1" t="s">
        <v>98</v>
      </c>
      <c r="F1" t="s">
        <v>99</v>
      </c>
      <c r="G1" t="s">
        <v>100</v>
      </c>
    </row>
    <row r="2" spans="1:7" x14ac:dyDescent="0.25">
      <c r="A2">
        <v>1</v>
      </c>
      <c r="B2" t="s">
        <v>122</v>
      </c>
      <c r="C2" t="s">
        <v>29</v>
      </c>
      <c r="D2" t="s">
        <v>28</v>
      </c>
      <c r="E2">
        <v>1</v>
      </c>
      <c r="F2">
        <v>54</v>
      </c>
      <c r="G2">
        <v>1</v>
      </c>
    </row>
    <row r="3" spans="1:7" x14ac:dyDescent="0.25">
      <c r="A3">
        <v>2</v>
      </c>
      <c r="B3" t="s">
        <v>121</v>
      </c>
      <c r="C3" t="s">
        <v>29</v>
      </c>
      <c r="D3" t="s">
        <v>28</v>
      </c>
      <c r="E3">
        <v>1</v>
      </c>
      <c r="F3">
        <v>12</v>
      </c>
      <c r="G3">
        <v>1</v>
      </c>
    </row>
    <row r="4" spans="1:7" x14ac:dyDescent="0.25">
      <c r="A4">
        <v>3</v>
      </c>
      <c r="B4" t="s">
        <v>134</v>
      </c>
      <c r="C4" t="s">
        <v>29</v>
      </c>
      <c r="D4" t="s">
        <v>28</v>
      </c>
      <c r="E4">
        <v>1</v>
      </c>
      <c r="F4">
        <v>1</v>
      </c>
      <c r="G4">
        <v>1</v>
      </c>
    </row>
    <row r="5" spans="1:7" x14ac:dyDescent="0.25">
      <c r="A5">
        <v>4</v>
      </c>
      <c r="B5" t="s">
        <v>147</v>
      </c>
      <c r="C5" t="s">
        <v>29</v>
      </c>
      <c r="D5" t="s">
        <v>28</v>
      </c>
      <c r="E5">
        <v>1</v>
      </c>
      <c r="F5">
        <v>4</v>
      </c>
      <c r="G5">
        <v>1</v>
      </c>
    </row>
    <row r="6" spans="1:7" x14ac:dyDescent="0.25">
      <c r="A6">
        <v>5</v>
      </c>
      <c r="B6" t="s">
        <v>148</v>
      </c>
      <c r="C6" t="s">
        <v>29</v>
      </c>
      <c r="D6" t="s">
        <v>28</v>
      </c>
      <c r="E6">
        <v>1</v>
      </c>
      <c r="F6">
        <v>5</v>
      </c>
      <c r="G6">
        <v>1</v>
      </c>
    </row>
    <row r="7" spans="1:7" x14ac:dyDescent="0.25">
      <c r="A7">
        <v>6</v>
      </c>
      <c r="B7" t="s">
        <v>101</v>
      </c>
      <c r="C7" t="s">
        <v>29</v>
      </c>
      <c r="D7" t="s">
        <v>28</v>
      </c>
      <c r="E7">
        <v>1</v>
      </c>
      <c r="F7">
        <v>35</v>
      </c>
      <c r="G7">
        <v>1</v>
      </c>
    </row>
    <row r="8" spans="1:7" x14ac:dyDescent="0.25">
      <c r="A8">
        <v>1</v>
      </c>
      <c r="B8" t="s">
        <v>122</v>
      </c>
      <c r="C8" t="s">
        <v>29</v>
      </c>
      <c r="D8" t="s">
        <v>9</v>
      </c>
      <c r="E8">
        <v>2</v>
      </c>
      <c r="F8">
        <v>120</v>
      </c>
      <c r="G8">
        <v>1</v>
      </c>
    </row>
    <row r="9" spans="1:7" x14ac:dyDescent="0.25">
      <c r="A9">
        <v>2</v>
      </c>
      <c r="B9" t="s">
        <v>121</v>
      </c>
      <c r="C9" t="s">
        <v>29</v>
      </c>
      <c r="D9" t="s">
        <v>9</v>
      </c>
      <c r="E9">
        <v>2</v>
      </c>
      <c r="F9">
        <v>15</v>
      </c>
      <c r="G9">
        <v>1</v>
      </c>
    </row>
    <row r="10" spans="1:7" x14ac:dyDescent="0.25">
      <c r="A10">
        <v>3</v>
      </c>
      <c r="B10" t="s">
        <v>134</v>
      </c>
      <c r="C10" t="s">
        <v>29</v>
      </c>
      <c r="D10" t="s">
        <v>9</v>
      </c>
      <c r="E10">
        <v>2</v>
      </c>
      <c r="F10">
        <v>1</v>
      </c>
      <c r="G10">
        <v>1</v>
      </c>
    </row>
    <row r="11" spans="1:7" x14ac:dyDescent="0.25">
      <c r="A11">
        <v>4</v>
      </c>
      <c r="B11" t="s">
        <v>147</v>
      </c>
      <c r="C11" t="s">
        <v>29</v>
      </c>
      <c r="D11" t="s">
        <v>9</v>
      </c>
      <c r="E11">
        <v>2</v>
      </c>
      <c r="F11">
        <v>5</v>
      </c>
      <c r="G11">
        <v>1</v>
      </c>
    </row>
    <row r="12" spans="1:7" x14ac:dyDescent="0.25">
      <c r="A12">
        <v>5</v>
      </c>
      <c r="B12" t="s">
        <v>148</v>
      </c>
      <c r="C12" t="s">
        <v>29</v>
      </c>
      <c r="D12" t="s">
        <v>9</v>
      </c>
      <c r="E12">
        <v>2</v>
      </c>
      <c r="F12">
        <v>7</v>
      </c>
      <c r="G12">
        <v>1</v>
      </c>
    </row>
    <row r="13" spans="1:7" x14ac:dyDescent="0.25">
      <c r="A13">
        <v>6</v>
      </c>
      <c r="B13" t="s">
        <v>101</v>
      </c>
      <c r="C13" t="s">
        <v>29</v>
      </c>
      <c r="D13" t="s">
        <v>9</v>
      </c>
      <c r="E13">
        <v>2</v>
      </c>
      <c r="F13">
        <v>42</v>
      </c>
      <c r="G13">
        <v>1</v>
      </c>
    </row>
    <row r="14" spans="1:7" x14ac:dyDescent="0.25">
      <c r="A14">
        <v>1</v>
      </c>
      <c r="B14" t="s">
        <v>122</v>
      </c>
      <c r="C14" t="s">
        <v>52</v>
      </c>
      <c r="D14" t="s">
        <v>28</v>
      </c>
      <c r="E14">
        <v>1</v>
      </c>
      <c r="F14">
        <v>78</v>
      </c>
      <c r="G14">
        <v>2</v>
      </c>
    </row>
    <row r="15" spans="1:7" x14ac:dyDescent="0.25">
      <c r="A15">
        <v>2</v>
      </c>
      <c r="B15" t="s">
        <v>121</v>
      </c>
      <c r="C15" s="2" t="s">
        <v>52</v>
      </c>
      <c r="D15" t="s">
        <v>28</v>
      </c>
      <c r="E15">
        <v>1</v>
      </c>
      <c r="F15" s="2">
        <v>27</v>
      </c>
      <c r="G15">
        <v>2</v>
      </c>
    </row>
    <row r="16" spans="1:7" x14ac:dyDescent="0.25">
      <c r="A16">
        <v>3</v>
      </c>
      <c r="B16" t="s">
        <v>134</v>
      </c>
      <c r="C16" s="2" t="s">
        <v>52</v>
      </c>
      <c r="D16" t="s">
        <v>28</v>
      </c>
      <c r="E16">
        <v>1</v>
      </c>
      <c r="F16" s="2">
        <v>9</v>
      </c>
      <c r="G16">
        <v>2</v>
      </c>
    </row>
    <row r="17" spans="1:7" x14ac:dyDescent="0.25">
      <c r="A17">
        <v>4</v>
      </c>
      <c r="B17" t="s">
        <v>147</v>
      </c>
      <c r="C17" s="2" t="s">
        <v>52</v>
      </c>
      <c r="D17" t="s">
        <v>28</v>
      </c>
      <c r="E17">
        <v>1</v>
      </c>
      <c r="F17" s="2">
        <v>4</v>
      </c>
      <c r="G17">
        <v>2</v>
      </c>
    </row>
    <row r="18" spans="1:7" x14ac:dyDescent="0.25">
      <c r="A18">
        <v>5</v>
      </c>
      <c r="B18" t="s">
        <v>148</v>
      </c>
      <c r="C18" s="2" t="s">
        <v>52</v>
      </c>
      <c r="D18" t="s">
        <v>28</v>
      </c>
      <c r="E18">
        <v>1</v>
      </c>
      <c r="F18" s="2">
        <v>5</v>
      </c>
      <c r="G18">
        <v>2</v>
      </c>
    </row>
    <row r="19" spans="1:7" x14ac:dyDescent="0.25">
      <c r="A19">
        <v>6</v>
      </c>
      <c r="B19" t="s">
        <v>101</v>
      </c>
      <c r="C19" s="2" t="s">
        <v>52</v>
      </c>
      <c r="D19" t="s">
        <v>28</v>
      </c>
      <c r="E19">
        <v>1</v>
      </c>
      <c r="F19" s="2">
        <v>47</v>
      </c>
      <c r="G19">
        <v>2</v>
      </c>
    </row>
    <row r="20" spans="1:7" x14ac:dyDescent="0.25">
      <c r="A20">
        <v>1</v>
      </c>
      <c r="B20" t="s">
        <v>122</v>
      </c>
      <c r="C20" s="2" t="s">
        <v>52</v>
      </c>
      <c r="D20" t="s">
        <v>9</v>
      </c>
      <c r="E20">
        <v>2</v>
      </c>
      <c r="F20" s="2">
        <v>206</v>
      </c>
      <c r="G20">
        <v>2</v>
      </c>
    </row>
    <row r="21" spans="1:7" x14ac:dyDescent="0.25">
      <c r="A21">
        <v>2</v>
      </c>
      <c r="B21" t="s">
        <v>121</v>
      </c>
      <c r="C21" s="2" t="s">
        <v>52</v>
      </c>
      <c r="D21" t="s">
        <v>9</v>
      </c>
      <c r="E21">
        <v>2</v>
      </c>
      <c r="F21" s="2">
        <v>42</v>
      </c>
      <c r="G21">
        <v>2</v>
      </c>
    </row>
    <row r="22" spans="1:7" x14ac:dyDescent="0.25">
      <c r="A22">
        <v>3</v>
      </c>
      <c r="B22" t="s">
        <v>134</v>
      </c>
      <c r="C22" s="2" t="s">
        <v>52</v>
      </c>
      <c r="D22" t="s">
        <v>9</v>
      </c>
      <c r="E22">
        <v>2</v>
      </c>
      <c r="F22" s="2">
        <v>28</v>
      </c>
      <c r="G22">
        <v>2</v>
      </c>
    </row>
    <row r="23" spans="1:7" x14ac:dyDescent="0.25">
      <c r="A23">
        <v>4</v>
      </c>
      <c r="B23" t="s">
        <v>147</v>
      </c>
      <c r="C23" s="2" t="s">
        <v>52</v>
      </c>
      <c r="D23" t="s">
        <v>9</v>
      </c>
      <c r="E23">
        <v>2</v>
      </c>
      <c r="F23" s="2">
        <v>5</v>
      </c>
      <c r="G23">
        <v>2</v>
      </c>
    </row>
    <row r="24" spans="1:7" x14ac:dyDescent="0.25">
      <c r="A24">
        <v>5</v>
      </c>
      <c r="B24" t="s">
        <v>148</v>
      </c>
      <c r="C24" s="2" t="s">
        <v>52</v>
      </c>
      <c r="D24" t="s">
        <v>9</v>
      </c>
      <c r="E24">
        <v>2</v>
      </c>
      <c r="F24" s="2">
        <v>7</v>
      </c>
      <c r="G24">
        <v>2</v>
      </c>
    </row>
    <row r="25" spans="1:7" x14ac:dyDescent="0.25">
      <c r="A25">
        <v>6</v>
      </c>
      <c r="B25" t="s">
        <v>101</v>
      </c>
      <c r="C25" s="2" t="s">
        <v>52</v>
      </c>
      <c r="D25" t="s">
        <v>9</v>
      </c>
      <c r="E25">
        <v>2</v>
      </c>
      <c r="F25" s="2">
        <v>60</v>
      </c>
      <c r="G25">
        <v>2</v>
      </c>
    </row>
    <row r="26" spans="1:7" x14ac:dyDescent="0.25">
      <c r="A26">
        <v>1</v>
      </c>
      <c r="B26" t="s">
        <v>122</v>
      </c>
      <c r="C26" t="s">
        <v>102</v>
      </c>
      <c r="D26" t="s">
        <v>28</v>
      </c>
      <c r="E26">
        <v>1</v>
      </c>
      <c r="F26">
        <v>2</v>
      </c>
      <c r="G26">
        <v>3</v>
      </c>
    </row>
    <row r="27" spans="1:7" x14ac:dyDescent="0.25">
      <c r="A27">
        <v>2</v>
      </c>
      <c r="B27" t="s">
        <v>121</v>
      </c>
      <c r="C27" t="s">
        <v>102</v>
      </c>
      <c r="D27" t="s">
        <v>28</v>
      </c>
      <c r="E27">
        <v>1</v>
      </c>
      <c r="F27">
        <v>2</v>
      </c>
      <c r="G27">
        <v>3</v>
      </c>
    </row>
    <row r="28" spans="1:7" x14ac:dyDescent="0.25">
      <c r="A28">
        <v>3</v>
      </c>
      <c r="B28" t="s">
        <v>134</v>
      </c>
      <c r="C28" t="s">
        <v>102</v>
      </c>
      <c r="D28" t="s">
        <v>28</v>
      </c>
      <c r="E28">
        <v>1</v>
      </c>
      <c r="F28">
        <v>0</v>
      </c>
      <c r="G28">
        <v>3</v>
      </c>
    </row>
    <row r="29" spans="1:7" x14ac:dyDescent="0.25">
      <c r="A29">
        <v>4</v>
      </c>
      <c r="B29" t="s">
        <v>147</v>
      </c>
      <c r="C29" t="s">
        <v>102</v>
      </c>
      <c r="D29" t="s">
        <v>28</v>
      </c>
      <c r="E29">
        <v>1</v>
      </c>
      <c r="F29">
        <v>0</v>
      </c>
      <c r="G29">
        <v>3</v>
      </c>
    </row>
    <row r="30" spans="1:7" x14ac:dyDescent="0.25">
      <c r="A30">
        <v>5</v>
      </c>
      <c r="B30" t="s">
        <v>148</v>
      </c>
      <c r="C30" t="s">
        <v>102</v>
      </c>
      <c r="D30" t="s">
        <v>28</v>
      </c>
      <c r="E30">
        <v>1</v>
      </c>
      <c r="F30">
        <v>1</v>
      </c>
      <c r="G30">
        <v>3</v>
      </c>
    </row>
    <row r="31" spans="1:7" x14ac:dyDescent="0.25">
      <c r="A31">
        <v>6</v>
      </c>
      <c r="B31" t="s">
        <v>101</v>
      </c>
      <c r="C31" t="s">
        <v>102</v>
      </c>
      <c r="D31" t="s">
        <v>28</v>
      </c>
      <c r="E31">
        <v>1</v>
      </c>
      <c r="F31">
        <v>4</v>
      </c>
      <c r="G31">
        <v>3</v>
      </c>
    </row>
    <row r="32" spans="1:7" x14ac:dyDescent="0.25">
      <c r="A32">
        <v>1</v>
      </c>
      <c r="B32" t="s">
        <v>122</v>
      </c>
      <c r="C32" t="s">
        <v>102</v>
      </c>
      <c r="D32" t="s">
        <v>9</v>
      </c>
      <c r="E32">
        <v>2</v>
      </c>
      <c r="F32">
        <v>6</v>
      </c>
      <c r="G32">
        <v>3</v>
      </c>
    </row>
    <row r="33" spans="1:7" x14ac:dyDescent="0.25">
      <c r="A33">
        <v>2</v>
      </c>
      <c r="B33" t="s">
        <v>121</v>
      </c>
      <c r="C33" t="s">
        <v>102</v>
      </c>
      <c r="D33" t="s">
        <v>9</v>
      </c>
      <c r="E33">
        <v>2</v>
      </c>
      <c r="F33">
        <v>2</v>
      </c>
      <c r="G33">
        <v>3</v>
      </c>
    </row>
    <row r="34" spans="1:7" x14ac:dyDescent="0.25">
      <c r="A34">
        <v>3</v>
      </c>
      <c r="B34" t="s">
        <v>134</v>
      </c>
      <c r="C34" t="s">
        <v>102</v>
      </c>
      <c r="D34" t="s">
        <v>9</v>
      </c>
      <c r="E34">
        <v>2</v>
      </c>
      <c r="F34">
        <v>0</v>
      </c>
      <c r="G34">
        <v>3</v>
      </c>
    </row>
    <row r="35" spans="1:7" x14ac:dyDescent="0.25">
      <c r="A35">
        <v>4</v>
      </c>
      <c r="B35" t="s">
        <v>147</v>
      </c>
      <c r="C35" t="s">
        <v>102</v>
      </c>
      <c r="D35" t="s">
        <v>9</v>
      </c>
      <c r="E35">
        <v>2</v>
      </c>
      <c r="F35">
        <v>0</v>
      </c>
      <c r="G35">
        <v>3</v>
      </c>
    </row>
    <row r="36" spans="1:7" x14ac:dyDescent="0.25">
      <c r="A36">
        <v>5</v>
      </c>
      <c r="B36" t="s">
        <v>148</v>
      </c>
      <c r="C36" t="s">
        <v>102</v>
      </c>
      <c r="D36" t="s">
        <v>9</v>
      </c>
      <c r="E36">
        <v>2</v>
      </c>
      <c r="F36">
        <v>1</v>
      </c>
      <c r="G36">
        <v>3</v>
      </c>
    </row>
    <row r="37" spans="1:7" x14ac:dyDescent="0.25">
      <c r="A37">
        <v>6</v>
      </c>
      <c r="B37" t="s">
        <v>101</v>
      </c>
      <c r="C37" t="s">
        <v>102</v>
      </c>
      <c r="D37" t="s">
        <v>9</v>
      </c>
      <c r="E37">
        <v>2</v>
      </c>
      <c r="F37">
        <v>7</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election activeCell="E33" sqref="E33"/>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94</v>
      </c>
      <c r="B1" t="s">
        <v>95</v>
      </c>
      <c r="C1" t="s">
        <v>96</v>
      </c>
      <c r="D1" t="s">
        <v>97</v>
      </c>
      <c r="E1" t="s">
        <v>98</v>
      </c>
      <c r="F1" t="s">
        <v>99</v>
      </c>
      <c r="G1" t="s">
        <v>100</v>
      </c>
    </row>
    <row r="2" spans="1:7" x14ac:dyDescent="0.25">
      <c r="A2">
        <v>1</v>
      </c>
      <c r="B2" t="s">
        <v>122</v>
      </c>
      <c r="C2" t="s">
        <v>29</v>
      </c>
      <c r="D2" t="s">
        <v>28</v>
      </c>
      <c r="E2">
        <v>1</v>
      </c>
      <c r="F2">
        <v>339</v>
      </c>
      <c r="G2">
        <v>1</v>
      </c>
    </row>
    <row r="3" spans="1:7" x14ac:dyDescent="0.25">
      <c r="A3">
        <v>2</v>
      </c>
      <c r="B3" t="s">
        <v>121</v>
      </c>
      <c r="C3" t="s">
        <v>29</v>
      </c>
      <c r="D3" t="s">
        <v>28</v>
      </c>
      <c r="E3">
        <v>1</v>
      </c>
      <c r="F3">
        <v>98</v>
      </c>
      <c r="G3">
        <v>1</v>
      </c>
    </row>
    <row r="4" spans="1:7" x14ac:dyDescent="0.25">
      <c r="A4">
        <v>3</v>
      </c>
      <c r="B4" t="s">
        <v>134</v>
      </c>
      <c r="C4" t="s">
        <v>29</v>
      </c>
      <c r="D4" t="s">
        <v>28</v>
      </c>
      <c r="E4">
        <v>1</v>
      </c>
      <c r="F4">
        <v>14</v>
      </c>
      <c r="G4">
        <v>1</v>
      </c>
    </row>
    <row r="5" spans="1:7" x14ac:dyDescent="0.25">
      <c r="A5">
        <v>4</v>
      </c>
      <c r="B5" t="s">
        <v>147</v>
      </c>
      <c r="C5" t="s">
        <v>29</v>
      </c>
      <c r="D5" t="s">
        <v>28</v>
      </c>
      <c r="E5">
        <v>1</v>
      </c>
      <c r="F5">
        <v>15</v>
      </c>
      <c r="G5">
        <v>1</v>
      </c>
    </row>
    <row r="6" spans="1:7" x14ac:dyDescent="0.25">
      <c r="A6">
        <v>5</v>
      </c>
      <c r="B6" t="s">
        <v>148</v>
      </c>
      <c r="C6" t="s">
        <v>29</v>
      </c>
      <c r="D6" t="s">
        <v>28</v>
      </c>
      <c r="E6">
        <v>1</v>
      </c>
      <c r="F6">
        <v>34</v>
      </c>
      <c r="G6">
        <v>1</v>
      </c>
    </row>
    <row r="7" spans="1:7" x14ac:dyDescent="0.25">
      <c r="A7">
        <v>6</v>
      </c>
      <c r="B7" t="s">
        <v>101</v>
      </c>
      <c r="C7" t="s">
        <v>29</v>
      </c>
      <c r="D7" t="s">
        <v>28</v>
      </c>
      <c r="E7">
        <v>1</v>
      </c>
      <c r="F7">
        <v>192</v>
      </c>
      <c r="G7">
        <v>1</v>
      </c>
    </row>
    <row r="8" spans="1:7" x14ac:dyDescent="0.25">
      <c r="A8">
        <v>1</v>
      </c>
      <c r="B8" t="s">
        <v>122</v>
      </c>
      <c r="C8" t="s">
        <v>29</v>
      </c>
      <c r="D8" t="s">
        <v>9</v>
      </c>
      <c r="E8">
        <v>2</v>
      </c>
      <c r="F8">
        <v>963</v>
      </c>
      <c r="G8">
        <v>1</v>
      </c>
    </row>
    <row r="9" spans="1:7" x14ac:dyDescent="0.25">
      <c r="A9">
        <v>2</v>
      </c>
      <c r="B9" t="s">
        <v>121</v>
      </c>
      <c r="C9" t="s">
        <v>29</v>
      </c>
      <c r="D9" t="s">
        <v>9</v>
      </c>
      <c r="E9">
        <v>2</v>
      </c>
      <c r="F9">
        <v>126</v>
      </c>
      <c r="G9">
        <v>1</v>
      </c>
    </row>
    <row r="10" spans="1:7" x14ac:dyDescent="0.25">
      <c r="A10">
        <v>3</v>
      </c>
      <c r="B10" t="s">
        <v>134</v>
      </c>
      <c r="C10" t="s">
        <v>29</v>
      </c>
      <c r="D10" t="s">
        <v>9</v>
      </c>
      <c r="E10">
        <v>2</v>
      </c>
      <c r="F10">
        <v>32</v>
      </c>
      <c r="G10">
        <v>1</v>
      </c>
    </row>
    <row r="11" spans="1:7" x14ac:dyDescent="0.25">
      <c r="A11">
        <v>4</v>
      </c>
      <c r="B11" t="s">
        <v>147</v>
      </c>
      <c r="C11" t="s">
        <v>29</v>
      </c>
      <c r="D11" t="s">
        <v>9</v>
      </c>
      <c r="E11">
        <v>2</v>
      </c>
      <c r="F11">
        <v>29</v>
      </c>
      <c r="G11">
        <v>1</v>
      </c>
    </row>
    <row r="12" spans="1:7" x14ac:dyDescent="0.25">
      <c r="A12">
        <v>5</v>
      </c>
      <c r="B12" t="s">
        <v>148</v>
      </c>
      <c r="C12" t="s">
        <v>29</v>
      </c>
      <c r="D12" t="s">
        <v>9</v>
      </c>
      <c r="E12">
        <v>2</v>
      </c>
      <c r="F12">
        <v>44</v>
      </c>
      <c r="G12">
        <v>1</v>
      </c>
    </row>
    <row r="13" spans="1:7" x14ac:dyDescent="0.25">
      <c r="A13">
        <v>6</v>
      </c>
      <c r="B13" t="s">
        <v>101</v>
      </c>
      <c r="C13" t="s">
        <v>29</v>
      </c>
      <c r="D13" t="s">
        <v>9</v>
      </c>
      <c r="E13">
        <v>2</v>
      </c>
      <c r="F13">
        <v>252</v>
      </c>
      <c r="G13">
        <v>1</v>
      </c>
    </row>
    <row r="14" spans="1:7" x14ac:dyDescent="0.25">
      <c r="A14">
        <v>1</v>
      </c>
      <c r="B14" t="s">
        <v>122</v>
      </c>
      <c r="C14" t="s">
        <v>52</v>
      </c>
      <c r="D14" t="s">
        <v>28</v>
      </c>
      <c r="E14">
        <v>1</v>
      </c>
      <c r="F14">
        <v>545</v>
      </c>
      <c r="G14">
        <v>2</v>
      </c>
    </row>
    <row r="15" spans="1:7" x14ac:dyDescent="0.25">
      <c r="A15">
        <v>2</v>
      </c>
      <c r="B15" t="s">
        <v>121</v>
      </c>
      <c r="C15" s="2" t="s">
        <v>52</v>
      </c>
      <c r="D15" t="s">
        <v>28</v>
      </c>
      <c r="E15">
        <v>1</v>
      </c>
      <c r="F15" s="2">
        <v>176</v>
      </c>
      <c r="G15">
        <v>2</v>
      </c>
    </row>
    <row r="16" spans="1:7" x14ac:dyDescent="0.25">
      <c r="A16">
        <v>3</v>
      </c>
      <c r="B16" t="s">
        <v>134</v>
      </c>
      <c r="C16" s="2" t="s">
        <v>52</v>
      </c>
      <c r="D16" t="s">
        <v>28</v>
      </c>
      <c r="E16">
        <v>1</v>
      </c>
      <c r="F16" s="2">
        <v>37</v>
      </c>
      <c r="G16">
        <v>2</v>
      </c>
    </row>
    <row r="17" spans="1:7" x14ac:dyDescent="0.25">
      <c r="A17">
        <v>4</v>
      </c>
      <c r="B17" t="s">
        <v>147</v>
      </c>
      <c r="C17" s="2" t="s">
        <v>52</v>
      </c>
      <c r="D17" t="s">
        <v>28</v>
      </c>
      <c r="E17">
        <v>1</v>
      </c>
      <c r="F17" s="2">
        <v>25</v>
      </c>
      <c r="G17">
        <v>2</v>
      </c>
    </row>
    <row r="18" spans="1:7" x14ac:dyDescent="0.25">
      <c r="A18">
        <v>5</v>
      </c>
      <c r="B18" t="s">
        <v>148</v>
      </c>
      <c r="C18" s="2" t="s">
        <v>52</v>
      </c>
      <c r="D18" t="s">
        <v>28</v>
      </c>
      <c r="E18">
        <v>1</v>
      </c>
      <c r="F18" s="2">
        <v>35</v>
      </c>
      <c r="G18">
        <v>2</v>
      </c>
    </row>
    <row r="19" spans="1:7" x14ac:dyDescent="0.25">
      <c r="A19">
        <v>6</v>
      </c>
      <c r="B19" t="s">
        <v>101</v>
      </c>
      <c r="C19" s="2" t="s">
        <v>52</v>
      </c>
      <c r="D19" t="s">
        <v>28</v>
      </c>
      <c r="E19">
        <v>1</v>
      </c>
      <c r="F19" s="2">
        <v>261</v>
      </c>
      <c r="G19">
        <v>2</v>
      </c>
    </row>
    <row r="20" spans="1:7" x14ac:dyDescent="0.25">
      <c r="A20">
        <v>1</v>
      </c>
      <c r="B20" t="s">
        <v>122</v>
      </c>
      <c r="C20" s="2" t="s">
        <v>52</v>
      </c>
      <c r="D20" t="s">
        <v>9</v>
      </c>
      <c r="E20">
        <v>2</v>
      </c>
      <c r="F20" s="2">
        <v>1555</v>
      </c>
      <c r="G20">
        <v>2</v>
      </c>
    </row>
    <row r="21" spans="1:7" x14ac:dyDescent="0.25">
      <c r="A21">
        <v>2</v>
      </c>
      <c r="B21" t="s">
        <v>121</v>
      </c>
      <c r="C21" s="2" t="s">
        <v>52</v>
      </c>
      <c r="D21" t="s">
        <v>9</v>
      </c>
      <c r="E21">
        <v>2</v>
      </c>
      <c r="F21" s="2">
        <v>254</v>
      </c>
      <c r="G21">
        <v>2</v>
      </c>
    </row>
    <row r="22" spans="1:7" x14ac:dyDescent="0.25">
      <c r="A22">
        <v>3</v>
      </c>
      <c r="B22" t="s">
        <v>134</v>
      </c>
      <c r="C22" s="2" t="s">
        <v>52</v>
      </c>
      <c r="D22" t="s">
        <v>9</v>
      </c>
      <c r="E22">
        <v>2</v>
      </c>
      <c r="F22" s="2">
        <v>103</v>
      </c>
      <c r="G22">
        <v>2</v>
      </c>
    </row>
    <row r="23" spans="1:7" x14ac:dyDescent="0.25">
      <c r="A23">
        <v>4</v>
      </c>
      <c r="B23" t="s">
        <v>147</v>
      </c>
      <c r="C23" s="2" t="s">
        <v>52</v>
      </c>
      <c r="D23" t="s">
        <v>9</v>
      </c>
      <c r="E23">
        <v>2</v>
      </c>
      <c r="F23" s="2">
        <v>47</v>
      </c>
      <c r="G23">
        <v>2</v>
      </c>
    </row>
    <row r="24" spans="1:7" x14ac:dyDescent="0.25">
      <c r="A24">
        <v>5</v>
      </c>
      <c r="B24" t="s">
        <v>148</v>
      </c>
      <c r="C24" s="2" t="s">
        <v>52</v>
      </c>
      <c r="D24" t="s">
        <v>9</v>
      </c>
      <c r="E24">
        <v>2</v>
      </c>
      <c r="F24" s="2">
        <v>45</v>
      </c>
      <c r="G24">
        <v>2</v>
      </c>
    </row>
    <row r="25" spans="1:7" x14ac:dyDescent="0.25">
      <c r="A25">
        <v>6</v>
      </c>
      <c r="B25" t="s">
        <v>101</v>
      </c>
      <c r="C25" s="2" t="s">
        <v>52</v>
      </c>
      <c r="D25" t="s">
        <v>9</v>
      </c>
      <c r="E25">
        <v>2</v>
      </c>
      <c r="F25" s="2">
        <v>355</v>
      </c>
      <c r="G25">
        <v>2</v>
      </c>
    </row>
    <row r="26" spans="1:7" x14ac:dyDescent="0.25">
      <c r="A26">
        <v>1</v>
      </c>
      <c r="B26" t="s">
        <v>122</v>
      </c>
      <c r="C26" t="s">
        <v>102</v>
      </c>
      <c r="D26" t="s">
        <v>28</v>
      </c>
      <c r="E26">
        <v>1</v>
      </c>
      <c r="F26">
        <v>37</v>
      </c>
      <c r="G26">
        <v>3</v>
      </c>
    </row>
    <row r="27" spans="1:7" x14ac:dyDescent="0.25">
      <c r="A27">
        <v>2</v>
      </c>
      <c r="B27" t="s">
        <v>121</v>
      </c>
      <c r="C27" t="s">
        <v>102</v>
      </c>
      <c r="D27" t="s">
        <v>28</v>
      </c>
      <c r="E27">
        <v>1</v>
      </c>
      <c r="F27">
        <v>6</v>
      </c>
      <c r="G27">
        <v>3</v>
      </c>
    </row>
    <row r="28" spans="1:7" x14ac:dyDescent="0.25">
      <c r="A28">
        <v>3</v>
      </c>
      <c r="B28" t="s">
        <v>134</v>
      </c>
      <c r="C28" t="s">
        <v>102</v>
      </c>
      <c r="D28" t="s">
        <v>28</v>
      </c>
      <c r="E28">
        <v>1</v>
      </c>
      <c r="F28">
        <v>1</v>
      </c>
      <c r="G28">
        <v>3</v>
      </c>
    </row>
    <row r="29" spans="1:7" x14ac:dyDescent="0.25">
      <c r="A29">
        <v>4</v>
      </c>
      <c r="B29" t="s">
        <v>147</v>
      </c>
      <c r="C29" t="s">
        <v>102</v>
      </c>
      <c r="D29" t="s">
        <v>28</v>
      </c>
      <c r="E29">
        <v>1</v>
      </c>
      <c r="F29">
        <v>0</v>
      </c>
      <c r="G29">
        <v>3</v>
      </c>
    </row>
    <row r="30" spans="1:7" x14ac:dyDescent="0.25">
      <c r="A30">
        <v>5</v>
      </c>
      <c r="B30" t="s">
        <v>148</v>
      </c>
      <c r="C30" t="s">
        <v>102</v>
      </c>
      <c r="D30" t="s">
        <v>28</v>
      </c>
      <c r="E30">
        <v>1</v>
      </c>
      <c r="F30">
        <v>2</v>
      </c>
      <c r="G30">
        <v>3</v>
      </c>
    </row>
    <row r="31" spans="1:7" x14ac:dyDescent="0.25">
      <c r="A31">
        <v>6</v>
      </c>
      <c r="B31" t="s">
        <v>101</v>
      </c>
      <c r="C31" t="s">
        <v>102</v>
      </c>
      <c r="D31" t="s">
        <v>28</v>
      </c>
      <c r="E31">
        <v>1</v>
      </c>
      <c r="F31">
        <v>9</v>
      </c>
      <c r="G31">
        <v>3</v>
      </c>
    </row>
    <row r="32" spans="1:7" x14ac:dyDescent="0.25">
      <c r="A32">
        <v>1</v>
      </c>
      <c r="B32" t="s">
        <v>122</v>
      </c>
      <c r="C32" t="s">
        <v>102</v>
      </c>
      <c r="D32" t="s">
        <v>9</v>
      </c>
      <c r="E32">
        <v>2</v>
      </c>
      <c r="F32">
        <v>104</v>
      </c>
      <c r="G32">
        <v>3</v>
      </c>
    </row>
    <row r="33" spans="1:7" x14ac:dyDescent="0.25">
      <c r="A33">
        <v>2</v>
      </c>
      <c r="B33" t="s">
        <v>121</v>
      </c>
      <c r="C33" t="s">
        <v>102</v>
      </c>
      <c r="D33" t="s">
        <v>9</v>
      </c>
      <c r="E33">
        <v>2</v>
      </c>
      <c r="F33">
        <v>6</v>
      </c>
      <c r="G33">
        <v>3</v>
      </c>
    </row>
    <row r="34" spans="1:7" x14ac:dyDescent="0.25">
      <c r="A34">
        <v>3</v>
      </c>
      <c r="B34" t="s">
        <v>134</v>
      </c>
      <c r="C34" t="s">
        <v>102</v>
      </c>
      <c r="D34" t="s">
        <v>9</v>
      </c>
      <c r="E34">
        <v>2</v>
      </c>
      <c r="F34">
        <v>4</v>
      </c>
      <c r="G34">
        <v>3</v>
      </c>
    </row>
    <row r="35" spans="1:7" x14ac:dyDescent="0.25">
      <c r="A35">
        <v>4</v>
      </c>
      <c r="B35" t="s">
        <v>147</v>
      </c>
      <c r="C35" t="s">
        <v>102</v>
      </c>
      <c r="D35" t="s">
        <v>9</v>
      </c>
      <c r="E35">
        <v>2</v>
      </c>
      <c r="F35">
        <v>0</v>
      </c>
      <c r="G35">
        <v>3</v>
      </c>
    </row>
    <row r="36" spans="1:7" x14ac:dyDescent="0.25">
      <c r="A36">
        <v>5</v>
      </c>
      <c r="B36" t="s">
        <v>148</v>
      </c>
      <c r="C36" t="s">
        <v>102</v>
      </c>
      <c r="D36" t="s">
        <v>9</v>
      </c>
      <c r="E36">
        <v>2</v>
      </c>
      <c r="F36">
        <v>4</v>
      </c>
      <c r="G36">
        <v>3</v>
      </c>
    </row>
    <row r="37" spans="1:7" x14ac:dyDescent="0.25">
      <c r="A37">
        <v>6</v>
      </c>
      <c r="B37" t="s">
        <v>101</v>
      </c>
      <c r="C37" t="s">
        <v>102</v>
      </c>
      <c r="D37" t="s">
        <v>9</v>
      </c>
      <c r="E37">
        <v>2</v>
      </c>
      <c r="F37">
        <v>12</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94</v>
      </c>
      <c r="B1" t="s">
        <v>0</v>
      </c>
      <c r="C1" t="s">
        <v>54</v>
      </c>
      <c r="D1" t="s">
        <v>103</v>
      </c>
      <c r="E1" t="s">
        <v>51</v>
      </c>
    </row>
    <row r="2" spans="1:5" x14ac:dyDescent="0.25">
      <c r="A2">
        <v>1</v>
      </c>
      <c r="B2" t="s">
        <v>123</v>
      </c>
      <c r="C2">
        <v>1307</v>
      </c>
      <c r="D2">
        <v>1222</v>
      </c>
      <c r="E2">
        <v>394</v>
      </c>
    </row>
    <row r="3" spans="1:5" x14ac:dyDescent="0.25">
      <c r="A3">
        <v>2</v>
      </c>
      <c r="B3" t="s">
        <v>124</v>
      </c>
      <c r="C3">
        <v>856</v>
      </c>
      <c r="D3">
        <v>647</v>
      </c>
      <c r="E3">
        <v>17</v>
      </c>
    </row>
    <row r="4" spans="1:5" x14ac:dyDescent="0.25">
      <c r="A4">
        <v>3</v>
      </c>
      <c r="B4" t="s">
        <v>149</v>
      </c>
      <c r="C4">
        <v>96</v>
      </c>
      <c r="D4">
        <v>97</v>
      </c>
      <c r="E4">
        <v>41</v>
      </c>
    </row>
    <row r="5" spans="1:5" x14ac:dyDescent="0.25">
      <c r="A5" s="2">
        <v>4</v>
      </c>
      <c r="B5" s="2" t="s">
        <v>137</v>
      </c>
      <c r="C5" s="2">
        <v>85</v>
      </c>
      <c r="D5" s="2">
        <v>69</v>
      </c>
      <c r="E5" s="2">
        <v>19</v>
      </c>
    </row>
    <row r="6" spans="1:5" x14ac:dyDescent="0.25">
      <c r="A6" s="2">
        <v>5</v>
      </c>
      <c r="B6" s="2" t="s">
        <v>136</v>
      </c>
      <c r="C6" s="2">
        <v>70</v>
      </c>
      <c r="D6" s="2">
        <v>44</v>
      </c>
      <c r="E6" s="2">
        <v>9</v>
      </c>
    </row>
    <row r="7" spans="1:5" x14ac:dyDescent="0.25">
      <c r="A7" s="2">
        <v>6</v>
      </c>
      <c r="B7" s="2" t="s">
        <v>101</v>
      </c>
      <c r="C7" s="2">
        <v>230</v>
      </c>
      <c r="D7" s="2">
        <v>159</v>
      </c>
      <c r="E7" s="2">
        <v>58</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94</v>
      </c>
      <c r="B1" t="s">
        <v>0</v>
      </c>
      <c r="C1" t="s">
        <v>56</v>
      </c>
      <c r="D1" t="s">
        <v>103</v>
      </c>
      <c r="E1" t="s">
        <v>51</v>
      </c>
    </row>
    <row r="2" spans="1:5" x14ac:dyDescent="0.25">
      <c r="A2" s="2">
        <v>1</v>
      </c>
      <c r="B2" s="2" t="s">
        <v>123</v>
      </c>
      <c r="C2" s="2">
        <v>33</v>
      </c>
      <c r="D2" s="2">
        <v>20</v>
      </c>
      <c r="E2" s="2">
        <v>13</v>
      </c>
    </row>
    <row r="3" spans="1:5" x14ac:dyDescent="0.25">
      <c r="A3" s="2">
        <v>2</v>
      </c>
      <c r="B3" s="2" t="s">
        <v>124</v>
      </c>
      <c r="C3" s="2">
        <v>13</v>
      </c>
      <c r="D3" s="2">
        <v>1</v>
      </c>
      <c r="E3" s="2">
        <v>1</v>
      </c>
    </row>
    <row r="4" spans="1:5" x14ac:dyDescent="0.25">
      <c r="A4" s="2">
        <v>3</v>
      </c>
      <c r="B4" s="2" t="s">
        <v>138</v>
      </c>
      <c r="C4" s="2">
        <v>9</v>
      </c>
      <c r="D4" s="2">
        <v>0</v>
      </c>
      <c r="E4" s="2">
        <v>0</v>
      </c>
    </row>
    <row r="5" spans="1:5" x14ac:dyDescent="0.25">
      <c r="A5" s="2">
        <v>4</v>
      </c>
      <c r="B5" s="2" t="s">
        <v>150</v>
      </c>
      <c r="C5" s="2">
        <v>8</v>
      </c>
      <c r="D5" s="2">
        <v>1</v>
      </c>
      <c r="E5" s="2">
        <v>0</v>
      </c>
    </row>
    <row r="6" spans="1:5" x14ac:dyDescent="0.25">
      <c r="A6" s="2">
        <v>5</v>
      </c>
      <c r="B6" s="2" t="s">
        <v>151</v>
      </c>
      <c r="C6" s="2">
        <v>5</v>
      </c>
      <c r="D6" s="2">
        <v>1</v>
      </c>
      <c r="E6" s="2">
        <v>1</v>
      </c>
    </row>
    <row r="7" spans="1:5" x14ac:dyDescent="0.25">
      <c r="A7" s="2">
        <v>6</v>
      </c>
      <c r="B7" s="2" t="s">
        <v>101</v>
      </c>
      <c r="C7" s="2">
        <v>32</v>
      </c>
      <c r="D7" s="2">
        <v>13</v>
      </c>
      <c r="E7" s="2">
        <v>8</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118</v>
      </c>
      <c r="B1" t="s">
        <v>119</v>
      </c>
      <c r="C1" t="s">
        <v>120</v>
      </c>
    </row>
    <row r="2" spans="1:3" x14ac:dyDescent="0.25">
      <c r="A2" s="1" t="s">
        <v>144</v>
      </c>
      <c r="B2" s="1" t="s">
        <v>145</v>
      </c>
      <c r="C2" s="1" t="s">
        <v>146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99</v>
      </c>
      <c r="B1" t="s">
        <v>117</v>
      </c>
      <c r="C1" t="s">
        <v>109</v>
      </c>
      <c r="D1" t="s">
        <v>94</v>
      </c>
    </row>
    <row r="2" spans="1:4" x14ac:dyDescent="0.25">
      <c r="A2">
        <v>0</v>
      </c>
      <c r="B2" t="s">
        <v>87</v>
      </c>
      <c r="C2" t="s">
        <v>62</v>
      </c>
      <c r="D2">
        <v>1</v>
      </c>
    </row>
    <row r="3" spans="1:4" x14ac:dyDescent="0.25">
      <c r="A3">
        <v>0</v>
      </c>
      <c r="B3" t="s">
        <v>87</v>
      </c>
      <c r="C3" t="s">
        <v>89</v>
      </c>
      <c r="D3">
        <v>2</v>
      </c>
    </row>
    <row r="4" spans="1:4" x14ac:dyDescent="0.25">
      <c r="A4">
        <v>0</v>
      </c>
      <c r="B4" t="s">
        <v>87</v>
      </c>
      <c r="C4" t="s">
        <v>61</v>
      </c>
      <c r="D4">
        <v>3</v>
      </c>
    </row>
    <row r="5" spans="1:4" x14ac:dyDescent="0.25">
      <c r="A5">
        <v>0</v>
      </c>
      <c r="B5" t="s">
        <v>87</v>
      </c>
      <c r="C5" t="s">
        <v>88</v>
      </c>
      <c r="D5">
        <v>4</v>
      </c>
    </row>
    <row r="6" spans="1:4" x14ac:dyDescent="0.25">
      <c r="A6">
        <v>902</v>
      </c>
      <c r="B6" t="s">
        <v>48</v>
      </c>
      <c r="C6" t="s">
        <v>62</v>
      </c>
      <c r="D6">
        <v>1</v>
      </c>
    </row>
    <row r="7" spans="1:4" x14ac:dyDescent="0.25">
      <c r="A7">
        <v>3</v>
      </c>
      <c r="B7" t="s">
        <v>48</v>
      </c>
      <c r="C7" t="s">
        <v>89</v>
      </c>
      <c r="D7">
        <v>2</v>
      </c>
    </row>
    <row r="8" spans="1:4" x14ac:dyDescent="0.25">
      <c r="A8">
        <v>33</v>
      </c>
      <c r="B8" t="s">
        <v>48</v>
      </c>
      <c r="C8" t="s">
        <v>61</v>
      </c>
      <c r="D8">
        <v>3</v>
      </c>
    </row>
    <row r="9" spans="1:4" x14ac:dyDescent="0.25">
      <c r="A9">
        <v>6</v>
      </c>
      <c r="B9" t="s">
        <v>48</v>
      </c>
      <c r="C9" t="s">
        <v>88</v>
      </c>
      <c r="D9">
        <v>4</v>
      </c>
    </row>
    <row r="10" spans="1:4" x14ac:dyDescent="0.25">
      <c r="A10">
        <v>211</v>
      </c>
      <c r="B10" t="s">
        <v>49</v>
      </c>
      <c r="C10" t="s">
        <v>62</v>
      </c>
      <c r="D10">
        <v>1</v>
      </c>
    </row>
    <row r="11" spans="1:4" x14ac:dyDescent="0.25">
      <c r="A11">
        <v>0</v>
      </c>
      <c r="B11" t="s">
        <v>49</v>
      </c>
      <c r="C11" t="s">
        <v>89</v>
      </c>
      <c r="D11">
        <v>2</v>
      </c>
    </row>
    <row r="12" spans="1:4" x14ac:dyDescent="0.25">
      <c r="A12">
        <v>83</v>
      </c>
      <c r="B12" t="s">
        <v>49</v>
      </c>
      <c r="C12" t="s">
        <v>61</v>
      </c>
      <c r="D12">
        <v>3</v>
      </c>
    </row>
    <row r="13" spans="1:4" x14ac:dyDescent="0.25">
      <c r="A13">
        <v>0</v>
      </c>
      <c r="B13" t="s">
        <v>49</v>
      </c>
      <c r="C13" t="s">
        <v>88</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5FCF27-C05A-47F7-AB6B-3FBE333CBFD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Zakresy nazwane</vt:lpstr>
      </vt:variant>
      <vt:variant>
        <vt:i4>1</vt:i4>
      </vt:variant>
    </vt:vector>
  </HeadingPairs>
  <TitlesOfParts>
    <vt:vector size="20"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lpstr>'Meldunek tygodniowy'!Obszar_wydruku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Meldunek tygodniowy v.3</dc:title>
  <dc:creator>Sebastian</dc:creator>
  <cp:lastModifiedBy>Kozłowska Magdalena</cp:lastModifiedBy>
  <cp:lastPrinted>2018-08-13T10:21:50Z</cp:lastPrinted>
  <dcterms:created xsi:type="dcterms:W3CDTF">2014-07-29T18:33:30Z</dcterms:created>
  <dcterms:modified xsi:type="dcterms:W3CDTF">2018-09-10T14:16:09Z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