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D26" i="46"/>
  <c r="E26" i="46" s="1"/>
  <c r="C26" i="46"/>
  <c r="G26" i="46" s="1"/>
  <c r="G25" i="46"/>
  <c r="E25" i="46"/>
  <c r="G24" i="46"/>
  <c r="E24" i="46"/>
  <c r="G23" i="46"/>
  <c r="E23" i="46"/>
  <c r="I22" i="46"/>
  <c r="G22" i="46"/>
  <c r="E22" i="46"/>
  <c r="G21" i="46"/>
  <c r="E21" i="46"/>
  <c r="F13" i="46"/>
  <c r="D13" i="46"/>
  <c r="E13" i="46" s="1"/>
  <c r="C13" i="46"/>
  <c r="G13" i="46" s="1"/>
  <c r="G12" i="46"/>
  <c r="E12" i="46"/>
  <c r="G11" i="46"/>
  <c r="E11" i="46"/>
  <c r="G10" i="46"/>
  <c r="E10" i="46"/>
  <c r="I9" i="46"/>
  <c r="G9" i="46"/>
  <c r="E9" i="46"/>
  <c r="G8" i="46"/>
  <c r="E8" i="46"/>
  <c r="K617" i="45" l="1"/>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c r="J323" i="36"/>
  <c r="M312" i="36" l="1"/>
  <c r="B478" i="36"/>
  <c r="B324" i="36"/>
  <c r="B323" i="36"/>
  <c r="B322" i="36"/>
  <c r="H324" i="36"/>
  <c r="G324" i="36"/>
  <c r="H323" i="36"/>
  <c r="G323" i="36"/>
  <c r="H322" i="36"/>
  <c r="G322" i="36"/>
  <c r="H321" i="36"/>
  <c r="G321" i="36"/>
  <c r="H320" i="36"/>
  <c r="G320" i="36"/>
  <c r="H319" i="36"/>
  <c r="G319" i="36"/>
  <c r="H318" i="36"/>
  <c r="G318" i="36"/>
  <c r="M314" i="36"/>
  <c r="M313" i="36"/>
  <c r="Z480" i="36" l="1"/>
  <c r="W480" i="36"/>
  <c r="S480" i="36"/>
  <c r="Q480" i="36"/>
  <c r="P480" i="36"/>
  <c r="M480" i="36"/>
  <c r="H480" i="36"/>
  <c r="G480" i="36"/>
  <c r="Z479" i="36"/>
  <c r="W479" i="36"/>
  <c r="S479" i="36"/>
  <c r="Q479" i="36"/>
  <c r="M479" i="36"/>
  <c r="H479" i="36"/>
  <c r="G479" i="36"/>
  <c r="Z478" i="36"/>
  <c r="W478" i="36"/>
  <c r="S478" i="36"/>
  <c r="Q478" i="36"/>
  <c r="P478" i="36"/>
  <c r="M478" i="36"/>
  <c r="H478" i="36"/>
  <c r="G478" i="36"/>
  <c r="F478" i="36"/>
  <c r="Z477" i="36"/>
  <c r="W477" i="36"/>
  <c r="V477" i="36"/>
  <c r="S477" i="36"/>
  <c r="R477" i="36"/>
  <c r="M477" i="36"/>
  <c r="H477" i="36"/>
  <c r="G477" i="36"/>
  <c r="F477" i="36"/>
  <c r="Z476" i="36"/>
  <c r="W476" i="36"/>
  <c r="V476" i="36"/>
  <c r="S476" i="36"/>
  <c r="Q476" i="36"/>
  <c r="P476" i="36"/>
  <c r="M476" i="36"/>
  <c r="J476" i="36"/>
  <c r="H476" i="36"/>
  <c r="G476" i="36"/>
  <c r="Z475" i="36"/>
  <c r="W475" i="36"/>
  <c r="S475" i="36"/>
  <c r="M475" i="36"/>
  <c r="H475" i="36"/>
  <c r="G475" i="36"/>
  <c r="Z474" i="36"/>
  <c r="W474" i="36"/>
  <c r="S474" i="36"/>
  <c r="M474" i="36"/>
  <c r="H474" i="36"/>
  <c r="G474" i="36"/>
  <c r="Z324" i="36"/>
  <c r="W324" i="36"/>
  <c r="V324" i="36"/>
  <c r="V480" i="36" s="1"/>
  <c r="S324" i="36"/>
  <c r="R324" i="36"/>
  <c r="R480" i="36" s="1"/>
  <c r="Q324" i="36"/>
  <c r="P324" i="36"/>
  <c r="M324" i="36"/>
  <c r="L324" i="36"/>
  <c r="L480" i="36" s="1"/>
  <c r="K324" i="36"/>
  <c r="K480" i="36" s="1"/>
  <c r="J480" i="36"/>
  <c r="I324" i="36"/>
  <c r="I480" i="36" s="1"/>
  <c r="F324" i="36"/>
  <c r="F480" i="36" s="1"/>
  <c r="E324" i="36"/>
  <c r="E480" i="36" s="1"/>
  <c r="D324" i="36"/>
  <c r="D480" i="36" s="1"/>
  <c r="C324" i="36"/>
  <c r="C480" i="36" s="1"/>
  <c r="Z323" i="36"/>
  <c r="W323" i="36"/>
  <c r="V323" i="36"/>
  <c r="V479" i="36" s="1"/>
  <c r="S323" i="36"/>
  <c r="R323" i="36"/>
  <c r="R479" i="36" s="1"/>
  <c r="Q323" i="36"/>
  <c r="P323" i="36"/>
  <c r="P479" i="36" s="1"/>
  <c r="M323" i="36"/>
  <c r="L323" i="36"/>
  <c r="L479" i="36" s="1"/>
  <c r="K323" i="36"/>
  <c r="K479" i="36" s="1"/>
  <c r="J479" i="36"/>
  <c r="I323" i="36"/>
  <c r="I479" i="36" s="1"/>
  <c r="F323" i="36"/>
  <c r="F479" i="36" s="1"/>
  <c r="E323" i="36"/>
  <c r="E479" i="36" s="1"/>
  <c r="D323" i="36"/>
  <c r="D479" i="36" s="1"/>
  <c r="C323" i="36"/>
  <c r="C479" i="36" s="1"/>
  <c r="B480" i="36"/>
  <c r="Z322" i="36"/>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W321" i="36"/>
  <c r="V321" i="36"/>
  <c r="S321" i="36"/>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W320" i="36"/>
  <c r="V320" i="36"/>
  <c r="S320" i="36"/>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W319" i="36"/>
  <c r="V319" i="36"/>
  <c r="V475" i="36" s="1"/>
  <c r="S319" i="36"/>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W318" i="36"/>
  <c r="V318" i="36"/>
  <c r="V474" i="36" s="1"/>
  <c r="S318" i="36"/>
  <c r="R318" i="36"/>
  <c r="R474" i="36" s="1"/>
  <c r="Q318" i="36"/>
  <c r="Q474" i="36" s="1"/>
  <c r="P318" i="36"/>
  <c r="P474" i="36" s="1"/>
  <c r="M318" i="36"/>
  <c r="L318" i="36"/>
  <c r="L474" i="36" s="1"/>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<sst xmlns="http://schemas.openxmlformats.org/spreadsheetml/2006/main" count="5545" uniqueCount="467">
  <si>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</si>
  <si>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</si>
  <si>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</si>
  <si>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</si>
  <si>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</si>
  <si>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</si>
  <si>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</si>
  <si>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</si>
  <si>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</si>
  <si>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</si>
  <si>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</si>
  <si>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</si>
  <si>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</si>
  <si>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</si>
  <si>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</si>
  <si>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</si>
  <si>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</si>
  <si>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</si>
  <si>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</si>
  <si>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</si>
  <si>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</si>
  <si>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</si>
  <si>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</si>
  <si>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</si>
  <si>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</si>
  <si>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</si>
  <si>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</si>
  <si>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</si>
  <si>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</si>
  <si>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</si>
  <si>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</si>
  <si>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</si>
  <si>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</si>
  <si>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</si>
  <si>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</si>
  <si>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</si>
  <si>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</si>
  <si>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</si>
  <si>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</si>
  <si>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</si>
  <si>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</si>
  <si>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</si>
  <si>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</si>
  <si>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</si>
  <si>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</si>
  <si>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</si>
  <si>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</si>
  <si>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</si>
  <si>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</si>
  <si>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</si>
  <si>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</si>
  <si>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</si>
  <si>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</si>
  <si>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</si>
  <si>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</si>
  <si>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</si>
  <si>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</si>
  <si>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</si>
  <si>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</si>
  <si>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</si>
  <si>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</si>
  <si>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</si>
  <si>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</si>
  <si>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</si>
  <si>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</si>
  <si>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</si>
  <si>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</si>
  <si>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</si>
  <si>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</si>
  <si>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</si>
  <si>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</si>
  <si>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</si>
  <si>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</si>
  <si>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</si>
  <si>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</si>
  <si>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</si>
  <si>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</si>
  <si>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</si>
  <si>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</si>
  <si>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</si>
  <si>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</si>
  <si>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</si>
  <si>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</si>
  <si>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</si>
  <si>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</si>
  <si>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</si>
  <si>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</si>
  <si>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</si>
  <si>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</si>
  <si>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</si>
  <si>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</si>
  <si>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</si>
  <si>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</si>
  <si>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</si>
  <si>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</si>
  <si>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</si>
  <si>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</si>
  <si>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</si>
  <si>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</si>
  <si>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</si>
  <si>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</si>
  <si>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</si>
  <si>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</si>
  <si>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</si>
  <si>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</si>
  <si>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</si>
  <si>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</si>
  <si>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</si>
  <si>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</si>
  <si>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</si>
  <si>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</si>
  <si>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</si>
  <si>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</si>
  <si>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</si>
  <si>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</si>
  <si>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</si>
  <si>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</si>
  <si>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</si>
  <si>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</si>
  <si>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</si>
  <si>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</si>
  <si>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</si>
  <si>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</si>
  <si>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</si>
  <si>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</si>
  <si>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</si>
  <si>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</si>
  <si>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</si>
  <si>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</si>
  <si>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</si>
  <si>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</si>
  <si>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</si>
  <si>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</si>
  <si>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</si>
  <si>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</si>
  <si>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</si>
  <si>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</si>
  <si>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</si>
  <si>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</si>
  <si>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</si>
  <si>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</si>
  <si>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</si>
  <si>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</si>
  <si>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</si>
  <si>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</si>
  <si>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</si>
  <si>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</si>
  <si>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</si>
  <si>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</si>
  <si>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</si>
  <si>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</si>
  <si>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</si>
  <si>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</si>
  <si>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</si>
  <si>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</si>
  <si>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</si>
  <si>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</si>
  <si>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</si>
  <si>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</si>
  <si>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</si>
  <si>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</si>
  <si>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</si>
  <si>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</si>
  <si>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</si>
  <si>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</si>
  <si>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</si>
  <si>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</si>
  <si>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</si>
  <si>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</si>
  <si>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</si>
  <si>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</si>
  <si>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</si>
  <si>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</si>
  <si>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</si>
  <si>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</si>
  <si>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</si>
  <si>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</si>
  <si>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</si>
  <si>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</si>
  <si>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</si>
  <si>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</si>
  <si>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</si>
  <si>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</si>
  <si>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</si>
  <si>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</si>
  <si>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</si>
  <si>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</si>
  <si>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</si>
  <si>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</si>
  <si>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</si>
  <si>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</si>
  <si>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</si>
  <si>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</si>
  <si>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</si>
  <si>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</si>
  <si>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</si>
  <si>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</si>
  <si>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</si>
  <si>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</si>
  <si>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</si>
  <si>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</si>
  <si>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</si>
  <si>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</si>
  <si>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</si>
  <si>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</si>
  <si>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</si>
  <si>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</si>
  <si>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</si>
  <si>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</si>
  <si>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</si>
  <si>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</si>
  <si>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</si>
  <si>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</si>
  <si>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</si>
  <si>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</si>
  <si>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</si>
  <si>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</si>
  <si>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</si>
  <si>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</si>
  <si>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</si>
  <si>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</si>
  <si>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</si>
  <si>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</si>
  <si>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</si>
  <si>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</si>
  <si>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</si>
  <si>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</si>
  <si>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</si>
  <si>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</si>
  <si>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</si>
  <si>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</si>
  <si>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</si>
  <si>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</si>
  <si>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</si>
  <si>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</si>
  <si>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</si>
  <si>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</si>
  <si>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</si>
  <si>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</si>
  <si>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</si>
  <si>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</si>
  <si>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</si>
  <si>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</si>
  <si>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</si>
  <si>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</si>
  <si>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</si>
  <si>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</si>
  <si>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</si>
  <si>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</si>
  <si>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</si>
  <si>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</si>
  <si>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</si>
  <si>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</si>
  <si>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</si>
  <si>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</si>
  <si>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</si>
  <si>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</si>
  <si>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</si>
  <si>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</si>
  <si>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</si>
  <si>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</si>
  <si>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</si>
  <si>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</si>
  <si>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</si>
  <si>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</si>
  <si>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</si>
  <si>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</si>
  <si>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</si>
  <si>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</si>
  <si>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</si>
  <si>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</si>
  <si>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</si>
  <si>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</si>
  <si>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</si>
  <si>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</si>
  <si>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</si>
  <si>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</si>
  <si>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</si>
  <si>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</si>
  <si>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</si>
  <si>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</si>
  <si>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</si>
  <si>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</si>
  <si>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</si>
  <si>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</si>
  <si>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</si>
  <si>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</si>
  <si>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</si>
  <si>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</si>
  <si>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</si>
  <si>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</si>
  <si>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</si>
  <si>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</si>
  <si>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</si>
  <si>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</si>
  <si>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</si>
  <si>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</si>
  <si>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</si>
  <si>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</si>
  <si>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</si>
  <si>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</si>
  <si>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</si>
  <si>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</si>
  <si>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</si>
  <si>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</si>
  <si>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</si>
  <si>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</si>
  <si>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</si>
  <si>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</si>
  <si>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</si>
  <si>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</si>
  <si>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</si>
  <si>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</si>
  <si>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</si>
  <si>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</si>
  <si>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</si>
  <si>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</si>
  <si>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</si>
  <si>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</si>
  <si>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</si>
  <si>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</si>
  <si>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</si>
  <si>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</si>
  <si>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</si>
  <si>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</si>
  <si>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</si>
  <si>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</si>
  <si>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</si>
  <si>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</si>
  <si>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</si>
  <si>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</si>
  <si>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</si>
  <si>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</si>
  <si>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</si>
  <si>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</si>
  <si>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</si>
  <si>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</si>
  <si>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</si>
  <si>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</si>
  <si>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</si>
  <si>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</si>
  <si>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</si>
  <si>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</si>
  <si>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</si>
  <si>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</si>
  <si>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</si>
  <si>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</si>
  <si>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</si>
  <si>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</si>
  <si>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</si>
  <si>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</si>
  <si>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</si>
  <si>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</si>
  <si>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</si>
  <si>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</si>
  <si>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</si>
  <si>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</si>
  <si>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</si>
  <si>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</si>
  <si>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</si>
  <si>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</si>
  <si>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</si>
  <si>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</si>
  <si>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</si>
  <si>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</si>
  <si>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</si>
  <si>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</si>
  <si>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</si>
  <si>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</si>
  <si>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</si>
  <si>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</si>
  <si>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</si>
  <si>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</si>
  <si>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</si>
  <si>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</si>
  <si>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</si>
  <si>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</si>
  <si>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</si>
  <si>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</si>
  <si>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</si>
  <si>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</si>
  <si>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</si>
  <si>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</si>
  <si>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</si>
  <si>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</si>
  <si>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Turcja</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</si>
  <si>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</si>
  <si>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</si>
  <si>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</si>
  <si>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</si>
  <si>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</si>
  <si>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</si>
  <si>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</si>
  <si>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</si>
  <si>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</si>
  <si>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</si>
  <si>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</si>
  <si>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</si>
  <si>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</si>
  <si>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</si>
  <si>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</si>
  <si>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</si>
  <si>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</si>
  <si>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</si>
  <si>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</si>
  <si>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</si>
  <si>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</si>
  <si>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</si>
  <si>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</si>
  <si>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</si>
  <si>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</si>
  <si>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</si>
  <si>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</si>
  <si>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</si>
  <si>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</si>
  <si>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</si>
  <si>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</si>
  <si>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</si>
  <si>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</si>
  <si>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</si>
  <si>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</si>
  <si>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</si>
  <si>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</si>
  <si>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</si>
  <si>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</si>
  <si>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</si>
  <si>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</si>
  <si>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</si>
  <si>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</si>
  <si>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</si>
  <si>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</si>
  <si>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</si>
  <si>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</si>
  <si>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</si>
  <si>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</si>
  <si>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</si>
  <si>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</si>
  <si>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</si>
  <si>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Tab. 4. Eksport bydła i mięsa wołowego w masie produktu w</t>
    </r>
    <r>
      <rPr>
        <b/>
        <sz val="11"/>
        <color rgb="FF0000FF"/>
        <rFont val="Times New Roman"/>
        <family val="1"/>
        <charset val="238"/>
      </rPr>
      <t xml:space="preserve"> okresie I-IX 2019 r. (dane wstępne) </t>
    </r>
    <r>
      <rPr>
        <b/>
        <sz val="11"/>
        <rFont val="Times New Roman"/>
        <family val="1"/>
        <charset val="238"/>
      </rPr>
      <t xml:space="preserve">w porównaniu do I-IX 2018 r. </t>
    </r>
    <r>
      <rPr>
        <i/>
        <sz val="11"/>
        <rFont val="Times New Roman"/>
        <family val="1"/>
        <charset val="238"/>
      </rPr>
      <t>(wg wstępnych danych Min. Finansów).</t>
    </r>
  </si>
  <si>
    <t>I-IX 2019 r. (wstępne)</t>
  </si>
  <si>
    <t>I-IX 2018 r.</t>
  </si>
  <si>
    <t>zmiana I-IX 2019 /I-IX 2018 (%)</t>
  </si>
  <si>
    <r>
      <t>Tab. 4. Import bydła i mięsa wołowego w masie produktu</t>
    </r>
    <r>
      <rPr>
        <b/>
        <sz val="11"/>
        <color rgb="FF0000FF"/>
        <rFont val="Times New Roman"/>
        <family val="1"/>
        <charset val="238"/>
      </rPr>
      <t xml:space="preserve"> w okresie I-IX  2019 r. (dane wstępne) </t>
    </r>
    <r>
      <rPr>
        <b/>
        <sz val="11"/>
        <rFont val="Times New Roman"/>
        <family val="1"/>
        <charset val="238"/>
      </rPr>
      <t>w porównaniu do  I-IX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</si>
  <si>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IX 2019 r. (dane wstępne)</t>
  </si>
  <si>
    <t>OKRES: I -  IX 2019 r. (wstępne) - ważniejsze państwa</t>
  </si>
  <si>
    <t>Kierunki, wartość, wolumen oraz średnia cena uzyskana w imporcie bydła żywego i mięsa wołowego w okresie I - IX 2019 r. (dane wstępne)</t>
  </si>
  <si>
    <t>OKRES: I - IX 2019 r. (wstępne) - ważniejsze państwa</t>
  </si>
  <si>
    <t>* cena netto (bez VAT)</t>
  </si>
  <si>
    <t>Tablica 4. Ceny sprzedaży netto (bez VAT) ćwierci wołowych na rynek wewnętrzny w Polsce oraz wg makroregionów</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</si>
  <si>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</si>
  <si>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</si>
  <si>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</si>
  <si>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</si>
  <si>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</si>
  <si>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</si>
  <si>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</si>
  <si>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2019-11-18 - 2019-11-24</t>
  </si>
  <si>
    <t>2019-12-01</t>
  </si>
  <si>
    <t>Change on</t>
  </si>
  <si>
    <t>Prix moyens</t>
  </si>
  <si>
    <t>last week</t>
  </si>
  <si>
    <t>Average prices</t>
  </si>
  <si>
    <t>NR 49/2019</t>
  </si>
  <si>
    <t>12.12.2019 r.</t>
  </si>
  <si>
    <t>Notowania z okresu: 2 - 8.12.2019r.</t>
  </si>
  <si>
    <t>2019-12-08</t>
  </si>
  <si>
    <r>
      <t xml:space="preserve">Tablica 5. Średnie ceny sprzedaży netto (bez VAT) elementów mięsa wołowego wg makroregionów </t>
    </r>
    <r>
      <rPr>
        <b/>
        <sz val="14"/>
        <color rgb="FF0000FF"/>
        <rFont val="Times New Roman CE"/>
        <family val="1"/>
        <charset val="238"/>
      </rPr>
      <t>w okresie: 02.12 - 08.12.2019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</si>
</sst>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ont>
    <font>
      <b/>
      <sz val="10"/>
      <name val="Arial"/>
      <family val="2"/>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7">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cellStyleXfs>
  <cellXfs count="1438">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3" fillId="0" borderId="19" xfId="0" quotePrefix="1" applyNumberFormat="1" applyFont="1" applyBorder="1" applyAlignment="1">
      <alignment vertical="center" wrapText="1"/>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164" fontId="153" fillId="0" borderId="7" xfId="0" quotePrefix="1" applyNumberFormat="1" applyFont="1" applyBorder="1" applyAlignment="1">
      <alignment vertical="center" wrapText="1"/>
    </xf>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164" fontId="153" fillId="0" borderId="23" xfId="0" applyNumberFormat="1" applyFont="1" applyBorder="1" applyAlignment="1">
      <alignment vertical="center" wrapText="1"/>
    </xf>
    <xf numFmtId="164" fontId="153" fillId="0" borderId="30" xfId="0" quotePrefix="1" applyNumberFormat="1" applyFont="1" applyBorder="1" applyAlignment="1">
      <alignmen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4" fontId="153" fillId="0" borderId="23" xfId="0" quotePrefix="1" applyNumberFormat="1" applyFont="1" applyBorder="1" applyAlignment="1">
      <alignment horizontal="right" vertical="center" wrapText="1"/>
    </xf>
    <xf numFmtId="164" fontId="153" fillId="0" borderId="30" xfId="0" quotePrefix="1" applyNumberFormat="1" applyFont="1" applyBorder="1" applyAlignment="1">
      <alignment horizontal="right" vertical="center" wrapText="1"/>
    </xf>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00" fillId="60" borderId="0" xfId="206" applyFont="1" applyFill="1" applyBorder="1" applyAlignment="1">
      <alignment horizontal="center" vertical="center"/>
    </xf>
    <xf numFmtId="0" fontId="200" fillId="60" borderId="0" xfId="206" applyFont="1" applyFill="1" applyBorder="1" applyAlignment="1">
      <alignment vertical="center"/>
    </xf>
    <xf numFmtId="0" fontId="201" fillId="66" borderId="0" xfId="206" quotePrefix="1" applyFont="1" applyFill="1" applyBorder="1" applyAlignment="1">
      <alignment horizontal="center" vertical="center"/>
    </xf>
    <xf numFmtId="0" fontId="205" fillId="66" borderId="0" xfId="206" applyFont="1" applyFill="1" applyBorder="1" applyAlignment="1" applyProtection="1">
      <alignment horizontal="center"/>
      <protection locked="0"/>
    </xf>
    <xf numFmtId="0" fontId="206" fillId="66" borderId="0" xfId="206" applyFont="1" applyFill="1" applyBorder="1" applyAlignment="1" applyProtection="1">
      <alignment horizontal="center"/>
      <protection locked="0"/>
    </xf>
    <xf numFmtId="0" fontId="205" fillId="66" borderId="0" xfId="206" applyFont="1" applyFill="1" applyBorder="1" applyAlignment="1">
      <alignment horizontal="center"/>
    </xf>
    <xf numFmtId="0" fontId="201" fillId="66" borderId="0" xfId="206" applyFont="1" applyFill="1" applyBorder="1" applyAlignment="1" applyProtection="1">
      <alignment horizontal="center"/>
      <protection locked="0"/>
    </xf>
    <xf numFmtId="0" fontId="205" fillId="66" borderId="0" xfId="206" applyFont="1" applyFill="1" applyBorder="1" applyAlignment="1" applyProtection="1">
      <alignment horizontal="center" vertical="top"/>
      <protection locked="0"/>
    </xf>
    <xf numFmtId="0" fontId="206" fillId="66" borderId="0" xfId="206" applyFont="1" applyFill="1" applyBorder="1" applyAlignment="1" applyProtection="1">
      <alignment horizontal="center" vertical="top"/>
      <protection locked="0"/>
    </xf>
    <xf numFmtId="0" fontId="205" fillId="60" borderId="0" xfId="206" applyFont="1" applyFill="1" applyBorder="1" applyAlignment="1" applyProtection="1">
      <alignment horizontal="center" vertical="center"/>
      <protection locked="0"/>
    </xf>
    <xf numFmtId="0" fontId="205" fillId="66" borderId="0" xfId="206" applyFont="1" applyFill="1" applyBorder="1" applyAlignment="1">
      <alignment horizontal="center" vertical="top"/>
    </xf>
    <xf numFmtId="0" fontId="201" fillId="66" borderId="0" xfId="206" applyFont="1" applyFill="1" applyBorder="1" applyAlignment="1" applyProtection="1">
      <alignment horizontal="center" vertical="top"/>
      <protection locked="0"/>
    </xf>
    <xf numFmtId="2" fontId="205" fillId="60" borderId="2"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lignment horizontal="center" vertical="center"/>
    </xf>
    <xf numFmtId="2" fontId="205" fillId="66" borderId="3" xfId="20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6"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6" applyNumberFormat="1" applyFont="1" applyFill="1" applyBorder="1" applyAlignment="1" applyProtection="1">
      <alignment horizontal="center" vertical="center"/>
      <protection locked="0"/>
    </xf>
    <xf numFmtId="0" fontId="200" fillId="60" borderId="0" xfId="20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6" applyNumberFormat="1" applyFont="1" applyFill="1" applyBorder="1" applyAlignment="1">
      <alignment horizontal="center" vertical="center"/>
    </xf>
    <xf numFmtId="10" fontId="209" fillId="60" borderId="33" xfId="206" applyNumberFormat="1" applyFont="1" applyFill="1" applyBorder="1" applyAlignment="1">
      <alignment horizontal="center" vertical="center"/>
    </xf>
    <xf numFmtId="0" fontId="205" fillId="60" borderId="0" xfId="20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6" applyNumberFormat="1" applyFont="1" applyFill="1" applyBorder="1" applyAlignment="1">
      <alignment horizontal="center" vertical="center"/>
    </xf>
    <xf numFmtId="0" fontId="205" fillId="66" borderId="0" xfId="20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6" applyFont="1" applyFill="1" applyBorder="1" applyAlignment="1">
      <alignment horizontal="center" vertical="center"/>
    </xf>
    <xf numFmtId="0" fontId="203" fillId="66" borderId="36" xfId="206" applyFont="1" applyFill="1" applyBorder="1" applyAlignment="1" applyProtection="1">
      <alignment horizontal="center" vertical="center"/>
      <protection locked="0"/>
    </xf>
    <xf numFmtId="2" fontId="205" fillId="60" borderId="96" xfId="206" applyNumberFormat="1" applyFont="1" applyFill="1" applyBorder="1" applyAlignment="1">
      <alignment horizontal="center" vertical="center"/>
    </xf>
    <xf numFmtId="2" fontId="205" fillId="60" borderId="97" xfId="206" applyNumberFormat="1" applyFont="1" applyFill="1" applyBorder="1" applyAlignment="1">
      <alignment horizontal="center" vertical="center"/>
    </xf>
    <xf numFmtId="2" fontId="205" fillId="66" borderId="97" xfId="20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6" applyNumberFormat="1" applyFont="1" applyFill="1" applyBorder="1" applyAlignment="1">
      <alignment horizontal="center" vertical="center"/>
    </xf>
    <xf numFmtId="0" fontId="200" fillId="60" borderId="0" xfId="206" applyFont="1" applyFill="1"/>
    <xf numFmtId="172" fontId="205" fillId="60" borderId="96" xfId="99" applyNumberFormat="1" applyFont="1" applyFill="1" applyBorder="1" applyAlignment="1">
      <alignment horizontal="center" vertical="center"/>
    </xf>
    <xf numFmtId="0" fontId="203" fillId="66" borderId="38" xfId="206" applyFont="1" applyFill="1" applyBorder="1" applyAlignment="1" applyProtection="1">
      <alignment horizontal="center" vertical="center"/>
      <protection locked="0"/>
    </xf>
    <xf numFmtId="2" fontId="205" fillId="60" borderId="100" xfId="206" applyNumberFormat="1" applyFont="1" applyFill="1" applyBorder="1" applyAlignment="1">
      <alignment horizontal="center" vertical="center"/>
    </xf>
    <xf numFmtId="2" fontId="205" fillId="60" borderId="101" xfId="206" applyNumberFormat="1" applyFont="1" applyFill="1" applyBorder="1" applyAlignment="1">
      <alignment horizontal="center" vertical="center"/>
    </xf>
    <xf numFmtId="2" fontId="205" fillId="66" borderId="101" xfId="20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6" applyNumberFormat="1" applyFont="1" applyFill="1" applyBorder="1" applyAlignment="1">
      <alignment horizontal="center" vertical="center"/>
    </xf>
    <xf numFmtId="2" fontId="205" fillId="60" borderId="100" xfId="206" applyNumberFormat="1" applyFont="1" applyFill="1" applyBorder="1" applyAlignment="1" applyProtection="1">
      <alignment horizontal="center" vertical="center"/>
      <protection locked="0"/>
    </xf>
    <xf numFmtId="2" fontId="205" fillId="60" borderId="101" xfId="206" applyNumberFormat="1" applyFont="1" applyFill="1" applyBorder="1" applyAlignment="1" applyProtection="1">
      <alignment horizontal="center" vertical="center"/>
      <protection locked="0"/>
    </xf>
    <xf numFmtId="2" fontId="205" fillId="66" borderId="101" xfId="206" applyNumberFormat="1" applyFont="1" applyFill="1" applyBorder="1" applyAlignment="1" applyProtection="1">
      <alignment horizontal="center" vertical="center"/>
      <protection locked="0"/>
    </xf>
    <xf numFmtId="170" fontId="205" fillId="60" borderId="0" xfId="20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6" applyFont="1" applyFill="1" applyBorder="1" applyAlignment="1" applyProtection="1">
      <alignment horizontal="center" vertical="center"/>
      <protection locked="0"/>
    </xf>
    <xf numFmtId="2" fontId="205" fillId="60" borderId="105" xfId="206" applyNumberFormat="1" applyFont="1" applyFill="1" applyBorder="1" applyAlignment="1" applyProtection="1">
      <alignment horizontal="center" vertical="center"/>
      <protection locked="0"/>
    </xf>
    <xf numFmtId="2" fontId="205" fillId="60" borderId="106" xfId="206" applyNumberFormat="1" applyFont="1" applyFill="1" applyBorder="1" applyAlignment="1" applyProtection="1">
      <alignment horizontal="center" vertical="center"/>
      <protection locked="0"/>
    </xf>
    <xf numFmtId="2" fontId="205" fillId="66" borderId="106" xfId="206"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6"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12" fillId="0" borderId="0" xfId="206" applyFill="1" applyAlignment="1">
      <alignment vertical="center"/>
    </xf>
    <xf numFmtId="178" fontId="213" fillId="0" borderId="0" xfId="206" applyNumberFormat="1" applyFont="1" applyFill="1" applyAlignment="1">
      <alignment horizontal="right" vertical="top"/>
    </xf>
    <xf numFmtId="3" fontId="14" fillId="2" borderId="46" xfId="0" quotePrefix="1" applyNumberFormat="1" applyFont="1" applyFill="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3" fillId="60" borderId="2" xfId="206" applyFont="1" applyFill="1" applyBorder="1" applyAlignment="1">
      <alignment horizontal="center" vertical="center"/>
    </xf>
    <xf numFmtId="0" fontId="203" fillId="60" borderId="3" xfId="206" applyFont="1" applyFill="1" applyBorder="1" applyAlignment="1">
      <alignment horizontal="center" vertical="center"/>
    </xf>
    <xf numFmtId="0" fontId="203" fillId="60" borderId="4" xfId="206" applyFont="1" applyFill="1" applyBorder="1" applyAlignment="1">
      <alignment horizontal="center" vertical="center"/>
    </xf>
    <xf numFmtId="177" fontId="213" fillId="0" borderId="0" xfId="206" applyNumberFormat="1" applyFont="1" applyFill="1" applyAlignment="1">
      <alignment horizontal="right" vertical="center"/>
    </xf>
    <xf numFmtId="0" fontId="205" fillId="66" borderId="0" xfId="206" applyFont="1" applyFill="1" applyBorder="1" applyAlignment="1" applyProtection="1">
      <alignment horizontal="center" vertical="center"/>
      <protection locked="0"/>
    </xf>
    <xf numFmtId="0" fontId="205" fillId="66" borderId="41" xfId="206" applyFont="1" applyFill="1" applyBorder="1" applyAlignment="1" applyProtection="1">
      <alignment horizontal="center" vertical="center"/>
      <protection locked="0"/>
    </xf>
    <xf numFmtId="0" fontId="205" fillId="66" borderId="33" xfId="206" applyFont="1" applyFill="1" applyBorder="1" applyAlignment="1" applyProtection="1">
      <alignment horizontal="center" vertical="center"/>
      <protection locked="0"/>
    </xf>
    <xf numFmtId="0" fontId="205" fillId="66" borderId="0" xfId="206" applyFont="1" applyFill="1" applyBorder="1" applyAlignment="1">
      <alignment horizontal="center" vertical="center"/>
    </xf>
    <xf numFmtId="0" fontId="205" fillId="66" borderId="41" xfId="206" applyFont="1" applyFill="1" applyBorder="1" applyAlignment="1">
      <alignment horizontal="center" vertical="center"/>
    </xf>
    <xf numFmtId="0" fontId="203" fillId="60" borderId="2" xfId="206" applyFont="1" applyFill="1" applyBorder="1" applyAlignment="1" applyProtection="1">
      <alignment horizontal="center" vertical="center"/>
      <protection locked="0"/>
    </xf>
    <xf numFmtId="0" fontId="203" fillId="60" borderId="3" xfId="206" applyFont="1" applyFill="1" applyBorder="1" applyAlignment="1" applyProtection="1">
      <alignment horizontal="center" vertical="center"/>
      <protection locked="0"/>
    </xf>
    <xf numFmtId="0" fontId="203" fillId="60" borderId="4" xfId="206" applyFont="1" applyFill="1" applyBorder="1" applyAlignment="1" applyProtection="1">
      <alignment horizontal="center" vertical="center"/>
      <protection locked="0"/>
    </xf>
  </cellXfs>
  <cellStyles count="207">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3" name="Obraz 2"/>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4" name="Obraz 3"/>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5" name="Obraz 4"/>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D36" sqref="D36"/>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4" t="s">
        <v>463</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347</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462</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464</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81"/>
      <c r="C15" s="1079"/>
      <c r="D15" s="1079"/>
      <c r="E15" s="1080"/>
      <c r="F15" s="1080"/>
      <c r="G15" s="1080"/>
      <c r="H15" s="1080"/>
      <c r="I15" s="1079"/>
      <c r="J15" s="1079"/>
      <c r="K15" s="1079"/>
      <c r="L15" s="1080"/>
      <c r="M15" s="1080"/>
      <c r="N15" s="1080"/>
      <c r="O15" s="62"/>
      <c r="P15" s="67"/>
      <c r="Q15" s="67"/>
      <c r="R15" s="67"/>
      <c r="S15" s="62"/>
      <c r="T15" s="62"/>
      <c r="U15" s="62"/>
      <c r="V15" s="62"/>
      <c r="W15" s="62"/>
      <c r="X15" s="62"/>
      <c r="Y15" s="62"/>
      <c r="Z15" s="62"/>
      <c r="AA15" s="62"/>
      <c r="AB15" s="62"/>
      <c r="AC15" s="62"/>
      <c r="AD15" s="62"/>
      <c r="AE15" s="62"/>
      <c r="AF15" s="62"/>
      <c r="AG15" s="62"/>
      <c r="AH15" s="62"/>
    </row>
    <row r="16" spans="1:34" ht="12.75">
      <c r="A16" s="62"/>
      <c r="B16" s="930"/>
      <c r="C16" s="930"/>
      <c r="D16" s="931"/>
      <c r="E16" s="931"/>
      <c r="F16" s="931"/>
      <c r="G16" s="931"/>
      <c r="H16" s="931"/>
      <c r="I16" s="931"/>
      <c r="J16" s="931"/>
      <c r="K16" s="932"/>
      <c r="L16" s="932"/>
      <c r="M16" s="932"/>
      <c r="N16" s="932"/>
      <c r="O16" s="932"/>
      <c r="P16" s="62"/>
      <c r="Q16" s="62"/>
      <c r="R16" s="62"/>
      <c r="S16" s="62"/>
      <c r="T16" s="62"/>
      <c r="U16" s="62"/>
      <c r="V16" s="62"/>
      <c r="W16" s="62"/>
      <c r="X16" s="62"/>
      <c r="Y16" s="62"/>
      <c r="Z16" s="62"/>
      <c r="AA16" s="62"/>
      <c r="AB16" s="62"/>
      <c r="AC16" s="62"/>
      <c r="AD16" s="62"/>
      <c r="AE16" s="62"/>
      <c r="AF16" s="62"/>
      <c r="AG16" s="62"/>
      <c r="AH16" s="62"/>
    </row>
    <row r="17" spans="1:34">
      <c r="A17" s="62"/>
      <c r="B17" s="65" t="s">
        <v>338</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346</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320</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332</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activeCell="J31" sqref="J31"/>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25" t="s">
        <v>438</v>
      </c>
      <c r="C5" s="1325"/>
      <c r="D5" s="1325"/>
      <c r="E5" s="1325"/>
      <c r="F5" s="1325"/>
      <c r="G5" s="1325"/>
      <c r="I5" s="670" t="s">
        <v>333</v>
      </c>
    </row>
    <row r="6" spans="2:11" ht="15.75" customHeight="1" thickBot="1">
      <c r="B6" s="1326" t="s">
        <v>170</v>
      </c>
      <c r="C6" s="1328" t="s">
        <v>439</v>
      </c>
      <c r="D6" s="1329"/>
      <c r="E6" s="1330"/>
      <c r="F6" s="1331" t="s">
        <v>440</v>
      </c>
      <c r="G6" s="1326" t="s">
        <v>441</v>
      </c>
    </row>
    <row r="7" spans="2:11" ht="31.5" customHeight="1" thickBot="1">
      <c r="B7" s="1327"/>
      <c r="C7" s="893" t="s">
        <v>313</v>
      </c>
      <c r="D7" s="893" t="s">
        <v>322</v>
      </c>
      <c r="E7" s="893" t="s">
        <v>323</v>
      </c>
      <c r="F7" s="1332"/>
      <c r="G7" s="1327"/>
    </row>
    <row r="8" spans="2:11" ht="17.25" customHeight="1" thickBot="1">
      <c r="B8" s="894" t="s">
        <v>171</v>
      </c>
      <c r="C8" s="765">
        <v>10325.869000000001</v>
      </c>
      <c r="D8" s="765">
        <v>4282.3469999999998</v>
      </c>
      <c r="E8" s="942">
        <f>(D8/C8)*100</f>
        <v>41.472025260053172</v>
      </c>
      <c r="F8" s="765">
        <v>8267.5810000000001</v>
      </c>
      <c r="G8" s="942">
        <f>((C8-F8)/F8)*100</f>
        <v>24.895891555220327</v>
      </c>
      <c r="I8" s="703" t="s">
        <v>172</v>
      </c>
    </row>
    <row r="9" spans="2:11" ht="18" customHeight="1" thickBot="1">
      <c r="B9" s="895" t="s">
        <v>173</v>
      </c>
      <c r="C9" s="766">
        <v>39528</v>
      </c>
      <c r="D9" s="766">
        <v>8680</v>
      </c>
      <c r="E9" s="943">
        <f t="shared" ref="E9:E13" si="0">(D9/C9)*100</f>
        <v>21.959117587532891</v>
      </c>
      <c r="F9" s="766">
        <v>42099</v>
      </c>
      <c r="G9" s="943">
        <f t="shared" ref="G9:G13" si="1">((C9-F9)/F9)*100</f>
        <v>-6.1070334212214066</v>
      </c>
      <c r="I9" s="669">
        <f>C9-F9</f>
        <v>-2571</v>
      </c>
    </row>
    <row r="10" spans="2:11" ht="15" customHeight="1" thickBot="1">
      <c r="B10" s="896" t="s">
        <v>306</v>
      </c>
      <c r="C10" s="767">
        <v>17561</v>
      </c>
      <c r="D10" s="768">
        <v>0</v>
      </c>
      <c r="E10" s="943">
        <f t="shared" si="0"/>
        <v>0</v>
      </c>
      <c r="F10" s="769">
        <v>23199</v>
      </c>
      <c r="G10" s="943">
        <f t="shared" si="1"/>
        <v>-24.302771671192723</v>
      </c>
    </row>
    <row r="11" spans="2:11" ht="17.25" customHeight="1" thickBot="1">
      <c r="B11" s="897" t="s">
        <v>174</v>
      </c>
      <c r="C11" s="770">
        <v>204623.97399999999</v>
      </c>
      <c r="D11" s="771">
        <v>10216.523999999999</v>
      </c>
      <c r="E11" s="944">
        <f t="shared" si="0"/>
        <v>4.9928284551838491</v>
      </c>
      <c r="F11" s="771">
        <v>238907.41200000001</v>
      </c>
      <c r="G11" s="944">
        <f t="shared" si="1"/>
        <v>-14.350093918392126</v>
      </c>
      <c r="K11" s="891"/>
    </row>
    <row r="12" spans="2:11" ht="15" customHeight="1" thickBot="1">
      <c r="B12" s="894" t="s">
        <v>175</v>
      </c>
      <c r="C12" s="765">
        <v>79672.25</v>
      </c>
      <c r="D12" s="765">
        <v>16118.832</v>
      </c>
      <c r="E12" s="943">
        <f t="shared" si="0"/>
        <v>20.231425621844494</v>
      </c>
      <c r="F12" s="765">
        <v>67093.290999999997</v>
      </c>
      <c r="G12" s="943">
        <f t="shared" si="1"/>
        <v>18.748460259610759</v>
      </c>
    </row>
    <row r="13" spans="2:11" ht="15" customHeight="1" thickBot="1">
      <c r="B13" s="894" t="s">
        <v>176</v>
      </c>
      <c r="C13" s="765">
        <f t="shared" ref="C13:D13" si="2">C11+C12</f>
        <v>284296.22399999999</v>
      </c>
      <c r="D13" s="765">
        <f t="shared" si="2"/>
        <v>26335.356</v>
      </c>
      <c r="E13" s="945">
        <f t="shared" si="0"/>
        <v>9.2633506099609679</v>
      </c>
      <c r="F13" s="765">
        <f t="shared" ref="F13" si="3">F11+F12</f>
        <v>306000.70299999998</v>
      </c>
      <c r="G13" s="945">
        <f t="shared" si="1"/>
        <v>-7.0929506982211068</v>
      </c>
    </row>
    <row r="16" spans="2:11" ht="15.75">
      <c r="B16" s="588" t="s">
        <v>307</v>
      </c>
    </row>
    <row r="18" spans="1:17" ht="33" customHeight="1" thickBot="1">
      <c r="B18" s="1325" t="s">
        <v>442</v>
      </c>
      <c r="C18" s="1325"/>
      <c r="D18" s="1325"/>
      <c r="E18" s="1325"/>
      <c r="F18" s="1325"/>
      <c r="G18" s="1325"/>
      <c r="L18" s="122"/>
      <c r="M18" s="122"/>
    </row>
    <row r="19" spans="1:17" ht="24.75" customHeight="1" thickBot="1">
      <c r="B19" s="1321" t="s">
        <v>177</v>
      </c>
      <c r="C19" s="1334" t="s">
        <v>439</v>
      </c>
      <c r="D19" s="1335"/>
      <c r="E19" s="1336"/>
      <c r="F19" s="1337" t="s">
        <v>440</v>
      </c>
      <c r="G19" s="1321" t="s">
        <v>441</v>
      </c>
      <c r="K19" s="122"/>
      <c r="L19" s="122"/>
      <c r="M19" s="122"/>
    </row>
    <row r="20" spans="1:17" ht="21" customHeight="1" thickBot="1">
      <c r="B20" s="1333"/>
      <c r="C20" s="929" t="s">
        <v>313</v>
      </c>
      <c r="D20" s="929" t="s">
        <v>322</v>
      </c>
      <c r="E20" s="929" t="s">
        <v>323</v>
      </c>
      <c r="F20" s="1338"/>
      <c r="G20" s="1322"/>
      <c r="K20" s="122"/>
      <c r="L20" s="122"/>
      <c r="M20" s="946"/>
    </row>
    <row r="21" spans="1:17" ht="15.75" thickBot="1">
      <c r="B21" s="586" t="s">
        <v>171</v>
      </c>
      <c r="C21" s="765">
        <v>24279.154999999999</v>
      </c>
      <c r="D21" s="772">
        <v>0</v>
      </c>
      <c r="E21" s="942">
        <f>(D21/C21)*100</f>
        <v>0</v>
      </c>
      <c r="F21" s="765">
        <v>32376.738000000001</v>
      </c>
      <c r="G21" s="942">
        <f>((C21-F21)/F21)*100</f>
        <v>-25.010496733796966</v>
      </c>
      <c r="I21" s="703" t="s">
        <v>178</v>
      </c>
      <c r="K21" s="122"/>
      <c r="L21" s="122"/>
      <c r="M21" s="122"/>
    </row>
    <row r="22" spans="1:17" ht="15.75" thickBot="1">
      <c r="B22" s="586" t="s">
        <v>173</v>
      </c>
      <c r="C22" s="765">
        <v>119436</v>
      </c>
      <c r="D22" s="772">
        <v>0</v>
      </c>
      <c r="E22" s="943">
        <f t="shared" ref="E22:E26" si="4">(D22/C22)*100</f>
        <v>0</v>
      </c>
      <c r="F22" s="765">
        <v>144922</v>
      </c>
      <c r="G22" s="943">
        <f t="shared" ref="G22:G26" si="5">((C22-F22)/F22)*100</f>
        <v>-17.586011785650214</v>
      </c>
      <c r="I22" s="669">
        <f>C22-F22</f>
        <v>-25486</v>
      </c>
      <c r="L22" s="122"/>
      <c r="M22" s="122"/>
    </row>
    <row r="23" spans="1:17" ht="15.75" thickBot="1">
      <c r="B23" s="587" t="s">
        <v>306</v>
      </c>
      <c r="C23" s="769">
        <v>44681</v>
      </c>
      <c r="D23" s="773">
        <v>0</v>
      </c>
      <c r="E23" s="943">
        <f t="shared" si="4"/>
        <v>0</v>
      </c>
      <c r="F23" s="769">
        <v>45865</v>
      </c>
      <c r="G23" s="943">
        <f t="shared" si="5"/>
        <v>-2.5814891529488717</v>
      </c>
    </row>
    <row r="24" spans="1:17" ht="15.75" thickBot="1">
      <c r="B24" s="586" t="s">
        <v>174</v>
      </c>
      <c r="C24" s="765">
        <v>11603.938</v>
      </c>
      <c r="D24" s="774">
        <v>35.293999999999997</v>
      </c>
      <c r="E24" s="944">
        <f t="shared" si="4"/>
        <v>0.30415536518723213</v>
      </c>
      <c r="F24" s="765">
        <v>11960.508</v>
      </c>
      <c r="G24" s="944">
        <f t="shared" si="5"/>
        <v>-2.9812278876449034</v>
      </c>
    </row>
    <row r="25" spans="1:17" ht="15.75" thickBot="1">
      <c r="B25" s="586" t="s">
        <v>175</v>
      </c>
      <c r="C25" s="765">
        <v>3680.51</v>
      </c>
      <c r="D25" s="774">
        <v>35.055999999999997</v>
      </c>
      <c r="E25" s="943">
        <f t="shared" si="4"/>
        <v>0.95247669480588282</v>
      </c>
      <c r="F25" s="765">
        <v>3743.942</v>
      </c>
      <c r="G25" s="943">
        <f t="shared" si="5"/>
        <v>-1.6942570157336783</v>
      </c>
    </row>
    <row r="26" spans="1:17" ht="15.75" thickBot="1">
      <c r="B26" s="586" t="s">
        <v>176</v>
      </c>
      <c r="C26" s="765">
        <f t="shared" ref="C26:D26" si="6">C24+C25</f>
        <v>15284.448</v>
      </c>
      <c r="D26" s="775">
        <f t="shared" si="6"/>
        <v>70.349999999999994</v>
      </c>
      <c r="E26" s="945">
        <f t="shared" si="4"/>
        <v>0.46027177428978788</v>
      </c>
      <c r="F26" s="765">
        <f>F24+F25</f>
        <v>15704.45</v>
      </c>
      <c r="G26" s="945">
        <f t="shared" si="5"/>
        <v>-2.6744139399979012</v>
      </c>
      <c r="Q26" s="1174"/>
    </row>
    <row r="27" spans="1:17" ht="16.5" customHeight="1">
      <c r="B27" s="1323"/>
      <c r="C27" s="1323"/>
      <c r="D27" s="1323"/>
      <c r="E27" s="1323"/>
      <c r="F27" s="1323"/>
      <c r="G27" s="1323"/>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6"/>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24"/>
      <c r="E32" s="1324"/>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6"/>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24"/>
      <c r="D43" s="1324"/>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2"/>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91"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39" t="s">
        <v>443</v>
      </c>
      <c r="C2" s="1339"/>
      <c r="D2" s="1339"/>
      <c r="E2" s="1339"/>
      <c r="F2" s="1339"/>
      <c r="G2" s="1339"/>
      <c r="H2" s="1339"/>
      <c r="I2" s="1339"/>
      <c r="J2" s="1339"/>
      <c r="K2" s="1339"/>
      <c r="L2" s="1339"/>
      <c r="M2" s="1339"/>
      <c r="N2" s="1339"/>
      <c r="O2" s="1339"/>
      <c r="P2" s="1339"/>
      <c r="Q2" s="1339"/>
      <c r="R2" s="1339"/>
      <c r="S2" s="1339"/>
      <c r="T2" s="1339"/>
      <c r="U2" s="1339"/>
      <c r="V2" s="1339"/>
      <c r="W2" s="1339"/>
      <c r="X2" s="1339"/>
      <c r="Y2" s="1339"/>
    </row>
    <row r="3" spans="2:25" ht="15.75" customHeight="1">
      <c r="B3" s="1340" t="s">
        <v>444</v>
      </c>
      <c r="C3" s="1340"/>
      <c r="D3" s="1340"/>
      <c r="E3" s="1340"/>
      <c r="F3" s="1340"/>
      <c r="G3" s="1340"/>
      <c r="Q3" s="607"/>
    </row>
    <row r="4" spans="2:25" ht="4.5" customHeight="1">
      <c r="B4" s="608"/>
      <c r="C4" s="608"/>
      <c r="D4" s="606"/>
      <c r="E4" s="606"/>
    </row>
    <row r="5" spans="2:25" ht="15.75" thickBot="1">
      <c r="B5" s="609" t="s">
        <v>179</v>
      </c>
      <c r="C5" s="1341" t="s">
        <v>180</v>
      </c>
      <c r="D5" s="1341"/>
      <c r="E5" s="610"/>
      <c r="F5" s="610"/>
      <c r="G5" s="609" t="s">
        <v>181</v>
      </c>
      <c r="H5" s="611" t="s">
        <v>182</v>
      </c>
      <c r="I5" s="997"/>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8" t="s">
        <v>189</v>
      </c>
      <c r="J6" s="647" t="s">
        <v>190</v>
      </c>
      <c r="L6" s="614" t="s">
        <v>187</v>
      </c>
      <c r="M6" s="615" t="s">
        <v>188</v>
      </c>
      <c r="N6" s="616" t="s">
        <v>191</v>
      </c>
      <c r="O6" s="647" t="s">
        <v>190</v>
      </c>
      <c r="Q6" s="618" t="s">
        <v>187</v>
      </c>
      <c r="R6" s="619" t="s">
        <v>188</v>
      </c>
      <c r="S6" s="620" t="s">
        <v>191</v>
      </c>
      <c r="T6" s="673" t="s">
        <v>190</v>
      </c>
    </row>
    <row r="7" spans="2:25" ht="15.75">
      <c r="B7" s="776" t="s">
        <v>204</v>
      </c>
      <c r="C7" s="621">
        <v>8043.67</v>
      </c>
      <c r="D7" s="621">
        <v>5308</v>
      </c>
      <c r="E7" s="919">
        <v>2.3464395898287997</v>
      </c>
      <c r="G7" s="622" t="s">
        <v>192</v>
      </c>
      <c r="H7" s="623">
        <v>1667.768</v>
      </c>
      <c r="I7" s="623">
        <v>8016</v>
      </c>
      <c r="J7" s="898">
        <v>3.2192316007288677</v>
      </c>
      <c r="L7" s="776" t="s">
        <v>192</v>
      </c>
      <c r="M7" s="621">
        <v>232117.984</v>
      </c>
      <c r="N7" s="621">
        <v>61088.472999999998</v>
      </c>
      <c r="O7" s="761">
        <v>3.799701852099004</v>
      </c>
      <c r="Q7" s="622" t="s">
        <v>193</v>
      </c>
      <c r="R7" s="623">
        <v>41457.082000000002</v>
      </c>
      <c r="S7" s="623">
        <v>11103.450999999999</v>
      </c>
      <c r="T7" s="671">
        <v>3.7337114380024738</v>
      </c>
    </row>
    <row r="8" spans="2:25" ht="15.75">
      <c r="B8" s="622" t="s">
        <v>192</v>
      </c>
      <c r="C8" s="623">
        <v>6918.5079999999998</v>
      </c>
      <c r="D8" s="623">
        <v>14303</v>
      </c>
      <c r="E8" s="898">
        <v>2.609707943898794</v>
      </c>
      <c r="G8" s="622" t="s">
        <v>194</v>
      </c>
      <c r="H8" s="623">
        <v>1230.223</v>
      </c>
      <c r="I8" s="623">
        <v>6517</v>
      </c>
      <c r="J8" s="898">
        <v>2.6945778712312864</v>
      </c>
      <c r="L8" s="622" t="s">
        <v>195</v>
      </c>
      <c r="M8" s="623">
        <v>118997.916</v>
      </c>
      <c r="N8" s="623">
        <v>33927.180999999997</v>
      </c>
      <c r="O8" s="671">
        <v>3.5074507369179893</v>
      </c>
      <c r="Q8" s="622" t="s">
        <v>195</v>
      </c>
      <c r="R8" s="623">
        <v>38970.822</v>
      </c>
      <c r="S8" s="623">
        <v>10986.192999999999</v>
      </c>
      <c r="T8" s="671">
        <v>3.5472544492892126</v>
      </c>
    </row>
    <row r="9" spans="2:25" ht="16.5" thickBot="1">
      <c r="B9" s="622" t="s">
        <v>202</v>
      </c>
      <c r="C9" s="623">
        <v>3715.0639999999999</v>
      </c>
      <c r="D9" s="623">
        <v>2815</v>
      </c>
      <c r="E9" s="898">
        <v>2.3785253908813453</v>
      </c>
      <c r="G9" s="1113" t="s">
        <v>308</v>
      </c>
      <c r="H9" s="999">
        <v>585.73500000000001</v>
      </c>
      <c r="I9" s="999">
        <v>3028</v>
      </c>
      <c r="J9" s="1135">
        <v>2.9818412291151226</v>
      </c>
      <c r="L9" s="622" t="s">
        <v>308</v>
      </c>
      <c r="M9" s="623">
        <v>71587.985000000001</v>
      </c>
      <c r="N9" s="623">
        <v>22941.938999999998</v>
      </c>
      <c r="O9" s="671">
        <v>3.1203981930210869</v>
      </c>
      <c r="Q9" s="622" t="s">
        <v>199</v>
      </c>
      <c r="R9" s="623">
        <v>33904.660000000003</v>
      </c>
      <c r="S9" s="623">
        <v>6222.2529999999997</v>
      </c>
      <c r="T9" s="671">
        <v>5.4489362615117072</v>
      </c>
    </row>
    <row r="10" spans="2:25" ht="16.5" thickBot="1">
      <c r="B10" s="622" t="s">
        <v>200</v>
      </c>
      <c r="C10" s="623">
        <v>1852.7080000000001</v>
      </c>
      <c r="D10" s="623">
        <v>2883</v>
      </c>
      <c r="E10" s="898">
        <v>2.955452257057992</v>
      </c>
      <c r="G10" s="1000" t="s">
        <v>324</v>
      </c>
      <c r="H10" s="626">
        <v>3483.7260000000001</v>
      </c>
      <c r="I10" s="626">
        <v>17561</v>
      </c>
      <c r="J10" s="1001">
        <v>2.9748662101544507</v>
      </c>
      <c r="L10" s="622" t="s">
        <v>194</v>
      </c>
      <c r="M10" s="623">
        <v>65423.813999999998</v>
      </c>
      <c r="N10" s="623">
        <v>16536.260999999999</v>
      </c>
      <c r="O10" s="671">
        <v>3.9563849409488641</v>
      </c>
      <c r="Q10" s="622" t="s">
        <v>194</v>
      </c>
      <c r="R10" s="623">
        <v>22722.117999999999</v>
      </c>
      <c r="S10" s="623">
        <v>6356.5479999999998</v>
      </c>
      <c r="T10" s="671">
        <v>3.5746002389976446</v>
      </c>
    </row>
    <row r="11" spans="2:25" ht="15.75">
      <c r="B11" s="622" t="s">
        <v>383</v>
      </c>
      <c r="C11" s="623">
        <v>1621.2639999999999</v>
      </c>
      <c r="D11" s="623">
        <v>785</v>
      </c>
      <c r="E11" s="898">
        <v>4.337133838046066</v>
      </c>
      <c r="H11" s="122"/>
      <c r="I11" s="122"/>
      <c r="J11" s="122"/>
      <c r="L11" s="622" t="s">
        <v>201</v>
      </c>
      <c r="M11" s="623">
        <v>39863.135000000002</v>
      </c>
      <c r="N11" s="623">
        <v>8952.2520000000004</v>
      </c>
      <c r="O11" s="671">
        <v>4.4528611348295382</v>
      </c>
      <c r="Q11" s="622" t="s">
        <v>196</v>
      </c>
      <c r="R11" s="623">
        <v>19540.702000000001</v>
      </c>
      <c r="S11" s="623">
        <v>4560.8540000000003</v>
      </c>
      <c r="T11" s="671">
        <v>4.2844392738728319</v>
      </c>
    </row>
    <row r="12" spans="2:25" ht="15.75">
      <c r="B12" s="622" t="s">
        <v>194</v>
      </c>
      <c r="C12" s="623">
        <v>1230.223</v>
      </c>
      <c r="D12" s="623">
        <v>6517</v>
      </c>
      <c r="E12" s="898">
        <v>2.6945778712312864</v>
      </c>
      <c r="G12" s="122"/>
      <c r="H12" s="122"/>
      <c r="I12" s="122"/>
      <c r="J12" s="122"/>
      <c r="L12" s="622" t="s">
        <v>199</v>
      </c>
      <c r="M12" s="623">
        <v>38710.434000000001</v>
      </c>
      <c r="N12" s="623">
        <v>6055.8509999999997</v>
      </c>
      <c r="O12" s="671">
        <v>6.3922368631592823</v>
      </c>
      <c r="Q12" s="622" t="s">
        <v>308</v>
      </c>
      <c r="R12" s="623">
        <v>16667.076000000001</v>
      </c>
      <c r="S12" s="623">
        <v>6745.7719999999999</v>
      </c>
      <c r="T12" s="671">
        <v>2.4707440453071943</v>
      </c>
    </row>
    <row r="13" spans="2:25" ht="16.5" thickBot="1">
      <c r="B13" s="622" t="s">
        <v>198</v>
      </c>
      <c r="C13" s="623">
        <v>993.19</v>
      </c>
      <c r="D13" s="623">
        <v>2390</v>
      </c>
      <c r="E13" s="898">
        <v>2.6612451601666649</v>
      </c>
      <c r="G13" s="122"/>
      <c r="H13" s="122"/>
      <c r="I13" s="122"/>
      <c r="J13" s="122"/>
      <c r="L13" s="622" t="s">
        <v>202</v>
      </c>
      <c r="M13" s="623">
        <v>25556.842000000001</v>
      </c>
      <c r="N13" s="623">
        <v>7621.3190000000004</v>
      </c>
      <c r="O13" s="671">
        <v>3.3533358202169468</v>
      </c>
      <c r="Q13" s="622" t="s">
        <v>201</v>
      </c>
      <c r="R13" s="623">
        <v>10481.099</v>
      </c>
      <c r="S13" s="623">
        <v>2895.1390000000001</v>
      </c>
      <c r="T13" s="671">
        <v>3.6202403407919275</v>
      </c>
    </row>
    <row r="14" spans="2:25" ht="16.5" thickBot="1">
      <c r="B14" s="1000" t="s">
        <v>324</v>
      </c>
      <c r="C14" s="626">
        <v>26696.81</v>
      </c>
      <c r="D14" s="626">
        <v>39528</v>
      </c>
      <c r="E14" s="1001">
        <v>2.5854298558310203</v>
      </c>
      <c r="G14" s="122"/>
      <c r="H14" s="122"/>
      <c r="I14" s="122"/>
      <c r="J14" s="122"/>
      <c r="L14" s="622" t="s">
        <v>361</v>
      </c>
      <c r="M14" s="623">
        <v>22541.513999999999</v>
      </c>
      <c r="N14" s="623">
        <v>4005.2849999999999</v>
      </c>
      <c r="O14" s="671">
        <v>5.6279425808650325</v>
      </c>
      <c r="Q14" s="622" t="s">
        <v>192</v>
      </c>
      <c r="R14" s="623">
        <v>9329.5380000000005</v>
      </c>
      <c r="S14" s="623">
        <v>2807.0459999999998</v>
      </c>
      <c r="T14" s="671">
        <v>3.3236142193608518</v>
      </c>
    </row>
    <row r="15" spans="2:25" ht="15.75">
      <c r="B15" s="122"/>
      <c r="C15" s="122"/>
      <c r="D15" s="122"/>
      <c r="E15" s="122"/>
      <c r="F15" s="868"/>
      <c r="L15" s="622" t="s">
        <v>193</v>
      </c>
      <c r="M15" s="623">
        <v>22315.116000000002</v>
      </c>
      <c r="N15" s="623">
        <v>5072.25</v>
      </c>
      <c r="O15" s="671">
        <v>4.3994511311548132</v>
      </c>
      <c r="Q15" s="622" t="s">
        <v>343</v>
      </c>
      <c r="R15" s="623">
        <v>7945.9409999999998</v>
      </c>
      <c r="S15" s="623">
        <v>1929.355</v>
      </c>
      <c r="T15" s="671">
        <v>4.1184442469115323</v>
      </c>
    </row>
    <row r="16" spans="2:25" ht="15.75">
      <c r="B16" s="122"/>
      <c r="C16" s="122"/>
      <c r="D16" s="122"/>
      <c r="E16" s="122"/>
      <c r="F16" s="683"/>
      <c r="L16" s="622" t="s">
        <v>197</v>
      </c>
      <c r="M16" s="623">
        <v>21210.072</v>
      </c>
      <c r="N16" s="623">
        <v>5473.1850000000004</v>
      </c>
      <c r="O16" s="671">
        <v>3.875270432115852</v>
      </c>
      <c r="Q16" s="622" t="s">
        <v>202</v>
      </c>
      <c r="R16" s="623">
        <v>7776.058</v>
      </c>
      <c r="S16" s="623">
        <v>2169.8240000000001</v>
      </c>
      <c r="T16" s="671">
        <v>3.5837275281313139</v>
      </c>
    </row>
    <row r="17" spans="2:20" ht="15.75">
      <c r="B17" s="122"/>
      <c r="C17" s="122"/>
      <c r="D17" s="122"/>
      <c r="E17" s="122"/>
      <c r="L17" s="622" t="s">
        <v>209</v>
      </c>
      <c r="M17" s="623">
        <v>18824.565999999999</v>
      </c>
      <c r="N17" s="623">
        <v>6413.2039999999997</v>
      </c>
      <c r="O17" s="671">
        <v>2.9352825826217286</v>
      </c>
      <c r="Q17" s="622" t="s">
        <v>208</v>
      </c>
      <c r="R17" s="623">
        <v>6823.1760000000004</v>
      </c>
      <c r="S17" s="623">
        <v>2320.04</v>
      </c>
      <c r="T17" s="671">
        <v>2.9409734314925609</v>
      </c>
    </row>
    <row r="18" spans="2:20" ht="15.75">
      <c r="B18" s="122"/>
      <c r="C18" s="122"/>
      <c r="D18" s="122"/>
      <c r="E18" s="122"/>
      <c r="L18" s="622" t="s">
        <v>206</v>
      </c>
      <c r="M18" s="623">
        <v>16463.116999999998</v>
      </c>
      <c r="N18" s="623">
        <v>4185.8990000000003</v>
      </c>
      <c r="O18" s="671">
        <v>3.9329943221276951</v>
      </c>
      <c r="Q18" s="622" t="s">
        <v>213</v>
      </c>
      <c r="R18" s="623">
        <v>5239.53</v>
      </c>
      <c r="S18" s="623">
        <v>1981.133</v>
      </c>
      <c r="T18" s="671">
        <v>2.6447139086573186</v>
      </c>
    </row>
    <row r="19" spans="2:20" ht="15.75">
      <c r="B19" s="122"/>
      <c r="C19" s="122"/>
      <c r="D19" s="122"/>
      <c r="E19" s="122"/>
      <c r="L19" s="622" t="s">
        <v>200</v>
      </c>
      <c r="M19" s="623">
        <v>11029.825000000001</v>
      </c>
      <c r="N19" s="623">
        <v>4039.9520000000002</v>
      </c>
      <c r="O19" s="671">
        <v>2.7301871408373168</v>
      </c>
      <c r="Q19" s="622" t="s">
        <v>212</v>
      </c>
      <c r="R19" s="623">
        <v>5083.0829999999996</v>
      </c>
      <c r="S19" s="623">
        <v>1335.259</v>
      </c>
      <c r="T19" s="671">
        <v>3.8068142585071509</v>
      </c>
    </row>
    <row r="20" spans="2:20" ht="15.75">
      <c r="B20" s="122"/>
      <c r="C20" s="122"/>
      <c r="D20" s="122"/>
      <c r="E20" s="122"/>
      <c r="L20" s="622" t="s">
        <v>207</v>
      </c>
      <c r="M20" s="623">
        <v>11006.132</v>
      </c>
      <c r="N20" s="623">
        <v>2805.1060000000002</v>
      </c>
      <c r="O20" s="671">
        <v>3.9236064519486962</v>
      </c>
      <c r="Q20" s="622" t="s">
        <v>203</v>
      </c>
      <c r="R20" s="623">
        <v>4957.527</v>
      </c>
      <c r="S20" s="623">
        <v>2512.9119999999998</v>
      </c>
      <c r="T20" s="671">
        <v>1.9728215711493282</v>
      </c>
    </row>
    <row r="21" spans="2:20" ht="15.75">
      <c r="B21" s="122"/>
      <c r="C21" s="122"/>
      <c r="D21" s="122"/>
      <c r="E21" s="122"/>
      <c r="L21" s="622" t="s">
        <v>362</v>
      </c>
      <c r="M21" s="623">
        <v>8640.9500000000007</v>
      </c>
      <c r="N21" s="623">
        <v>2819.085</v>
      </c>
      <c r="O21" s="671">
        <v>3.0651612136562041</v>
      </c>
      <c r="Q21" s="622" t="s">
        <v>209</v>
      </c>
      <c r="R21" s="623">
        <v>4742.4759999999997</v>
      </c>
      <c r="S21" s="623">
        <v>1763.8989999999999</v>
      </c>
      <c r="T21" s="671">
        <v>2.6886323990205789</v>
      </c>
    </row>
    <row r="22" spans="2:20" ht="15.75">
      <c r="B22" s="122"/>
      <c r="C22" s="122"/>
      <c r="D22" s="122"/>
      <c r="E22" s="122"/>
      <c r="F22" s="122"/>
      <c r="G22" s="122"/>
      <c r="H22" s="122"/>
      <c r="I22" s="1002"/>
      <c r="L22" s="622" t="s">
        <v>196</v>
      </c>
      <c r="M22" s="623">
        <v>7916.8029999999999</v>
      </c>
      <c r="N22" s="623">
        <v>1742.739</v>
      </c>
      <c r="O22" s="671">
        <v>4.5427358887360638</v>
      </c>
      <c r="Q22" s="622" t="s">
        <v>360</v>
      </c>
      <c r="R22" s="623">
        <v>4008.7860000000001</v>
      </c>
      <c r="S22" s="623">
        <v>1173.5640000000001</v>
      </c>
      <c r="T22" s="671">
        <v>3.4159074409235455</v>
      </c>
    </row>
    <row r="23" spans="2:20" ht="15.75">
      <c r="B23" s="122"/>
      <c r="C23" s="122"/>
      <c r="D23" s="122"/>
      <c r="E23" s="122"/>
      <c r="F23" s="122"/>
      <c r="G23" s="122"/>
      <c r="H23" s="122"/>
      <c r="I23" s="122"/>
      <c r="J23" s="122"/>
      <c r="L23" s="622" t="s">
        <v>210</v>
      </c>
      <c r="M23" s="623">
        <v>4961.0940000000001</v>
      </c>
      <c r="N23" s="623">
        <v>1992.6030000000001</v>
      </c>
      <c r="O23" s="671">
        <v>2.4897553601996987</v>
      </c>
      <c r="Q23" s="622" t="s">
        <v>210</v>
      </c>
      <c r="R23" s="623">
        <v>3880.3029999999999</v>
      </c>
      <c r="S23" s="623">
        <v>1057.6179999999999</v>
      </c>
      <c r="T23" s="671">
        <v>3.6689078665453878</v>
      </c>
    </row>
    <row r="24" spans="2:20" ht="15.75">
      <c r="F24" s="122"/>
      <c r="G24" s="122"/>
      <c r="H24" s="122"/>
      <c r="I24" s="122"/>
      <c r="J24" s="122"/>
      <c r="L24" s="622" t="s">
        <v>205</v>
      </c>
      <c r="M24" s="623">
        <v>4909.4269999999997</v>
      </c>
      <c r="N24" s="623">
        <v>1264.5509999999999</v>
      </c>
      <c r="O24" s="671">
        <v>3.8823479638227325</v>
      </c>
      <c r="Q24" s="622" t="s">
        <v>206</v>
      </c>
      <c r="R24" s="623">
        <v>3585.6590000000001</v>
      </c>
      <c r="S24" s="623">
        <v>924.94500000000005</v>
      </c>
      <c r="T24" s="671">
        <v>3.8766186097551745</v>
      </c>
    </row>
    <row r="25" spans="2:20" ht="15.75">
      <c r="B25" s="122"/>
      <c r="C25" s="122"/>
      <c r="D25" s="122"/>
      <c r="E25" s="122"/>
      <c r="F25" s="122"/>
      <c r="G25" s="122"/>
      <c r="H25" s="122"/>
      <c r="I25" s="122"/>
      <c r="J25" s="122"/>
      <c r="K25" s="122"/>
      <c r="L25" s="622" t="s">
        <v>198</v>
      </c>
      <c r="M25" s="623">
        <v>4741.4660000000003</v>
      </c>
      <c r="N25" s="623">
        <v>2020.146</v>
      </c>
      <c r="O25" s="671">
        <v>2.3470907548266315</v>
      </c>
      <c r="Q25" s="622" t="s">
        <v>211</v>
      </c>
      <c r="R25" s="623">
        <v>2905.029</v>
      </c>
      <c r="S25" s="623">
        <v>948.33</v>
      </c>
      <c r="T25" s="671">
        <v>3.0633102401062922</v>
      </c>
    </row>
    <row r="26" spans="2:20" ht="15.75">
      <c r="B26" s="122"/>
      <c r="C26" s="122"/>
      <c r="D26" s="122"/>
      <c r="E26" s="122"/>
      <c r="F26" s="122"/>
      <c r="G26" s="122"/>
      <c r="H26" s="122"/>
      <c r="I26" s="122"/>
      <c r="J26" s="122"/>
      <c r="K26" s="122"/>
      <c r="L26" s="622" t="s">
        <v>360</v>
      </c>
      <c r="M26" s="623">
        <v>3930.2730000000001</v>
      </c>
      <c r="N26" s="623">
        <v>1222.8800000000001</v>
      </c>
      <c r="O26" s="671">
        <v>3.2139482205940073</v>
      </c>
      <c r="Q26" s="622" t="s">
        <v>361</v>
      </c>
      <c r="R26" s="623">
        <v>2865.1930000000002</v>
      </c>
      <c r="S26" s="623">
        <v>687.95</v>
      </c>
      <c r="T26" s="671">
        <v>4.1648273857111713</v>
      </c>
    </row>
    <row r="27" spans="2:20" ht="16.5" thickBot="1">
      <c r="B27" s="122"/>
      <c r="C27" s="122"/>
      <c r="D27" s="122"/>
      <c r="E27" s="122"/>
      <c r="F27" s="122"/>
      <c r="G27" s="122"/>
      <c r="H27" s="122"/>
      <c r="I27" s="122"/>
      <c r="J27" s="122"/>
      <c r="K27" s="122"/>
      <c r="L27" s="1113" t="s">
        <v>212</v>
      </c>
      <c r="M27" s="999">
        <v>3085.4070000000002</v>
      </c>
      <c r="N27" s="999">
        <v>773.73400000000004</v>
      </c>
      <c r="O27" s="1114">
        <v>3.9876843979972447</v>
      </c>
      <c r="Q27" s="622" t="s">
        <v>385</v>
      </c>
      <c r="R27" s="623">
        <v>2299.19</v>
      </c>
      <c r="S27" s="623">
        <v>587.08799999999997</v>
      </c>
      <c r="T27" s="671">
        <v>3.9162612759926967</v>
      </c>
    </row>
    <row r="28" spans="2:20" ht="16.5" thickBot="1">
      <c r="B28" s="122"/>
      <c r="C28" s="122"/>
      <c r="D28" s="122"/>
      <c r="E28" s="122"/>
      <c r="F28" s="122"/>
      <c r="G28" s="122"/>
      <c r="H28" s="122"/>
      <c r="I28" s="122"/>
      <c r="J28" s="122"/>
      <c r="K28" s="122"/>
      <c r="L28" s="1000" t="s">
        <v>324</v>
      </c>
      <c r="M28" s="626">
        <v>766224.05</v>
      </c>
      <c r="N28" s="626">
        <v>204623.97399999999</v>
      </c>
      <c r="O28" s="760">
        <v>3.7445468144412057</v>
      </c>
      <c r="Q28" s="1000" t="s">
        <v>324</v>
      </c>
      <c r="R28" s="626">
        <v>279606.43599999999</v>
      </c>
      <c r="S28" s="626">
        <v>79672.25</v>
      </c>
      <c r="T28" s="760">
        <v>3.5094582618163788</v>
      </c>
    </row>
    <row r="29" spans="2:20">
      <c r="B29" s="122"/>
      <c r="C29" s="122"/>
      <c r="D29" s="122"/>
      <c r="E29" s="122"/>
      <c r="F29" s="122"/>
      <c r="G29" s="122"/>
      <c r="H29" s="122"/>
      <c r="I29" s="122"/>
      <c r="J29" s="122"/>
      <c r="K29" s="122"/>
      <c r="L29" s="122"/>
      <c r="M29" s="122"/>
      <c r="N29" s="122"/>
      <c r="O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row>
    <row r="78" spans="2:20">
      <c r="B78" s="122"/>
      <c r="C78" s="122"/>
      <c r="D78" s="122"/>
      <c r="E78" s="122"/>
      <c r="F78" s="122"/>
      <c r="G78" s="122"/>
      <c r="H78" s="122"/>
      <c r="I78" s="122"/>
      <c r="J78" s="122"/>
      <c r="K78" s="122"/>
      <c r="L78" s="122"/>
    </row>
    <row r="79" spans="2:20">
      <c r="B79" s="122"/>
      <c r="C79" s="122"/>
      <c r="D79" s="122"/>
      <c r="E79" s="122"/>
      <c r="F79" s="122"/>
      <c r="G79" s="122"/>
      <c r="H79" s="122"/>
      <c r="I79" s="122"/>
      <c r="J79" s="122"/>
      <c r="K79" s="122"/>
      <c r="L79" s="122"/>
    </row>
    <row r="80" spans="2:20">
      <c r="B80" s="122"/>
      <c r="C80" s="122"/>
      <c r="D80" s="122"/>
      <c r="E80" s="122"/>
      <c r="F80" s="122"/>
      <c r="G80" s="122"/>
      <c r="H80" s="122"/>
      <c r="I80" s="122"/>
      <c r="J80" s="122"/>
      <c r="K80" s="122"/>
      <c r="L80" s="122"/>
    </row>
    <row r="81" spans="2:12">
      <c r="B81" s="122"/>
      <c r="C81" s="122"/>
      <c r="D81" s="122"/>
      <c r="E81" s="122"/>
      <c r="F81" s="122"/>
      <c r="G81" s="122"/>
      <c r="H81" s="122"/>
      <c r="I81" s="122"/>
      <c r="J81" s="122"/>
      <c r="K81" s="122"/>
      <c r="L81" s="122"/>
    </row>
    <row r="82" spans="2:12">
      <c r="B82" s="122"/>
      <c r="C82" s="122"/>
      <c r="D82" s="122"/>
      <c r="E82" s="122"/>
      <c r="F82" s="122"/>
      <c r="G82" s="122"/>
      <c r="H82" s="122"/>
      <c r="I82" s="122"/>
      <c r="J82" s="122"/>
      <c r="K82" s="122"/>
      <c r="L82" s="122"/>
    </row>
    <row r="83" spans="2:12">
      <c r="B83" s="122"/>
      <c r="C83" s="122"/>
      <c r="D83" s="122"/>
      <c r="E83" s="122"/>
      <c r="F83" s="122"/>
      <c r="G83" s="122"/>
      <c r="H83" s="122"/>
      <c r="I83" s="122"/>
      <c r="J83" s="122"/>
      <c r="K83" s="122"/>
      <c r="L83" s="122"/>
    </row>
    <row r="84" spans="2:12">
      <c r="B84" s="122"/>
      <c r="C84" s="122"/>
      <c r="D84" s="122"/>
      <c r="E84" s="122"/>
      <c r="F84" s="122"/>
      <c r="G84" s="122"/>
      <c r="H84" s="122"/>
      <c r="I84" s="122"/>
      <c r="J84" s="122"/>
      <c r="K84" s="122"/>
      <c r="L84" s="122"/>
    </row>
    <row r="85" spans="2:12">
      <c r="B85" s="122"/>
      <c r="C85" s="122"/>
      <c r="D85" s="122"/>
      <c r="E85" s="122"/>
      <c r="F85" s="122"/>
      <c r="G85" s="122"/>
      <c r="H85" s="122"/>
      <c r="I85" s="122"/>
      <c r="J85" s="122"/>
      <c r="K85" s="122"/>
      <c r="L85" s="122"/>
    </row>
    <row r="86" spans="2:12">
      <c r="B86" s="122"/>
      <c r="C86" s="122"/>
      <c r="D86" s="122"/>
      <c r="E86" s="122"/>
      <c r="F86" s="122"/>
      <c r="G86" s="122"/>
      <c r="H86" s="122"/>
      <c r="I86" s="122"/>
      <c r="J86" s="122"/>
      <c r="K86" s="122"/>
      <c r="L86" s="122"/>
    </row>
    <row r="87" spans="2:12">
      <c r="B87" s="122"/>
      <c r="C87" s="122"/>
      <c r="D87" s="122"/>
      <c r="E87" s="122"/>
      <c r="F87" s="122"/>
      <c r="G87" s="122"/>
      <c r="H87" s="122"/>
      <c r="I87" s="122"/>
      <c r="J87" s="122"/>
      <c r="K87" s="122"/>
      <c r="L87" s="122"/>
    </row>
    <row r="88" spans="2:12">
      <c r="B88" s="122"/>
      <c r="C88" s="122"/>
      <c r="D88" s="122"/>
      <c r="E88" s="122"/>
      <c r="F88" s="122"/>
      <c r="G88" s="122"/>
      <c r="H88" s="122"/>
      <c r="I88" s="122"/>
      <c r="J88" s="122"/>
      <c r="K88" s="122"/>
      <c r="L88" s="122"/>
    </row>
    <row r="89" spans="2:12">
      <c r="B89" s="122"/>
      <c r="C89" s="122"/>
      <c r="D89" s="122"/>
      <c r="E89" s="122"/>
      <c r="F89" s="122"/>
      <c r="G89" s="122"/>
      <c r="H89" s="122"/>
      <c r="I89" s="122"/>
      <c r="J89" s="122"/>
      <c r="K89" s="122"/>
      <c r="L89" s="122"/>
    </row>
    <row r="90" spans="2:12">
      <c r="B90" s="122"/>
      <c r="C90" s="122"/>
      <c r="D90" s="122"/>
      <c r="E90" s="122"/>
      <c r="F90" s="122"/>
      <c r="G90" s="122"/>
      <c r="H90" s="122"/>
      <c r="I90" s="122"/>
      <c r="J90" s="122"/>
      <c r="K90" s="122"/>
      <c r="L90" s="122"/>
    </row>
    <row r="91" spans="2:12">
      <c r="B91" s="122"/>
      <c r="C91" s="122"/>
      <c r="D91" s="122"/>
      <c r="E91" s="122"/>
      <c r="F91" s="122"/>
      <c r="G91" s="122"/>
      <c r="H91" s="122"/>
      <c r="I91" s="122"/>
      <c r="J91" s="122"/>
      <c r="K91" s="122"/>
      <c r="L91" s="122"/>
    </row>
    <row r="92" spans="2:12">
      <c r="B92" s="122"/>
      <c r="C92" s="122"/>
      <c r="D92" s="122"/>
      <c r="E92" s="122"/>
      <c r="F92" s="122"/>
      <c r="G92" s="122"/>
      <c r="H92" s="122"/>
      <c r="I92" s="122"/>
      <c r="J92" s="122"/>
      <c r="K92" s="122"/>
      <c r="L92" s="122"/>
    </row>
    <row r="93" spans="2:12">
      <c r="B93" s="122"/>
      <c r="C93" s="122"/>
      <c r="D93" s="122"/>
      <c r="E93" s="122"/>
      <c r="F93" s="122"/>
      <c r="G93" s="122"/>
      <c r="H93" s="122"/>
      <c r="I93" s="122"/>
      <c r="J93" s="122"/>
      <c r="K93" s="122"/>
      <c r="L93" s="122"/>
    </row>
    <row r="94" spans="2:12">
      <c r="B94" s="122"/>
      <c r="C94" s="122"/>
      <c r="D94" s="122"/>
      <c r="E94" s="122"/>
      <c r="F94" s="122"/>
      <c r="G94" s="122"/>
      <c r="H94" s="122"/>
      <c r="I94" s="122"/>
      <c r="J94" s="122"/>
      <c r="K94" s="122"/>
      <c r="L94" s="122"/>
    </row>
    <row r="95" spans="2:12">
      <c r="B95" s="122"/>
      <c r="C95" s="122"/>
      <c r="D95" s="122"/>
      <c r="E95" s="122"/>
      <c r="F95" s="122"/>
      <c r="G95" s="122"/>
      <c r="H95" s="122"/>
      <c r="I95" s="122"/>
      <c r="J95" s="122"/>
      <c r="K95" s="122"/>
      <c r="L95" s="122"/>
    </row>
    <row r="96" spans="2:12">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F28" sqref="F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39" t="s">
        <v>445</v>
      </c>
      <c r="C2" s="1339"/>
      <c r="D2" s="1339"/>
      <c r="E2" s="1339"/>
      <c r="F2" s="1339"/>
      <c r="G2" s="1339"/>
      <c r="H2" s="1339"/>
      <c r="I2" s="1339"/>
      <c r="J2" s="1339"/>
      <c r="K2" s="1339"/>
      <c r="L2" s="1339"/>
      <c r="M2" s="1339"/>
      <c r="N2" s="1339"/>
      <c r="O2" s="1339"/>
      <c r="P2" s="1339"/>
      <c r="Q2" s="1339"/>
      <c r="R2" s="1339"/>
      <c r="S2" s="1339"/>
      <c r="T2" s="1339"/>
      <c r="U2" s="1339"/>
      <c r="V2" s="1339"/>
      <c r="W2" s="1339"/>
      <c r="X2" s="1339"/>
      <c r="Y2" s="1339"/>
      <c r="Z2" s="1339"/>
      <c r="AA2" s="1339"/>
      <c r="AB2" s="1339"/>
    </row>
    <row r="3" spans="2:28" ht="18" customHeight="1">
      <c r="B3" s="1342" t="s">
        <v>446</v>
      </c>
      <c r="C3" s="1342"/>
      <c r="D3" s="1342"/>
      <c r="E3" s="1342"/>
      <c r="F3" s="1342"/>
      <c r="G3" s="1342"/>
      <c r="H3" s="1342"/>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9"/>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70" t="s">
        <v>207</v>
      </c>
      <c r="C8" s="621">
        <v>12103.514999999999</v>
      </c>
      <c r="D8" s="947">
        <v>22387</v>
      </c>
      <c r="E8" s="948">
        <v>2.3046671570437307</v>
      </c>
      <c r="F8" s="871"/>
      <c r="G8" s="870" t="s">
        <v>210</v>
      </c>
      <c r="H8" s="621">
        <v>4650.9179999999997</v>
      </c>
      <c r="I8" s="947">
        <v>21304</v>
      </c>
      <c r="J8" s="948">
        <v>3.0128848281634228</v>
      </c>
      <c r="K8" s="683"/>
      <c r="L8" s="776" t="s">
        <v>201</v>
      </c>
      <c r="M8" s="621">
        <v>7805.8280000000004</v>
      </c>
      <c r="N8" s="621">
        <v>2648.1909999999998</v>
      </c>
      <c r="O8" s="761">
        <v>2.9476076310205723</v>
      </c>
      <c r="P8" s="683"/>
      <c r="Q8" s="776" t="s">
        <v>308</v>
      </c>
      <c r="R8" s="621">
        <v>4449.0140000000001</v>
      </c>
      <c r="S8" s="621">
        <v>990.096</v>
      </c>
      <c r="T8" s="761">
        <v>4.4935178002941134</v>
      </c>
    </row>
    <row r="9" spans="2:28" ht="15.75">
      <c r="B9" s="624" t="s">
        <v>210</v>
      </c>
      <c r="C9" s="623">
        <v>11430.525</v>
      </c>
      <c r="D9" s="625">
        <v>37915</v>
      </c>
      <c r="E9" s="672">
        <v>2.2518134835471506</v>
      </c>
      <c r="F9" s="872"/>
      <c r="G9" s="624" t="s">
        <v>207</v>
      </c>
      <c r="H9" s="623">
        <v>1243.8989999999999</v>
      </c>
      <c r="I9" s="625">
        <v>6938</v>
      </c>
      <c r="J9" s="672">
        <v>2.8666551438053092</v>
      </c>
      <c r="K9" s="683"/>
      <c r="L9" s="622" t="s">
        <v>195</v>
      </c>
      <c r="M9" s="623">
        <v>6654.7790000000005</v>
      </c>
      <c r="N9" s="623">
        <v>1777.338</v>
      </c>
      <c r="O9" s="671">
        <v>3.7442394187262078</v>
      </c>
      <c r="P9" s="683"/>
      <c r="Q9" s="622" t="s">
        <v>197</v>
      </c>
      <c r="R9" s="623">
        <v>3063.7040000000002</v>
      </c>
      <c r="S9" s="623">
        <v>937.68899999999996</v>
      </c>
      <c r="T9" s="671">
        <v>3.2672922472162949</v>
      </c>
    </row>
    <row r="10" spans="2:28" ht="15.75">
      <c r="B10" s="624" t="s">
        <v>206</v>
      </c>
      <c r="C10" s="623">
        <v>6265.0550000000003</v>
      </c>
      <c r="D10" s="623">
        <v>4097</v>
      </c>
      <c r="E10" s="671">
        <v>2.9744814050253816</v>
      </c>
      <c r="F10" s="871"/>
      <c r="G10" s="1006" t="s">
        <v>214</v>
      </c>
      <c r="H10" s="999">
        <v>1127.2560000000001</v>
      </c>
      <c r="I10" s="1007">
        <v>7040</v>
      </c>
      <c r="J10" s="1008">
        <v>2.5730916196067515</v>
      </c>
      <c r="K10" s="683"/>
      <c r="L10" s="622" t="s">
        <v>197</v>
      </c>
      <c r="M10" s="623">
        <v>5074.1270000000004</v>
      </c>
      <c r="N10" s="623">
        <v>1396.98</v>
      </c>
      <c r="O10" s="671">
        <v>3.6322116279402712</v>
      </c>
      <c r="P10" s="683"/>
      <c r="Q10" s="622" t="s">
        <v>195</v>
      </c>
      <c r="R10" s="623">
        <v>2575.6350000000002</v>
      </c>
      <c r="S10" s="623">
        <v>694.66800000000001</v>
      </c>
      <c r="T10" s="671">
        <v>3.7077208105166788</v>
      </c>
    </row>
    <row r="11" spans="2:28" ht="16.5" thickBot="1">
      <c r="B11" s="624" t="s">
        <v>214</v>
      </c>
      <c r="C11" s="623">
        <v>5003.5420000000004</v>
      </c>
      <c r="D11" s="625">
        <v>14359</v>
      </c>
      <c r="E11" s="672">
        <v>1.9377853547490353</v>
      </c>
      <c r="F11" s="872"/>
      <c r="G11" s="624" t="s">
        <v>212</v>
      </c>
      <c r="H11" s="623">
        <v>968.149</v>
      </c>
      <c r="I11" s="625">
        <v>4237</v>
      </c>
      <c r="J11" s="672">
        <v>3.7860913840570642</v>
      </c>
      <c r="K11" s="683"/>
      <c r="L11" s="622" t="s">
        <v>308</v>
      </c>
      <c r="M11" s="623">
        <v>4239.3410000000003</v>
      </c>
      <c r="N11" s="623">
        <v>901.24800000000005</v>
      </c>
      <c r="O11" s="671">
        <v>4.7038562082800741</v>
      </c>
      <c r="P11" s="683"/>
      <c r="Q11" s="622" t="s">
        <v>212</v>
      </c>
      <c r="R11" s="623">
        <v>1042.8589999999999</v>
      </c>
      <c r="S11" s="623">
        <v>194.45</v>
      </c>
      <c r="T11" s="671">
        <v>5.3631216250964258</v>
      </c>
    </row>
    <row r="12" spans="2:28" ht="16.5" thickBot="1">
      <c r="B12" s="624" t="s">
        <v>308</v>
      </c>
      <c r="C12" s="623">
        <v>4390.0389999999998</v>
      </c>
      <c r="D12" s="625">
        <v>11039</v>
      </c>
      <c r="E12" s="672">
        <v>3.1467918777650663</v>
      </c>
      <c r="F12" s="872"/>
      <c r="G12" s="1105" t="s">
        <v>324</v>
      </c>
      <c r="H12" s="626">
        <v>8839.7009999999991</v>
      </c>
      <c r="I12" s="626">
        <v>44681</v>
      </c>
      <c r="J12" s="760">
        <v>2.9228442220127366</v>
      </c>
      <c r="K12" s="683"/>
      <c r="L12" s="622" t="s">
        <v>212</v>
      </c>
      <c r="M12" s="623">
        <v>3975.625</v>
      </c>
      <c r="N12" s="623">
        <v>901.03300000000002</v>
      </c>
      <c r="O12" s="671">
        <v>4.4122967749238926</v>
      </c>
      <c r="P12" s="683"/>
      <c r="Q12" s="622" t="s">
        <v>206</v>
      </c>
      <c r="R12" s="623">
        <v>1029.3910000000001</v>
      </c>
      <c r="S12" s="623">
        <v>351.22800000000001</v>
      </c>
      <c r="T12" s="671">
        <v>2.9308341020647557</v>
      </c>
    </row>
    <row r="13" spans="2:28" ht="16.5" thickBot="1">
      <c r="B13" s="624" t="s">
        <v>197</v>
      </c>
      <c r="C13" s="623">
        <v>4091.181</v>
      </c>
      <c r="D13" s="623">
        <v>4120</v>
      </c>
      <c r="E13" s="671">
        <v>1.5971680118304665</v>
      </c>
      <c r="F13" s="872"/>
      <c r="G13" s="122"/>
      <c r="H13" s="122"/>
      <c r="I13" s="122"/>
      <c r="J13" s="122"/>
      <c r="K13" s="683"/>
      <c r="L13" s="622" t="s">
        <v>192</v>
      </c>
      <c r="M13" s="623">
        <v>2826.886</v>
      </c>
      <c r="N13" s="623">
        <v>1121.7090000000001</v>
      </c>
      <c r="O13" s="671">
        <v>2.5201598632087285</v>
      </c>
      <c r="P13" s="683"/>
      <c r="Q13" s="1113" t="s">
        <v>194</v>
      </c>
      <c r="R13" s="999">
        <v>825.19200000000001</v>
      </c>
      <c r="S13" s="999">
        <v>129.107</v>
      </c>
      <c r="T13" s="1114">
        <v>6.3915357029440694</v>
      </c>
    </row>
    <row r="14" spans="2:28" ht="16.5" thickBot="1">
      <c r="B14" s="1105" t="s">
        <v>324</v>
      </c>
      <c r="C14" s="626">
        <v>56590.008999999998</v>
      </c>
      <c r="D14" s="626">
        <v>119436</v>
      </c>
      <c r="E14" s="760">
        <v>2.3308063645542854</v>
      </c>
      <c r="F14" s="872"/>
      <c r="G14" s="122"/>
      <c r="H14" s="122"/>
      <c r="I14" s="122"/>
      <c r="J14" s="122"/>
      <c r="K14" s="683"/>
      <c r="L14" s="622" t="s">
        <v>213</v>
      </c>
      <c r="M14" s="623">
        <v>2649.355</v>
      </c>
      <c r="N14" s="623">
        <v>1050.3630000000001</v>
      </c>
      <c r="O14" s="671">
        <v>2.5223232349197371</v>
      </c>
      <c r="P14" s="683"/>
      <c r="Q14" s="1000" t="s">
        <v>324</v>
      </c>
      <c r="R14" s="626">
        <v>14924.964</v>
      </c>
      <c r="S14" s="626">
        <v>3680.51</v>
      </c>
      <c r="T14" s="760">
        <v>4.055134750347098</v>
      </c>
    </row>
    <row r="15" spans="2:28" ht="15.75">
      <c r="B15" s="122"/>
      <c r="C15" s="122"/>
      <c r="D15" s="122"/>
      <c r="E15" s="122"/>
      <c r="F15" s="872"/>
      <c r="G15" s="122"/>
      <c r="H15" s="122"/>
      <c r="I15" s="122"/>
      <c r="J15" s="122"/>
      <c r="K15" s="683"/>
      <c r="L15" s="622" t="s">
        <v>205</v>
      </c>
      <c r="M15" s="623">
        <v>1558.327</v>
      </c>
      <c r="N15" s="623">
        <v>627.86900000000003</v>
      </c>
      <c r="O15" s="671">
        <v>2.4819301478493125</v>
      </c>
      <c r="P15" s="683"/>
      <c r="Q15" s="122"/>
      <c r="R15" s="122"/>
      <c r="S15" s="122"/>
      <c r="T15" s="122"/>
    </row>
    <row r="16" spans="2:28" ht="15.75">
      <c r="F16" s="872"/>
      <c r="K16" s="683"/>
      <c r="L16" s="622" t="s">
        <v>206</v>
      </c>
      <c r="M16" s="623">
        <v>1155.7840000000001</v>
      </c>
      <c r="N16" s="623">
        <v>247.595</v>
      </c>
      <c r="O16" s="671">
        <v>4.6680425695187706</v>
      </c>
      <c r="P16" s="683"/>
      <c r="Q16" s="122"/>
      <c r="R16" s="122"/>
      <c r="S16" s="122"/>
      <c r="T16" s="122"/>
    </row>
    <row r="17" spans="2:21" ht="15.75">
      <c r="B17" s="122"/>
      <c r="C17" s="122"/>
      <c r="D17" s="122"/>
      <c r="E17" s="122"/>
      <c r="F17" s="871"/>
      <c r="K17" s="683"/>
      <c r="L17" s="622" t="s">
        <v>210</v>
      </c>
      <c r="M17" s="623">
        <v>779.08199999999999</v>
      </c>
      <c r="N17" s="623">
        <v>328.303</v>
      </c>
      <c r="O17" s="671">
        <v>2.3730578154936142</v>
      </c>
      <c r="P17" s="683"/>
      <c r="Q17" s="122"/>
      <c r="R17" s="122"/>
      <c r="S17" s="122"/>
      <c r="T17" s="122"/>
      <c r="U17" s="122"/>
    </row>
    <row r="18" spans="2:21" ht="16.5" thickBot="1">
      <c r="B18" s="122"/>
      <c r="C18" s="122"/>
      <c r="D18" s="122"/>
      <c r="E18" s="122"/>
      <c r="F18" s="873"/>
      <c r="H18" s="122"/>
      <c r="I18" s="122"/>
      <c r="J18" s="122"/>
      <c r="K18" s="122"/>
      <c r="L18" s="1113" t="s">
        <v>214</v>
      </c>
      <c r="M18" s="999">
        <v>720.28200000000004</v>
      </c>
      <c r="N18" s="999">
        <v>287.27999999999997</v>
      </c>
      <c r="O18" s="1114">
        <v>2.5072472848788641</v>
      </c>
      <c r="P18" s="683"/>
      <c r="Q18" s="122"/>
      <c r="R18" s="122"/>
      <c r="S18" s="122"/>
      <c r="T18" s="122"/>
      <c r="U18" s="122"/>
    </row>
    <row r="19" spans="2:21" ht="16.5" thickBot="1">
      <c r="B19" s="122"/>
      <c r="C19" s="122"/>
      <c r="D19" s="122"/>
      <c r="E19" s="122"/>
      <c r="F19" s="874"/>
      <c r="K19" s="683"/>
      <c r="L19" s="1000" t="s">
        <v>324</v>
      </c>
      <c r="M19" s="626">
        <v>39545.75</v>
      </c>
      <c r="N19" s="626">
        <v>11603.938</v>
      </c>
      <c r="O19" s="760">
        <v>3.4079594358397984</v>
      </c>
      <c r="P19" s="683"/>
      <c r="Q19" s="122"/>
      <c r="R19" s="122"/>
      <c r="S19" s="122"/>
      <c r="T19" s="122"/>
      <c r="U19" s="122"/>
    </row>
    <row r="20" spans="2:21" ht="15" customHeight="1">
      <c r="B20" s="122"/>
      <c r="C20" s="122"/>
      <c r="D20" s="122"/>
      <c r="E20" s="122"/>
      <c r="F20" s="874"/>
      <c r="K20" s="683"/>
      <c r="L20" s="122"/>
      <c r="M20" s="122"/>
      <c r="N20" s="122"/>
      <c r="O20" s="122"/>
      <c r="P20" s="683"/>
      <c r="Q20" s="122"/>
      <c r="R20" s="122"/>
      <c r="S20" s="122"/>
      <c r="T20" s="122"/>
      <c r="U20" s="122"/>
    </row>
    <row r="21" spans="2:21">
      <c r="B21" s="122"/>
      <c r="C21" s="122"/>
      <c r="D21" s="122"/>
      <c r="E21" s="122"/>
      <c r="F21" s="875"/>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1"/>
  <sheetViews>
    <sheetView topLeftCell="A368" zoomScale="80" zoomScaleNormal="80" workbookViewId="0">
      <selection activeCell="T414" sqref="T414"/>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408" t="s">
        <v>258</v>
      </c>
      <c r="C5" s="1408"/>
      <c r="D5" s="1408"/>
      <c r="E5" s="1408"/>
      <c r="F5" s="1408"/>
      <c r="G5" s="1408"/>
      <c r="H5" s="1408"/>
      <c r="I5" s="1408"/>
      <c r="J5" s="1408"/>
      <c r="K5" s="1408"/>
      <c r="L5" s="1408"/>
    </row>
    <row r="6" spans="2:13" ht="18">
      <c r="B6" s="689"/>
      <c r="C6" s="689"/>
      <c r="D6" s="689"/>
      <c r="E6" s="689"/>
      <c r="F6" s="457" t="s">
        <v>259</v>
      </c>
      <c r="G6" s="689"/>
      <c r="H6" s="689"/>
      <c r="I6" s="689"/>
      <c r="J6" s="689"/>
      <c r="K6" s="689"/>
      <c r="L6" s="689"/>
    </row>
    <row r="7" spans="2:13" s="458" customFormat="1" ht="15">
      <c r="B7" s="1409" t="s">
        <v>260</v>
      </c>
      <c r="C7" s="1401" t="s">
        <v>22</v>
      </c>
      <c r="D7" s="1401" t="s">
        <v>261</v>
      </c>
      <c r="E7" s="1412" t="s">
        <v>262</v>
      </c>
      <c r="F7" s="1413"/>
      <c r="G7" s="1414"/>
      <c r="H7" s="1415" t="s">
        <v>263</v>
      </c>
      <c r="I7" s="1417" t="s">
        <v>264</v>
      </c>
      <c r="J7" s="1418"/>
      <c r="K7" s="1418"/>
      <c r="L7" s="1409"/>
    </row>
    <row r="8" spans="2:13">
      <c r="B8" s="1410"/>
      <c r="C8" s="1411"/>
      <c r="D8" s="1411"/>
      <c r="E8" s="1403" t="s">
        <v>265</v>
      </c>
      <c r="F8" s="1401" t="s">
        <v>266</v>
      </c>
      <c r="G8" s="1401" t="s">
        <v>267</v>
      </c>
      <c r="H8" s="1416"/>
      <c r="I8" s="1403" t="s">
        <v>268</v>
      </c>
      <c r="J8" s="1403" t="s">
        <v>24</v>
      </c>
      <c r="K8" s="1401" t="s">
        <v>269</v>
      </c>
      <c r="L8" s="1403" t="s">
        <v>270</v>
      </c>
    </row>
    <row r="9" spans="2:13">
      <c r="B9" s="1410"/>
      <c r="C9" s="1411"/>
      <c r="D9" s="1411"/>
      <c r="E9" s="1404"/>
      <c r="F9" s="1411"/>
      <c r="G9" s="1411"/>
      <c r="H9" s="1416"/>
      <c r="I9" s="1404"/>
      <c r="J9" s="1404"/>
      <c r="K9" s="1402"/>
      <c r="L9" s="1404"/>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407"/>
      <c r="O105" s="1407"/>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407"/>
      <c r="O121" s="1407"/>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407"/>
      <c r="O145" s="1407"/>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407"/>
      <c r="O171" s="1407"/>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70" t="s">
        <v>296</v>
      </c>
      <c r="D177" s="1370"/>
      <c r="E177" s="1370"/>
      <c r="F177" s="1370"/>
      <c r="G177" s="1370"/>
      <c r="H177" s="1370"/>
      <c r="I177" s="1370"/>
      <c r="J177" s="1370"/>
      <c r="K177" s="1370"/>
      <c r="L177" s="1399"/>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419" t="s">
        <v>260</v>
      </c>
      <c r="C194" s="1374" t="s">
        <v>22</v>
      </c>
      <c r="D194" s="1374" t="s">
        <v>261</v>
      </c>
      <c r="E194" s="1376" t="s">
        <v>262</v>
      </c>
      <c r="F194" s="1377"/>
      <c r="G194" s="1378"/>
      <c r="H194" s="1379" t="s">
        <v>263</v>
      </c>
      <c r="I194" s="1381" t="s">
        <v>264</v>
      </c>
      <c r="J194" s="1382"/>
      <c r="K194" s="1382"/>
      <c r="L194" s="1421"/>
    </row>
    <row r="195" spans="2:12" ht="12.75" customHeight="1">
      <c r="B195" s="1420"/>
      <c r="C195" s="1375"/>
      <c r="D195" s="1375"/>
      <c r="E195" s="1389" t="s">
        <v>265</v>
      </c>
      <c r="F195" s="1374" t="s">
        <v>266</v>
      </c>
      <c r="G195" s="1374" t="s">
        <v>267</v>
      </c>
      <c r="H195" s="1380"/>
      <c r="I195" s="1389" t="s">
        <v>268</v>
      </c>
      <c r="J195" s="1389" t="s">
        <v>24</v>
      </c>
      <c r="K195" s="1374" t="s">
        <v>269</v>
      </c>
      <c r="L195" s="1405" t="s">
        <v>270</v>
      </c>
    </row>
    <row r="196" spans="2:12" ht="12.75" customHeight="1">
      <c r="B196" s="1420"/>
      <c r="C196" s="1375"/>
      <c r="D196" s="1375"/>
      <c r="E196" s="1396"/>
      <c r="F196" s="1375"/>
      <c r="G196" s="1375"/>
      <c r="H196" s="1380"/>
      <c r="I196" s="1390"/>
      <c r="J196" s="1390"/>
      <c r="K196" s="1391"/>
      <c r="L196" s="1406"/>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70" t="s">
        <v>297</v>
      </c>
      <c r="D199" s="1370"/>
      <c r="E199" s="1370"/>
      <c r="F199" s="1370"/>
      <c r="G199" s="1370"/>
      <c r="H199" s="1370"/>
      <c r="I199" s="1370"/>
      <c r="J199" s="1370"/>
      <c r="K199" s="1370"/>
      <c r="L199" s="1399"/>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383" t="s">
        <v>260</v>
      </c>
      <c r="C234" s="1374" t="s">
        <v>22</v>
      </c>
      <c r="D234" s="1374" t="s">
        <v>261</v>
      </c>
      <c r="E234" s="1376" t="s">
        <v>262</v>
      </c>
      <c r="F234" s="1377"/>
      <c r="G234" s="1378"/>
      <c r="H234" s="1379" t="s">
        <v>263</v>
      </c>
      <c r="I234" s="1376" t="s">
        <v>264</v>
      </c>
      <c r="J234" s="1377"/>
      <c r="K234" s="1377"/>
      <c r="L234" s="1377"/>
    </row>
    <row r="235" spans="2:12">
      <c r="B235" s="1400"/>
      <c r="C235" s="1375"/>
      <c r="D235" s="1375"/>
      <c r="E235" s="1389" t="s">
        <v>265</v>
      </c>
      <c r="F235" s="1374" t="s">
        <v>266</v>
      </c>
      <c r="G235" s="1374" t="s">
        <v>267</v>
      </c>
      <c r="H235" s="1380"/>
      <c r="I235" s="1389" t="s">
        <v>268</v>
      </c>
      <c r="J235" s="1389" t="s">
        <v>24</v>
      </c>
      <c r="K235" s="1374" t="s">
        <v>269</v>
      </c>
      <c r="L235" s="1381" t="s">
        <v>270</v>
      </c>
    </row>
    <row r="236" spans="2:12">
      <c r="B236" s="1400"/>
      <c r="C236" s="1375"/>
      <c r="D236" s="1375"/>
      <c r="E236" s="1396"/>
      <c r="F236" s="1375"/>
      <c r="G236" s="1375"/>
      <c r="H236" s="1380"/>
      <c r="I236" s="1396"/>
      <c r="J236" s="1396"/>
      <c r="K236" s="1375"/>
      <c r="L236" s="1395"/>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393" t="s">
        <v>271</v>
      </c>
      <c r="D239" s="1393"/>
      <c r="E239" s="1393"/>
      <c r="F239" s="1393"/>
      <c r="G239" s="1393"/>
      <c r="H239" s="1393"/>
      <c r="I239" s="1393"/>
      <c r="J239" s="1393"/>
      <c r="K239" s="1393"/>
      <c r="L239" s="1393"/>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70" t="s">
        <v>296</v>
      </c>
      <c r="D256" s="1370"/>
      <c r="E256" s="1370"/>
      <c r="F256" s="1370"/>
      <c r="G256" s="1370"/>
      <c r="H256" s="1370"/>
      <c r="I256" s="1370"/>
      <c r="J256" s="1370"/>
      <c r="K256" s="1370"/>
      <c r="L256" s="1370"/>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397" t="s">
        <v>260</v>
      </c>
      <c r="C273" s="1374" t="s">
        <v>22</v>
      </c>
      <c r="D273" s="1374" t="s">
        <v>261</v>
      </c>
      <c r="E273" s="1376" t="s">
        <v>262</v>
      </c>
      <c r="F273" s="1377"/>
      <c r="G273" s="1378"/>
      <c r="H273" s="1379" t="s">
        <v>263</v>
      </c>
      <c r="I273" s="1381" t="s">
        <v>264</v>
      </c>
      <c r="J273" s="1382"/>
      <c r="K273" s="1382"/>
      <c r="L273" s="1382"/>
    </row>
    <row r="274" spans="2:12" ht="11.25" customHeight="1">
      <c r="B274" s="1398"/>
      <c r="C274" s="1375"/>
      <c r="D274" s="1375"/>
      <c r="E274" s="1389" t="s">
        <v>265</v>
      </c>
      <c r="F274" s="1374" t="s">
        <v>266</v>
      </c>
      <c r="G274" s="1374" t="s">
        <v>267</v>
      </c>
      <c r="H274" s="1380"/>
      <c r="I274" s="1389" t="s">
        <v>268</v>
      </c>
      <c r="J274" s="1389" t="s">
        <v>24</v>
      </c>
      <c r="K274" s="1374" t="s">
        <v>269</v>
      </c>
      <c r="L274" s="1381" t="s">
        <v>270</v>
      </c>
    </row>
    <row r="275" spans="2:12" ht="11.25" customHeight="1">
      <c r="B275" s="1398"/>
      <c r="C275" s="1375"/>
      <c r="D275" s="1375"/>
      <c r="E275" s="1396"/>
      <c r="F275" s="1375"/>
      <c r="G275" s="1375"/>
      <c r="H275" s="1380"/>
      <c r="I275" s="1390"/>
      <c r="J275" s="1390"/>
      <c r="K275" s="1391"/>
      <c r="L275" s="1395"/>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70" t="s">
        <v>297</v>
      </c>
      <c r="D278" s="1370"/>
      <c r="E278" s="1370"/>
      <c r="F278" s="1370"/>
      <c r="G278" s="1370"/>
      <c r="H278" s="1370"/>
      <c r="I278" s="1370"/>
      <c r="J278" s="1370"/>
      <c r="K278" s="1370"/>
      <c r="L278" s="1370"/>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389" t="s">
        <v>260</v>
      </c>
      <c r="C313" s="1374" t="s">
        <v>22</v>
      </c>
      <c r="D313" s="1374" t="s">
        <v>261</v>
      </c>
      <c r="E313" s="1376" t="s">
        <v>262</v>
      </c>
      <c r="F313" s="1377"/>
      <c r="G313" s="1378"/>
      <c r="H313" s="1374" t="s">
        <v>263</v>
      </c>
      <c r="I313" s="1376" t="s">
        <v>264</v>
      </c>
      <c r="J313" s="1377"/>
      <c r="K313" s="1377"/>
      <c r="L313" s="1378"/>
    </row>
    <row r="314" spans="2:12" ht="11.25" customHeight="1">
      <c r="B314" s="1396"/>
      <c r="C314" s="1375"/>
      <c r="D314" s="1375"/>
      <c r="E314" s="1384" t="s">
        <v>301</v>
      </c>
      <c r="F314" s="1387" t="s">
        <v>302</v>
      </c>
      <c r="G314" s="1387" t="s">
        <v>303</v>
      </c>
      <c r="H314" s="1375"/>
      <c r="I314" s="1389" t="s">
        <v>268</v>
      </c>
      <c r="J314" s="1389" t="s">
        <v>24</v>
      </c>
      <c r="K314" s="1374" t="s">
        <v>269</v>
      </c>
      <c r="L314" s="1389" t="s">
        <v>270</v>
      </c>
    </row>
    <row r="315" spans="2:12" ht="11.25" customHeight="1">
      <c r="B315" s="1390"/>
      <c r="C315" s="1391"/>
      <c r="D315" s="1391"/>
      <c r="E315" s="1386"/>
      <c r="F315" s="1388"/>
      <c r="G315" s="1388"/>
      <c r="H315" s="1391"/>
      <c r="I315" s="1390"/>
      <c r="J315" s="1390"/>
      <c r="K315" s="1391"/>
      <c r="L315" s="1390"/>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393" t="s">
        <v>271</v>
      </c>
      <c r="D318" s="1393"/>
      <c r="E318" s="1393"/>
      <c r="F318" s="1393"/>
      <c r="G318" s="1393"/>
      <c r="H318" s="1393"/>
      <c r="I318" s="1393"/>
      <c r="J318" s="1393"/>
      <c r="K318" s="1393"/>
      <c r="L318" s="1394"/>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70" t="s">
        <v>296</v>
      </c>
      <c r="D335" s="1370"/>
      <c r="E335" s="1370"/>
      <c r="F335" s="1370"/>
      <c r="G335" s="1370"/>
      <c r="H335" s="1370"/>
      <c r="I335" s="1370"/>
      <c r="J335" s="1370"/>
      <c r="K335" s="1370"/>
      <c r="L335" s="1371"/>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72" t="s">
        <v>260</v>
      </c>
      <c r="C352" s="1374" t="s">
        <v>22</v>
      </c>
      <c r="D352" s="1374" t="s">
        <v>261</v>
      </c>
      <c r="E352" s="1376" t="s">
        <v>262</v>
      </c>
      <c r="F352" s="1377"/>
      <c r="G352" s="1378"/>
      <c r="H352" s="1379" t="s">
        <v>263</v>
      </c>
      <c r="I352" s="1381" t="s">
        <v>264</v>
      </c>
      <c r="J352" s="1382"/>
      <c r="K352" s="1382"/>
      <c r="L352" s="1383"/>
    </row>
    <row r="353" spans="2:12" ht="11.25" customHeight="1">
      <c r="B353" s="1373"/>
      <c r="C353" s="1375"/>
      <c r="D353" s="1375"/>
      <c r="E353" s="1384" t="s">
        <v>301</v>
      </c>
      <c r="F353" s="1387" t="s">
        <v>302</v>
      </c>
      <c r="G353" s="1387" t="s">
        <v>303</v>
      </c>
      <c r="H353" s="1380"/>
      <c r="I353" s="1389" t="s">
        <v>268</v>
      </c>
      <c r="J353" s="1389" t="s">
        <v>24</v>
      </c>
      <c r="K353" s="1374" t="s">
        <v>269</v>
      </c>
      <c r="L353" s="1389" t="s">
        <v>270</v>
      </c>
    </row>
    <row r="354" spans="2:12" ht="11.25" customHeight="1">
      <c r="B354" s="1373"/>
      <c r="C354" s="1375"/>
      <c r="D354" s="1375"/>
      <c r="E354" s="1385"/>
      <c r="F354" s="1392"/>
      <c r="G354" s="1392"/>
      <c r="H354" s="1380"/>
      <c r="I354" s="1390"/>
      <c r="J354" s="1390"/>
      <c r="K354" s="1391"/>
      <c r="L354" s="1390"/>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70" t="s">
        <v>297</v>
      </c>
      <c r="D357" s="1370"/>
      <c r="E357" s="1370"/>
      <c r="F357" s="1370"/>
      <c r="G357" s="1370"/>
      <c r="H357" s="1370"/>
      <c r="I357" s="1370"/>
      <c r="J357" s="1370"/>
      <c r="K357" s="1370"/>
      <c r="L357" s="1371"/>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321</v>
      </c>
    </row>
    <row r="393" spans="2:12" ht="12.75" customHeight="1">
      <c r="B393" s="1356" t="s">
        <v>260</v>
      </c>
      <c r="C393" s="1344" t="s">
        <v>22</v>
      </c>
      <c r="D393" s="1344" t="s">
        <v>261</v>
      </c>
      <c r="E393" s="1349" t="s">
        <v>262</v>
      </c>
      <c r="F393" s="1350"/>
      <c r="G393" s="1351"/>
      <c r="H393" s="1352" t="s">
        <v>263</v>
      </c>
      <c r="I393" s="1349" t="s">
        <v>264</v>
      </c>
      <c r="J393" s="1350"/>
      <c r="K393" s="1350"/>
      <c r="L393" s="1351"/>
    </row>
    <row r="394" spans="2:12" ht="11.25" customHeight="1">
      <c r="B394" s="1357"/>
      <c r="C394" s="1345"/>
      <c r="D394" s="1345"/>
      <c r="E394" s="1366" t="s">
        <v>301</v>
      </c>
      <c r="F394" s="1368" t="s">
        <v>302</v>
      </c>
      <c r="G394" s="1368" t="s">
        <v>303</v>
      </c>
      <c r="H394" s="1353"/>
      <c r="I394" s="1356" t="s">
        <v>268</v>
      </c>
      <c r="J394" s="1356" t="s">
        <v>24</v>
      </c>
      <c r="K394" s="1344" t="s">
        <v>269</v>
      </c>
      <c r="L394" s="1356" t="s">
        <v>270</v>
      </c>
    </row>
    <row r="395" spans="2:12" ht="11.25" customHeight="1">
      <c r="B395" s="1357"/>
      <c r="C395" s="1345"/>
      <c r="D395" s="1345"/>
      <c r="E395" s="1367"/>
      <c r="F395" s="1369"/>
      <c r="G395" s="1369"/>
      <c r="H395" s="1353"/>
      <c r="I395" s="1357"/>
      <c r="J395" s="1357"/>
      <c r="K395" s="1345"/>
      <c r="L395" s="1358"/>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46" t="s">
        <v>271</v>
      </c>
      <c r="D398" s="1346"/>
      <c r="E398" s="1346"/>
      <c r="F398" s="1346"/>
      <c r="G398" s="1346"/>
      <c r="H398" s="1346"/>
      <c r="I398" s="1346"/>
      <c r="J398" s="1346"/>
      <c r="K398" s="1346"/>
      <c r="L398" s="1363"/>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2"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2" ht="12.75">
      <c r="B402" s="730" t="s">
        <v>274</v>
      </c>
      <c r="C402" s="709">
        <f t="shared" si="10"/>
        <v>169805</v>
      </c>
      <c r="D402" s="710">
        <v>5406</v>
      </c>
      <c r="E402" s="710">
        <v>2609</v>
      </c>
      <c r="F402" s="710">
        <v>2592</v>
      </c>
      <c r="G402" s="711">
        <v>205</v>
      </c>
      <c r="H402" s="709">
        <v>164399</v>
      </c>
      <c r="I402" s="710">
        <v>28402</v>
      </c>
      <c r="J402" s="710">
        <v>50847</v>
      </c>
      <c r="K402" s="710">
        <v>85150</v>
      </c>
      <c r="L402" s="711">
        <v>0</v>
      </c>
    </row>
    <row r="403" spans="2:12" ht="12.75">
      <c r="B403" s="730" t="s">
        <v>275</v>
      </c>
      <c r="C403" s="709">
        <f>SUM(D403+H403)</f>
        <v>143826</v>
      </c>
      <c r="D403" s="709">
        <v>5957</v>
      </c>
      <c r="E403" s="712">
        <v>3079</v>
      </c>
      <c r="F403" s="712">
        <v>2627</v>
      </c>
      <c r="G403" s="709">
        <v>251</v>
      </c>
      <c r="H403" s="709">
        <v>137869</v>
      </c>
      <c r="I403" s="709">
        <v>21774</v>
      </c>
      <c r="J403" s="709">
        <v>43335</v>
      </c>
      <c r="K403" s="709">
        <v>72760</v>
      </c>
      <c r="L403" s="712">
        <v>0</v>
      </c>
    </row>
    <row r="404" spans="2:12" ht="12.75">
      <c r="B404" s="730" t="s">
        <v>276</v>
      </c>
      <c r="C404" s="709">
        <f>SUM(D404+H404)</f>
        <v>157519</v>
      </c>
      <c r="D404" s="734">
        <v>4757</v>
      </c>
      <c r="E404" s="684">
        <v>2322</v>
      </c>
      <c r="F404" s="686">
        <v>2142</v>
      </c>
      <c r="G404" s="686">
        <v>293</v>
      </c>
      <c r="H404" s="734">
        <v>152762</v>
      </c>
      <c r="I404" s="684">
        <v>24428</v>
      </c>
      <c r="J404" s="684">
        <v>42846</v>
      </c>
      <c r="K404" s="686">
        <v>85488</v>
      </c>
      <c r="L404" s="712">
        <v>0</v>
      </c>
    </row>
    <row r="405" spans="2:12"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2"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2" ht="12.75">
      <c r="B407" s="730" t="s">
        <v>279</v>
      </c>
      <c r="C407" s="709">
        <v>169404</v>
      </c>
      <c r="D407" s="735">
        <v>5064</v>
      </c>
      <c r="E407" s="710">
        <v>2316</v>
      </c>
      <c r="F407" s="710">
        <v>2611</v>
      </c>
      <c r="G407" s="711">
        <v>137</v>
      </c>
      <c r="H407" s="709">
        <v>164340</v>
      </c>
      <c r="I407" s="710">
        <v>25228</v>
      </c>
      <c r="J407" s="710">
        <v>52498</v>
      </c>
      <c r="K407" s="710">
        <v>86614</v>
      </c>
      <c r="L407" s="711">
        <v>0</v>
      </c>
    </row>
    <row r="408" spans="2:12" ht="12.75">
      <c r="B408" s="730" t="s">
        <v>280</v>
      </c>
      <c r="C408" s="709">
        <v>172982</v>
      </c>
      <c r="D408" s="709">
        <v>6274</v>
      </c>
      <c r="E408" s="712">
        <v>2518</v>
      </c>
      <c r="F408" s="712">
        <v>3121</v>
      </c>
      <c r="G408" s="709">
        <v>635</v>
      </c>
      <c r="H408" s="709">
        <v>166708</v>
      </c>
      <c r="I408" s="709">
        <v>26444</v>
      </c>
      <c r="J408" s="709">
        <v>56017</v>
      </c>
      <c r="K408" s="709">
        <v>84247</v>
      </c>
      <c r="L408" s="712">
        <v>0</v>
      </c>
    </row>
    <row r="409" spans="2:12" ht="12.75">
      <c r="B409" s="730" t="s">
        <v>281</v>
      </c>
      <c r="C409" s="709">
        <v>178724</v>
      </c>
      <c r="D409" s="735">
        <v>5649</v>
      </c>
      <c r="E409" s="710">
        <v>2339</v>
      </c>
      <c r="F409" s="710">
        <v>2939</v>
      </c>
      <c r="G409" s="710">
        <v>371</v>
      </c>
      <c r="H409" s="712">
        <v>173075</v>
      </c>
      <c r="I409" s="710">
        <v>27983</v>
      </c>
      <c r="J409" s="710">
        <v>60272</v>
      </c>
      <c r="K409" s="710">
        <v>84820</v>
      </c>
      <c r="L409" s="711">
        <v>0</v>
      </c>
    </row>
    <row r="410" spans="2:12"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2"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2" ht="15">
      <c r="B412" s="732"/>
      <c r="C412" s="712"/>
      <c r="D412" s="712"/>
      <c r="E412" s="712"/>
      <c r="F412" s="712"/>
      <c r="G412" s="712"/>
      <c r="H412" s="712"/>
      <c r="I412" s="712"/>
      <c r="J412" s="712"/>
      <c r="K412" s="712"/>
      <c r="L412" s="725"/>
    </row>
    <row r="413" spans="2:12"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2" ht="12.75">
      <c r="B414" s="729"/>
      <c r="C414" s="714"/>
      <c r="D414" s="714"/>
      <c r="E414" s="714"/>
      <c r="F414" s="714"/>
      <c r="G414" s="714"/>
      <c r="H414" s="714"/>
      <c r="I414" s="714"/>
      <c r="J414" s="714"/>
      <c r="K414" s="714"/>
      <c r="L414" s="726"/>
    </row>
    <row r="415" spans="2:12" ht="12.75">
      <c r="B415" s="729"/>
      <c r="C415" s="1343" t="s">
        <v>296</v>
      </c>
      <c r="D415" s="1343"/>
      <c r="E415" s="1343"/>
      <c r="F415" s="1343"/>
      <c r="G415" s="1343"/>
      <c r="H415" s="1343"/>
      <c r="I415" s="1343"/>
      <c r="J415" s="1343"/>
      <c r="K415" s="1343"/>
      <c r="L415" s="1362"/>
    </row>
    <row r="416" spans="2:12"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364" t="s">
        <v>260</v>
      </c>
      <c r="C432" s="1344" t="s">
        <v>22</v>
      </c>
      <c r="D432" s="1344" t="s">
        <v>261</v>
      </c>
      <c r="E432" s="1349" t="s">
        <v>262</v>
      </c>
      <c r="F432" s="1350"/>
      <c r="G432" s="1351"/>
      <c r="H432" s="1352" t="s">
        <v>263</v>
      </c>
      <c r="I432" s="1354" t="s">
        <v>264</v>
      </c>
      <c r="J432" s="1355"/>
      <c r="K432" s="1355"/>
      <c r="L432" s="1360"/>
    </row>
    <row r="433" spans="2:12" ht="11.25" customHeight="1">
      <c r="B433" s="1365"/>
      <c r="C433" s="1345"/>
      <c r="D433" s="1345"/>
      <c r="E433" s="1366" t="s">
        <v>301</v>
      </c>
      <c r="F433" s="1368" t="s">
        <v>302</v>
      </c>
      <c r="G433" s="1368" t="s">
        <v>303</v>
      </c>
      <c r="H433" s="1353"/>
      <c r="I433" s="1356" t="s">
        <v>268</v>
      </c>
      <c r="J433" s="1356" t="s">
        <v>24</v>
      </c>
      <c r="K433" s="1344" t="s">
        <v>269</v>
      </c>
      <c r="L433" s="1356" t="s">
        <v>270</v>
      </c>
    </row>
    <row r="434" spans="2:12" ht="11.25" customHeight="1">
      <c r="B434" s="1365"/>
      <c r="C434" s="1345"/>
      <c r="D434" s="1345"/>
      <c r="E434" s="1367"/>
      <c r="F434" s="1369"/>
      <c r="G434" s="1369"/>
      <c r="H434" s="1353"/>
      <c r="I434" s="1358"/>
      <c r="J434" s="1358"/>
      <c r="K434" s="1359"/>
      <c r="L434" s="1358"/>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43" t="s">
        <v>297</v>
      </c>
      <c r="D437" s="1343"/>
      <c r="E437" s="1343"/>
      <c r="F437" s="1343"/>
      <c r="G437" s="1343"/>
      <c r="H437" s="1343"/>
      <c r="I437" s="1343"/>
      <c r="J437" s="1343"/>
      <c r="K437" s="1343"/>
      <c r="L437" s="1362"/>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342</v>
      </c>
    </row>
    <row r="474" spans="2:12" ht="18">
      <c r="B474" s="855"/>
      <c r="C474" s="855"/>
      <c r="D474" s="855"/>
      <c r="E474" s="855"/>
      <c r="F474" s="856" t="s">
        <v>259</v>
      </c>
      <c r="G474" s="855"/>
      <c r="H474" s="855"/>
      <c r="I474" s="855"/>
      <c r="J474" s="855"/>
      <c r="K474" s="855"/>
      <c r="L474" s="855"/>
    </row>
    <row r="475" spans="2:12" ht="12.75" customHeight="1">
      <c r="B475" s="1356" t="s">
        <v>260</v>
      </c>
      <c r="C475" s="1344" t="s">
        <v>22</v>
      </c>
      <c r="D475" s="1344" t="s">
        <v>261</v>
      </c>
      <c r="E475" s="1349" t="s">
        <v>262</v>
      </c>
      <c r="F475" s="1350"/>
      <c r="G475" s="1351"/>
      <c r="H475" s="1352" t="s">
        <v>263</v>
      </c>
      <c r="I475" s="1349" t="s">
        <v>264</v>
      </c>
      <c r="J475" s="1350"/>
      <c r="K475" s="1350"/>
      <c r="L475" s="1351"/>
    </row>
    <row r="476" spans="2:12" ht="11.25" customHeight="1">
      <c r="B476" s="1357"/>
      <c r="C476" s="1345"/>
      <c r="D476" s="1345"/>
      <c r="E476" s="1366" t="s">
        <v>301</v>
      </c>
      <c r="F476" s="1368" t="s">
        <v>302</v>
      </c>
      <c r="G476" s="1368" t="s">
        <v>303</v>
      </c>
      <c r="H476" s="1353"/>
      <c r="I476" s="1356" t="s">
        <v>268</v>
      </c>
      <c r="J476" s="1356" t="s">
        <v>24</v>
      </c>
      <c r="K476" s="1344" t="s">
        <v>269</v>
      </c>
      <c r="L476" s="1356" t="s">
        <v>270</v>
      </c>
    </row>
    <row r="477" spans="2:12" ht="11.25" customHeight="1">
      <c r="B477" s="1357"/>
      <c r="C477" s="1345"/>
      <c r="D477" s="1345"/>
      <c r="E477" s="1367"/>
      <c r="F477" s="1369"/>
      <c r="G477" s="1369"/>
      <c r="H477" s="1353"/>
      <c r="I477" s="1357"/>
      <c r="J477" s="1357"/>
      <c r="K477" s="1345"/>
      <c r="L477" s="1358"/>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46" t="s">
        <v>271</v>
      </c>
      <c r="D480" s="1346"/>
      <c r="E480" s="1346"/>
      <c r="F480" s="1346"/>
      <c r="G480" s="1346"/>
      <c r="H480" s="1346"/>
      <c r="I480" s="1346"/>
      <c r="J480" s="1346"/>
      <c r="K480" s="1346"/>
      <c r="L480" s="1363"/>
    </row>
    <row r="481" spans="2:12" ht="12.75">
      <c r="B481" s="728"/>
      <c r="C481" s="708"/>
      <c r="D481" s="708"/>
      <c r="E481" s="708"/>
      <c r="F481" s="708"/>
      <c r="G481" s="708"/>
      <c r="H481" s="708"/>
      <c r="I481" s="708"/>
      <c r="J481" s="708"/>
      <c r="K481" s="708"/>
      <c r="L481" s="733"/>
    </row>
    <row r="482" spans="2:12" ht="15">
      <c r="B482" s="857"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7"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7"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7"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7"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7"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7"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7" t="s">
        <v>279</v>
      </c>
      <c r="C489" s="709">
        <v>172228</v>
      </c>
      <c r="D489" s="735">
        <v>4825</v>
      </c>
      <c r="E489" s="710">
        <v>1907</v>
      </c>
      <c r="F489" s="710">
        <v>2589</v>
      </c>
      <c r="G489" s="711">
        <v>329</v>
      </c>
      <c r="H489" s="709">
        <v>167403</v>
      </c>
      <c r="I489" s="710">
        <v>26432</v>
      </c>
      <c r="J489" s="710">
        <v>56705</v>
      </c>
      <c r="K489" s="710">
        <v>84266</v>
      </c>
      <c r="L489" s="711">
        <v>0</v>
      </c>
    </row>
    <row r="490" spans="2:12" ht="15">
      <c r="B490" s="857" t="s">
        <v>280</v>
      </c>
      <c r="C490" s="709">
        <v>160101</v>
      </c>
      <c r="D490" s="709">
        <v>5229</v>
      </c>
      <c r="E490" s="712">
        <v>1936</v>
      </c>
      <c r="F490" s="712">
        <v>2930</v>
      </c>
      <c r="G490" s="709">
        <v>363</v>
      </c>
      <c r="H490" s="709">
        <v>154872</v>
      </c>
      <c r="I490" s="709">
        <v>25855</v>
      </c>
      <c r="J490" s="709">
        <v>53933</v>
      </c>
      <c r="K490" s="709">
        <v>75084</v>
      </c>
      <c r="L490" s="709">
        <v>0</v>
      </c>
    </row>
    <row r="491" spans="2:12" ht="15">
      <c r="B491" s="858" t="s">
        <v>281</v>
      </c>
      <c r="C491" s="950">
        <v>176881</v>
      </c>
      <c r="D491" s="952">
        <v>4941</v>
      </c>
      <c r="E491" s="953">
        <v>1899</v>
      </c>
      <c r="F491" s="953">
        <v>2767</v>
      </c>
      <c r="G491" s="953">
        <v>275</v>
      </c>
      <c r="H491" s="951">
        <v>171940</v>
      </c>
      <c r="I491" s="953">
        <v>28983</v>
      </c>
      <c r="J491" s="953">
        <v>60425</v>
      </c>
      <c r="K491" s="953">
        <v>82532</v>
      </c>
      <c r="L491" s="711"/>
    </row>
    <row r="492" spans="2:12" ht="15">
      <c r="B492" s="858" t="s">
        <v>282</v>
      </c>
      <c r="C492" s="950">
        <v>157650</v>
      </c>
      <c r="D492" s="953">
        <v>4336</v>
      </c>
      <c r="E492" s="953">
        <v>1814</v>
      </c>
      <c r="F492" s="953">
        <v>2017</v>
      </c>
      <c r="G492" s="953">
        <v>505</v>
      </c>
      <c r="H492" s="953">
        <v>153314</v>
      </c>
      <c r="I492" s="953">
        <v>26176</v>
      </c>
      <c r="J492" s="953">
        <v>53316</v>
      </c>
      <c r="K492" s="953">
        <v>73822</v>
      </c>
      <c r="L492" s="711"/>
    </row>
    <row r="493" spans="2:12" ht="15">
      <c r="B493" s="858"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43" t="s">
        <v>296</v>
      </c>
      <c r="D497" s="1343"/>
      <c r="E497" s="1343"/>
      <c r="F497" s="1343"/>
      <c r="G497" s="1343"/>
      <c r="H497" s="1343"/>
      <c r="I497" s="1343"/>
      <c r="J497" s="1343"/>
      <c r="K497" s="1343"/>
      <c r="L497" s="1362"/>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4">
        <v>51567073</v>
      </c>
      <c r="D508" s="956">
        <v>269087</v>
      </c>
      <c r="E508" s="956">
        <v>66984</v>
      </c>
      <c r="F508" s="956">
        <v>160926</v>
      </c>
      <c r="G508" s="956">
        <v>41177</v>
      </c>
      <c r="H508" s="955">
        <v>51297986</v>
      </c>
      <c r="I508" s="956">
        <v>7715024</v>
      </c>
      <c r="J508" s="956">
        <v>16353050</v>
      </c>
      <c r="K508" s="956">
        <v>27229912</v>
      </c>
      <c r="L508" s="711"/>
    </row>
    <row r="509" spans="2:12" ht="12.75">
      <c r="B509" s="730" t="s">
        <v>282</v>
      </c>
      <c r="C509" s="954">
        <v>46086574</v>
      </c>
      <c r="D509" s="956">
        <v>232053</v>
      </c>
      <c r="E509" s="956">
        <v>58546</v>
      </c>
      <c r="F509" s="956">
        <v>113020</v>
      </c>
      <c r="G509" s="956">
        <v>60487</v>
      </c>
      <c r="H509" s="956">
        <v>45854521</v>
      </c>
      <c r="I509" s="956">
        <v>6971766</v>
      </c>
      <c r="J509" s="956">
        <v>14390917</v>
      </c>
      <c r="K509" s="956">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4"/>
      <c r="C513" s="716"/>
      <c r="D513" s="716"/>
      <c r="E513" s="716"/>
      <c r="F513" s="716"/>
      <c r="G513" s="716"/>
      <c r="H513" s="716"/>
      <c r="I513" s="716"/>
      <c r="J513" s="716"/>
      <c r="K513" s="716"/>
      <c r="L513" s="925"/>
    </row>
    <row r="514" spans="2:12" ht="12.75" customHeight="1">
      <c r="B514" s="1364" t="s">
        <v>260</v>
      </c>
      <c r="C514" s="1344" t="s">
        <v>22</v>
      </c>
      <c r="D514" s="1344" t="s">
        <v>261</v>
      </c>
      <c r="E514" s="1349" t="s">
        <v>262</v>
      </c>
      <c r="F514" s="1350"/>
      <c r="G514" s="1351"/>
      <c r="H514" s="1352" t="s">
        <v>263</v>
      </c>
      <c r="I514" s="1354" t="s">
        <v>264</v>
      </c>
      <c r="J514" s="1355"/>
      <c r="K514" s="1355"/>
      <c r="L514" s="1360"/>
    </row>
    <row r="515" spans="2:12" ht="11.25" customHeight="1">
      <c r="B515" s="1365"/>
      <c r="C515" s="1345"/>
      <c r="D515" s="1345"/>
      <c r="E515" s="1366" t="s">
        <v>301</v>
      </c>
      <c r="F515" s="1368" t="s">
        <v>302</v>
      </c>
      <c r="G515" s="1368" t="s">
        <v>303</v>
      </c>
      <c r="H515" s="1353"/>
      <c r="I515" s="1356" t="s">
        <v>268</v>
      </c>
      <c r="J515" s="1356" t="s">
        <v>24</v>
      </c>
      <c r="K515" s="1344" t="s">
        <v>269</v>
      </c>
      <c r="L515" s="1356" t="s">
        <v>270</v>
      </c>
    </row>
    <row r="516" spans="2:12" ht="11.25" customHeight="1">
      <c r="B516" s="1365"/>
      <c r="C516" s="1345"/>
      <c r="D516" s="1345"/>
      <c r="E516" s="1367"/>
      <c r="F516" s="1369"/>
      <c r="G516" s="1369"/>
      <c r="H516" s="1353"/>
      <c r="I516" s="1358"/>
      <c r="J516" s="1358"/>
      <c r="K516" s="1359"/>
      <c r="L516" s="1358"/>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43" t="s">
        <v>297</v>
      </c>
      <c r="D519" s="1343"/>
      <c r="E519" s="1343"/>
      <c r="F519" s="1343"/>
      <c r="G519" s="1343"/>
      <c r="H519" s="1343"/>
      <c r="I519" s="1343"/>
      <c r="J519" s="1343"/>
      <c r="K519" s="1343"/>
      <c r="L519" s="1362"/>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7">
        <v>103129786</v>
      </c>
      <c r="D530" s="959">
        <v>466381</v>
      </c>
      <c r="E530" s="959">
        <v>115783</v>
      </c>
      <c r="F530" s="959">
        <v>279344</v>
      </c>
      <c r="G530" s="959">
        <v>71254</v>
      </c>
      <c r="H530" s="958">
        <v>102663405</v>
      </c>
      <c r="I530" s="959">
        <v>15418876</v>
      </c>
      <c r="J530" s="959">
        <v>33786806</v>
      </c>
      <c r="K530" s="959">
        <v>53457723</v>
      </c>
      <c r="L530" s="711"/>
    </row>
    <row r="531" spans="2:12" ht="12.75">
      <c r="B531" s="730" t="s">
        <v>282</v>
      </c>
      <c r="C531" s="957">
        <v>92254109</v>
      </c>
      <c r="D531" s="959">
        <v>409307</v>
      </c>
      <c r="E531" s="959">
        <v>101133</v>
      </c>
      <c r="F531" s="959">
        <v>196225</v>
      </c>
      <c r="G531" s="960">
        <v>111949</v>
      </c>
      <c r="H531" s="961">
        <v>91844802</v>
      </c>
      <c r="I531" s="959">
        <v>13938872</v>
      </c>
      <c r="J531" s="959">
        <v>29955939</v>
      </c>
      <c r="K531" s="959">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356</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5"/>
      <c r="C557" s="855"/>
      <c r="D557" s="855"/>
      <c r="E557" s="855"/>
      <c r="F557" s="856" t="s">
        <v>259</v>
      </c>
      <c r="G557" s="855"/>
      <c r="H557" s="855"/>
      <c r="I557" s="855"/>
      <c r="J557" s="855"/>
      <c r="K557" s="855"/>
      <c r="L557"/>
    </row>
    <row r="558" spans="2:12" ht="14.25" customHeight="1">
      <c r="B558" s="1360" t="s">
        <v>260</v>
      </c>
      <c r="C558" s="1344" t="s">
        <v>22</v>
      </c>
      <c r="D558" s="1344" t="s">
        <v>261</v>
      </c>
      <c r="E558" s="1349" t="s">
        <v>262</v>
      </c>
      <c r="F558" s="1350"/>
      <c r="G558" s="1351"/>
      <c r="H558" s="1352" t="s">
        <v>263</v>
      </c>
      <c r="I558" s="1349" t="s">
        <v>264</v>
      </c>
      <c r="J558" s="1350"/>
      <c r="K558" s="1350"/>
      <c r="L558"/>
    </row>
    <row r="559" spans="2:12" ht="12.75" customHeight="1">
      <c r="B559" s="1361"/>
      <c r="C559" s="1345"/>
      <c r="D559" s="1345"/>
      <c r="E559" s="1356" t="s">
        <v>301</v>
      </c>
      <c r="F559" s="1344" t="s">
        <v>302</v>
      </c>
      <c r="G559" s="1344" t="s">
        <v>303</v>
      </c>
      <c r="H559" s="1353"/>
      <c r="I559" s="1356" t="s">
        <v>268</v>
      </c>
      <c r="J559" s="1356" t="s">
        <v>24</v>
      </c>
      <c r="K559" s="1344" t="s">
        <v>357</v>
      </c>
      <c r="L559"/>
    </row>
    <row r="560" spans="2:12" ht="12.75">
      <c r="B560" s="1361"/>
      <c r="C560" s="1345"/>
      <c r="D560" s="1345"/>
      <c r="E560" s="1357"/>
      <c r="F560" s="1345"/>
      <c r="G560" s="1345"/>
      <c r="H560" s="1353"/>
      <c r="I560" s="1357"/>
      <c r="J560" s="1357"/>
      <c r="K560" s="1345"/>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46" t="s">
        <v>271</v>
      </c>
      <c r="D563" s="1346"/>
      <c r="E563" s="1346"/>
      <c r="F563" s="1346"/>
      <c r="G563" s="1346"/>
      <c r="H563" s="1346"/>
      <c r="I563" s="1346"/>
      <c r="J563" s="1346"/>
      <c r="K563" s="1346"/>
      <c r="L563"/>
    </row>
    <row r="564" spans="2:12" ht="12.75">
      <c r="B564" s="708"/>
      <c r="C564" s="708"/>
      <c r="D564" s="708"/>
      <c r="E564" s="708"/>
      <c r="F564" s="708"/>
      <c r="G564" s="708"/>
      <c r="H564" s="708"/>
      <c r="I564" s="708"/>
      <c r="J564" s="708"/>
      <c r="K564" s="708"/>
      <c r="L564"/>
    </row>
    <row r="565" spans="2:12" ht="15">
      <c r="B565" s="1107" t="s">
        <v>272</v>
      </c>
      <c r="C565" s="957">
        <f>SUM(D565+H565)</f>
        <v>160405</v>
      </c>
      <c r="D565" s="957">
        <v>4252</v>
      </c>
      <c r="E565" s="957">
        <v>1993</v>
      </c>
      <c r="F565" s="957">
        <v>1899</v>
      </c>
      <c r="G565" s="957">
        <v>360</v>
      </c>
      <c r="H565" s="957">
        <v>156153</v>
      </c>
      <c r="I565" s="957">
        <v>25576</v>
      </c>
      <c r="J565" s="957">
        <v>49577</v>
      </c>
      <c r="K565" s="957">
        <v>81000</v>
      </c>
      <c r="L565"/>
    </row>
    <row r="566" spans="2:12" ht="15">
      <c r="B566" s="1107" t="s">
        <v>273</v>
      </c>
      <c r="C566" s="957">
        <f t="shared" ref="C566:C576" si="41">SUM(D566+H566)</f>
        <v>118397</v>
      </c>
      <c r="D566" s="957">
        <v>3761</v>
      </c>
      <c r="E566" s="957">
        <v>1965</v>
      </c>
      <c r="F566" s="957">
        <v>1503</v>
      </c>
      <c r="G566" s="957">
        <v>293</v>
      </c>
      <c r="H566" s="957">
        <v>114636</v>
      </c>
      <c r="I566" s="957">
        <v>20407</v>
      </c>
      <c r="J566" s="957">
        <v>32761</v>
      </c>
      <c r="K566" s="957">
        <v>61468</v>
      </c>
      <c r="L566"/>
    </row>
    <row r="567" spans="2:12" ht="15">
      <c r="B567" s="1107" t="s">
        <v>274</v>
      </c>
      <c r="C567" s="957">
        <f t="shared" si="41"/>
        <v>154468</v>
      </c>
      <c r="D567" s="959">
        <v>4195</v>
      </c>
      <c r="E567" s="959">
        <v>2254</v>
      </c>
      <c r="F567" s="959">
        <v>1618</v>
      </c>
      <c r="G567" s="960">
        <v>323</v>
      </c>
      <c r="H567" s="957">
        <v>150273</v>
      </c>
      <c r="I567" s="959">
        <v>25918</v>
      </c>
      <c r="J567" s="959">
        <v>43821</v>
      </c>
      <c r="K567" s="959">
        <v>80534</v>
      </c>
      <c r="L567"/>
    </row>
    <row r="568" spans="2:12" ht="15">
      <c r="B568" s="1107" t="s">
        <v>275</v>
      </c>
      <c r="C568" s="957">
        <f>SUM(D568+H568)</f>
        <v>147058</v>
      </c>
      <c r="D568" s="957">
        <v>4501</v>
      </c>
      <c r="E568" s="958">
        <v>2298</v>
      </c>
      <c r="F568" s="958">
        <v>1927</v>
      </c>
      <c r="G568" s="957">
        <v>276</v>
      </c>
      <c r="H568" s="957">
        <v>142557</v>
      </c>
      <c r="I568" s="957">
        <v>23715</v>
      </c>
      <c r="J568" s="957">
        <v>40827</v>
      </c>
      <c r="K568" s="957">
        <v>78015</v>
      </c>
      <c r="L568"/>
    </row>
    <row r="569" spans="2:12" ht="15">
      <c r="B569" s="1107" t="s">
        <v>276</v>
      </c>
      <c r="C569" s="957">
        <f>SUM(D569+H569)</f>
        <v>161636</v>
      </c>
      <c r="D569" s="1108">
        <v>4146</v>
      </c>
      <c r="E569" s="684">
        <v>2119</v>
      </c>
      <c r="F569" s="686">
        <v>1793</v>
      </c>
      <c r="G569" s="686">
        <v>234</v>
      </c>
      <c r="H569" s="1108">
        <v>157490</v>
      </c>
      <c r="I569" s="684">
        <v>27516</v>
      </c>
      <c r="J569" s="684">
        <v>43584</v>
      </c>
      <c r="K569" s="686">
        <v>86390</v>
      </c>
      <c r="L569"/>
    </row>
    <row r="570" spans="2:12" ht="15">
      <c r="B570" s="1107" t="s">
        <v>277</v>
      </c>
      <c r="C570" s="957">
        <f t="shared" si="41"/>
        <v>148239</v>
      </c>
      <c r="D570" s="957">
        <v>3808</v>
      </c>
      <c r="E570" s="958">
        <v>1579</v>
      </c>
      <c r="F570" s="958">
        <v>1924</v>
      </c>
      <c r="G570" s="957">
        <v>305</v>
      </c>
      <c r="H570" s="957">
        <v>144431</v>
      </c>
      <c r="I570" s="957">
        <v>25807</v>
      </c>
      <c r="J570" s="957">
        <v>41213</v>
      </c>
      <c r="K570" s="957">
        <v>77411</v>
      </c>
      <c r="L570"/>
    </row>
    <row r="571" spans="2:12" ht="15">
      <c r="B571" s="1107" t="s">
        <v>278</v>
      </c>
      <c r="C571" s="957">
        <f>SUM(D571+H571)</f>
        <v>164233</v>
      </c>
      <c r="D571" s="952">
        <v>4006</v>
      </c>
      <c r="E571" s="959">
        <v>1618</v>
      </c>
      <c r="F571" s="960">
        <v>2184</v>
      </c>
      <c r="G571" s="960">
        <v>204</v>
      </c>
      <c r="H571" s="957">
        <v>160227</v>
      </c>
      <c r="I571" s="959">
        <v>29167</v>
      </c>
      <c r="J571" s="959">
        <v>48974</v>
      </c>
      <c r="K571" s="959">
        <v>82086</v>
      </c>
      <c r="L571"/>
    </row>
    <row r="572" spans="2:12" ht="15">
      <c r="B572" s="1107" t="s">
        <v>279</v>
      </c>
      <c r="C572" s="957">
        <f t="shared" si="41"/>
        <v>158429</v>
      </c>
      <c r="D572" s="952">
        <v>4264</v>
      </c>
      <c r="E572" s="959">
        <v>1814</v>
      </c>
      <c r="F572" s="959">
        <v>2211</v>
      </c>
      <c r="G572" s="960">
        <v>239</v>
      </c>
      <c r="H572" s="957">
        <v>154165</v>
      </c>
      <c r="I572" s="959">
        <v>23293</v>
      </c>
      <c r="J572" s="959">
        <v>45921</v>
      </c>
      <c r="K572" s="959">
        <v>84951</v>
      </c>
      <c r="L572"/>
    </row>
    <row r="573" spans="2:12" ht="15">
      <c r="B573" s="1107" t="s">
        <v>280</v>
      </c>
      <c r="C573" s="957">
        <f t="shared" si="41"/>
        <v>0</v>
      </c>
      <c r="D573" s="957"/>
      <c r="E573" s="958"/>
      <c r="F573" s="958"/>
      <c r="G573" s="957"/>
      <c r="H573" s="957"/>
      <c r="I573" s="957"/>
      <c r="J573" s="957"/>
      <c r="K573" s="957"/>
      <c r="L573"/>
    </row>
    <row r="574" spans="2:12" ht="15">
      <c r="B574" s="1107" t="s">
        <v>281</v>
      </c>
      <c r="C574" s="957">
        <f>SUM(D574+H574)</f>
        <v>0</v>
      </c>
      <c r="D574" s="952"/>
      <c r="E574" s="959"/>
      <c r="F574" s="959"/>
      <c r="G574" s="959"/>
      <c r="H574" s="958"/>
      <c r="I574" s="959"/>
      <c r="J574" s="959"/>
      <c r="K574" s="959"/>
      <c r="L574"/>
    </row>
    <row r="575" spans="2:12" ht="15">
      <c r="B575" s="1109" t="s">
        <v>282</v>
      </c>
      <c r="C575" s="957">
        <f>SUM(D575+H575)</f>
        <v>0</v>
      </c>
      <c r="D575" s="959"/>
      <c r="E575" s="959"/>
      <c r="F575" s="959"/>
      <c r="G575" s="959"/>
      <c r="H575" s="959"/>
      <c r="I575" s="959"/>
      <c r="J575" s="959"/>
      <c r="K575" s="959"/>
      <c r="L575"/>
    </row>
    <row r="576" spans="2:12" ht="15">
      <c r="B576" s="1109" t="s">
        <v>283</v>
      </c>
      <c r="C576" s="957">
        <f t="shared" si="41"/>
        <v>0</v>
      </c>
      <c r="D576" s="959"/>
      <c r="E576" s="959"/>
      <c r="F576" s="959"/>
      <c r="G576" s="959"/>
      <c r="H576" s="959"/>
      <c r="I576" s="959"/>
      <c r="J576" s="959"/>
      <c r="K576" s="959"/>
      <c r="L576"/>
    </row>
    <row r="577" spans="2:12" ht="15">
      <c r="B577" s="1110"/>
      <c r="C577" s="958"/>
      <c r="D577" s="958"/>
      <c r="E577" s="958"/>
      <c r="F577" s="958"/>
      <c r="G577" s="958"/>
      <c r="H577" s="958"/>
      <c r="I577" s="958"/>
      <c r="J577" s="958"/>
      <c r="K577" s="958"/>
      <c r="L577"/>
    </row>
    <row r="578" spans="2:12" ht="12.75">
      <c r="B578" s="1111">
        <v>2019</v>
      </c>
      <c r="C578" s="713">
        <f t="shared" ref="C578:K578" si="42">SUM(C565:C576)</f>
        <v>1212865</v>
      </c>
      <c r="D578" s="713">
        <f>SUM(D565:D576)</f>
        <v>32933</v>
      </c>
      <c r="E578" s="713">
        <f t="shared" si="42"/>
        <v>15640</v>
      </c>
      <c r="F578" s="713">
        <f t="shared" si="42"/>
        <v>15059</v>
      </c>
      <c r="G578" s="713">
        <f>SUM(G565:G576)</f>
        <v>2234</v>
      </c>
      <c r="H578" s="713">
        <f t="shared" si="42"/>
        <v>1179932</v>
      </c>
      <c r="I578" s="713">
        <f t="shared" si="42"/>
        <v>201399</v>
      </c>
      <c r="J578" s="713">
        <f t="shared" si="42"/>
        <v>346678</v>
      </c>
      <c r="K578" s="713">
        <f t="shared" si="42"/>
        <v>631855</v>
      </c>
      <c r="L578"/>
    </row>
    <row r="579" spans="2:12" ht="12.75">
      <c r="B579" s="5"/>
      <c r="C579" s="714"/>
      <c r="D579" s="714"/>
      <c r="E579" s="714"/>
      <c r="F579" s="714"/>
      <c r="G579" s="714"/>
      <c r="H579" s="714"/>
      <c r="I579" s="714"/>
      <c r="J579" s="714"/>
      <c r="K579" s="714"/>
      <c r="L579"/>
    </row>
    <row r="580" spans="2:12" ht="12.75">
      <c r="B580" s="122"/>
      <c r="C580" s="1343" t="s">
        <v>296</v>
      </c>
      <c r="D580" s="1343"/>
      <c r="E580" s="1343"/>
      <c r="F580" s="1343"/>
      <c r="G580" s="1343"/>
      <c r="H580" s="1343"/>
      <c r="I580" s="1343"/>
      <c r="J580" s="1343"/>
      <c r="K580" s="1343"/>
      <c r="L580"/>
    </row>
    <row r="581" spans="2:12" ht="12.75">
      <c r="B581" s="708"/>
      <c r="C581" s="714"/>
      <c r="D581" s="714"/>
      <c r="E581" s="714"/>
      <c r="F581" s="714"/>
      <c r="G581" s="714"/>
      <c r="H581" s="714"/>
      <c r="I581" s="714"/>
      <c r="J581" s="714"/>
      <c r="K581" s="714"/>
      <c r="L581"/>
    </row>
    <row r="582" spans="2:12" ht="12.75">
      <c r="B582" s="1112" t="s">
        <v>272</v>
      </c>
      <c r="C582" s="957">
        <f t="shared" ref="C582:C593" si="43">SUM(D582+H582)</f>
        <v>49128195</v>
      </c>
      <c r="D582" s="957">
        <v>226689</v>
      </c>
      <c r="E582" s="957">
        <v>68974</v>
      </c>
      <c r="F582" s="957">
        <v>109268</v>
      </c>
      <c r="G582" s="957">
        <v>48447</v>
      </c>
      <c r="H582" s="957">
        <v>48901506</v>
      </c>
      <c r="I582" s="957">
        <v>7017848</v>
      </c>
      <c r="J582" s="957">
        <v>13675018</v>
      </c>
      <c r="K582" s="957">
        <v>28208640</v>
      </c>
      <c r="L582"/>
    </row>
    <row r="583" spans="2:12" ht="12.75">
      <c r="B583" s="1112" t="s">
        <v>273</v>
      </c>
      <c r="C583" s="957">
        <f t="shared" si="43"/>
        <v>36008767</v>
      </c>
      <c r="D583" s="957">
        <v>193480</v>
      </c>
      <c r="E583" s="957">
        <v>70783</v>
      </c>
      <c r="F583" s="957">
        <v>85595</v>
      </c>
      <c r="G583" s="957">
        <v>37102</v>
      </c>
      <c r="H583" s="957">
        <v>35815287</v>
      </c>
      <c r="I583" s="957">
        <v>5626521</v>
      </c>
      <c r="J583" s="957">
        <v>9142502</v>
      </c>
      <c r="K583" s="957">
        <v>21046264</v>
      </c>
      <c r="L583"/>
    </row>
    <row r="584" spans="2:12" ht="12.75">
      <c r="B584" s="1112" t="s">
        <v>274</v>
      </c>
      <c r="C584" s="957">
        <f t="shared" si="43"/>
        <v>47017379</v>
      </c>
      <c r="D584" s="959">
        <v>213319</v>
      </c>
      <c r="E584" s="959">
        <v>80814</v>
      </c>
      <c r="F584" s="959">
        <v>94000</v>
      </c>
      <c r="G584" s="960">
        <v>38505</v>
      </c>
      <c r="H584" s="957">
        <v>46804060</v>
      </c>
      <c r="I584" s="959">
        <v>7062525</v>
      </c>
      <c r="J584" s="959">
        <v>12295509</v>
      </c>
      <c r="K584" s="959">
        <v>27446026</v>
      </c>
      <c r="L584"/>
    </row>
    <row r="585" spans="2:12" ht="12.75">
      <c r="B585" s="1112" t="s">
        <v>275</v>
      </c>
      <c r="C585" s="957">
        <f t="shared" si="43"/>
        <v>45318921</v>
      </c>
      <c r="D585" s="957">
        <v>214619</v>
      </c>
      <c r="E585" s="958">
        <v>78379</v>
      </c>
      <c r="F585" s="958">
        <v>102218</v>
      </c>
      <c r="G585" s="957">
        <v>34022</v>
      </c>
      <c r="H585" s="957">
        <v>45104302</v>
      </c>
      <c r="I585" s="957">
        <v>6540916</v>
      </c>
      <c r="J585" s="957">
        <v>11552622</v>
      </c>
      <c r="K585" s="957">
        <v>27010764</v>
      </c>
      <c r="L585"/>
    </row>
    <row r="586" spans="2:12" ht="12.75">
      <c r="B586" s="1112" t="s">
        <v>276</v>
      </c>
      <c r="C586" s="957">
        <f t="shared" si="43"/>
        <v>49995394</v>
      </c>
      <c r="D586" s="684">
        <v>206386</v>
      </c>
      <c r="E586" s="684">
        <v>74601</v>
      </c>
      <c r="F586" s="684">
        <v>100338</v>
      </c>
      <c r="G586" s="684">
        <v>31447</v>
      </c>
      <c r="H586" s="684">
        <v>49789008</v>
      </c>
      <c r="I586" s="684">
        <v>7476937</v>
      </c>
      <c r="J586" s="684">
        <v>12116420</v>
      </c>
      <c r="K586" s="686">
        <v>30195651</v>
      </c>
      <c r="L586"/>
    </row>
    <row r="587" spans="2:12" ht="12.75">
      <c r="B587" s="1112" t="s">
        <v>277</v>
      </c>
      <c r="C587" s="957">
        <f t="shared" si="43"/>
        <v>45108919</v>
      </c>
      <c r="D587" s="957">
        <v>202740</v>
      </c>
      <c r="E587" s="958">
        <v>55064</v>
      </c>
      <c r="F587" s="958">
        <v>110221</v>
      </c>
      <c r="G587" s="957">
        <v>37455</v>
      </c>
      <c r="H587" s="957">
        <v>44906179</v>
      </c>
      <c r="I587" s="957">
        <v>6786887</v>
      </c>
      <c r="J587" s="957">
        <v>11328083</v>
      </c>
      <c r="K587" s="957">
        <v>26791209</v>
      </c>
      <c r="L587"/>
    </row>
    <row r="588" spans="2:12" ht="12.75">
      <c r="B588" s="1112" t="s">
        <v>278</v>
      </c>
      <c r="C588" s="957">
        <f t="shared" si="43"/>
        <v>47874514</v>
      </c>
      <c r="D588" s="959">
        <v>227478</v>
      </c>
      <c r="E588" s="959">
        <v>59800</v>
      </c>
      <c r="F588" s="959">
        <v>136375</v>
      </c>
      <c r="G588" s="960">
        <v>31303</v>
      </c>
      <c r="H588" s="957">
        <v>47647036</v>
      </c>
      <c r="I588" s="959">
        <v>7592833</v>
      </c>
      <c r="J588" s="959">
        <v>12788320</v>
      </c>
      <c r="K588" s="959">
        <v>27265883</v>
      </c>
      <c r="L588"/>
    </row>
    <row r="589" spans="2:12" ht="12.75">
      <c r="B589" s="1112" t="s">
        <v>279</v>
      </c>
      <c r="C589" s="957">
        <f t="shared" si="43"/>
        <v>47480426</v>
      </c>
      <c r="D589" s="959">
        <v>229651</v>
      </c>
      <c r="E589" s="959">
        <v>65516</v>
      </c>
      <c r="F589" s="959">
        <v>130295</v>
      </c>
      <c r="G589" s="960">
        <v>33840</v>
      </c>
      <c r="H589" s="957">
        <v>47250775</v>
      </c>
      <c r="I589" s="959">
        <v>6189426</v>
      </c>
      <c r="J589" s="959">
        <v>12351422</v>
      </c>
      <c r="K589" s="959">
        <v>28709927</v>
      </c>
      <c r="L589"/>
    </row>
    <row r="590" spans="2:12" ht="12.75">
      <c r="B590" s="1112" t="s">
        <v>280</v>
      </c>
      <c r="C590" s="957">
        <f t="shared" si="43"/>
        <v>0</v>
      </c>
      <c r="D590" s="959"/>
      <c r="E590" s="959"/>
      <c r="F590" s="959"/>
      <c r="G590" s="960"/>
      <c r="H590" s="957"/>
      <c r="I590" s="959"/>
      <c r="J590" s="959"/>
      <c r="K590" s="959"/>
      <c r="L590"/>
    </row>
    <row r="591" spans="2:12" ht="12.75">
      <c r="B591" s="1112" t="s">
        <v>281</v>
      </c>
      <c r="C591" s="957">
        <f>SUM(D591+H591)</f>
        <v>0</v>
      </c>
      <c r="D591" s="959"/>
      <c r="E591" s="959"/>
      <c r="F591" s="959"/>
      <c r="G591" s="959"/>
      <c r="H591" s="958"/>
      <c r="I591" s="959"/>
      <c r="J591" s="959"/>
      <c r="K591" s="959"/>
      <c r="L591"/>
    </row>
    <row r="592" spans="2:12" ht="12.75">
      <c r="B592" s="1112" t="s">
        <v>282</v>
      </c>
      <c r="C592" s="957">
        <f t="shared" si="43"/>
        <v>0</v>
      </c>
      <c r="D592" s="959"/>
      <c r="E592" s="959"/>
      <c r="F592" s="959"/>
      <c r="G592" s="959"/>
      <c r="H592" s="959"/>
      <c r="I592" s="959"/>
      <c r="J592" s="959"/>
      <c r="K592" s="959"/>
      <c r="L592"/>
    </row>
    <row r="593" spans="2:12" ht="12.75">
      <c r="B593" s="1112" t="s">
        <v>283</v>
      </c>
      <c r="C593" s="957">
        <f t="shared" si="43"/>
        <v>0</v>
      </c>
      <c r="D593" s="959"/>
      <c r="E593" s="959"/>
      <c r="F593" s="959"/>
      <c r="G593" s="959"/>
      <c r="H593" s="959"/>
      <c r="I593" s="959"/>
      <c r="J593" s="959"/>
      <c r="K593" s="959"/>
      <c r="L593"/>
    </row>
    <row r="594" spans="2:12" ht="12.75">
      <c r="B594" s="5"/>
      <c r="C594" s="958"/>
      <c r="D594" s="958"/>
      <c r="E594" s="958"/>
      <c r="F594" s="958"/>
      <c r="G594" s="958"/>
      <c r="H594" s="958"/>
      <c r="I594" s="958"/>
      <c r="J594" s="958"/>
      <c r="K594" s="958"/>
      <c r="L594"/>
    </row>
    <row r="595" spans="2:12" ht="12.75">
      <c r="B595" s="1111">
        <v>2019</v>
      </c>
      <c r="C595" s="713">
        <f t="shared" ref="C595:K595" si="44">SUM(C582:C593)</f>
        <v>367932515</v>
      </c>
      <c r="D595" s="713">
        <f t="shared" si="44"/>
        <v>1714362</v>
      </c>
      <c r="E595" s="713">
        <f t="shared" si="44"/>
        <v>553931</v>
      </c>
      <c r="F595" s="713">
        <f t="shared" si="44"/>
        <v>868310</v>
      </c>
      <c r="G595" s="713">
        <f t="shared" si="44"/>
        <v>292121</v>
      </c>
      <c r="H595" s="713">
        <f t="shared" si="44"/>
        <v>366218153</v>
      </c>
      <c r="I595" s="713">
        <f t="shared" si="44"/>
        <v>54293893</v>
      </c>
      <c r="J595" s="713">
        <f t="shared" si="44"/>
        <v>95249896</v>
      </c>
      <c r="K595" s="713">
        <f t="shared" si="44"/>
        <v>216674364</v>
      </c>
      <c r="L595"/>
    </row>
    <row r="596" spans="2:12" ht="12.75" customHeight="1">
      <c r="B596" s="715"/>
      <c r="C596" s="716"/>
      <c r="D596" s="716"/>
      <c r="E596" s="716"/>
      <c r="F596" s="716"/>
      <c r="G596" s="716"/>
      <c r="H596" s="716"/>
      <c r="I596" s="716"/>
      <c r="J596" s="716"/>
      <c r="K596" s="716"/>
      <c r="L596"/>
    </row>
    <row r="597" spans="2:12" ht="12.75" customHeight="1">
      <c r="B597" s="1347" t="s">
        <v>260</v>
      </c>
      <c r="C597" s="1344" t="s">
        <v>22</v>
      </c>
      <c r="D597" s="1344" t="s">
        <v>261</v>
      </c>
      <c r="E597" s="1349" t="s">
        <v>262</v>
      </c>
      <c r="F597" s="1350"/>
      <c r="G597" s="1351"/>
      <c r="H597" s="1352" t="s">
        <v>263</v>
      </c>
      <c r="I597" s="1354" t="s">
        <v>264</v>
      </c>
      <c r="J597" s="1355"/>
      <c r="K597" s="1355"/>
      <c r="L597"/>
    </row>
    <row r="598" spans="2:12" ht="12.75" customHeight="1">
      <c r="B598" s="1348"/>
      <c r="C598" s="1345"/>
      <c r="D598" s="1345"/>
      <c r="E598" s="1356" t="s">
        <v>301</v>
      </c>
      <c r="F598" s="1344" t="s">
        <v>302</v>
      </c>
      <c r="G598" s="1344" t="s">
        <v>303</v>
      </c>
      <c r="H598" s="1353"/>
      <c r="I598" s="1356" t="s">
        <v>268</v>
      </c>
      <c r="J598" s="1356" t="s">
        <v>24</v>
      </c>
      <c r="K598" s="1344" t="s">
        <v>269</v>
      </c>
      <c r="L598"/>
    </row>
    <row r="599" spans="2:12" ht="12.75" customHeight="1">
      <c r="B599" s="1348"/>
      <c r="C599" s="1345"/>
      <c r="D599" s="1345"/>
      <c r="E599" s="1357"/>
      <c r="F599" s="1345"/>
      <c r="G599" s="1345"/>
      <c r="H599" s="1353"/>
      <c r="I599" s="1358"/>
      <c r="J599" s="1358"/>
      <c r="K599" s="1359"/>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43" t="s">
        <v>297</v>
      </c>
      <c r="D602" s="1343"/>
      <c r="E602" s="1343"/>
      <c r="F602" s="1343"/>
      <c r="G602" s="1343"/>
      <c r="H602" s="1343"/>
      <c r="I602" s="1343"/>
      <c r="J602" s="1343"/>
      <c r="K602" s="1343"/>
      <c r="L602"/>
    </row>
    <row r="603" spans="2:12" ht="12.75">
      <c r="B603" s="122"/>
      <c r="C603" s="719"/>
      <c r="D603" s="719"/>
      <c r="E603" s="719"/>
      <c r="F603" s="719"/>
      <c r="G603" s="719"/>
      <c r="H603" s="719"/>
      <c r="I603" s="719"/>
      <c r="J603" s="719"/>
      <c r="K603" s="719"/>
      <c r="L603"/>
    </row>
    <row r="604" spans="2:12" ht="12.75">
      <c r="B604" s="1112" t="s">
        <v>272</v>
      </c>
      <c r="C604" s="957">
        <f>SUM(D604+H604)</f>
        <v>97042744</v>
      </c>
      <c r="D604" s="957">
        <v>397525</v>
      </c>
      <c r="E604" s="957">
        <v>123027</v>
      </c>
      <c r="F604" s="957">
        <v>190820</v>
      </c>
      <c r="G604" s="957">
        <v>83678</v>
      </c>
      <c r="H604" s="957">
        <v>96645219</v>
      </c>
      <c r="I604" s="957">
        <v>13890672</v>
      </c>
      <c r="J604" s="957">
        <v>28529726</v>
      </c>
      <c r="K604" s="957">
        <v>54224821</v>
      </c>
      <c r="L604"/>
    </row>
    <row r="605" spans="2:12" ht="12.75">
      <c r="B605" s="1112" t="s">
        <v>273</v>
      </c>
      <c r="C605" s="957">
        <f t="shared" ref="C605:C615" si="45">SUM(D605+H605)</f>
        <v>71080437</v>
      </c>
      <c r="D605" s="957">
        <v>338786</v>
      </c>
      <c r="E605" s="957">
        <v>123131</v>
      </c>
      <c r="F605" s="957">
        <v>150015</v>
      </c>
      <c r="G605" s="957">
        <v>65640</v>
      </c>
      <c r="H605" s="957">
        <v>70741651</v>
      </c>
      <c r="I605" s="957">
        <v>11152641</v>
      </c>
      <c r="J605" s="957">
        <v>19000308</v>
      </c>
      <c r="K605" s="957">
        <v>40588702</v>
      </c>
      <c r="L605"/>
    </row>
    <row r="606" spans="2:12" ht="12.75">
      <c r="B606" s="1112" t="s">
        <v>274</v>
      </c>
      <c r="C606" s="957">
        <f t="shared" si="45"/>
        <v>94326127</v>
      </c>
      <c r="D606" s="959">
        <v>370021</v>
      </c>
      <c r="E606" s="959">
        <v>141070</v>
      </c>
      <c r="F606" s="959">
        <v>162127</v>
      </c>
      <c r="G606" s="960">
        <v>66824</v>
      </c>
      <c r="H606" s="957">
        <v>93956106</v>
      </c>
      <c r="I606" s="959">
        <v>14326353</v>
      </c>
      <c r="J606" s="959">
        <v>25473371</v>
      </c>
      <c r="K606" s="959">
        <v>54156382</v>
      </c>
      <c r="L606"/>
    </row>
    <row r="607" spans="2:12" ht="12.75">
      <c r="B607" s="1112" t="s">
        <v>275</v>
      </c>
      <c r="C607" s="957">
        <f t="shared" si="45"/>
        <v>90179542</v>
      </c>
      <c r="D607" s="957">
        <v>377198</v>
      </c>
      <c r="E607" s="958">
        <v>138987</v>
      </c>
      <c r="F607" s="958">
        <v>177400</v>
      </c>
      <c r="G607" s="958">
        <v>60811</v>
      </c>
      <c r="H607" s="957">
        <v>89802344</v>
      </c>
      <c r="I607" s="958">
        <v>13026121</v>
      </c>
      <c r="J607" s="958">
        <v>24019148</v>
      </c>
      <c r="K607" s="958">
        <v>52757075</v>
      </c>
      <c r="L607"/>
    </row>
    <row r="608" spans="2:12" ht="12.75">
      <c r="B608" s="1112" t="s">
        <v>276</v>
      </c>
      <c r="C608" s="957">
        <f t="shared" si="45"/>
        <v>98348767</v>
      </c>
      <c r="D608" s="684">
        <v>365543</v>
      </c>
      <c r="E608" s="684">
        <v>134256</v>
      </c>
      <c r="F608" s="684">
        <v>176108</v>
      </c>
      <c r="G608" s="684">
        <v>55179</v>
      </c>
      <c r="H608" s="684">
        <v>97983224</v>
      </c>
      <c r="I608" s="684">
        <v>14778485</v>
      </c>
      <c r="J608" s="684">
        <v>25000492</v>
      </c>
      <c r="K608" s="684">
        <v>58204247</v>
      </c>
      <c r="L608"/>
    </row>
    <row r="609" spans="2:12" ht="12.75">
      <c r="B609" s="1112" t="s">
        <v>277</v>
      </c>
      <c r="C609" s="957">
        <f t="shared" si="45"/>
        <v>89668731</v>
      </c>
      <c r="D609" s="957">
        <v>358330</v>
      </c>
      <c r="E609" s="958">
        <v>97987</v>
      </c>
      <c r="F609" s="958">
        <v>193201</v>
      </c>
      <c r="G609" s="958">
        <v>67142</v>
      </c>
      <c r="H609" s="957">
        <v>89310401</v>
      </c>
      <c r="I609" s="958">
        <v>13566128</v>
      </c>
      <c r="J609" s="958">
        <v>23364570</v>
      </c>
      <c r="K609" s="958">
        <v>52379703</v>
      </c>
      <c r="L609"/>
    </row>
    <row r="610" spans="2:12" ht="12.75">
      <c r="B610" s="1112" t="s">
        <v>278</v>
      </c>
      <c r="C610" s="957">
        <f>SUM(D610+H610)</f>
        <v>94814223</v>
      </c>
      <c r="D610" s="959">
        <v>399597</v>
      </c>
      <c r="E610" s="959">
        <v>105945</v>
      </c>
      <c r="F610" s="959">
        <v>239181</v>
      </c>
      <c r="G610" s="960">
        <v>54471</v>
      </c>
      <c r="H610" s="957">
        <v>94414626</v>
      </c>
      <c r="I610" s="959">
        <v>15092121</v>
      </c>
      <c r="J610" s="959">
        <v>26639045</v>
      </c>
      <c r="K610" s="959">
        <v>52683460</v>
      </c>
      <c r="L610"/>
    </row>
    <row r="611" spans="2:12" ht="12.75">
      <c r="B611" s="1112" t="s">
        <v>279</v>
      </c>
      <c r="C611" s="957">
        <f>SUM(D611+H611)</f>
        <v>94523431</v>
      </c>
      <c r="D611" s="959">
        <v>403191</v>
      </c>
      <c r="E611" s="959">
        <v>115093</v>
      </c>
      <c r="F611" s="959">
        <v>229415</v>
      </c>
      <c r="G611" s="960">
        <v>58683</v>
      </c>
      <c r="H611" s="957">
        <v>94120240</v>
      </c>
      <c r="I611" s="959">
        <v>12344055</v>
      </c>
      <c r="J611" s="959">
        <v>25664712</v>
      </c>
      <c r="K611" s="959">
        <v>56111473</v>
      </c>
      <c r="L611"/>
    </row>
    <row r="612" spans="2:12" ht="12.75">
      <c r="B612" s="1112" t="s">
        <v>280</v>
      </c>
      <c r="C612" s="957">
        <f t="shared" si="45"/>
        <v>0</v>
      </c>
      <c r="D612" s="957"/>
      <c r="E612" s="958"/>
      <c r="F612" s="958"/>
      <c r="G612" s="958"/>
      <c r="H612" s="957"/>
      <c r="I612" s="958"/>
      <c r="J612" s="958"/>
      <c r="K612" s="958"/>
      <c r="L612"/>
    </row>
    <row r="613" spans="2:12" ht="12.75">
      <c r="B613" s="1112" t="s">
        <v>281</v>
      </c>
      <c r="C613" s="957">
        <f t="shared" si="45"/>
        <v>0</v>
      </c>
      <c r="D613" s="959"/>
      <c r="E613" s="959"/>
      <c r="F613" s="959"/>
      <c r="G613" s="959"/>
      <c r="H613" s="958"/>
      <c r="I613" s="959"/>
      <c r="J613" s="959"/>
      <c r="K613" s="959"/>
      <c r="L613"/>
    </row>
    <row r="614" spans="2:12" ht="12.75">
      <c r="B614" s="1112" t="s">
        <v>282</v>
      </c>
      <c r="C614" s="957">
        <f t="shared" si="45"/>
        <v>0</v>
      </c>
      <c r="D614" s="959"/>
      <c r="E614" s="959"/>
      <c r="F614" s="959"/>
      <c r="G614" s="960"/>
      <c r="H614" s="961"/>
      <c r="I614" s="959"/>
      <c r="J614" s="959"/>
      <c r="K614" s="959"/>
      <c r="L614"/>
    </row>
    <row r="615" spans="2:12" ht="12.75">
      <c r="B615" s="1112" t="s">
        <v>283</v>
      </c>
      <c r="C615" s="957">
        <f t="shared" si="45"/>
        <v>0</v>
      </c>
      <c r="D615" s="959"/>
      <c r="E615" s="959"/>
      <c r="F615" s="959"/>
      <c r="G615" s="960"/>
      <c r="H615" s="961"/>
      <c r="I615" s="959"/>
      <c r="J615" s="959"/>
      <c r="K615" s="959"/>
      <c r="L615"/>
    </row>
    <row r="616" spans="2:12" ht="12.75">
      <c r="B616" s="1112"/>
      <c r="C616" s="721"/>
      <c r="D616" s="722"/>
      <c r="E616" s="723"/>
      <c r="F616" s="723"/>
      <c r="G616" s="723"/>
      <c r="H616" s="722"/>
      <c r="I616" s="723"/>
      <c r="J616" s="723"/>
      <c r="K616" s="723"/>
      <c r="L616"/>
    </row>
    <row r="617" spans="2:12" ht="12.75">
      <c r="B617" s="1111">
        <v>2019</v>
      </c>
      <c r="C617" s="724">
        <f t="shared" ref="C617:K617" si="46">SUM(C604:C615)</f>
        <v>729984002</v>
      </c>
      <c r="D617" s="724">
        <f t="shared" si="46"/>
        <v>3010191</v>
      </c>
      <c r="E617" s="724">
        <f t="shared" si="46"/>
        <v>979496</v>
      </c>
      <c r="F617" s="724">
        <f t="shared" si="46"/>
        <v>1518267</v>
      </c>
      <c r="G617" s="724">
        <f t="shared" si="46"/>
        <v>512428</v>
      </c>
      <c r="H617" s="724">
        <f t="shared" si="46"/>
        <v>726973811</v>
      </c>
      <c r="I617" s="724">
        <f t="shared" si="46"/>
        <v>108176576</v>
      </c>
      <c r="J617" s="724">
        <f t="shared" si="46"/>
        <v>197691372</v>
      </c>
      <c r="K617" s="724">
        <f t="shared" si="46"/>
        <v>421105863</v>
      </c>
      <c r="L617"/>
    </row>
    <row r="618" spans="2:12" ht="12.75">
      <c r="B618"/>
      <c r="C618"/>
      <c r="D618"/>
      <c r="E618"/>
      <c r="F618"/>
      <c r="G618"/>
      <c r="H618"/>
      <c r="I618"/>
      <c r="J618"/>
      <c r="K618"/>
      <c r="L618"/>
    </row>
    <row r="619" spans="2:12" ht="12.75">
      <c r="B619"/>
      <c r="C619"/>
      <c r="D619"/>
      <c r="E619"/>
      <c r="F619"/>
      <c r="G619"/>
      <c r="H619"/>
      <c r="I619"/>
      <c r="J619"/>
      <c r="K619"/>
      <c r="L619"/>
    </row>
    <row r="620" spans="2:12" ht="12.75">
      <c r="B620"/>
      <c r="C620"/>
      <c r="D620"/>
      <c r="E620"/>
      <c r="F620"/>
      <c r="G620"/>
      <c r="H620"/>
      <c r="I620"/>
      <c r="J620"/>
      <c r="K620"/>
      <c r="L620"/>
    </row>
    <row r="621" spans="2:12" ht="12.75">
      <c r="B621"/>
      <c r="C621"/>
      <c r="D621"/>
      <c r="E621"/>
      <c r="F621"/>
      <c r="G621"/>
      <c r="H621"/>
      <c r="I621"/>
      <c r="J621"/>
      <c r="K621"/>
      <c r="L621"/>
    </row>
    <row r="622" spans="2:12" ht="12.75">
      <c r="B622"/>
      <c r="C622"/>
      <c r="D622"/>
      <c r="E622"/>
      <c r="F622"/>
      <c r="G622"/>
      <c r="H622"/>
      <c r="I622"/>
      <c r="J622"/>
      <c r="K622"/>
      <c r="L622"/>
    </row>
    <row r="623" spans="2:12" ht="12.75">
      <c r="B623"/>
      <c r="C623"/>
      <c r="D623"/>
      <c r="E623"/>
      <c r="F623"/>
      <c r="G623"/>
      <c r="H623"/>
      <c r="I623"/>
      <c r="J623"/>
      <c r="K623"/>
      <c r="L623"/>
    </row>
    <row r="624" spans="2:12" ht="12.75">
      <c r="B624"/>
      <c r="C624"/>
      <c r="D624"/>
      <c r="E624"/>
      <c r="F624"/>
      <c r="G624"/>
      <c r="H624"/>
      <c r="I624"/>
      <c r="J624"/>
      <c r="K624"/>
      <c r="L624"/>
    </row>
    <row r="625" spans="2:12" ht="12.75">
      <c r="B625"/>
      <c r="C625"/>
      <c r="D625"/>
      <c r="E625"/>
      <c r="F625"/>
      <c r="G625"/>
      <c r="H625"/>
      <c r="I625"/>
      <c r="J625"/>
      <c r="K625"/>
      <c r="L625"/>
    </row>
    <row r="626" spans="2:12" ht="12.75">
      <c r="B626"/>
      <c r="C626"/>
      <c r="D626"/>
      <c r="E626"/>
      <c r="F626"/>
      <c r="G626"/>
      <c r="H626"/>
      <c r="I626"/>
      <c r="J626"/>
      <c r="K626"/>
      <c r="L626"/>
    </row>
    <row r="627" spans="2:12" ht="12.75">
      <c r="B627"/>
      <c r="C627"/>
      <c r="D627"/>
      <c r="E627"/>
      <c r="F627"/>
      <c r="G627"/>
      <c r="H627"/>
      <c r="I627"/>
      <c r="J627"/>
      <c r="K627"/>
      <c r="L627"/>
    </row>
    <row r="628" spans="2:12" ht="12.75">
      <c r="B628"/>
      <c r="C628"/>
      <c r="D628"/>
      <c r="E628"/>
      <c r="F628"/>
      <c r="G628"/>
      <c r="H628"/>
      <c r="I628"/>
      <c r="J628"/>
      <c r="K628"/>
      <c r="L628"/>
    </row>
    <row r="629" spans="2:12" ht="12.75">
      <c r="B629"/>
      <c r="C629"/>
      <c r="D629"/>
      <c r="E629"/>
      <c r="F629"/>
      <c r="G629"/>
      <c r="H629"/>
      <c r="I629"/>
      <c r="J629"/>
      <c r="K629"/>
      <c r="L629"/>
    </row>
    <row r="630" spans="2:12" ht="12.75">
      <c r="B630"/>
      <c r="C630"/>
      <c r="D630"/>
      <c r="E630"/>
      <c r="F630"/>
      <c r="G630"/>
      <c r="H630"/>
      <c r="I630"/>
      <c r="J630"/>
      <c r="K630"/>
      <c r="L630"/>
    </row>
    <row r="631" spans="2:12" ht="12.75">
      <c r="B631"/>
      <c r="C631"/>
      <c r="D631"/>
      <c r="E631"/>
      <c r="F631"/>
      <c r="G631"/>
      <c r="H631"/>
      <c r="I631"/>
      <c r="J631"/>
      <c r="K631"/>
      <c r="L631"/>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topLeftCell="A34" workbookViewId="0">
      <selection activeCell="S51" sqref="S51"/>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22" t="s">
        <v>350</v>
      </c>
      <c r="B1" s="1422"/>
      <c r="C1" s="1422"/>
      <c r="D1" s="1422"/>
      <c r="E1" s="1422"/>
      <c r="F1" s="1422"/>
      <c r="G1" s="1422"/>
      <c r="H1" s="1422"/>
      <c r="I1" s="1422"/>
      <c r="J1" s="1422"/>
      <c r="K1" s="1422"/>
      <c r="L1" s="1422"/>
      <c r="M1" s="1422"/>
      <c r="N1" s="1422"/>
    </row>
    <row r="2" spans="1:20" ht="13.5" thickBot="1">
      <c r="B2" s="973"/>
      <c r="C2" s="973"/>
      <c r="D2" s="973"/>
      <c r="E2" s="973"/>
      <c r="F2" s="973"/>
      <c r="G2" s="974" t="s">
        <v>351</v>
      </c>
      <c r="H2" s="973"/>
      <c r="I2" s="973"/>
      <c r="J2" s="973"/>
      <c r="K2" s="973"/>
      <c r="L2" s="973"/>
      <c r="M2" s="973"/>
      <c r="N2" s="973"/>
    </row>
    <row r="3" spans="1:20" ht="14.25" thickBot="1">
      <c r="A3" s="975" t="s">
        <v>352</v>
      </c>
      <c r="B3" s="976" t="s">
        <v>220</v>
      </c>
      <c r="C3" s="976" t="s">
        <v>221</v>
      </c>
      <c r="D3" s="976" t="s">
        <v>222</v>
      </c>
      <c r="E3" s="976" t="s">
        <v>223</v>
      </c>
      <c r="F3" s="976" t="s">
        <v>224</v>
      </c>
      <c r="G3" s="976" t="s">
        <v>225</v>
      </c>
      <c r="H3" s="976" t="s">
        <v>226</v>
      </c>
      <c r="I3" s="976" t="s">
        <v>227</v>
      </c>
      <c r="J3" s="976" t="s">
        <v>228</v>
      </c>
      <c r="K3" s="976" t="s">
        <v>229</v>
      </c>
      <c r="L3" s="976" t="s">
        <v>230</v>
      </c>
      <c r="M3" s="976" t="s">
        <v>231</v>
      </c>
      <c r="N3" s="976" t="s">
        <v>238</v>
      </c>
    </row>
    <row r="4" spans="1:20" ht="13.5">
      <c r="A4" s="977">
        <v>2004</v>
      </c>
      <c r="B4" s="978">
        <v>299.39999999999998</v>
      </c>
      <c r="C4" s="978">
        <v>296.39999999999998</v>
      </c>
      <c r="D4" s="978">
        <v>293.7</v>
      </c>
      <c r="E4" s="978">
        <v>293.5</v>
      </c>
      <c r="F4" s="978">
        <v>293.5</v>
      </c>
      <c r="G4" s="978">
        <v>291.60000000000002</v>
      </c>
      <c r="H4" s="978">
        <v>290.2</v>
      </c>
      <c r="I4" s="978">
        <v>286.3</v>
      </c>
      <c r="J4" s="978">
        <v>285.39999999999998</v>
      </c>
      <c r="K4" s="978">
        <v>285.10000000000002</v>
      </c>
      <c r="L4" s="978">
        <v>291.2</v>
      </c>
      <c r="M4" s="978">
        <v>297.8</v>
      </c>
      <c r="N4" s="979">
        <v>291.3</v>
      </c>
    </row>
    <row r="5" spans="1:20" ht="13.5">
      <c r="A5" s="980">
        <v>2005</v>
      </c>
      <c r="B5" s="981">
        <v>304.10000000000002</v>
      </c>
      <c r="C5" s="981">
        <v>308.10000000000002</v>
      </c>
      <c r="D5" s="981">
        <v>308.2</v>
      </c>
      <c r="E5" s="981">
        <v>310.89999999999998</v>
      </c>
      <c r="F5" s="981">
        <v>309.89999999999998</v>
      </c>
      <c r="G5" s="981">
        <v>309.10000000000002</v>
      </c>
      <c r="H5" s="981">
        <v>307</v>
      </c>
      <c r="I5" s="981">
        <v>300.60000000000002</v>
      </c>
      <c r="J5" s="981">
        <v>303.3</v>
      </c>
      <c r="K5" s="981">
        <v>304.3</v>
      </c>
      <c r="L5" s="981">
        <v>311.8</v>
      </c>
      <c r="M5" s="981">
        <v>315.5</v>
      </c>
      <c r="N5" s="982">
        <v>307.60000000000002</v>
      </c>
    </row>
    <row r="6" spans="1:20" ht="13.5">
      <c r="A6" s="980">
        <v>2006</v>
      </c>
      <c r="B6" s="981">
        <v>317.10000000000002</v>
      </c>
      <c r="C6" s="981">
        <v>319.89999999999998</v>
      </c>
      <c r="D6" s="981">
        <v>324</v>
      </c>
      <c r="E6" s="981">
        <v>319.5</v>
      </c>
      <c r="F6" s="981">
        <v>325.8</v>
      </c>
      <c r="G6" s="981">
        <v>323.8</v>
      </c>
      <c r="H6" s="981">
        <v>312.8</v>
      </c>
      <c r="I6" s="981">
        <v>313</v>
      </c>
      <c r="J6" s="981">
        <v>315.2</v>
      </c>
      <c r="K6" s="981">
        <v>311.2</v>
      </c>
      <c r="L6" s="981">
        <v>316.2</v>
      </c>
      <c r="M6" s="981">
        <v>321.8</v>
      </c>
      <c r="N6" s="982">
        <v>318.7</v>
      </c>
    </row>
    <row r="7" spans="1:20" ht="13.5">
      <c r="A7" s="980">
        <v>2007</v>
      </c>
      <c r="B7" s="981">
        <v>325.7</v>
      </c>
      <c r="C7" s="981">
        <v>327.9</v>
      </c>
      <c r="D7" s="981">
        <v>329.1</v>
      </c>
      <c r="E7" s="981">
        <v>329.9</v>
      </c>
      <c r="F7" s="981">
        <v>328.7</v>
      </c>
      <c r="G7" s="981">
        <v>330</v>
      </c>
      <c r="H7" s="981">
        <v>327.9</v>
      </c>
      <c r="I7" s="981">
        <v>324</v>
      </c>
      <c r="J7" s="981">
        <v>329.3</v>
      </c>
      <c r="K7" s="981">
        <v>312.8</v>
      </c>
      <c r="L7" s="981">
        <v>317.5</v>
      </c>
      <c r="M7" s="981">
        <v>319</v>
      </c>
      <c r="N7" s="982">
        <v>325.39999999999998</v>
      </c>
    </row>
    <row r="8" spans="1:20" ht="13.5">
      <c r="A8" s="980">
        <v>2008</v>
      </c>
      <c r="B8" s="981">
        <v>326.5</v>
      </c>
      <c r="C8" s="981">
        <v>327</v>
      </c>
      <c r="D8" s="981">
        <v>324.5</v>
      </c>
      <c r="E8" s="981">
        <v>322.60000000000002</v>
      </c>
      <c r="F8" s="981">
        <v>325.7</v>
      </c>
      <c r="G8" s="981">
        <v>323.8</v>
      </c>
      <c r="H8" s="981">
        <v>317</v>
      </c>
      <c r="I8" s="981">
        <v>314.39999999999998</v>
      </c>
      <c r="J8" s="981">
        <v>314.60000000000002</v>
      </c>
      <c r="K8" s="981">
        <v>310.5</v>
      </c>
      <c r="L8" s="981">
        <v>315.10000000000002</v>
      </c>
      <c r="M8" s="981">
        <v>321.7</v>
      </c>
      <c r="N8" s="982">
        <v>320.39999999999998</v>
      </c>
    </row>
    <row r="9" spans="1:20" ht="13.5">
      <c r="A9" s="980">
        <v>2009</v>
      </c>
      <c r="B9" s="981">
        <v>322.2</v>
      </c>
      <c r="C9" s="981">
        <v>324.3</v>
      </c>
      <c r="D9" s="981">
        <v>325.89999999999998</v>
      </c>
      <c r="E9" s="981">
        <v>324.2</v>
      </c>
      <c r="F9" s="981">
        <v>325.3</v>
      </c>
      <c r="G9" s="981">
        <v>324.5</v>
      </c>
      <c r="H9" s="981">
        <v>323.3</v>
      </c>
      <c r="I9" s="981">
        <v>316.2</v>
      </c>
      <c r="J9" s="981">
        <v>320.10000000000002</v>
      </c>
      <c r="K9" s="981">
        <v>320</v>
      </c>
      <c r="L9" s="981">
        <v>324.5</v>
      </c>
      <c r="M9" s="981">
        <v>330</v>
      </c>
      <c r="N9" s="983">
        <v>323.60000000000002</v>
      </c>
    </row>
    <row r="10" spans="1:20" ht="13.5">
      <c r="A10" s="980">
        <v>2010</v>
      </c>
      <c r="B10" s="981">
        <v>333.4</v>
      </c>
      <c r="C10" s="981">
        <v>341.3</v>
      </c>
      <c r="D10" s="981">
        <v>335.1</v>
      </c>
      <c r="E10" s="981">
        <v>343.1</v>
      </c>
      <c r="F10" s="981">
        <v>346.2</v>
      </c>
      <c r="G10" s="981">
        <v>345.9</v>
      </c>
      <c r="H10" s="981">
        <v>340.4</v>
      </c>
      <c r="I10" s="981">
        <v>336.9</v>
      </c>
      <c r="J10" s="981">
        <v>334.2</v>
      </c>
      <c r="K10" s="981">
        <v>325.7</v>
      </c>
      <c r="L10" s="981">
        <v>326.39999999999998</v>
      </c>
      <c r="M10" s="981">
        <v>326.3</v>
      </c>
      <c r="N10" s="983">
        <v>335.8</v>
      </c>
    </row>
    <row r="11" spans="1:20" ht="13.5">
      <c r="A11" s="980">
        <v>2011</v>
      </c>
      <c r="B11" s="981">
        <v>325.60000000000002</v>
      </c>
      <c r="C11" s="981">
        <v>323.5</v>
      </c>
      <c r="D11" s="981">
        <v>322.8</v>
      </c>
      <c r="E11" s="981">
        <v>323</v>
      </c>
      <c r="F11" s="981">
        <v>326.89999999999998</v>
      </c>
      <c r="G11" s="981">
        <v>323.39999999999998</v>
      </c>
      <c r="H11" s="981">
        <v>321.10000000000002</v>
      </c>
      <c r="I11" s="981">
        <v>317.7</v>
      </c>
      <c r="J11" s="981">
        <v>313</v>
      </c>
      <c r="K11" s="981">
        <v>312.89999999999998</v>
      </c>
      <c r="L11" s="981">
        <v>315.60000000000002</v>
      </c>
      <c r="M11" s="981">
        <v>322.10000000000002</v>
      </c>
      <c r="N11" s="983">
        <v>320.7</v>
      </c>
    </row>
    <row r="12" spans="1:20" ht="13.5">
      <c r="A12" s="984">
        <v>2012</v>
      </c>
      <c r="B12" s="985">
        <v>324.89999999999998</v>
      </c>
      <c r="C12" s="985">
        <v>327.2</v>
      </c>
      <c r="D12" s="985">
        <v>329</v>
      </c>
      <c r="E12" s="985">
        <v>329.8</v>
      </c>
      <c r="F12" s="985">
        <v>334.6</v>
      </c>
      <c r="G12" s="985">
        <v>336.3</v>
      </c>
      <c r="H12" s="985">
        <v>330.7</v>
      </c>
      <c r="I12" s="985">
        <v>326.3</v>
      </c>
      <c r="J12" s="985">
        <v>325.7</v>
      </c>
      <c r="K12" s="985">
        <v>322</v>
      </c>
      <c r="L12" s="985">
        <v>327.2</v>
      </c>
      <c r="M12" s="985">
        <v>330.6</v>
      </c>
      <c r="N12" s="986">
        <v>328.9</v>
      </c>
    </row>
    <row r="13" spans="1:20" ht="13.5">
      <c r="A13" s="984">
        <v>2013</v>
      </c>
      <c r="B13" s="985">
        <v>334</v>
      </c>
      <c r="C13" s="985">
        <v>336.5</v>
      </c>
      <c r="D13" s="985">
        <v>334.9</v>
      </c>
      <c r="E13" s="985">
        <v>338</v>
      </c>
      <c r="F13" s="985">
        <v>338.8</v>
      </c>
      <c r="G13" s="985">
        <v>343</v>
      </c>
      <c r="H13" s="985">
        <v>338.6</v>
      </c>
      <c r="I13" s="985">
        <v>334</v>
      </c>
      <c r="J13" s="985">
        <v>329.8</v>
      </c>
      <c r="K13" s="985">
        <v>328.9</v>
      </c>
      <c r="L13" s="985">
        <v>331</v>
      </c>
      <c r="M13" s="985">
        <v>333.1</v>
      </c>
      <c r="N13" s="986">
        <v>335.2</v>
      </c>
      <c r="Q13"/>
      <c r="R13"/>
      <c r="S13"/>
      <c r="T13"/>
    </row>
    <row r="14" spans="1:20" ht="13.5">
      <c r="A14" s="984">
        <v>2014</v>
      </c>
      <c r="B14" s="985">
        <v>335.3</v>
      </c>
      <c r="C14" s="985">
        <v>339.5</v>
      </c>
      <c r="D14" s="985">
        <v>336</v>
      </c>
      <c r="E14" s="985">
        <v>338.1</v>
      </c>
      <c r="F14" s="985">
        <v>336</v>
      </c>
      <c r="G14" s="985">
        <v>336.1</v>
      </c>
      <c r="H14" s="985">
        <v>331.4</v>
      </c>
      <c r="I14" s="985">
        <v>332.4</v>
      </c>
      <c r="J14" s="985">
        <v>327.3</v>
      </c>
      <c r="K14" s="985">
        <v>326.3</v>
      </c>
      <c r="L14" s="985">
        <v>328.5</v>
      </c>
      <c r="M14" s="985">
        <v>340.6</v>
      </c>
      <c r="N14" s="986">
        <v>333.6</v>
      </c>
      <c r="Q14"/>
      <c r="R14"/>
      <c r="S14"/>
      <c r="T14"/>
    </row>
    <row r="15" spans="1:20" ht="13.5">
      <c r="A15" s="987">
        <v>2015</v>
      </c>
      <c r="B15" s="988">
        <v>336</v>
      </c>
      <c r="C15" s="988">
        <v>338.9</v>
      </c>
      <c r="D15" s="988">
        <v>339.7</v>
      </c>
      <c r="E15" s="988">
        <v>340.8</v>
      </c>
      <c r="F15" s="988">
        <v>346.1</v>
      </c>
      <c r="G15" s="988">
        <v>343.9</v>
      </c>
      <c r="H15" s="988">
        <v>339.4</v>
      </c>
      <c r="I15" s="988">
        <v>334</v>
      </c>
      <c r="J15" s="988">
        <v>332.9</v>
      </c>
      <c r="K15" s="988">
        <v>331.2</v>
      </c>
      <c r="L15" s="988">
        <v>332.8</v>
      </c>
      <c r="M15" s="988">
        <v>335.4</v>
      </c>
      <c r="N15" s="989">
        <v>337.6</v>
      </c>
      <c r="Q15"/>
      <c r="R15"/>
      <c r="S15"/>
      <c r="T15"/>
    </row>
    <row r="16" spans="1:20" ht="13.5">
      <c r="A16" s="987">
        <v>2016</v>
      </c>
      <c r="B16" s="988">
        <v>335.2</v>
      </c>
      <c r="C16" s="988">
        <v>337.7</v>
      </c>
      <c r="D16" s="988">
        <v>338.5</v>
      </c>
      <c r="E16" s="988">
        <v>340.3</v>
      </c>
      <c r="F16" s="988">
        <v>345.4</v>
      </c>
      <c r="G16" s="988">
        <v>342.5</v>
      </c>
      <c r="H16" s="988">
        <v>339.1</v>
      </c>
      <c r="I16" s="988">
        <v>336.7</v>
      </c>
      <c r="J16" s="988">
        <v>336</v>
      </c>
      <c r="K16" s="988">
        <v>338.1</v>
      </c>
      <c r="L16" s="988">
        <v>339.8</v>
      </c>
      <c r="M16" s="988">
        <v>343.5</v>
      </c>
      <c r="N16" s="989">
        <v>339.5</v>
      </c>
      <c r="Q16"/>
      <c r="R16"/>
      <c r="S16"/>
      <c r="T16"/>
    </row>
    <row r="17" spans="1:20" ht="13.5">
      <c r="A17" s="987">
        <v>2017</v>
      </c>
      <c r="B17" s="988">
        <v>343.84877560849145</v>
      </c>
      <c r="C17" s="988">
        <v>344.01260355448568</v>
      </c>
      <c r="D17" s="988">
        <v>345.08323788722237</v>
      </c>
      <c r="E17" s="988">
        <v>349.4260933003689</v>
      </c>
      <c r="F17" s="988">
        <v>351.85998819252393</v>
      </c>
      <c r="G17" s="988">
        <v>351.12109667545815</v>
      </c>
      <c r="H17" s="988">
        <v>346.75726994620067</v>
      </c>
      <c r="I17" s="988">
        <v>344.85589941972938</v>
      </c>
      <c r="J17" s="988">
        <v>342.09908231074832</v>
      </c>
      <c r="K17" s="988">
        <v>340.25607000681453</v>
      </c>
      <c r="L17" s="988">
        <v>343.96423731809307</v>
      </c>
      <c r="M17" s="988">
        <v>345.17611667491775</v>
      </c>
      <c r="N17" s="989">
        <v>345.73613890143946</v>
      </c>
      <c r="Q17"/>
      <c r="R17"/>
      <c r="S17"/>
      <c r="T17"/>
    </row>
    <row r="18" spans="1:20" ht="13.5">
      <c r="A18" s="987">
        <v>2018</v>
      </c>
      <c r="B18" s="988">
        <v>328.68883172082138</v>
      </c>
      <c r="C18" s="988">
        <v>335.33083028686195</v>
      </c>
      <c r="D18" s="988">
        <v>339.13477331184731</v>
      </c>
      <c r="E18" s="988">
        <v>352.1288362407397</v>
      </c>
      <c r="F18" s="988">
        <v>354.40806226015781</v>
      </c>
      <c r="G18" s="988">
        <v>352.31798629918734</v>
      </c>
      <c r="H18" s="988">
        <v>349.02563708344542</v>
      </c>
      <c r="I18" s="988">
        <v>347.00933631012759</v>
      </c>
      <c r="J18" s="988">
        <v>345.11329021489684</v>
      </c>
      <c r="K18" s="988">
        <v>347.11988043981063</v>
      </c>
      <c r="L18" s="988">
        <v>349.40972512323503</v>
      </c>
      <c r="M18" s="988">
        <v>350.98601398601369</v>
      </c>
      <c r="N18" s="989">
        <v>345.25543478260863</v>
      </c>
      <c r="Q18"/>
      <c r="R18"/>
      <c r="S18"/>
      <c r="T18"/>
    </row>
    <row r="19" spans="1:20" ht="14.25" thickBot="1">
      <c r="A19" s="990">
        <v>2019</v>
      </c>
      <c r="B19" s="991">
        <v>354.37491656654714</v>
      </c>
      <c r="C19" s="991">
        <v>356.43838796545651</v>
      </c>
      <c r="D19" s="991">
        <v>357.2969949465724</v>
      </c>
      <c r="E19" s="991">
        <v>357.47446683623537</v>
      </c>
      <c r="F19" s="991">
        <v>361.2054005838466</v>
      </c>
      <c r="G19" s="991">
        <v>357.93540852897377</v>
      </c>
      <c r="H19" s="991">
        <v>354.2490676912646</v>
      </c>
      <c r="I19" s="991">
        <v>353.13528487554794</v>
      </c>
      <c r="J19" s="991">
        <v>352.05841293166753</v>
      </c>
      <c r="K19" s="991">
        <v>345</v>
      </c>
      <c r="L19" s="991">
        <v>349.6</v>
      </c>
      <c r="M19" s="991"/>
      <c r="N19" s="992"/>
      <c r="Q19"/>
      <c r="R19"/>
      <c r="S19"/>
      <c r="T19"/>
    </row>
    <row r="20" spans="1:20" ht="13.5" thickBot="1">
      <c r="B20" s="973"/>
      <c r="C20" s="973"/>
      <c r="D20" s="973"/>
      <c r="E20" s="973"/>
      <c r="F20" s="973"/>
      <c r="G20" s="993" t="s">
        <v>353</v>
      </c>
      <c r="H20" s="973"/>
      <c r="I20" s="973"/>
      <c r="J20" s="973"/>
      <c r="K20" s="973"/>
      <c r="L20" s="973"/>
      <c r="M20" s="973"/>
      <c r="N20" s="994"/>
      <c r="Q20"/>
      <c r="R20"/>
      <c r="S20"/>
      <c r="T20"/>
    </row>
    <row r="21" spans="1:20" ht="14.25" thickBot="1">
      <c r="A21" s="975" t="s">
        <v>352</v>
      </c>
      <c r="B21" s="976" t="s">
        <v>220</v>
      </c>
      <c r="C21" s="976" t="s">
        <v>221</v>
      </c>
      <c r="D21" s="976" t="s">
        <v>222</v>
      </c>
      <c r="E21" s="976" t="s">
        <v>223</v>
      </c>
      <c r="F21" s="976" t="s">
        <v>224</v>
      </c>
      <c r="G21" s="976" t="s">
        <v>225</v>
      </c>
      <c r="H21" s="976" t="s">
        <v>226</v>
      </c>
      <c r="I21" s="976" t="s">
        <v>227</v>
      </c>
      <c r="J21" s="976" t="s">
        <v>228</v>
      </c>
      <c r="K21" s="976" t="s">
        <v>229</v>
      </c>
      <c r="L21" s="976" t="s">
        <v>230</v>
      </c>
      <c r="M21" s="976" t="s">
        <v>231</v>
      </c>
      <c r="N21" s="976" t="s">
        <v>238</v>
      </c>
      <c r="Q21"/>
      <c r="R21"/>
      <c r="S21"/>
      <c r="T21"/>
    </row>
    <row r="22" spans="1:20" ht="13.5">
      <c r="A22" s="977">
        <v>2004</v>
      </c>
      <c r="B22" s="978">
        <v>272.2</v>
      </c>
      <c r="C22" s="978">
        <v>271.5</v>
      </c>
      <c r="D22" s="978">
        <v>272</v>
      </c>
      <c r="E22" s="978">
        <v>273.10000000000002</v>
      </c>
      <c r="F22" s="978">
        <v>267.2</v>
      </c>
      <c r="G22" s="978">
        <v>269.60000000000002</v>
      </c>
      <c r="H22" s="978">
        <v>261.5</v>
      </c>
      <c r="I22" s="978">
        <v>261.39999999999998</v>
      </c>
      <c r="J22" s="978">
        <v>264.8</v>
      </c>
      <c r="K22" s="978">
        <v>267</v>
      </c>
      <c r="L22" s="978">
        <v>266.39999999999998</v>
      </c>
      <c r="M22" s="978">
        <v>271.3</v>
      </c>
      <c r="N22" s="979">
        <v>267.3</v>
      </c>
      <c r="Q22"/>
      <c r="R22"/>
      <c r="S22"/>
      <c r="T22"/>
    </row>
    <row r="23" spans="1:20" ht="13.5">
      <c r="A23" s="980">
        <v>2005</v>
      </c>
      <c r="B23" s="981">
        <v>272.10000000000002</v>
      </c>
      <c r="C23" s="981">
        <v>274.8</v>
      </c>
      <c r="D23" s="981">
        <v>271.8</v>
      </c>
      <c r="E23" s="981">
        <v>273.39999999999998</v>
      </c>
      <c r="F23" s="981">
        <v>271</v>
      </c>
      <c r="G23" s="981">
        <v>266.39999999999998</v>
      </c>
      <c r="H23" s="981">
        <v>264.60000000000002</v>
      </c>
      <c r="I23" s="981">
        <v>261.10000000000002</v>
      </c>
      <c r="J23" s="981">
        <v>266.60000000000002</v>
      </c>
      <c r="K23" s="981">
        <v>272.5</v>
      </c>
      <c r="L23" s="981">
        <v>270.60000000000002</v>
      </c>
      <c r="M23" s="981">
        <v>272.39999999999998</v>
      </c>
      <c r="N23" s="982">
        <v>269.2</v>
      </c>
      <c r="Q23"/>
      <c r="R23"/>
      <c r="S23"/>
      <c r="T23"/>
    </row>
    <row r="24" spans="1:20" ht="13.5">
      <c r="A24" s="980">
        <v>2006</v>
      </c>
      <c r="B24" s="981">
        <v>275.10000000000002</v>
      </c>
      <c r="C24" s="981">
        <v>273.39999999999998</v>
      </c>
      <c r="D24" s="981">
        <v>273.39999999999998</v>
      </c>
      <c r="E24" s="981">
        <v>272.89999999999998</v>
      </c>
      <c r="F24" s="981">
        <v>270.39999999999998</v>
      </c>
      <c r="G24" s="981">
        <v>264.2</v>
      </c>
      <c r="H24" s="981">
        <v>260.2</v>
      </c>
      <c r="I24" s="981">
        <v>258.10000000000002</v>
      </c>
      <c r="J24" s="981">
        <v>263.5</v>
      </c>
      <c r="K24" s="981">
        <v>263.89999999999998</v>
      </c>
      <c r="L24" s="981">
        <v>264.89999999999998</v>
      </c>
      <c r="M24" s="981">
        <v>266.89999999999998</v>
      </c>
      <c r="N24" s="982">
        <v>267.5</v>
      </c>
      <c r="Q24"/>
      <c r="R24"/>
      <c r="S24"/>
      <c r="T24"/>
    </row>
    <row r="25" spans="1:20" ht="13.5">
      <c r="A25" s="980">
        <v>2007</v>
      </c>
      <c r="B25" s="981">
        <v>274.10000000000002</v>
      </c>
      <c r="C25" s="981">
        <v>274.89999999999998</v>
      </c>
      <c r="D25" s="981">
        <v>274</v>
      </c>
      <c r="E25" s="981">
        <v>272.3</v>
      </c>
      <c r="F25" s="981">
        <v>271.89999999999998</v>
      </c>
      <c r="G25" s="981">
        <v>269.2</v>
      </c>
      <c r="H25" s="981">
        <v>267.89999999999998</v>
      </c>
      <c r="I25" s="981">
        <v>264.60000000000002</v>
      </c>
      <c r="J25" s="981">
        <v>266</v>
      </c>
      <c r="K25" s="981">
        <v>268.8</v>
      </c>
      <c r="L25" s="981">
        <v>269.10000000000002</v>
      </c>
      <c r="M25" s="981">
        <v>271.60000000000002</v>
      </c>
      <c r="N25" s="982">
        <v>270.2</v>
      </c>
      <c r="Q25"/>
      <c r="R25"/>
      <c r="S25"/>
      <c r="T25"/>
    </row>
    <row r="26" spans="1:20" ht="13.5">
      <c r="A26" s="980">
        <v>2008</v>
      </c>
      <c r="B26" s="981">
        <v>273.89999999999998</v>
      </c>
      <c r="C26" s="981">
        <v>274.89999999999998</v>
      </c>
      <c r="D26" s="981">
        <v>273.8</v>
      </c>
      <c r="E26" s="981">
        <v>270</v>
      </c>
      <c r="F26" s="981">
        <v>271.89999999999998</v>
      </c>
      <c r="G26" s="981">
        <v>270.5</v>
      </c>
      <c r="H26" s="981">
        <v>268.60000000000002</v>
      </c>
      <c r="I26" s="981">
        <v>265</v>
      </c>
      <c r="J26" s="981">
        <v>266.5</v>
      </c>
      <c r="K26" s="981">
        <v>266.60000000000002</v>
      </c>
      <c r="L26" s="981">
        <v>269.7</v>
      </c>
      <c r="M26" s="981">
        <v>274.60000000000002</v>
      </c>
      <c r="N26" s="982">
        <v>270.3</v>
      </c>
      <c r="Q26"/>
      <c r="R26"/>
      <c r="S26"/>
      <c r="T26"/>
    </row>
    <row r="27" spans="1:20" ht="13.5">
      <c r="A27" s="980">
        <v>2009</v>
      </c>
      <c r="B27" s="981">
        <v>276.8</v>
      </c>
      <c r="C27" s="981">
        <v>274.3</v>
      </c>
      <c r="D27" s="981">
        <v>276.39999999999998</v>
      </c>
      <c r="E27" s="981">
        <v>273.60000000000002</v>
      </c>
      <c r="F27" s="981">
        <v>273.8</v>
      </c>
      <c r="G27" s="981">
        <v>272.10000000000002</v>
      </c>
      <c r="H27" s="981">
        <v>268.60000000000002</v>
      </c>
      <c r="I27" s="981">
        <v>266.8</v>
      </c>
      <c r="J27" s="981">
        <v>269.5</v>
      </c>
      <c r="K27" s="981">
        <v>271.39999999999998</v>
      </c>
      <c r="L27" s="981">
        <v>275.60000000000002</v>
      </c>
      <c r="M27" s="981">
        <v>277.10000000000002</v>
      </c>
      <c r="N27" s="983">
        <v>272.8</v>
      </c>
      <c r="Q27"/>
      <c r="R27"/>
      <c r="S27"/>
      <c r="T27"/>
    </row>
    <row r="28" spans="1:20" ht="13.5">
      <c r="A28" s="980">
        <v>2010</v>
      </c>
      <c r="B28" s="981">
        <v>278.5</v>
      </c>
      <c r="C28" s="981">
        <v>282.10000000000002</v>
      </c>
      <c r="D28" s="981">
        <v>281.7</v>
      </c>
      <c r="E28" s="981">
        <v>280.5</v>
      </c>
      <c r="F28" s="981">
        <v>280.89999999999998</v>
      </c>
      <c r="G28" s="981">
        <v>279</v>
      </c>
      <c r="H28" s="981">
        <v>275</v>
      </c>
      <c r="I28" s="981">
        <v>272.89999999999998</v>
      </c>
      <c r="J28" s="981">
        <v>275.5</v>
      </c>
      <c r="K28" s="981">
        <v>275.10000000000002</v>
      </c>
      <c r="L28" s="981">
        <v>275</v>
      </c>
      <c r="M28" s="981">
        <v>277.5</v>
      </c>
      <c r="N28" s="983">
        <v>277.8</v>
      </c>
      <c r="Q28"/>
      <c r="R28"/>
      <c r="S28"/>
      <c r="T28"/>
    </row>
    <row r="29" spans="1:20" ht="13.5">
      <c r="A29" s="980">
        <v>2011</v>
      </c>
      <c r="B29" s="981">
        <v>280.2</v>
      </c>
      <c r="C29" s="981">
        <v>279.3</v>
      </c>
      <c r="D29" s="981">
        <v>279.5</v>
      </c>
      <c r="E29" s="981">
        <v>281.39999999999998</v>
      </c>
      <c r="F29" s="981">
        <v>279.7</v>
      </c>
      <c r="G29" s="981">
        <v>275.89999999999998</v>
      </c>
      <c r="H29" s="981">
        <v>274.2</v>
      </c>
      <c r="I29" s="981">
        <v>268.2</v>
      </c>
      <c r="J29" s="981">
        <v>259.3</v>
      </c>
      <c r="K29" s="981">
        <v>260.89999999999998</v>
      </c>
      <c r="L29" s="981">
        <v>262.89999999999998</v>
      </c>
      <c r="M29" s="981">
        <v>267.2</v>
      </c>
      <c r="N29" s="983">
        <v>271.2</v>
      </c>
      <c r="Q29"/>
      <c r="R29"/>
      <c r="S29"/>
      <c r="T29"/>
    </row>
    <row r="30" spans="1:20" s="973" customFormat="1" ht="13.5">
      <c r="A30" s="984">
        <v>2012</v>
      </c>
      <c r="B30" s="985">
        <v>270.2</v>
      </c>
      <c r="C30" s="985">
        <v>267.8</v>
      </c>
      <c r="D30" s="985">
        <v>269.60000000000002</v>
      </c>
      <c r="E30" s="985">
        <v>266.2</v>
      </c>
      <c r="F30" s="985">
        <v>265.3</v>
      </c>
      <c r="G30" s="985">
        <v>265.10000000000002</v>
      </c>
      <c r="H30" s="985">
        <v>259.10000000000002</v>
      </c>
      <c r="I30" s="985">
        <v>258.3</v>
      </c>
      <c r="J30" s="985">
        <v>258.89999999999998</v>
      </c>
      <c r="K30" s="985">
        <v>261.60000000000002</v>
      </c>
      <c r="L30" s="985">
        <v>263.2</v>
      </c>
      <c r="M30" s="985">
        <v>267</v>
      </c>
      <c r="N30" s="986">
        <v>264</v>
      </c>
      <c r="Q30"/>
      <c r="R30"/>
      <c r="S30"/>
      <c r="T30"/>
    </row>
    <row r="31" spans="1:20" s="973" customFormat="1" ht="13.5">
      <c r="A31" s="984">
        <v>2013</v>
      </c>
      <c r="B31" s="985">
        <v>269.39999999999998</v>
      </c>
      <c r="C31" s="985">
        <v>271.89999999999998</v>
      </c>
      <c r="D31" s="985">
        <v>270.60000000000002</v>
      </c>
      <c r="E31" s="985">
        <v>270.89999999999998</v>
      </c>
      <c r="F31" s="985">
        <v>266.89999999999998</v>
      </c>
      <c r="G31" s="985">
        <v>265.89999999999998</v>
      </c>
      <c r="H31" s="985">
        <v>262.5</v>
      </c>
      <c r="I31" s="985">
        <v>259.3</v>
      </c>
      <c r="J31" s="985">
        <v>261.2</v>
      </c>
      <c r="K31" s="985">
        <v>263.10000000000002</v>
      </c>
      <c r="L31" s="985">
        <v>265.5</v>
      </c>
      <c r="M31" s="985">
        <v>270.2</v>
      </c>
      <c r="N31" s="986">
        <v>266.10000000000002</v>
      </c>
      <c r="Q31"/>
      <c r="R31"/>
      <c r="S31"/>
      <c r="T31"/>
    </row>
    <row r="32" spans="1:20" s="973" customFormat="1" ht="13.5">
      <c r="A32" s="984">
        <v>2014</v>
      </c>
      <c r="B32" s="985">
        <v>273</v>
      </c>
      <c r="C32" s="985">
        <v>274.60000000000002</v>
      </c>
      <c r="D32" s="985">
        <v>271.8</v>
      </c>
      <c r="E32" s="985">
        <v>270.39999999999998</v>
      </c>
      <c r="F32" s="985">
        <v>268.39999999999998</v>
      </c>
      <c r="G32" s="985">
        <v>268.60000000000002</v>
      </c>
      <c r="H32" s="985">
        <v>264.5</v>
      </c>
      <c r="I32" s="985">
        <v>259.7</v>
      </c>
      <c r="J32" s="985">
        <v>261.60000000000002</v>
      </c>
      <c r="K32" s="985">
        <v>263.39999999999998</v>
      </c>
      <c r="L32" s="985">
        <v>264.39999999999998</v>
      </c>
      <c r="M32" s="985">
        <v>264.8</v>
      </c>
      <c r="N32" s="986">
        <v>267</v>
      </c>
      <c r="Q32"/>
      <c r="R32"/>
      <c r="S32"/>
      <c r="T32"/>
    </row>
    <row r="33" spans="1:20" s="973" customFormat="1" ht="13.5">
      <c r="A33" s="987">
        <v>2015</v>
      </c>
      <c r="B33" s="988">
        <v>270.5</v>
      </c>
      <c r="C33" s="988">
        <v>271.5</v>
      </c>
      <c r="D33" s="988">
        <v>272.60000000000002</v>
      </c>
      <c r="E33" s="988">
        <v>270.89999999999998</v>
      </c>
      <c r="F33" s="988">
        <v>273.3</v>
      </c>
      <c r="G33" s="988">
        <v>272</v>
      </c>
      <c r="H33" s="988">
        <v>267.8</v>
      </c>
      <c r="I33" s="988">
        <v>262.10000000000002</v>
      </c>
      <c r="J33" s="988">
        <v>261.39999999999998</v>
      </c>
      <c r="K33" s="988">
        <v>264.5</v>
      </c>
      <c r="L33" s="988">
        <v>266.60000000000002</v>
      </c>
      <c r="M33" s="988">
        <v>268.10000000000002</v>
      </c>
      <c r="N33" s="989">
        <v>267.89999999999998</v>
      </c>
      <c r="Q33"/>
      <c r="R33"/>
      <c r="S33"/>
      <c r="T33"/>
    </row>
    <row r="34" spans="1:20" ht="13.5">
      <c r="A34" s="987">
        <v>2016</v>
      </c>
      <c r="B34" s="988">
        <v>270.10000000000002</v>
      </c>
      <c r="C34" s="988">
        <v>272.10000000000002</v>
      </c>
      <c r="D34" s="988">
        <v>268.7</v>
      </c>
      <c r="E34" s="988">
        <v>267.7</v>
      </c>
      <c r="F34" s="988">
        <v>266.10000000000002</v>
      </c>
      <c r="G34" s="988">
        <v>263.60000000000002</v>
      </c>
      <c r="H34" s="988">
        <v>259.10000000000002</v>
      </c>
      <c r="I34" s="988">
        <v>256.7</v>
      </c>
      <c r="J34" s="988">
        <v>259.60000000000002</v>
      </c>
      <c r="K34" s="988">
        <v>263.8</v>
      </c>
      <c r="L34" s="988">
        <v>267.10000000000002</v>
      </c>
      <c r="M34" s="988">
        <v>271.10000000000002</v>
      </c>
      <c r="N34" s="989">
        <v>265.2</v>
      </c>
    </row>
    <row r="35" spans="1:20" ht="13.5">
      <c r="A35" s="987">
        <v>2017</v>
      </c>
      <c r="B35" s="988">
        <v>272.88640213541373</v>
      </c>
      <c r="C35" s="988">
        <v>276.25085307594861</v>
      </c>
      <c r="D35" s="988">
        <v>274.85711246631678</v>
      </c>
      <c r="E35" s="988">
        <v>274.82589285714283</v>
      </c>
      <c r="F35" s="988">
        <v>275.79789937320038</v>
      </c>
      <c r="G35" s="988">
        <v>275.68322171001125</v>
      </c>
      <c r="H35" s="988">
        <v>271.12366069701773</v>
      </c>
      <c r="I35" s="988">
        <v>265.89233861961111</v>
      </c>
      <c r="J35" s="988">
        <v>268.51868601734992</v>
      </c>
      <c r="K35" s="988">
        <v>269.27624185210152</v>
      </c>
      <c r="L35" s="988">
        <v>272.87214014486779</v>
      </c>
      <c r="M35" s="988">
        <v>275.60365369340764</v>
      </c>
      <c r="N35" s="989">
        <v>272.59345923219968</v>
      </c>
    </row>
    <row r="36" spans="1:20" ht="13.5">
      <c r="A36" s="987">
        <v>2018</v>
      </c>
      <c r="B36" s="988">
        <v>271.81169536218374</v>
      </c>
      <c r="C36" s="988">
        <v>271.62933094384721</v>
      </c>
      <c r="D36" s="988">
        <v>275.82298136645966</v>
      </c>
      <c r="E36" s="988">
        <v>276.47664184157117</v>
      </c>
      <c r="F36" s="988">
        <v>276.53879641485253</v>
      </c>
      <c r="G36" s="988">
        <v>273.5957050315024</v>
      </c>
      <c r="H36" s="988">
        <v>267.18371383829231</v>
      </c>
      <c r="I36" s="988">
        <v>262.45748745224398</v>
      </c>
      <c r="J36" s="988">
        <v>265.66096423017115</v>
      </c>
      <c r="K36" s="988">
        <v>270.12991512212</v>
      </c>
      <c r="L36" s="988">
        <v>273.99583766909478</v>
      </c>
      <c r="M36" s="988">
        <v>277.44326025733028</v>
      </c>
      <c r="N36" s="989">
        <v>271.5347702055667</v>
      </c>
    </row>
    <row r="37" spans="1:20" ht="14.25" thickBot="1">
      <c r="A37" s="990">
        <v>2019</v>
      </c>
      <c r="B37" s="991">
        <v>281.27826336739287</v>
      </c>
      <c r="C37" s="991">
        <v>284.30536717690359</v>
      </c>
      <c r="D37" s="991">
        <v>286.22046450702811</v>
      </c>
      <c r="E37" s="991">
        <v>290.8767352564733</v>
      </c>
      <c r="F37" s="991">
        <v>285.31500572737696</v>
      </c>
      <c r="G37" s="991">
        <v>281.29946839929153</v>
      </c>
      <c r="H37" s="991">
        <v>274.8623926185175</v>
      </c>
      <c r="I37" s="991">
        <v>271.9152332887009</v>
      </c>
      <c r="J37" s="991">
        <v>273.41321243523339</v>
      </c>
      <c r="K37" s="991">
        <v>276.3</v>
      </c>
      <c r="L37" s="991">
        <v>279.2</v>
      </c>
      <c r="M37" s="991"/>
      <c r="N37" s="992"/>
    </row>
    <row r="38" spans="1:20" ht="13.5" thickBot="1">
      <c r="B38" s="973"/>
      <c r="C38" s="973"/>
      <c r="D38" s="973"/>
      <c r="E38" s="973"/>
      <c r="F38" s="973"/>
      <c r="G38" s="993" t="s">
        <v>354</v>
      </c>
      <c r="H38" s="973"/>
      <c r="I38" s="973"/>
      <c r="J38" s="973"/>
      <c r="K38" s="973"/>
      <c r="L38" s="973"/>
      <c r="M38" s="973"/>
      <c r="N38" s="994"/>
    </row>
    <row r="39" spans="1:20" ht="14.25" thickBot="1">
      <c r="A39" s="975" t="s">
        <v>352</v>
      </c>
      <c r="B39" s="976" t="s">
        <v>220</v>
      </c>
      <c r="C39" s="976" t="s">
        <v>221</v>
      </c>
      <c r="D39" s="976" t="s">
        <v>222</v>
      </c>
      <c r="E39" s="976" t="s">
        <v>223</v>
      </c>
      <c r="F39" s="976" t="s">
        <v>224</v>
      </c>
      <c r="G39" s="976" t="s">
        <v>225</v>
      </c>
      <c r="H39" s="976" t="s">
        <v>226</v>
      </c>
      <c r="I39" s="976" t="s">
        <v>227</v>
      </c>
      <c r="J39" s="976" t="s">
        <v>228</v>
      </c>
      <c r="K39" s="976" t="s">
        <v>229</v>
      </c>
      <c r="L39" s="976" t="s">
        <v>230</v>
      </c>
      <c r="M39" s="976" t="s">
        <v>231</v>
      </c>
      <c r="N39" s="976" t="s">
        <v>238</v>
      </c>
    </row>
    <row r="40" spans="1:20" ht="13.5">
      <c r="A40" s="977">
        <v>2004</v>
      </c>
      <c r="B40" s="978">
        <v>240.7</v>
      </c>
      <c r="C40" s="978">
        <v>241.7</v>
      </c>
      <c r="D40" s="978">
        <v>243.7</v>
      </c>
      <c r="E40" s="978">
        <v>237.7</v>
      </c>
      <c r="F40" s="978">
        <v>240.8</v>
      </c>
      <c r="G40" s="978">
        <v>241.5</v>
      </c>
      <c r="H40" s="978">
        <v>243.3</v>
      </c>
      <c r="I40" s="978">
        <v>237.1</v>
      </c>
      <c r="J40" s="978">
        <v>241.6</v>
      </c>
      <c r="K40" s="978">
        <v>238.8</v>
      </c>
      <c r="L40" s="978">
        <v>245.7</v>
      </c>
      <c r="M40" s="978">
        <v>249.9</v>
      </c>
      <c r="N40" s="979">
        <v>242.4</v>
      </c>
    </row>
    <row r="41" spans="1:20" ht="13.5">
      <c r="A41" s="980">
        <v>2005</v>
      </c>
      <c r="B41" s="981">
        <v>253.1</v>
      </c>
      <c r="C41" s="981">
        <v>256.89999999999998</v>
      </c>
      <c r="D41" s="981">
        <v>255</v>
      </c>
      <c r="E41" s="981">
        <v>253.3</v>
      </c>
      <c r="F41" s="981">
        <v>253</v>
      </c>
      <c r="G41" s="981">
        <v>252.2</v>
      </c>
      <c r="H41" s="981">
        <v>251.1</v>
      </c>
      <c r="I41" s="981">
        <v>247.9</v>
      </c>
      <c r="J41" s="981">
        <v>246.7</v>
      </c>
      <c r="K41" s="981">
        <v>249.2</v>
      </c>
      <c r="L41" s="981">
        <v>250.4</v>
      </c>
      <c r="M41" s="981">
        <v>256.2</v>
      </c>
      <c r="N41" s="982">
        <v>251.9</v>
      </c>
    </row>
    <row r="42" spans="1:20" ht="13.5">
      <c r="A42" s="980">
        <v>2006</v>
      </c>
      <c r="B42" s="981">
        <v>257.8</v>
      </c>
      <c r="C42" s="981">
        <v>258.60000000000002</v>
      </c>
      <c r="D42" s="981">
        <v>259.39999999999998</v>
      </c>
      <c r="E42" s="981">
        <v>256.39999999999998</v>
      </c>
      <c r="F42" s="981">
        <v>257.60000000000002</v>
      </c>
      <c r="G42" s="981">
        <v>256.10000000000002</v>
      </c>
      <c r="H42" s="981">
        <v>250.4</v>
      </c>
      <c r="I42" s="981">
        <v>248.4</v>
      </c>
      <c r="J42" s="981">
        <v>249.2</v>
      </c>
      <c r="K42" s="981">
        <v>246.2</v>
      </c>
      <c r="L42" s="981">
        <v>246.3</v>
      </c>
      <c r="M42" s="981">
        <v>251</v>
      </c>
      <c r="N42" s="982">
        <v>253.1</v>
      </c>
    </row>
    <row r="43" spans="1:20" ht="13.5">
      <c r="A43" s="980">
        <v>2007</v>
      </c>
      <c r="B43" s="981">
        <v>257</v>
      </c>
      <c r="C43" s="981">
        <v>258.60000000000002</v>
      </c>
      <c r="D43" s="981">
        <v>258.5</v>
      </c>
      <c r="E43" s="981">
        <v>260.5</v>
      </c>
      <c r="F43" s="981">
        <v>258.8</v>
      </c>
      <c r="G43" s="981">
        <v>257.5</v>
      </c>
      <c r="H43" s="981">
        <v>254.5</v>
      </c>
      <c r="I43" s="981">
        <v>250.9</v>
      </c>
      <c r="J43" s="981">
        <v>249.3</v>
      </c>
      <c r="K43" s="981">
        <v>246.9</v>
      </c>
      <c r="L43" s="981">
        <v>251.1</v>
      </c>
      <c r="M43" s="981">
        <v>253</v>
      </c>
      <c r="N43" s="982">
        <v>254.3</v>
      </c>
    </row>
    <row r="44" spans="1:20" ht="13.5">
      <c r="A44" s="980">
        <v>2008</v>
      </c>
      <c r="B44" s="981">
        <v>260</v>
      </c>
      <c r="C44" s="981">
        <v>259.7</v>
      </c>
      <c r="D44" s="981">
        <v>256.5</v>
      </c>
      <c r="E44" s="981">
        <v>253.2</v>
      </c>
      <c r="F44" s="981">
        <v>257.89999999999998</v>
      </c>
      <c r="G44" s="981">
        <v>255.5</v>
      </c>
      <c r="H44" s="981">
        <v>249</v>
      </c>
      <c r="I44" s="981">
        <v>247.1</v>
      </c>
      <c r="J44" s="981">
        <v>246.8</v>
      </c>
      <c r="K44" s="981">
        <v>243.8</v>
      </c>
      <c r="L44" s="981">
        <v>247.6</v>
      </c>
      <c r="M44" s="981">
        <v>252.5</v>
      </c>
      <c r="N44" s="982">
        <v>252.2</v>
      </c>
    </row>
    <row r="45" spans="1:20" ht="13.5">
      <c r="A45" s="980">
        <v>2009</v>
      </c>
      <c r="B45" s="981">
        <v>254.8</v>
      </c>
      <c r="C45" s="981">
        <v>256.39999999999998</v>
      </c>
      <c r="D45" s="981">
        <v>258.2</v>
      </c>
      <c r="E45" s="981">
        <v>257.39999999999998</v>
      </c>
      <c r="F45" s="981">
        <v>257.39999999999998</v>
      </c>
      <c r="G45" s="981">
        <v>255.2</v>
      </c>
      <c r="H45" s="981">
        <v>253.6</v>
      </c>
      <c r="I45" s="981">
        <v>250.6</v>
      </c>
      <c r="J45" s="981">
        <v>251.8</v>
      </c>
      <c r="K45" s="981">
        <v>252.9</v>
      </c>
      <c r="L45" s="981">
        <v>255.6</v>
      </c>
      <c r="M45" s="981">
        <v>260.8</v>
      </c>
      <c r="N45" s="982">
        <v>255.4</v>
      </c>
    </row>
    <row r="46" spans="1:20" ht="13.5">
      <c r="A46" s="980">
        <v>2010</v>
      </c>
      <c r="B46" s="981">
        <v>261.8</v>
      </c>
      <c r="C46" s="981">
        <v>267.39999999999998</v>
      </c>
      <c r="D46" s="981">
        <v>265.7</v>
      </c>
      <c r="E46" s="981">
        <v>267.89999999999998</v>
      </c>
      <c r="F46" s="981">
        <v>268.8</v>
      </c>
      <c r="G46" s="981">
        <v>266.89999999999998</v>
      </c>
      <c r="H46" s="981">
        <v>264.39999999999998</v>
      </c>
      <c r="I46" s="981">
        <v>259.89999999999998</v>
      </c>
      <c r="J46" s="981">
        <v>258.10000000000002</v>
      </c>
      <c r="K46" s="981">
        <v>254.5</v>
      </c>
      <c r="L46" s="981">
        <v>258.10000000000002</v>
      </c>
      <c r="M46" s="981">
        <v>262.5</v>
      </c>
      <c r="N46" s="982">
        <v>262.8</v>
      </c>
    </row>
    <row r="47" spans="1:20" ht="13.5">
      <c r="A47" s="980">
        <v>2011</v>
      </c>
      <c r="B47" s="981">
        <v>262.7</v>
      </c>
      <c r="C47" s="981">
        <v>262.60000000000002</v>
      </c>
      <c r="D47" s="981">
        <v>262.2</v>
      </c>
      <c r="E47" s="981">
        <v>261.5</v>
      </c>
      <c r="F47" s="981">
        <v>261.2</v>
      </c>
      <c r="G47" s="981">
        <v>258</v>
      </c>
      <c r="H47" s="981">
        <v>256.2</v>
      </c>
      <c r="I47" s="981">
        <v>251.1</v>
      </c>
      <c r="J47" s="981">
        <v>250.5</v>
      </c>
      <c r="K47" s="981">
        <v>251.1</v>
      </c>
      <c r="L47" s="981">
        <v>253.3</v>
      </c>
      <c r="M47" s="981">
        <v>259.5</v>
      </c>
      <c r="N47" s="982">
        <v>257.2</v>
      </c>
    </row>
    <row r="48" spans="1:20" ht="13.5">
      <c r="A48" s="980">
        <v>2012</v>
      </c>
      <c r="B48" s="981">
        <v>263.39999999999998</v>
      </c>
      <c r="C48" s="981">
        <v>263.8</v>
      </c>
      <c r="D48" s="981">
        <v>264</v>
      </c>
      <c r="E48" s="981">
        <v>262.5</v>
      </c>
      <c r="F48" s="981">
        <v>265.3</v>
      </c>
      <c r="G48" s="981">
        <v>262.2</v>
      </c>
      <c r="H48" s="981">
        <v>260.3</v>
      </c>
      <c r="I48" s="981">
        <v>256</v>
      </c>
      <c r="J48" s="981">
        <v>256.2</v>
      </c>
      <c r="K48" s="981">
        <v>257.60000000000002</v>
      </c>
      <c r="L48" s="981">
        <v>260.7</v>
      </c>
      <c r="M48" s="981">
        <v>263.5</v>
      </c>
      <c r="N48" s="982">
        <v>261.3</v>
      </c>
    </row>
    <row r="49" spans="1:14" ht="13.5">
      <c r="A49" s="980">
        <v>2013</v>
      </c>
      <c r="B49" s="981">
        <v>263.7</v>
      </c>
      <c r="C49" s="981">
        <v>268.2</v>
      </c>
      <c r="D49" s="981">
        <v>266.3</v>
      </c>
      <c r="E49" s="981">
        <v>267.2</v>
      </c>
      <c r="F49" s="981">
        <v>267</v>
      </c>
      <c r="G49" s="981">
        <v>269.39999999999998</v>
      </c>
      <c r="H49" s="981">
        <v>265.3</v>
      </c>
      <c r="I49" s="981">
        <v>261.7</v>
      </c>
      <c r="J49" s="981">
        <v>261.2</v>
      </c>
      <c r="K49" s="981">
        <v>259.89999999999998</v>
      </c>
      <c r="L49" s="981">
        <v>263.3</v>
      </c>
      <c r="M49" s="981">
        <v>265.8</v>
      </c>
      <c r="N49" s="982">
        <v>264.8</v>
      </c>
    </row>
    <row r="50" spans="1:14" ht="13.5">
      <c r="A50" s="984">
        <v>2014</v>
      </c>
      <c r="B50" s="981">
        <v>267.7</v>
      </c>
      <c r="C50" s="981">
        <v>270.8</v>
      </c>
      <c r="D50" s="981">
        <v>267.3</v>
      </c>
      <c r="E50" s="981">
        <v>267.2</v>
      </c>
      <c r="F50" s="981">
        <v>267.7</v>
      </c>
      <c r="G50" s="981">
        <v>267.39999999999998</v>
      </c>
      <c r="H50" s="981">
        <v>264.89999999999998</v>
      </c>
      <c r="I50" s="981">
        <v>263.3</v>
      </c>
      <c r="J50" s="981">
        <v>260.39999999999998</v>
      </c>
      <c r="K50" s="981">
        <v>262</v>
      </c>
      <c r="L50" s="981">
        <v>263.3</v>
      </c>
      <c r="M50" s="981">
        <v>267.89999999999998</v>
      </c>
      <c r="N50" s="982">
        <v>265.7</v>
      </c>
    </row>
    <row r="51" spans="1:14" ht="13.5">
      <c r="A51" s="987">
        <v>2015</v>
      </c>
      <c r="B51" s="995">
        <v>270.89999999999998</v>
      </c>
      <c r="C51" s="995">
        <v>271.7</v>
      </c>
      <c r="D51" s="995">
        <v>270.89999999999998</v>
      </c>
      <c r="E51" s="995">
        <v>272.5</v>
      </c>
      <c r="F51" s="995">
        <v>274.8</v>
      </c>
      <c r="G51" s="995">
        <v>275.7</v>
      </c>
      <c r="H51" s="995">
        <v>272.39999999999998</v>
      </c>
      <c r="I51" s="995">
        <v>268.60000000000002</v>
      </c>
      <c r="J51" s="995">
        <v>266.3</v>
      </c>
      <c r="K51" s="995">
        <v>266.10000000000002</v>
      </c>
      <c r="L51" s="995">
        <v>268.7</v>
      </c>
      <c r="M51" s="995">
        <v>270.39999999999998</v>
      </c>
      <c r="N51" s="996">
        <v>270.5</v>
      </c>
    </row>
    <row r="52" spans="1:14" ht="13.5">
      <c r="A52" s="987">
        <v>2016</v>
      </c>
      <c r="B52" s="995">
        <v>271.7</v>
      </c>
      <c r="C52" s="995">
        <v>271.89999999999998</v>
      </c>
      <c r="D52" s="995">
        <v>270.2</v>
      </c>
      <c r="E52" s="995">
        <v>272.2</v>
      </c>
      <c r="F52" s="995">
        <v>275.5</v>
      </c>
      <c r="G52" s="995">
        <v>274.2</v>
      </c>
      <c r="H52" s="995">
        <v>270.5</v>
      </c>
      <c r="I52" s="995">
        <v>268.7</v>
      </c>
      <c r="J52" s="995">
        <v>268</v>
      </c>
      <c r="K52" s="995">
        <v>270</v>
      </c>
      <c r="L52" s="995">
        <v>273.2</v>
      </c>
      <c r="M52" s="995">
        <v>276.5</v>
      </c>
      <c r="N52" s="996">
        <v>271.8</v>
      </c>
    </row>
    <row r="53" spans="1:14" ht="13.5">
      <c r="A53" s="987">
        <v>2017</v>
      </c>
      <c r="B53" s="995">
        <v>276.69926282533487</v>
      </c>
      <c r="C53" s="995">
        <v>276.47892871209154</v>
      </c>
      <c r="D53" s="995">
        <v>278.22339935513622</v>
      </c>
      <c r="E53" s="995">
        <v>279.34229084700496</v>
      </c>
      <c r="F53" s="995">
        <v>281.69560720701139</v>
      </c>
      <c r="G53" s="995">
        <v>282.87137778735314</v>
      </c>
      <c r="H53" s="995">
        <v>277.47576558713354</v>
      </c>
      <c r="I53" s="995">
        <v>274.10388337620998</v>
      </c>
      <c r="J53" s="995">
        <v>273.58284883720944</v>
      </c>
      <c r="K53" s="995">
        <v>274.03936753791561</v>
      </c>
      <c r="L53" s="995">
        <v>275.29776603686923</v>
      </c>
      <c r="M53" s="995">
        <v>280.80114332380572</v>
      </c>
      <c r="N53" s="989">
        <v>277.62487398742144</v>
      </c>
    </row>
    <row r="54" spans="1:14" ht="13.5">
      <c r="A54" s="987">
        <v>2018</v>
      </c>
      <c r="B54" s="988">
        <v>279.54637865311327</v>
      </c>
      <c r="C54" s="988">
        <v>282.17688062735988</v>
      </c>
      <c r="D54" s="988">
        <v>283.66516998075673</v>
      </c>
      <c r="E54" s="988">
        <v>284.39577732607717</v>
      </c>
      <c r="F54" s="988">
        <v>286.91837000390598</v>
      </c>
      <c r="G54" s="988">
        <v>286.16812790097981</v>
      </c>
      <c r="H54" s="988">
        <v>281.7233466698047</v>
      </c>
      <c r="I54" s="988">
        <v>279.00896414342645</v>
      </c>
      <c r="J54" s="988">
        <v>276.36222177119254</v>
      </c>
      <c r="K54" s="988">
        <v>278.71065267650755</v>
      </c>
      <c r="L54" s="988">
        <v>284.00026838432649</v>
      </c>
      <c r="M54" s="988">
        <v>284.93782985955824</v>
      </c>
      <c r="N54" s="989">
        <v>282.28926615670917</v>
      </c>
    </row>
    <row r="55" spans="1:14" ht="14.25" thickBot="1">
      <c r="A55" s="990">
        <v>2019</v>
      </c>
      <c r="B55" s="991">
        <v>287.03444832750858</v>
      </c>
      <c r="C55" s="991">
        <v>289.1459538749898</v>
      </c>
      <c r="D55" s="991">
        <v>288.5072199817875</v>
      </c>
      <c r="E55" s="991">
        <v>290.10412746204969</v>
      </c>
      <c r="F55" s="991">
        <v>292.71949231485786</v>
      </c>
      <c r="G55" s="991">
        <v>289.1722528130237</v>
      </c>
      <c r="H55" s="991">
        <v>284.60732456803191</v>
      </c>
      <c r="I55" s="991">
        <v>281.83476394849748</v>
      </c>
      <c r="J55" s="991">
        <v>281.74347936186393</v>
      </c>
      <c r="K55" s="991">
        <v>280</v>
      </c>
      <c r="L55" s="991">
        <v>283.39999999999998</v>
      </c>
      <c r="M55" s="991"/>
      <c r="N55" s="992"/>
    </row>
    <row r="56" spans="1:14">
      <c r="I56" s="973"/>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113" zoomScale="75" workbookViewId="0">
      <selection activeCell="AC131" sqref="AC131"/>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24" t="s">
        <v>355</v>
      </c>
      <c r="B2" s="1424"/>
      <c r="C2" s="1424"/>
      <c r="D2" s="1424"/>
      <c r="E2" s="1424"/>
      <c r="F2" s="1424"/>
      <c r="G2" s="1424"/>
      <c r="H2" s="1424"/>
      <c r="I2" s="1424"/>
      <c r="J2" s="1424"/>
      <c r="K2" s="1424"/>
      <c r="L2" s="1424"/>
      <c r="M2" s="1424"/>
    </row>
    <row r="3" spans="1:29" ht="12.75" hidden="1" customHeight="1">
      <c r="A3" s="1424"/>
      <c r="B3" s="1424"/>
      <c r="C3" s="1424"/>
      <c r="D3" s="1424"/>
      <c r="E3" s="1424"/>
      <c r="F3" s="1424"/>
      <c r="G3" s="1424"/>
      <c r="H3" s="1424"/>
      <c r="I3" s="1424"/>
      <c r="J3" s="1424"/>
      <c r="K3" s="1424"/>
      <c r="L3" s="1424"/>
      <c r="M3" s="1424"/>
    </row>
    <row r="4" spans="1:29" ht="12.75" hidden="1" customHeight="1">
      <c r="A4" s="1424"/>
      <c r="B4" s="1424"/>
      <c r="C4" s="1424"/>
      <c r="D4" s="1424"/>
      <c r="E4" s="1424"/>
      <c r="F4" s="1424"/>
      <c r="G4" s="1424"/>
      <c r="H4" s="1424"/>
      <c r="I4" s="1424"/>
      <c r="J4" s="1424"/>
      <c r="K4" s="1424"/>
      <c r="L4" s="1424"/>
      <c r="M4" s="1424"/>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23" t="s">
        <v>217</v>
      </c>
      <c r="R7" s="1423"/>
      <c r="S7" s="1423"/>
      <c r="T7" s="159"/>
      <c r="U7" s="156">
        <v>2003</v>
      </c>
      <c r="V7" s="1423" t="s">
        <v>218</v>
      </c>
      <c r="W7" s="1425"/>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23" t="s">
        <v>217</v>
      </c>
      <c r="Q16" s="1423"/>
      <c r="R16" s="1423"/>
      <c r="S16" s="1423"/>
      <c r="T16" s="157"/>
      <c r="U16" s="156">
        <v>2004</v>
      </c>
      <c r="V16" s="1423" t="s">
        <v>218</v>
      </c>
      <c r="W16" s="1423"/>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23" t="s">
        <v>217</v>
      </c>
      <c r="Q25" s="1423"/>
      <c r="R25" s="1423"/>
      <c r="S25" s="1423"/>
      <c r="T25" s="157"/>
      <c r="U25" s="156">
        <v>2005</v>
      </c>
      <c r="V25" s="1423" t="s">
        <v>218</v>
      </c>
      <c r="W25" s="1423"/>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23" t="s">
        <v>217</v>
      </c>
      <c r="Q34" s="1423"/>
      <c r="R34" s="1423"/>
      <c r="S34" s="1423"/>
      <c r="T34" s="157"/>
      <c r="U34" s="156">
        <v>2006</v>
      </c>
      <c r="V34" s="1423" t="s">
        <v>218</v>
      </c>
      <c r="W34" s="1423"/>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23" t="s">
        <v>217</v>
      </c>
      <c r="Q43" s="1423"/>
      <c r="R43" s="1423"/>
      <c r="S43" s="1423"/>
      <c r="T43" s="157"/>
      <c r="U43" s="156">
        <v>2007</v>
      </c>
      <c r="V43" s="1423" t="s">
        <v>218</v>
      </c>
      <c r="W43" s="1423"/>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23" t="s">
        <v>217</v>
      </c>
      <c r="Q52" s="1423"/>
      <c r="R52" s="1423"/>
      <c r="S52" s="1423"/>
      <c r="T52" s="157"/>
      <c r="U52" s="156">
        <v>2008</v>
      </c>
      <c r="V52" s="1423" t="s">
        <v>218</v>
      </c>
      <c r="W52" s="1423"/>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23" t="s">
        <v>217</v>
      </c>
      <c r="Q61" s="1423"/>
      <c r="R61" s="1423"/>
      <c r="S61" s="1423"/>
      <c r="T61" s="157"/>
      <c r="U61" s="156">
        <v>2009</v>
      </c>
      <c r="V61" s="1423" t="s">
        <v>218</v>
      </c>
      <c r="W61" s="1423"/>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23" t="s">
        <v>217</v>
      </c>
      <c r="Q70" s="1423"/>
      <c r="R70" s="1423"/>
      <c r="S70" s="1423"/>
      <c r="T70" s="157"/>
      <c r="U70" s="156">
        <v>2010</v>
      </c>
      <c r="V70" s="1423" t="s">
        <v>218</v>
      </c>
      <c r="W70" s="1423"/>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23" t="s">
        <v>217</v>
      </c>
      <c r="Q79" s="1423"/>
      <c r="R79" s="1423"/>
      <c r="S79" s="1423"/>
      <c r="T79" s="157"/>
      <c r="U79" s="156">
        <v>2011</v>
      </c>
      <c r="V79" s="1423" t="s">
        <v>218</v>
      </c>
      <c r="W79" s="1423"/>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23" t="s">
        <v>217</v>
      </c>
      <c r="Q88" s="1423"/>
      <c r="R88" s="1423"/>
      <c r="S88" s="1423"/>
      <c r="T88" s="157"/>
      <c r="U88" s="156">
        <v>2012</v>
      </c>
      <c r="V88" s="1423" t="s">
        <v>218</v>
      </c>
      <c r="W88" s="1423"/>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23" t="s">
        <v>217</v>
      </c>
      <c r="Q97" s="1423"/>
      <c r="R97" s="1423"/>
      <c r="S97" s="1423"/>
      <c r="T97" s="157"/>
      <c r="U97" s="156">
        <v>2013</v>
      </c>
      <c r="V97" s="1423" t="s">
        <v>218</v>
      </c>
      <c r="W97" s="1423"/>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23" t="s">
        <v>217</v>
      </c>
      <c r="Q106" s="1423"/>
      <c r="R106" s="1423"/>
      <c r="S106" s="1423"/>
      <c r="T106" s="157"/>
      <c r="U106" s="156">
        <v>2014</v>
      </c>
      <c r="V106" s="1423" t="s">
        <v>218</v>
      </c>
      <c r="W106" s="1423"/>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23" t="s">
        <v>217</v>
      </c>
      <c r="Q116" s="1423"/>
      <c r="R116" s="1423"/>
      <c r="S116" s="1423"/>
      <c r="T116" s="157"/>
      <c r="U116" s="156">
        <v>2015</v>
      </c>
      <c r="V116" s="1423" t="s">
        <v>218</v>
      </c>
      <c r="W116" s="1423"/>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23" t="s">
        <v>217</v>
      </c>
      <c r="Q126" s="1423"/>
      <c r="R126" s="1423"/>
      <c r="S126" s="1423"/>
      <c r="T126" s="157"/>
      <c r="U126" s="156">
        <v>2016</v>
      </c>
      <c r="V126" s="1423" t="s">
        <v>218</v>
      </c>
      <c r="W126" s="1423"/>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23" t="s">
        <v>217</v>
      </c>
      <c r="Q136" s="1423"/>
      <c r="R136" s="1423"/>
      <c r="S136" s="1423"/>
      <c r="T136" s="157"/>
      <c r="U136" s="156">
        <v>2017</v>
      </c>
      <c r="V136" s="1423" t="s">
        <v>218</v>
      </c>
      <c r="W136" s="1423"/>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3"/>
      <c r="AD145" s="1003"/>
    </row>
    <row r="146" spans="1:34" ht="16.5" thickBot="1">
      <c r="A146" s="156">
        <v>2018</v>
      </c>
      <c r="B146" s="157"/>
      <c r="C146" s="157"/>
      <c r="D146" s="157"/>
      <c r="E146" s="157"/>
      <c r="F146" s="157"/>
      <c r="G146" s="157"/>
      <c r="H146" s="157"/>
      <c r="I146" s="157"/>
      <c r="J146" s="157"/>
      <c r="K146" s="157"/>
      <c r="L146" s="158" t="s">
        <v>216</v>
      </c>
      <c r="M146" s="157"/>
      <c r="N146" s="191"/>
      <c r="O146" s="156">
        <v>2018</v>
      </c>
      <c r="P146" s="1423" t="s">
        <v>217</v>
      </c>
      <c r="Q146" s="1423"/>
      <c r="R146" s="1423"/>
      <c r="S146" s="1423"/>
      <c r="T146" s="157"/>
      <c r="U146" s="156">
        <v>2018</v>
      </c>
      <c r="V146" s="1423" t="s">
        <v>218</v>
      </c>
      <c r="W146" s="1423"/>
      <c r="X146" s="157"/>
      <c r="Y146" s="243">
        <v>2018</v>
      </c>
      <c r="Z146" s="157"/>
      <c r="AA146" s="178"/>
      <c r="AB146"/>
      <c r="AC146" s="1003"/>
      <c r="AD146" s="1003"/>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23" t="s">
        <v>217</v>
      </c>
      <c r="Q156" s="1423"/>
      <c r="R156" s="1423"/>
      <c r="S156" s="1423"/>
      <c r="T156" s="157"/>
      <c r="U156" s="156">
        <v>2019</v>
      </c>
      <c r="V156" s="1423" t="s">
        <v>218</v>
      </c>
      <c r="W156" s="1423"/>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v>12118.735934309996</v>
      </c>
      <c r="M158" s="204"/>
      <c r="N158" s="191"/>
      <c r="O158" s="176" t="s">
        <v>239</v>
      </c>
      <c r="P158" s="233">
        <v>12598.899991992648</v>
      </c>
      <c r="Q158" s="203">
        <v>12261.047976022926</v>
      </c>
      <c r="R158" s="203">
        <v>11576.419047036832</v>
      </c>
      <c r="S158" s="252"/>
      <c r="T158" s="157"/>
      <c r="U158" s="176" t="s">
        <v>239</v>
      </c>
      <c r="V158" s="233">
        <v>12550.782190848724</v>
      </c>
      <c r="W158" s="252"/>
      <c r="X158" s="157"/>
      <c r="Y158" s="176" t="s">
        <v>239</v>
      </c>
      <c r="Z158" s="169"/>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v>12325.822063492065</v>
      </c>
      <c r="M159" s="182"/>
      <c r="N159" s="191"/>
      <c r="O159" s="170" t="s">
        <v>244</v>
      </c>
      <c r="P159" s="276">
        <v>12584.9079795629</v>
      </c>
      <c r="Q159" s="226">
        <v>12238.655673608149</v>
      </c>
      <c r="R159" s="226">
        <v>11559.118447346602</v>
      </c>
      <c r="S159" s="182"/>
      <c r="T159" s="157"/>
      <c r="U159" s="170" t="s">
        <v>244</v>
      </c>
      <c r="V159" s="256">
        <v>12500.450973599327</v>
      </c>
      <c r="W159" s="182"/>
      <c r="X159" s="157"/>
      <c r="Y159" s="170" t="s">
        <v>244</v>
      </c>
      <c r="Z159" s="257"/>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v>12795.433149533852</v>
      </c>
      <c r="M160" s="183"/>
      <c r="N160" s="191"/>
      <c r="O160" s="170" t="s">
        <v>240</v>
      </c>
      <c r="P160" s="259">
        <v>13365.473623968906</v>
      </c>
      <c r="Q160" s="214">
        <v>12634.788533296382</v>
      </c>
      <c r="R160" s="214">
        <v>12003.240343302372</v>
      </c>
      <c r="S160" s="183"/>
      <c r="T160" s="157"/>
      <c r="U160" s="170" t="s">
        <v>240</v>
      </c>
      <c r="V160" s="213">
        <v>13139.509553109532</v>
      </c>
      <c r="W160" s="183"/>
      <c r="X160" s="157"/>
      <c r="Y160" s="170" t="s">
        <v>240</v>
      </c>
      <c r="Z160" s="260"/>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v>12715.43545872936</v>
      </c>
      <c r="M161" s="183"/>
      <c r="N161" s="191"/>
      <c r="O161" s="170" t="s">
        <v>241</v>
      </c>
      <c r="P161" s="259">
        <v>13188.197147760482</v>
      </c>
      <c r="Q161" s="214">
        <v>12335.540878643409</v>
      </c>
      <c r="R161" s="214">
        <v>11693.340922488851</v>
      </c>
      <c r="S161" s="183"/>
      <c r="T161" s="157"/>
      <c r="U161" s="170" t="s">
        <v>241</v>
      </c>
      <c r="V161" s="213">
        <v>12848.949299748068</v>
      </c>
      <c r="W161" s="183"/>
      <c r="X161" s="157"/>
      <c r="Y161" s="170" t="s">
        <v>241</v>
      </c>
      <c r="Z161" s="260"/>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c r="X162" s="157"/>
      <c r="Y162" s="170" t="s">
        <v>242</v>
      </c>
      <c r="Z162" s="260"/>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v>10253.974707400655</v>
      </c>
      <c r="M163" s="183"/>
      <c r="N163" s="191"/>
      <c r="O163" s="170" t="s">
        <v>98</v>
      </c>
      <c r="P163" s="259">
        <v>10675.031172748293</v>
      </c>
      <c r="Q163" s="214">
        <v>10801.296964065661</v>
      </c>
      <c r="R163" s="214">
        <v>10053.896409200683</v>
      </c>
      <c r="S163" s="183"/>
      <c r="T163" s="157"/>
      <c r="U163" s="170" t="s">
        <v>98</v>
      </c>
      <c r="V163" s="213">
        <v>10845.317601245089</v>
      </c>
      <c r="W163" s="183"/>
      <c r="X163" s="157"/>
      <c r="Y163" s="170" t="s">
        <v>98</v>
      </c>
      <c r="Z163" s="260"/>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v>13101.960516060417</v>
      </c>
      <c r="M164" s="184"/>
      <c r="N164" s="191"/>
      <c r="O164" s="165" t="s">
        <v>243</v>
      </c>
      <c r="P164" s="261">
        <v>13149.837234423143</v>
      </c>
      <c r="Q164" s="217">
        <v>13195.575193757533</v>
      </c>
      <c r="R164" s="217">
        <v>12653.605284927531</v>
      </c>
      <c r="S164" s="184"/>
      <c r="T164" s="157"/>
      <c r="U164" s="165" t="s">
        <v>243</v>
      </c>
      <c r="V164" s="216">
        <v>13296.575163892434</v>
      </c>
      <c r="W164" s="184"/>
      <c r="X164" s="157"/>
      <c r="Y164" s="165" t="s">
        <v>243</v>
      </c>
      <c r="Z164" s="262"/>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11.88111366108823</v>
      </c>
      <c r="M318" s="340">
        <f t="shared" ref="M318:M324" si="151">(M158/1000)/1.02</f>
        <v>0</v>
      </c>
      <c r="O318" s="304" t="s">
        <v>239</v>
      </c>
      <c r="P318" s="338">
        <f t="shared" ref="P318:S324" si="152">(P158/1000)/1.02</f>
        <v>12.351862737247693</v>
      </c>
      <c r="Q318" s="339">
        <f t="shared" si="152"/>
        <v>12.020635270610711</v>
      </c>
      <c r="R318" s="339">
        <f t="shared" si="152"/>
        <v>11.349430438271405</v>
      </c>
      <c r="S318" s="339">
        <f t="shared" si="152"/>
        <v>0</v>
      </c>
      <c r="T318" s="278"/>
      <c r="U318" s="304" t="s">
        <v>239</v>
      </c>
      <c r="V318" s="338">
        <f t="shared" ref="V318:W324" si="153">(V158/1000)/1.02</f>
        <v>12.304688422400709</v>
      </c>
      <c r="W318" s="338">
        <f t="shared" si="153"/>
        <v>0</v>
      </c>
      <c r="X318" s="278"/>
      <c r="Y318" s="304" t="s">
        <v>239</v>
      </c>
      <c r="Z318" s="341">
        <f t="shared" ref="Z318:Z324" si="154">(Z158/1000)/1.02</f>
        <v>0</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12.084139277933398</v>
      </c>
      <c r="M319" s="340">
        <f t="shared" si="151"/>
        <v>0</v>
      </c>
      <c r="O319" s="345" t="s">
        <v>244</v>
      </c>
      <c r="P319" s="338">
        <f t="shared" si="152"/>
        <v>12.338145078002844</v>
      </c>
      <c r="Q319" s="339">
        <f t="shared" si="152"/>
        <v>11.998682032949166</v>
      </c>
      <c r="R319" s="339">
        <f t="shared" si="152"/>
        <v>11.33246906602608</v>
      </c>
      <c r="S319" s="339">
        <f t="shared" si="152"/>
        <v>0</v>
      </c>
      <c r="T319" s="278"/>
      <c r="U319" s="346" t="s">
        <v>244</v>
      </c>
      <c r="V319" s="338">
        <f t="shared" si="153"/>
        <v>12.255344091764044</v>
      </c>
      <c r="W319" s="338">
        <f t="shared" si="153"/>
        <v>0</v>
      </c>
      <c r="X319" s="278"/>
      <c r="Y319" s="346" t="s">
        <v>244</v>
      </c>
      <c r="Z319" s="341">
        <f t="shared" si="154"/>
        <v>0</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12.54454230346456</v>
      </c>
      <c r="M320" s="340">
        <f t="shared" si="151"/>
        <v>0</v>
      </c>
      <c r="O320" s="352" t="s">
        <v>240</v>
      </c>
      <c r="P320" s="338">
        <f t="shared" si="152"/>
        <v>13.103405513695007</v>
      </c>
      <c r="Q320" s="339">
        <f t="shared" si="152"/>
        <v>12.387047581663118</v>
      </c>
      <c r="R320" s="339">
        <f t="shared" si="152"/>
        <v>11.767882689512129</v>
      </c>
      <c r="S320" s="339">
        <f t="shared" si="152"/>
        <v>0</v>
      </c>
      <c r="T320" s="278"/>
      <c r="U320" s="353" t="s">
        <v>240</v>
      </c>
      <c r="V320" s="338">
        <f t="shared" si="153"/>
        <v>12.881872110891697</v>
      </c>
      <c r="W320" s="338">
        <f t="shared" si="153"/>
        <v>0</v>
      </c>
      <c r="X320" s="278"/>
      <c r="Y320" s="353" t="s">
        <v>240</v>
      </c>
      <c r="Z320" s="341">
        <f t="shared" si="154"/>
        <v>0</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12.466113194832705</v>
      </c>
      <c r="M321" s="340">
        <f t="shared" si="151"/>
        <v>0</v>
      </c>
      <c r="O321" s="352" t="s">
        <v>241</v>
      </c>
      <c r="P321" s="338">
        <f t="shared" si="152"/>
        <v>12.929605046824001</v>
      </c>
      <c r="Q321" s="339">
        <f t="shared" si="152"/>
        <v>12.093667528081774</v>
      </c>
      <c r="R321" s="339">
        <f t="shared" si="152"/>
        <v>11.464059727930245</v>
      </c>
      <c r="S321" s="339">
        <f t="shared" si="152"/>
        <v>0</v>
      </c>
      <c r="T321" s="278"/>
      <c r="U321" s="353" t="s">
        <v>241</v>
      </c>
      <c r="V321" s="338">
        <f t="shared" si="153"/>
        <v>12.597009117400068</v>
      </c>
      <c r="W321" s="338">
        <f t="shared" si="153"/>
        <v>0</v>
      </c>
      <c r="X321" s="278"/>
      <c r="Y321" s="353" t="s">
        <v>241</v>
      </c>
      <c r="Z321" s="341">
        <f t="shared" si="154"/>
        <v>0</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0</v>
      </c>
      <c r="X322" s="278"/>
      <c r="Y322" s="353" t="s">
        <v>242</v>
      </c>
      <c r="Z322" s="341">
        <f t="shared" si="154"/>
        <v>0</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10.052916379804563</v>
      </c>
      <c r="M323" s="340">
        <f t="shared" si="151"/>
        <v>0</v>
      </c>
      <c r="O323" s="352" t="s">
        <v>98</v>
      </c>
      <c r="P323" s="338">
        <f t="shared" si="152"/>
        <v>10.465716836027738</v>
      </c>
      <c r="Q323" s="339">
        <f t="shared" si="152"/>
        <v>10.589506827515354</v>
      </c>
      <c r="R323" s="339">
        <f t="shared" si="152"/>
        <v>9.8567611854908641</v>
      </c>
      <c r="S323" s="339">
        <f t="shared" si="152"/>
        <v>0</v>
      </c>
      <c r="T323" s="278"/>
      <c r="U323" s="353" t="s">
        <v>98</v>
      </c>
      <c r="V323" s="338">
        <f t="shared" si="153"/>
        <v>10.632664314946165</v>
      </c>
      <c r="W323" s="338">
        <f t="shared" si="153"/>
        <v>0</v>
      </c>
      <c r="X323" s="278"/>
      <c r="Y323" s="353" t="s">
        <v>98</v>
      </c>
      <c r="Z323" s="341">
        <f t="shared" si="154"/>
        <v>0</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12.845059329470997</v>
      </c>
      <c r="M324" s="340">
        <f t="shared" si="151"/>
        <v>0</v>
      </c>
      <c r="O324" s="359" t="s">
        <v>243</v>
      </c>
      <c r="P324" s="338">
        <f t="shared" si="152"/>
        <v>12.89199728865014</v>
      </c>
      <c r="Q324" s="339">
        <f t="shared" si="152"/>
        <v>12.936838425252482</v>
      </c>
      <c r="R324" s="339">
        <f t="shared" si="152"/>
        <v>12.405495377379932</v>
      </c>
      <c r="S324" s="339">
        <f t="shared" si="152"/>
        <v>0</v>
      </c>
      <c r="T324" s="278"/>
      <c r="U324" s="360" t="s">
        <v>243</v>
      </c>
      <c r="V324" s="338">
        <f t="shared" si="153"/>
        <v>13.035858003816113</v>
      </c>
      <c r="W324" s="338">
        <f t="shared" si="153"/>
        <v>0</v>
      </c>
      <c r="X324" s="278"/>
      <c r="Y324" s="360" t="s">
        <v>243</v>
      </c>
      <c r="Z324" s="341">
        <f t="shared" si="154"/>
        <v>0</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6.1544168764437037</v>
      </c>
      <c r="M474" s="432">
        <f t="shared" si="250"/>
        <v>0</v>
      </c>
      <c r="N474" s="369"/>
      <c r="O474" s="411" t="s">
        <v>239</v>
      </c>
      <c r="P474" s="384">
        <f>P318*0.518</f>
        <v>6.3982648978943049</v>
      </c>
      <c r="Q474" s="384">
        <f t="shared" ref="Q474:S474" si="251">Q318*0.518</f>
        <v>6.2266890701763487</v>
      </c>
      <c r="R474" s="384">
        <f t="shared" si="251"/>
        <v>5.8790049670245876</v>
      </c>
      <c r="S474" s="384">
        <f t="shared" si="251"/>
        <v>0</v>
      </c>
      <c r="T474" s="369"/>
      <c r="U474" s="411" t="s">
        <v>239</v>
      </c>
      <c r="V474" s="384">
        <f>V318*0.518</f>
        <v>6.3738286028035676</v>
      </c>
      <c r="W474" s="384">
        <f>W318*0.518</f>
        <v>0</v>
      </c>
      <c r="X474" s="369"/>
      <c r="Y474" s="411" t="s">
        <v>239</v>
      </c>
      <c r="Z474" s="384">
        <f>Z318*0.518</f>
        <v>0</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6.5133510708061015</v>
      </c>
      <c r="M475" s="434">
        <f t="shared" si="252"/>
        <v>0</v>
      </c>
      <c r="N475" s="369"/>
      <c r="O475" s="415" t="s">
        <v>244</v>
      </c>
      <c r="P475" s="390">
        <f>P319*0.539</f>
        <v>6.6502601970435338</v>
      </c>
      <c r="Q475" s="390">
        <f t="shared" ref="Q475:S475" si="253">Q319*0.539</f>
        <v>6.4672896157596007</v>
      </c>
      <c r="R475" s="390">
        <f t="shared" si="253"/>
        <v>6.1082008265880576</v>
      </c>
      <c r="S475" s="390">
        <f t="shared" si="253"/>
        <v>0</v>
      </c>
      <c r="T475" s="369"/>
      <c r="U475" s="415" t="s">
        <v>244</v>
      </c>
      <c r="V475" s="390">
        <f>V319*0.539</f>
        <v>6.6056304654608207</v>
      </c>
      <c r="W475" s="390">
        <f>W319*0.539</f>
        <v>0</v>
      </c>
      <c r="X475" s="369"/>
      <c r="Y475" s="412" t="s">
        <v>244</v>
      </c>
      <c r="Z475" s="390">
        <f>Z319*0.539</f>
        <v>0</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6.686241047746611</v>
      </c>
      <c r="M476" s="425">
        <f t="shared" si="254"/>
        <v>0</v>
      </c>
      <c r="N476" s="369"/>
      <c r="O476" s="386" t="s">
        <v>240</v>
      </c>
      <c r="P476" s="387">
        <f>P320*0.533</f>
        <v>6.9841151387994387</v>
      </c>
      <c r="Q476" s="387">
        <f t="shared" ref="Q476:S476" si="255">Q320*0.533</f>
        <v>6.6022963610264425</v>
      </c>
      <c r="R476" s="387">
        <f t="shared" si="255"/>
        <v>6.272281473509965</v>
      </c>
      <c r="S476" s="387">
        <f t="shared" si="255"/>
        <v>0</v>
      </c>
      <c r="T476" s="369"/>
      <c r="U476" s="386" t="s">
        <v>240</v>
      </c>
      <c r="V476" s="387">
        <f>V320*0.533</f>
        <v>6.8660378351052751</v>
      </c>
      <c r="W476" s="387">
        <f>W320*0.533</f>
        <v>0</v>
      </c>
      <c r="X476" s="369"/>
      <c r="Y476" s="386" t="s">
        <v>240</v>
      </c>
      <c r="Z476" s="387">
        <f>Z320*0.533</f>
        <v>0</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6.6444383328458319</v>
      </c>
      <c r="M477" s="425">
        <f t="shared" si="256"/>
        <v>0</v>
      </c>
      <c r="N477" s="369"/>
      <c r="O477" s="386" t="s">
        <v>241</v>
      </c>
      <c r="P477" s="387">
        <f>P321*0.533</f>
        <v>6.8914794899571934</v>
      </c>
      <c r="Q477" s="387">
        <f t="shared" ref="Q477:S477" si="257">Q321*0.533</f>
        <v>6.4459247924675855</v>
      </c>
      <c r="R477" s="387">
        <f t="shared" si="257"/>
        <v>6.1103438349868204</v>
      </c>
      <c r="S477" s="387">
        <f t="shared" si="257"/>
        <v>0</v>
      </c>
      <c r="T477" s="369"/>
      <c r="U477" s="386" t="s">
        <v>241</v>
      </c>
      <c r="V477" s="387">
        <f>V321*0.533</f>
        <v>6.7142058595742364</v>
      </c>
      <c r="W477" s="387">
        <f>W321*0.533</f>
        <v>0</v>
      </c>
      <c r="X477" s="369"/>
      <c r="Y477" s="386" t="s">
        <v>241</v>
      </c>
      <c r="Z477" s="387">
        <f>Z321*0.533</f>
        <v>0</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0</v>
      </c>
      <c r="X478" s="369"/>
      <c r="Y478" s="386" t="s">
        <v>242</v>
      </c>
      <c r="Z478" s="387">
        <f>Z322*0.521</f>
        <v>0</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4.8957702769648215</v>
      </c>
      <c r="M479" s="425">
        <f t="shared" si="260"/>
        <v>0</v>
      </c>
      <c r="N479" s="369"/>
      <c r="O479" s="386" t="s">
        <v>98</v>
      </c>
      <c r="P479" s="387">
        <f>P323*0.487</f>
        <v>5.0968040991455084</v>
      </c>
      <c r="Q479" s="387">
        <f t="shared" ref="Q479:S479" si="261">Q323*0.487</f>
        <v>5.1570898249999777</v>
      </c>
      <c r="R479" s="387">
        <f t="shared" si="261"/>
        <v>4.8002426973340508</v>
      </c>
      <c r="S479" s="387">
        <f t="shared" si="261"/>
        <v>0</v>
      </c>
      <c r="T479" s="369"/>
      <c r="U479" s="386" t="s">
        <v>98</v>
      </c>
      <c r="V479" s="387">
        <f>V323*0.487</f>
        <v>5.1781075213787826</v>
      </c>
      <c r="W479" s="387">
        <f>W323*0.487</f>
        <v>0</v>
      </c>
      <c r="X479" s="369"/>
      <c r="Y479" s="386" t="s">
        <v>98</v>
      </c>
      <c r="Z479" s="387">
        <f>Z323*0.487</f>
        <v>0</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6.6537407326659768</v>
      </c>
      <c r="M480" s="437">
        <f t="shared" si="262"/>
        <v>0</v>
      </c>
      <c r="N480" s="369"/>
      <c r="O480" s="394" t="s">
        <v>243</v>
      </c>
      <c r="P480" s="395">
        <f>P324*0.518</f>
        <v>6.6780545955207726</v>
      </c>
      <c r="Q480" s="395">
        <f t="shared" ref="Q480:S480" si="263">Q324*0.518</f>
        <v>6.7012823042807854</v>
      </c>
      <c r="R480" s="395">
        <f t="shared" si="263"/>
        <v>6.4260466054828047</v>
      </c>
      <c r="S480" s="395">
        <f t="shared" si="263"/>
        <v>0</v>
      </c>
      <c r="T480" s="369"/>
      <c r="U480" s="394" t="s">
        <v>243</v>
      </c>
      <c r="V480" s="395">
        <f>V324*0.518</f>
        <v>6.7525744459767463</v>
      </c>
      <c r="W480" s="395">
        <f>W324*0.518</f>
        <v>0</v>
      </c>
      <c r="X480" s="369"/>
      <c r="Y480" s="394" t="s">
        <v>243</v>
      </c>
      <c r="Z480" s="395">
        <f>Z324*0.518</f>
        <v>0</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344</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 ref="A2:M4"/>
    <mergeCell ref="Q7:S7"/>
    <mergeCell ref="V7:W7"/>
    <mergeCell ref="P25:S25"/>
    <mergeCell ref="V25:W25"/>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Z42" sqref="Z42"/>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22" t="s">
        <v>453</v>
      </c>
      <c r="B4" s="1422"/>
      <c r="C4" s="1422"/>
      <c r="D4" s="1422"/>
      <c r="E4" s="1422"/>
      <c r="F4" s="1422"/>
      <c r="G4" s="1422"/>
      <c r="H4" s="1422"/>
      <c r="I4" s="1422"/>
      <c r="J4" s="1422"/>
      <c r="K4" s="1422"/>
      <c r="L4" s="1422"/>
      <c r="M4" s="1422"/>
      <c r="N4" s="1422"/>
    </row>
    <row r="6" spans="1:14" ht="16.5" thickBot="1">
      <c r="A6" s="122"/>
      <c r="B6" s="122"/>
      <c r="C6" s="1116"/>
      <c r="D6" s="122"/>
      <c r="E6" s="1117"/>
      <c r="F6" s="1118"/>
      <c r="G6" s="122"/>
      <c r="H6" s="122"/>
      <c r="I6" s="122"/>
      <c r="J6" s="122"/>
      <c r="K6" s="122"/>
      <c r="L6" s="122"/>
      <c r="M6" s="122"/>
    </row>
    <row r="7" spans="1:14" ht="15.75" thickBot="1">
      <c r="A7" s="1119" t="s">
        <v>363</v>
      </c>
      <c r="B7" s="1120" t="s">
        <v>364</v>
      </c>
      <c r="C7" s="1121" t="s">
        <v>365</v>
      </c>
      <c r="D7" s="1121" t="s">
        <v>366</v>
      </c>
      <c r="E7" s="1121" t="s">
        <v>367</v>
      </c>
      <c r="F7" s="1121" t="s">
        <v>368</v>
      </c>
      <c r="G7" s="1121" t="s">
        <v>369</v>
      </c>
      <c r="H7" s="1121" t="s">
        <v>370</v>
      </c>
      <c r="I7" s="1121" t="s">
        <v>371</v>
      </c>
      <c r="J7" s="1121" t="s">
        <v>372</v>
      </c>
      <c r="K7" s="1121" t="s">
        <v>373</v>
      </c>
      <c r="L7" s="1121" t="s">
        <v>374</v>
      </c>
      <c r="M7" s="1122" t="s">
        <v>375</v>
      </c>
    </row>
    <row r="8" spans="1:14" ht="15.75">
      <c r="A8" s="1123" t="s">
        <v>376</v>
      </c>
      <c r="B8" s="1124"/>
      <c r="C8" s="1124"/>
      <c r="D8" s="1124"/>
      <c r="E8" s="1124"/>
      <c r="F8" s="1124"/>
      <c r="G8" s="1124"/>
      <c r="H8" s="1124"/>
      <c r="I8" s="1124"/>
      <c r="J8" s="1124"/>
      <c r="K8" s="1124"/>
      <c r="L8" s="1124"/>
      <c r="M8" s="1125"/>
    </row>
    <row r="9" spans="1:14" ht="15.75">
      <c r="A9" s="1126" t="s">
        <v>377</v>
      </c>
      <c r="B9" s="1127">
        <v>10065.14920330695</v>
      </c>
      <c r="C9" s="1128">
        <v>10080.396827870052</v>
      </c>
      <c r="D9" s="1128">
        <v>10168.392423032492</v>
      </c>
      <c r="E9" s="1128">
        <v>10383.660897394942</v>
      </c>
      <c r="F9" s="1128">
        <v>10601.02602540495</v>
      </c>
      <c r="G9" s="1128">
        <v>10681.538024962125</v>
      </c>
      <c r="H9" s="1128">
        <v>10293.315596828763</v>
      </c>
      <c r="I9" s="1128">
        <v>10595.183348072431</v>
      </c>
      <c r="J9" s="1128">
        <v>10984.585741483217</v>
      </c>
      <c r="K9" s="1128">
        <v>10966.946248088372</v>
      </c>
      <c r="L9" s="1128">
        <v>11097.939953548594</v>
      </c>
      <c r="M9" s="1129">
        <v>11146.365363995808</v>
      </c>
    </row>
    <row r="10" spans="1:14" ht="15.75">
      <c r="A10" s="1126" t="s">
        <v>378</v>
      </c>
      <c r="B10" s="1127">
        <v>11132.805994345952</v>
      </c>
      <c r="C10" s="1128">
        <v>11233.336791819034</v>
      </c>
      <c r="D10" s="1128">
        <v>11549.323679081062</v>
      </c>
      <c r="E10" s="1128">
        <v>11779.076383839585</v>
      </c>
      <c r="F10" s="1128">
        <v>11597.36140191531</v>
      </c>
      <c r="G10" s="1128">
        <v>11706.808799822491</v>
      </c>
      <c r="H10" s="1128">
        <v>11199.573228816986</v>
      </c>
      <c r="I10" s="1128">
        <v>11073.620546924885</v>
      </c>
      <c r="J10" s="1128">
        <v>10919.998910676999</v>
      </c>
      <c r="K10" s="1128">
        <v>11083.771594849599</v>
      </c>
      <c r="L10" s="1128">
        <v>10697.446356089269</v>
      </c>
      <c r="M10" s="1129">
        <v>10922.845842494447</v>
      </c>
    </row>
    <row r="11" spans="1:14" ht="16.5" thickBot="1">
      <c r="A11" s="1130" t="s">
        <v>379</v>
      </c>
      <c r="B11" s="1131">
        <v>10779.101139240223</v>
      </c>
      <c r="C11" s="1132">
        <v>10525.243839466166</v>
      </c>
      <c r="D11" s="1132">
        <v>10838.862022210526</v>
      </c>
      <c r="E11" s="1132">
        <v>10900.833594134192</v>
      </c>
      <c r="F11" s="1132">
        <v>10972.865021548203</v>
      </c>
      <c r="G11" s="1132">
        <v>10778.598012388826</v>
      </c>
      <c r="H11" s="1132">
        <v>10178.357608292003</v>
      </c>
      <c r="I11" s="1132">
        <v>10258.950000000001</v>
      </c>
      <c r="J11" s="1133">
        <v>10307.35</v>
      </c>
      <c r="K11" s="1132">
        <v>10339.77</v>
      </c>
      <c r="L11" s="1132">
        <v>10345.82</v>
      </c>
      <c r="M11" s="1134" t="s">
        <v>100</v>
      </c>
    </row>
    <row r="12" spans="1:14" ht="15.75">
      <c r="A12" s="1123" t="s">
        <v>380</v>
      </c>
      <c r="B12" s="1124"/>
      <c r="C12" s="1124"/>
      <c r="D12" s="1124"/>
      <c r="E12" s="1124"/>
      <c r="F12" s="1124"/>
      <c r="G12" s="1124"/>
      <c r="H12" s="1124"/>
      <c r="I12" s="1124"/>
      <c r="J12" s="1124"/>
      <c r="K12" s="1124"/>
      <c r="L12" s="1124"/>
      <c r="M12" s="1125"/>
    </row>
    <row r="13" spans="1:14" ht="15.75">
      <c r="A13" s="1126" t="s">
        <v>377</v>
      </c>
      <c r="B13" s="1127">
        <v>13077.710337994744</v>
      </c>
      <c r="C13" s="1128">
        <v>12903.073525758837</v>
      </c>
      <c r="D13" s="1128">
        <v>12698.931145933877</v>
      </c>
      <c r="E13" s="1128">
        <v>12657.588856436963</v>
      </c>
      <c r="F13" s="1128">
        <v>12717.112689021023</v>
      </c>
      <c r="G13" s="1128">
        <v>12734.575070390658</v>
      </c>
      <c r="H13" s="1128">
        <v>12584.73701594032</v>
      </c>
      <c r="I13" s="1128">
        <v>12999.206672696655</v>
      </c>
      <c r="J13" s="1128">
        <v>13326.129323653522</v>
      </c>
      <c r="K13" s="1128">
        <v>13558.078274143218</v>
      </c>
      <c r="L13" s="1128">
        <v>13767.296305638371</v>
      </c>
      <c r="M13" s="1129">
        <v>13967.765524559227</v>
      </c>
    </row>
    <row r="14" spans="1:14" ht="15.75">
      <c r="A14" s="1126" t="s">
        <v>378</v>
      </c>
      <c r="B14" s="1127">
        <v>13863.291293383541</v>
      </c>
      <c r="C14" s="1128">
        <v>13743.276622380532</v>
      </c>
      <c r="D14" s="1128">
        <v>13723.137993721932</v>
      </c>
      <c r="E14" s="1128">
        <v>13676.483392698095</v>
      </c>
      <c r="F14" s="1128">
        <v>13897.183799781353</v>
      </c>
      <c r="G14" s="1128">
        <v>13819.293352302531</v>
      </c>
      <c r="H14" s="1128">
        <v>13646.185847959312</v>
      </c>
      <c r="I14" s="1128">
        <v>13665.272297680553</v>
      </c>
      <c r="J14" s="1128">
        <v>13574.108658165709</v>
      </c>
      <c r="K14" s="1128">
        <v>13788.120289112323</v>
      </c>
      <c r="L14" s="1128">
        <v>13662.087019707555</v>
      </c>
      <c r="M14" s="1129">
        <v>13626.144742652335</v>
      </c>
    </row>
    <row r="15" spans="1:14" ht="16.5" thickBot="1">
      <c r="A15" s="1130" t="s">
        <v>379</v>
      </c>
      <c r="B15" s="1131">
        <v>13645.090499529209</v>
      </c>
      <c r="C15" s="1132">
        <v>13282.733991297373</v>
      </c>
      <c r="D15" s="1132">
        <v>13143.170864206666</v>
      </c>
      <c r="E15" s="1132">
        <v>12928.022364758031</v>
      </c>
      <c r="F15" s="1132">
        <v>12944.684877391548</v>
      </c>
      <c r="G15" s="1132">
        <v>12448.358236205486</v>
      </c>
      <c r="H15" s="1132">
        <v>12124.260986050436</v>
      </c>
      <c r="I15" s="1132">
        <v>12505.99</v>
      </c>
      <c r="J15" s="1133">
        <v>12412.7</v>
      </c>
      <c r="K15" s="1132">
        <v>12447.57</v>
      </c>
      <c r="L15" s="1132">
        <v>12852.25</v>
      </c>
      <c r="M15" s="1134" t="s">
        <v>100</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22" t="s">
        <v>454</v>
      </c>
      <c r="B18" s="1422"/>
      <c r="C18" s="1422"/>
      <c r="D18" s="1422"/>
      <c r="E18" s="1422"/>
      <c r="F18" s="1422"/>
      <c r="G18" s="1422"/>
      <c r="H18" s="1422"/>
      <c r="I18" s="1422"/>
      <c r="J18" s="1422"/>
      <c r="K18" s="1422"/>
      <c r="L18" s="1422"/>
      <c r="M18" s="1422"/>
      <c r="N18" s="1422"/>
    </row>
    <row r="19" spans="1:14" s="122" customFormat="1" ht="13.5" thickBot="1">
      <c r="A19"/>
      <c r="B19"/>
      <c r="C19"/>
      <c r="D19"/>
      <c r="E19"/>
      <c r="F19"/>
      <c r="G19"/>
      <c r="H19"/>
      <c r="I19"/>
      <c r="J19"/>
      <c r="K19"/>
      <c r="L19"/>
      <c r="M19"/>
      <c r="N19"/>
    </row>
    <row r="20" spans="1:14" s="122" customFormat="1" ht="15.75" thickBot="1">
      <c r="A20" s="1119" t="s">
        <v>363</v>
      </c>
      <c r="B20" s="1120" t="s">
        <v>364</v>
      </c>
      <c r="C20" s="1121" t="s">
        <v>365</v>
      </c>
      <c r="D20" s="1121" t="s">
        <v>366</v>
      </c>
      <c r="E20" s="1121" t="s">
        <v>367</v>
      </c>
      <c r="F20" s="1121" t="s">
        <v>368</v>
      </c>
      <c r="G20" s="1121" t="s">
        <v>369</v>
      </c>
      <c r="H20" s="1121" t="s">
        <v>370</v>
      </c>
      <c r="I20" s="1121" t="s">
        <v>371</v>
      </c>
      <c r="J20" s="1121" t="s">
        <v>372</v>
      </c>
      <c r="K20" s="1121" t="s">
        <v>373</v>
      </c>
      <c r="L20" s="1121" t="s">
        <v>374</v>
      </c>
      <c r="M20" s="1122" t="s">
        <v>375</v>
      </c>
      <c r="N20"/>
    </row>
    <row r="21" spans="1:14" ht="16.5" thickBot="1">
      <c r="A21" s="1140" t="s">
        <v>381</v>
      </c>
      <c r="B21" s="1141"/>
      <c r="C21" s="1141"/>
      <c r="D21" s="1141"/>
      <c r="E21" s="1141"/>
      <c r="F21" s="1141"/>
      <c r="G21" s="1141"/>
      <c r="H21" s="1141"/>
      <c r="I21" s="1141"/>
      <c r="J21" s="1141"/>
      <c r="K21" s="1141"/>
      <c r="L21" s="1141"/>
      <c r="M21" s="1142"/>
    </row>
    <row r="22" spans="1:14" ht="15.75">
      <c r="A22" s="1136" t="s">
        <v>377</v>
      </c>
      <c r="B22" s="1137">
        <v>27851.705456255884</v>
      </c>
      <c r="C22" s="1138">
        <v>27123.64730249999</v>
      </c>
      <c r="D22" s="1138">
        <v>26582.674622279141</v>
      </c>
      <c r="E22" s="1138">
        <v>27784.630848493467</v>
      </c>
      <c r="F22" s="1138">
        <v>29598.213320045077</v>
      </c>
      <c r="G22" s="1138">
        <v>28787.621133339711</v>
      </c>
      <c r="H22" s="1138">
        <v>29300.536472176766</v>
      </c>
      <c r="I22" s="1138">
        <v>30504.441266437731</v>
      </c>
      <c r="J22" s="1138">
        <v>30498.821648031102</v>
      </c>
      <c r="K22" s="1138">
        <v>28648.548081830173</v>
      </c>
      <c r="L22" s="1138">
        <v>27467.131642772347</v>
      </c>
      <c r="M22" s="1139">
        <v>27778.199839529283</v>
      </c>
    </row>
    <row r="23" spans="1:14" ht="15.75">
      <c r="A23" s="1126" t="s">
        <v>378</v>
      </c>
      <c r="B23" s="1127">
        <v>25833.94075375775</v>
      </c>
      <c r="C23" s="1128">
        <v>25340.374581887783</v>
      </c>
      <c r="D23" s="1128">
        <v>26641.953903275295</v>
      </c>
      <c r="E23" s="1128">
        <v>26658.495362448899</v>
      </c>
      <c r="F23" s="1128">
        <v>28853.883794903919</v>
      </c>
      <c r="G23" s="1128">
        <v>29543.034993483714</v>
      </c>
      <c r="H23" s="1128">
        <v>28801.681986809574</v>
      </c>
      <c r="I23" s="1128">
        <v>28392.787205244891</v>
      </c>
      <c r="J23" s="1128">
        <v>28466.022011387158</v>
      </c>
      <c r="K23" s="1128">
        <v>27616.704977122507</v>
      </c>
      <c r="L23" s="1128">
        <v>26839.808929233062</v>
      </c>
      <c r="M23" s="1129">
        <v>27141.214844955597</v>
      </c>
    </row>
    <row r="24" spans="1:14" ht="16.5" thickBot="1">
      <c r="A24" s="1130" t="s">
        <v>379</v>
      </c>
      <c r="B24" s="1131">
        <v>25776.336953005964</v>
      </c>
      <c r="C24" s="1132">
        <v>23649.071175292673</v>
      </c>
      <c r="D24" s="1132">
        <v>24244.69587026758</v>
      </c>
      <c r="E24" s="1132">
        <v>25502.655897270379</v>
      </c>
      <c r="F24" s="1132">
        <v>25923.582065295945</v>
      </c>
      <c r="G24" s="1132">
        <v>27055.720758505297</v>
      </c>
      <c r="H24" s="1132">
        <v>29655.713761194031</v>
      </c>
      <c r="I24" s="1132">
        <v>30642.32</v>
      </c>
      <c r="J24" s="1133">
        <v>30399.279999999999</v>
      </c>
      <c r="K24" s="1132">
        <v>31237.96</v>
      </c>
      <c r="L24" s="1132">
        <v>24570.28</v>
      </c>
      <c r="M24" s="1134" t="s">
        <v>100</v>
      </c>
    </row>
    <row r="25" spans="1:14" ht="15.75">
      <c r="A25" s="1123" t="s">
        <v>384</v>
      </c>
      <c r="B25" s="1124"/>
      <c r="C25" s="1124"/>
      <c r="D25" s="1124"/>
      <c r="E25" s="1124"/>
      <c r="F25" s="1124"/>
      <c r="G25" s="1124"/>
      <c r="H25" s="1124"/>
      <c r="I25" s="1124"/>
      <c r="J25" s="1124"/>
      <c r="K25" s="1124"/>
      <c r="L25" s="1124"/>
      <c r="M25" s="1125"/>
    </row>
    <row r="26" spans="1:14" ht="15.75">
      <c r="A26" s="1126" t="s">
        <v>377</v>
      </c>
      <c r="B26" s="1127">
        <v>21663.966949699432</v>
      </c>
      <c r="C26" s="1128">
        <v>21525.397673001702</v>
      </c>
      <c r="D26" s="1128">
        <v>21115.733438107225</v>
      </c>
      <c r="E26" s="1128">
        <v>21302.128362253105</v>
      </c>
      <c r="F26" s="1128">
        <v>21200.291742224468</v>
      </c>
      <c r="G26" s="1128">
        <v>20822.118697379927</v>
      </c>
      <c r="H26" s="1128">
        <v>20206.889065246851</v>
      </c>
      <c r="I26" s="1128">
        <v>20948.119652057965</v>
      </c>
      <c r="J26" s="1128">
        <v>21116.098043152244</v>
      </c>
      <c r="K26" s="1128">
        <v>21873.281641223013</v>
      </c>
      <c r="L26" s="1128">
        <v>21354.087891290288</v>
      </c>
      <c r="M26" s="1129">
        <v>22297.314513329471</v>
      </c>
    </row>
    <row r="27" spans="1:14" ht="15.75">
      <c r="A27" s="1126" t="s">
        <v>378</v>
      </c>
      <c r="B27" s="1127">
        <v>21402.312901691836</v>
      </c>
      <c r="C27" s="1128">
        <v>21211.519078437537</v>
      </c>
      <c r="D27" s="1128">
        <v>21982.387355191033</v>
      </c>
      <c r="E27" s="1128">
        <v>21460.556994517105</v>
      </c>
      <c r="F27" s="1128">
        <v>22185.677427629282</v>
      </c>
      <c r="G27" s="1128">
        <v>21834.028071648627</v>
      </c>
      <c r="H27" s="1128">
        <v>21564.632920196203</v>
      </c>
      <c r="I27" s="1128">
        <v>21295.617981644409</v>
      </c>
      <c r="J27" s="1128">
        <v>20755.561440894948</v>
      </c>
      <c r="K27" s="1128">
        <v>20670.700563797891</v>
      </c>
      <c r="L27" s="1128">
        <v>21400.192230924309</v>
      </c>
      <c r="M27" s="1129">
        <v>22220.298261284093</v>
      </c>
    </row>
    <row r="28" spans="1:14" ht="16.5" thickBot="1">
      <c r="A28" s="1130" t="s">
        <v>379</v>
      </c>
      <c r="B28" s="1131">
        <v>21710.465139517379</v>
      </c>
      <c r="C28" s="1132">
        <v>21462.727974698573</v>
      </c>
      <c r="D28" s="1132">
        <v>21517.060154219016</v>
      </c>
      <c r="E28" s="1132">
        <v>21946.164324302244</v>
      </c>
      <c r="F28" s="1132">
        <v>21378.921701744526</v>
      </c>
      <c r="G28" s="1132">
        <v>21331.314775808616</v>
      </c>
      <c r="H28" s="1132">
        <v>20629.234211361087</v>
      </c>
      <c r="I28" s="1132">
        <v>22365.58</v>
      </c>
      <c r="J28" s="1133">
        <v>22334.37</v>
      </c>
      <c r="K28" s="1132">
        <v>21397.7</v>
      </c>
      <c r="L28" s="1132">
        <v>21495.15</v>
      </c>
      <c r="M28" s="1134" t="s">
        <v>100</v>
      </c>
    </row>
    <row r="40" spans="19:19">
      <c r="S40" t="s">
        <v>382</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B38" sqref="AB38"/>
    </sheetView>
  </sheetViews>
  <sheetFormatPr defaultRowHeight="12.75"/>
  <cols>
    <col min="1" max="1" width="18.140625" customWidth="1"/>
    <col min="2" max="2" width="3.42578125" customWidth="1"/>
    <col min="9" max="9" width="2.85546875" customWidth="1"/>
    <col min="16" max="16" width="2.85546875" customWidth="1"/>
    <col min="23" max="23" width="2.42578125" customWidth="1"/>
    <col min="25" max="25" width="8.28515625" customWidth="1"/>
  </cols>
  <sheetData>
    <row r="1" spans="1:34">
      <c r="A1" s="1169"/>
      <c r="B1" s="1170"/>
      <c r="C1" s="1169"/>
      <c r="D1" s="1169"/>
      <c r="E1" s="1169"/>
      <c r="F1" s="1169"/>
      <c r="G1" s="1169"/>
      <c r="H1" s="1169"/>
      <c r="I1" s="1170"/>
      <c r="J1" s="1169"/>
      <c r="K1" s="1169"/>
      <c r="L1" s="1169"/>
      <c r="M1" s="1169"/>
      <c r="N1" s="1169"/>
      <c r="O1" s="1169"/>
      <c r="P1" s="1170"/>
      <c r="Q1" s="1169"/>
      <c r="R1" s="1169"/>
      <c r="S1" s="1169"/>
      <c r="T1" s="1169"/>
      <c r="U1" s="1169"/>
      <c r="V1" s="1169"/>
      <c r="W1" s="1170"/>
      <c r="X1" s="1169"/>
      <c r="Y1" s="1169"/>
      <c r="Z1" s="1169"/>
      <c r="AA1" s="1169"/>
      <c r="AB1" s="1172"/>
    </row>
    <row r="2" spans="1:34">
      <c r="A2" s="1172"/>
      <c r="B2" s="1173"/>
      <c r="C2" s="1171"/>
      <c r="D2" s="1171"/>
      <c r="E2" s="1171"/>
      <c r="F2" s="1171"/>
      <c r="G2" s="1171"/>
      <c r="H2" s="1172"/>
      <c r="I2" s="1173"/>
      <c r="J2" s="1171"/>
      <c r="K2" s="1171"/>
      <c r="L2" s="1171"/>
      <c r="M2" s="1171"/>
      <c r="N2" s="1171"/>
      <c r="O2" s="1172"/>
      <c r="P2" s="1173"/>
      <c r="Q2" s="1171"/>
      <c r="R2" s="1171"/>
      <c r="S2" s="1171"/>
      <c r="T2" s="1171"/>
      <c r="U2" s="1171"/>
      <c r="V2" s="1172"/>
      <c r="W2" s="1173"/>
      <c r="X2" s="1171"/>
      <c r="Y2" s="1171"/>
      <c r="Z2" s="1171"/>
      <c r="AA2" s="1171"/>
      <c r="AB2" s="1169"/>
    </row>
    <row r="3" spans="1:34" ht="23.25">
      <c r="A3" s="1169"/>
      <c r="B3" s="1170"/>
      <c r="C3" s="1169"/>
      <c r="D3" s="1169"/>
      <c r="E3" s="1169"/>
      <c r="F3" s="1169"/>
      <c r="G3" s="1169"/>
      <c r="H3" s="1169"/>
      <c r="I3" s="1170"/>
      <c r="J3" s="1169"/>
      <c r="K3" s="1169"/>
      <c r="L3" s="1180" t="s">
        <v>452</v>
      </c>
      <c r="M3" s="1169"/>
      <c r="N3" s="1169"/>
      <c r="O3" s="1169"/>
      <c r="P3" s="1170"/>
      <c r="Q3" s="1169"/>
      <c r="R3" s="1169"/>
      <c r="S3" s="1169"/>
      <c r="T3" s="1169"/>
      <c r="U3" s="1169"/>
      <c r="V3" s="1169"/>
      <c r="W3" s="1170"/>
      <c r="X3" s="1429">
        <v>47</v>
      </c>
      <c r="Y3" s="1429"/>
      <c r="Z3" s="1429"/>
      <c r="AA3" s="1169"/>
      <c r="AB3" s="1172"/>
      <c r="AC3" s="122"/>
      <c r="AD3" s="122"/>
      <c r="AE3" s="122"/>
      <c r="AF3" s="122"/>
      <c r="AG3" s="122"/>
      <c r="AH3" s="122"/>
    </row>
    <row r="4" spans="1:34" s="1179" customFormat="1">
      <c r="A4" s="1172" t="s">
        <v>451</v>
      </c>
      <c r="B4" s="1173"/>
      <c r="C4" s="1171"/>
      <c r="D4" s="1171"/>
      <c r="E4" s="1171"/>
      <c r="F4" s="1171"/>
      <c r="G4" s="1171"/>
      <c r="H4" s="1172"/>
      <c r="I4" s="1173"/>
      <c r="J4" s="1171"/>
      <c r="K4" s="1171"/>
      <c r="L4" s="1171"/>
      <c r="M4" s="1171"/>
      <c r="N4" s="1171"/>
      <c r="O4" s="1172"/>
      <c r="P4" s="1173"/>
      <c r="Q4" s="1171"/>
      <c r="R4" s="1171"/>
      <c r="S4" s="1171"/>
      <c r="T4" s="1171"/>
      <c r="U4" s="1171"/>
      <c r="V4" s="1172"/>
      <c r="W4" s="1173"/>
      <c r="X4" s="1169"/>
      <c r="Y4" s="1169"/>
      <c r="Z4" s="1169"/>
      <c r="AA4" s="1171"/>
      <c r="AB4" s="1172"/>
      <c r="AC4" s="122"/>
      <c r="AD4" s="122"/>
      <c r="AE4" s="122"/>
      <c r="AF4" s="122"/>
      <c r="AG4" s="122"/>
      <c r="AH4" s="122"/>
    </row>
    <row r="5" spans="1:34" ht="13.5" thickBot="1">
      <c r="A5" s="1169"/>
      <c r="B5" s="1170"/>
      <c r="C5" s="1169"/>
      <c r="D5" s="1169"/>
      <c r="E5" s="1169"/>
      <c r="F5" s="1169"/>
      <c r="G5" s="1169"/>
      <c r="H5" s="1169"/>
      <c r="I5" s="1170"/>
      <c r="J5" s="1169"/>
      <c r="K5" s="1169"/>
      <c r="L5" s="1169"/>
      <c r="M5" s="1169"/>
      <c r="N5" s="1169"/>
      <c r="O5" s="1169"/>
      <c r="P5" s="1170"/>
      <c r="Q5" s="1169"/>
      <c r="R5" s="1169"/>
      <c r="S5" s="1169"/>
      <c r="T5" s="1169"/>
      <c r="U5" s="1169"/>
      <c r="V5" s="1169"/>
      <c r="W5" s="1170"/>
      <c r="X5" s="1259"/>
      <c r="Y5" s="1169"/>
      <c r="Z5" s="1260"/>
      <c r="AA5" s="1169"/>
      <c r="AB5" s="1169"/>
      <c r="AC5" s="122"/>
      <c r="AD5" s="122"/>
      <c r="AE5" s="122"/>
      <c r="AF5" s="122"/>
      <c r="AG5" s="122"/>
      <c r="AH5" s="122"/>
    </row>
    <row r="6" spans="1:34" ht="13.5" thickBot="1">
      <c r="A6" s="1190" t="s">
        <v>386</v>
      </c>
      <c r="B6" s="1188"/>
      <c r="C6" s="1435" t="s">
        <v>387</v>
      </c>
      <c r="D6" s="1436"/>
      <c r="E6" s="1436"/>
      <c r="F6" s="1436"/>
      <c r="G6" s="1436"/>
      <c r="H6" s="1437"/>
      <c r="I6" s="1189"/>
      <c r="J6" s="1435" t="s">
        <v>388</v>
      </c>
      <c r="K6" s="1436"/>
      <c r="L6" s="1436"/>
      <c r="M6" s="1436"/>
      <c r="N6" s="1436"/>
      <c r="O6" s="1437"/>
      <c r="P6" s="1189"/>
      <c r="Q6" s="1435" t="s">
        <v>389</v>
      </c>
      <c r="R6" s="1436"/>
      <c r="S6" s="1436"/>
      <c r="T6" s="1436"/>
      <c r="U6" s="1436"/>
      <c r="V6" s="1437"/>
      <c r="W6" s="1189"/>
      <c r="X6" s="1426" t="s">
        <v>390</v>
      </c>
      <c r="Y6" s="1427"/>
      <c r="Z6" s="1427"/>
      <c r="AA6" s="1428"/>
      <c r="AB6" s="1172"/>
      <c r="AC6" s="122"/>
      <c r="AD6" s="122"/>
      <c r="AE6" s="122"/>
      <c r="AF6" s="122"/>
      <c r="AG6" s="122"/>
      <c r="AH6" s="122"/>
    </row>
    <row r="7" spans="1:34">
      <c r="A7" s="1188"/>
      <c r="B7" s="1188"/>
      <c r="C7" s="1430" t="s">
        <v>391</v>
      </c>
      <c r="D7" s="1430" t="s">
        <v>392</v>
      </c>
      <c r="E7" s="1430" t="s">
        <v>393</v>
      </c>
      <c r="F7" s="1430" t="s">
        <v>394</v>
      </c>
      <c r="G7" s="1191" t="s">
        <v>458</v>
      </c>
      <c r="H7" s="1192"/>
      <c r="I7" s="1189"/>
      <c r="J7" s="1432" t="s">
        <v>395</v>
      </c>
      <c r="K7" s="1432" t="s">
        <v>396</v>
      </c>
      <c r="L7" s="1432" t="s">
        <v>397</v>
      </c>
      <c r="M7" s="1432" t="s">
        <v>394</v>
      </c>
      <c r="N7" s="1191" t="s">
        <v>458</v>
      </c>
      <c r="O7" s="1191"/>
      <c r="P7" s="1189"/>
      <c r="Q7" s="1430" t="s">
        <v>391</v>
      </c>
      <c r="R7" s="1430" t="s">
        <v>392</v>
      </c>
      <c r="S7" s="1430" t="s">
        <v>393</v>
      </c>
      <c r="T7" s="1430" t="s">
        <v>394</v>
      </c>
      <c r="U7" s="1191" t="s">
        <v>458</v>
      </c>
      <c r="V7" s="1192"/>
      <c r="W7" s="1189"/>
      <c r="X7" s="1433" t="s">
        <v>398</v>
      </c>
      <c r="Y7" s="1193" t="s">
        <v>399</v>
      </c>
      <c r="Z7" s="1191" t="s">
        <v>458</v>
      </c>
      <c r="AA7" s="1191"/>
      <c r="AB7" s="1172"/>
      <c r="AC7" s="122"/>
      <c r="AD7" s="122"/>
      <c r="AE7" s="122"/>
      <c r="AF7" s="122"/>
      <c r="AG7" s="122"/>
      <c r="AH7" s="122"/>
    </row>
    <row r="8" spans="1:34" ht="13.5" thickBot="1">
      <c r="A8" s="1194" t="s">
        <v>459</v>
      </c>
      <c r="B8" s="1188"/>
      <c r="C8" s="1431"/>
      <c r="D8" s="1431"/>
      <c r="E8" s="1431"/>
      <c r="F8" s="1431"/>
      <c r="G8" s="1195" t="s">
        <v>460</v>
      </c>
      <c r="H8" s="1196" t="s">
        <v>400</v>
      </c>
      <c r="I8" s="1197"/>
      <c r="J8" s="1431"/>
      <c r="K8" s="1431"/>
      <c r="L8" s="1431"/>
      <c r="M8" s="1431"/>
      <c r="N8" s="1195" t="s">
        <v>460</v>
      </c>
      <c r="O8" s="1196" t="s">
        <v>400</v>
      </c>
      <c r="P8" s="1188"/>
      <c r="Q8" s="1431"/>
      <c r="R8" s="1431"/>
      <c r="S8" s="1431"/>
      <c r="T8" s="1431"/>
      <c r="U8" s="1195" t="s">
        <v>460</v>
      </c>
      <c r="V8" s="1196" t="s">
        <v>400</v>
      </c>
      <c r="W8" s="1188"/>
      <c r="X8" s="1434"/>
      <c r="Y8" s="1198" t="s">
        <v>401</v>
      </c>
      <c r="Z8" s="1195" t="s">
        <v>460</v>
      </c>
      <c r="AA8" s="1195" t="s">
        <v>400</v>
      </c>
      <c r="AB8" s="1169"/>
    </row>
    <row r="9" spans="1:34" ht="13.5" thickBot="1">
      <c r="A9" s="1199" t="s">
        <v>461</v>
      </c>
      <c r="B9" s="1188"/>
      <c r="C9" s="1200">
        <v>374.87099999999998</v>
      </c>
      <c r="D9" s="1201">
        <v>363.04399999999998</v>
      </c>
      <c r="E9" s="1202"/>
      <c r="F9" s="1203">
        <v>364.84800000000001</v>
      </c>
      <c r="G9" s="1204">
        <v>1.1229999999999905</v>
      </c>
      <c r="H9" s="1205">
        <v>3.0874974225032492E-3</v>
      </c>
      <c r="I9" s="1197"/>
      <c r="J9" s="1200">
        <v>314.52</v>
      </c>
      <c r="K9" s="1201">
        <v>377.35</v>
      </c>
      <c r="L9" s="1202">
        <v>373.64699999999999</v>
      </c>
      <c r="M9" s="1203">
        <v>372.17599999999999</v>
      </c>
      <c r="N9" s="1204">
        <v>0.53100000000000591</v>
      </c>
      <c r="O9" s="1205">
        <v>1.4287828438428463E-3</v>
      </c>
      <c r="P9" s="1188"/>
      <c r="Q9" s="1200">
        <v>379.98200000000003</v>
      </c>
      <c r="R9" s="1201">
        <v>376.04</v>
      </c>
      <c r="S9" s="1202"/>
      <c r="T9" s="1203">
        <v>367.74099999999999</v>
      </c>
      <c r="U9" s="1204">
        <v>1.4959999999999809</v>
      </c>
      <c r="V9" s="1205">
        <v>4.0846974020123383E-3</v>
      </c>
      <c r="W9" s="1188"/>
      <c r="X9" s="1206">
        <v>367.31729999999999</v>
      </c>
      <c r="Y9" s="1207">
        <v>165.16065647482014</v>
      </c>
      <c r="Z9" s="1204">
        <v>0.99869999999998527</v>
      </c>
      <c r="AA9" s="1205">
        <v>2.7263152894774212E-3</v>
      </c>
      <c r="AB9" s="1172"/>
    </row>
    <row r="10" spans="1:34">
      <c r="A10" s="1208"/>
      <c r="B10" s="1188"/>
      <c r="C10" s="1208"/>
      <c r="D10" s="1209"/>
      <c r="E10" s="1209"/>
      <c r="F10" s="1209"/>
      <c r="G10" s="1209"/>
      <c r="H10" s="1210"/>
      <c r="I10" s="1209"/>
      <c r="J10" s="1209"/>
      <c r="K10" s="1209"/>
      <c r="L10" s="1209"/>
      <c r="M10" s="1209"/>
      <c r="N10" s="1209"/>
      <c r="O10" s="1211"/>
      <c r="P10" s="1188"/>
      <c r="Q10" s="1208"/>
      <c r="R10" s="1209"/>
      <c r="S10" s="1209"/>
      <c r="T10" s="1209"/>
      <c r="U10" s="1209"/>
      <c r="V10" s="1210"/>
      <c r="W10" s="1188"/>
      <c r="X10" s="1212"/>
      <c r="Y10" s="1213"/>
      <c r="Z10" s="1208"/>
      <c r="AA10" s="1208"/>
      <c r="AB10" s="1172"/>
    </row>
    <row r="11" spans="1:34">
      <c r="A11" s="1214"/>
      <c r="B11" s="1188"/>
      <c r="C11" s="1214"/>
      <c r="D11" s="1214"/>
      <c r="E11" s="1214"/>
      <c r="F11" s="1214"/>
      <c r="G11" s="1215"/>
      <c r="H11" s="1216"/>
      <c r="I11" s="1214"/>
      <c r="J11" s="1214"/>
      <c r="K11" s="1214"/>
      <c r="L11" s="1214"/>
      <c r="M11" s="1214"/>
      <c r="N11" s="1214"/>
      <c r="O11" s="1217"/>
      <c r="P11" s="1214"/>
      <c r="Q11" s="1214"/>
      <c r="R11" s="1214"/>
      <c r="S11" s="1214"/>
      <c r="T11" s="1214"/>
      <c r="U11" s="1215"/>
      <c r="V11" s="1216"/>
      <c r="W11" s="1214"/>
      <c r="X11" s="1214"/>
      <c r="Y11" s="1214"/>
      <c r="Z11" s="1218"/>
      <c r="AA11" s="1218"/>
      <c r="AB11" s="1169"/>
    </row>
    <row r="12" spans="1:34" ht="13.5" thickBot="1">
      <c r="A12" s="1214"/>
      <c r="B12" s="1188"/>
      <c r="C12" s="1219" t="s">
        <v>402</v>
      </c>
      <c r="D12" s="1219" t="s">
        <v>403</v>
      </c>
      <c r="E12" s="1219" t="s">
        <v>404</v>
      </c>
      <c r="F12" s="1219" t="s">
        <v>405</v>
      </c>
      <c r="G12" s="1219"/>
      <c r="H12" s="1220"/>
      <c r="I12" s="1189"/>
      <c r="J12" s="1219" t="s">
        <v>402</v>
      </c>
      <c r="K12" s="1219" t="s">
        <v>403</v>
      </c>
      <c r="L12" s="1219" t="s">
        <v>404</v>
      </c>
      <c r="M12" s="1219" t="s">
        <v>405</v>
      </c>
      <c r="N12" s="1221"/>
      <c r="O12" s="1222"/>
      <c r="P12" s="1189"/>
      <c r="Q12" s="1219" t="s">
        <v>402</v>
      </c>
      <c r="R12" s="1219" t="s">
        <v>403</v>
      </c>
      <c r="S12" s="1219" t="s">
        <v>404</v>
      </c>
      <c r="T12" s="1219" t="s">
        <v>405</v>
      </c>
      <c r="U12" s="1219"/>
      <c r="V12" s="1220"/>
      <c r="W12" s="1188"/>
      <c r="X12" s="1223" t="s">
        <v>398</v>
      </c>
      <c r="Y12" s="1189"/>
      <c r="Z12" s="1218"/>
      <c r="AA12" s="1218"/>
      <c r="AB12" s="1172"/>
    </row>
    <row r="13" spans="1:34">
      <c r="A13" s="1224" t="s">
        <v>406</v>
      </c>
      <c r="B13" s="1188"/>
      <c r="C13" s="1225">
        <v>339.9769</v>
      </c>
      <c r="D13" s="1226">
        <v>317.57310000000001</v>
      </c>
      <c r="E13" s="1226" t="s">
        <v>407</v>
      </c>
      <c r="F13" s="1227">
        <v>336.83159999999998</v>
      </c>
      <c r="G13" s="1228">
        <v>-0.9164000000000101</v>
      </c>
      <c r="H13" s="1229">
        <v>-2.7132655115648108E-3</v>
      </c>
      <c r="I13" s="1230"/>
      <c r="J13" s="1225" t="s">
        <v>407</v>
      </c>
      <c r="K13" s="1226" t="s">
        <v>407</v>
      </c>
      <c r="L13" s="1226" t="s">
        <v>407</v>
      </c>
      <c r="M13" s="1227" t="s">
        <v>407</v>
      </c>
      <c r="N13" s="1228"/>
      <c r="O13" s="1229"/>
      <c r="P13" s="1188"/>
      <c r="Q13" s="1225" t="s">
        <v>407</v>
      </c>
      <c r="R13" s="1226" t="s">
        <v>407</v>
      </c>
      <c r="S13" s="1226" t="s">
        <v>407</v>
      </c>
      <c r="T13" s="1227" t="s">
        <v>407</v>
      </c>
      <c r="U13" s="1228" t="s">
        <v>407</v>
      </c>
      <c r="V13" s="1231" t="s">
        <v>407</v>
      </c>
      <c r="W13" s="1188"/>
      <c r="X13" s="1232">
        <v>336.83159999999998</v>
      </c>
      <c r="Y13" s="1233"/>
      <c r="Z13" s="1234">
        <v>-0.9164000000000101</v>
      </c>
      <c r="AA13" s="1231">
        <v>-2.7132655115648108E-3</v>
      </c>
      <c r="AB13" s="1172"/>
    </row>
    <row r="14" spans="1:34">
      <c r="A14" s="1235" t="s">
        <v>408</v>
      </c>
      <c r="B14" s="1188"/>
      <c r="C14" s="1236" t="s">
        <v>407</v>
      </c>
      <c r="D14" s="1237" t="s">
        <v>407</v>
      </c>
      <c r="E14" s="1237" t="s">
        <v>407</v>
      </c>
      <c r="F14" s="1238" t="s">
        <v>407</v>
      </c>
      <c r="G14" s="1239"/>
      <c r="H14" s="1240" t="s">
        <v>407</v>
      </c>
      <c r="I14" s="1230"/>
      <c r="J14" s="1236" t="s">
        <v>407</v>
      </c>
      <c r="K14" s="1237" t="s">
        <v>407</v>
      </c>
      <c r="L14" s="1237" t="s">
        <v>407</v>
      </c>
      <c r="M14" s="1238" t="s">
        <v>407</v>
      </c>
      <c r="N14" s="1239" t="s">
        <v>407</v>
      </c>
      <c r="O14" s="1241" t="s">
        <v>407</v>
      </c>
      <c r="P14" s="1188"/>
      <c r="Q14" s="1236" t="s">
        <v>407</v>
      </c>
      <c r="R14" s="1237" t="s">
        <v>407</v>
      </c>
      <c r="S14" s="1237" t="s">
        <v>407</v>
      </c>
      <c r="T14" s="1238" t="s">
        <v>407</v>
      </c>
      <c r="U14" s="1239" t="s">
        <v>407</v>
      </c>
      <c r="V14" s="1241" t="s">
        <v>407</v>
      </c>
      <c r="W14" s="1188"/>
      <c r="X14" s="1242" t="s">
        <v>407</v>
      </c>
      <c r="Y14" s="1209"/>
      <c r="Z14" s="1243" t="s">
        <v>407</v>
      </c>
      <c r="AA14" s="1241" t="s">
        <v>407</v>
      </c>
      <c r="AB14" s="1169"/>
    </row>
    <row r="15" spans="1:34">
      <c r="A15" s="1235" t="s">
        <v>409</v>
      </c>
      <c r="B15" s="1188"/>
      <c r="C15" s="1236">
        <v>325.21129999999999</v>
      </c>
      <c r="D15" s="1237">
        <v>328.37540000000001</v>
      </c>
      <c r="E15" s="1237">
        <v>327.52190000000002</v>
      </c>
      <c r="F15" s="1238">
        <v>327.47399999999999</v>
      </c>
      <c r="G15" s="1239">
        <v>0.70189999999996644</v>
      </c>
      <c r="H15" s="1240">
        <v>2.1479801978196988E-3</v>
      </c>
      <c r="I15" s="1230"/>
      <c r="J15" s="1236" t="s">
        <v>407</v>
      </c>
      <c r="K15" s="1237" t="s">
        <v>407</v>
      </c>
      <c r="L15" s="1237" t="s">
        <v>407</v>
      </c>
      <c r="M15" s="1238" t="s">
        <v>407</v>
      </c>
      <c r="N15" s="1239" t="s">
        <v>407</v>
      </c>
      <c r="O15" s="1241" t="s">
        <v>407</v>
      </c>
      <c r="P15" s="1188"/>
      <c r="Q15" s="1236" t="s">
        <v>407</v>
      </c>
      <c r="R15" s="1237" t="s">
        <v>407</v>
      </c>
      <c r="S15" s="1237" t="s">
        <v>413</v>
      </c>
      <c r="T15" s="1238" t="s">
        <v>413</v>
      </c>
      <c r="U15" s="1239" t="s">
        <v>407</v>
      </c>
      <c r="V15" s="1241" t="s">
        <v>407</v>
      </c>
      <c r="W15" s="1188"/>
      <c r="X15" s="1242" t="s">
        <v>413</v>
      </c>
      <c r="Y15" s="1209"/>
      <c r="Z15" s="1243" t="s">
        <v>407</v>
      </c>
      <c r="AA15" s="1241" t="s">
        <v>407</v>
      </c>
      <c r="AB15" s="1172"/>
    </row>
    <row r="16" spans="1:34">
      <c r="A16" s="1235" t="s">
        <v>410</v>
      </c>
      <c r="B16" s="1188"/>
      <c r="C16" s="1236" t="s">
        <v>407</v>
      </c>
      <c r="D16" s="1237">
        <v>337.68360000000001</v>
      </c>
      <c r="E16" s="1237">
        <v>327.70670000000001</v>
      </c>
      <c r="F16" s="1238">
        <v>330.90499999999997</v>
      </c>
      <c r="G16" s="1239">
        <v>-1.7077000000000453</v>
      </c>
      <c r="H16" s="1240">
        <v>-5.1341996261720091E-3</v>
      </c>
      <c r="I16" s="1230"/>
      <c r="J16" s="1236" t="s">
        <v>407</v>
      </c>
      <c r="K16" s="1237" t="s">
        <v>407</v>
      </c>
      <c r="L16" s="1237" t="s">
        <v>407</v>
      </c>
      <c r="M16" s="1238" t="s">
        <v>407</v>
      </c>
      <c r="N16" s="1239" t="s">
        <v>407</v>
      </c>
      <c r="O16" s="1241" t="s">
        <v>407</v>
      </c>
      <c r="P16" s="1188"/>
      <c r="Q16" s="1236" t="s">
        <v>407</v>
      </c>
      <c r="R16" s="1237">
        <v>346.37279999999998</v>
      </c>
      <c r="S16" s="1237">
        <v>358.0616</v>
      </c>
      <c r="T16" s="1238">
        <v>355.64229999999998</v>
      </c>
      <c r="U16" s="1239">
        <v>-0.35590000000001965</v>
      </c>
      <c r="V16" s="1241">
        <v>-9.9972415590865449E-4</v>
      </c>
      <c r="W16" s="1188"/>
      <c r="X16" s="1244">
        <v>346.36520000000002</v>
      </c>
      <c r="Y16" s="1188"/>
      <c r="Z16" s="1243">
        <v>-0.86279999999999291</v>
      </c>
      <c r="AA16" s="1241">
        <v>-2.4848226525510109E-3</v>
      </c>
      <c r="AB16" s="1172"/>
    </row>
    <row r="17" spans="1:28">
      <c r="A17" s="1235" t="s">
        <v>411</v>
      </c>
      <c r="B17" s="1188"/>
      <c r="C17" s="1236">
        <v>365.67770000000002</v>
      </c>
      <c r="D17" s="1237">
        <v>376.17</v>
      </c>
      <c r="E17" s="1237" t="s">
        <v>407</v>
      </c>
      <c r="F17" s="1238">
        <v>370.52789999999999</v>
      </c>
      <c r="G17" s="1239">
        <v>-2.0100000000013551E-2</v>
      </c>
      <c r="H17" s="1240">
        <v>-5.4243984584978477E-5</v>
      </c>
      <c r="I17" s="1230"/>
      <c r="J17" s="1236" t="s">
        <v>407</v>
      </c>
      <c r="K17" s="1237" t="s">
        <v>407</v>
      </c>
      <c r="L17" s="1237" t="s">
        <v>407</v>
      </c>
      <c r="M17" s="1238" t="s">
        <v>407</v>
      </c>
      <c r="N17" s="1239" t="s">
        <v>407</v>
      </c>
      <c r="O17" s="1241" t="s">
        <v>407</v>
      </c>
      <c r="P17" s="1188"/>
      <c r="Q17" s="1236" t="s">
        <v>407</v>
      </c>
      <c r="R17" s="1237" t="s">
        <v>407</v>
      </c>
      <c r="S17" s="1237" t="s">
        <v>407</v>
      </c>
      <c r="T17" s="1238" t="s">
        <v>407</v>
      </c>
      <c r="U17" s="1239" t="s">
        <v>407</v>
      </c>
      <c r="V17" s="1241" t="s">
        <v>407</v>
      </c>
      <c r="W17" s="1188"/>
      <c r="X17" s="1244">
        <v>370.52789999999999</v>
      </c>
      <c r="Y17" s="1209"/>
      <c r="Z17" s="1243">
        <v>-2.0100000000013551E-2</v>
      </c>
      <c r="AA17" s="1241">
        <v>-5.4243984584978477E-5</v>
      </c>
      <c r="AB17" s="1169"/>
    </row>
    <row r="18" spans="1:28">
      <c r="A18" s="1235" t="s">
        <v>412</v>
      </c>
      <c r="B18" s="1188"/>
      <c r="C18" s="1236" t="s">
        <v>407</v>
      </c>
      <c r="D18" s="1237">
        <v>303.5335</v>
      </c>
      <c r="E18" s="1237" t="s">
        <v>407</v>
      </c>
      <c r="F18" s="1238">
        <v>303.5335</v>
      </c>
      <c r="G18" s="1239">
        <v>17.014499999999998</v>
      </c>
      <c r="H18" s="1240">
        <v>5.9383496382438894E-2</v>
      </c>
      <c r="I18" s="1230"/>
      <c r="J18" s="1236" t="s">
        <v>407</v>
      </c>
      <c r="K18" s="1237" t="s">
        <v>407</v>
      </c>
      <c r="L18" s="1237" t="s">
        <v>407</v>
      </c>
      <c r="M18" s="1238" t="s">
        <v>407</v>
      </c>
      <c r="N18" s="1239" t="s">
        <v>407</v>
      </c>
      <c r="O18" s="1241" t="s">
        <v>407</v>
      </c>
      <c r="P18" s="1188"/>
      <c r="Q18" s="1236" t="s">
        <v>407</v>
      </c>
      <c r="R18" s="1237" t="s">
        <v>407</v>
      </c>
      <c r="S18" s="1237" t="s">
        <v>407</v>
      </c>
      <c r="T18" s="1238" t="s">
        <v>407</v>
      </c>
      <c r="U18" s="1239" t="s">
        <v>407</v>
      </c>
      <c r="V18" s="1241" t="s">
        <v>407</v>
      </c>
      <c r="W18" s="1188"/>
      <c r="X18" s="1244">
        <v>303.5335</v>
      </c>
      <c r="Y18" s="1209"/>
      <c r="Z18" s="1243">
        <v>14.717100000000016</v>
      </c>
      <c r="AA18" s="1241">
        <v>5.0956593877633072E-2</v>
      </c>
      <c r="AB18" s="1172"/>
    </row>
    <row r="19" spans="1:28">
      <c r="A19" s="1235" t="s">
        <v>414</v>
      </c>
      <c r="B19" s="1188"/>
      <c r="C19" s="1245" t="s">
        <v>407</v>
      </c>
      <c r="D19" s="1246" t="s">
        <v>407</v>
      </c>
      <c r="E19" s="1246" t="s">
        <v>407</v>
      </c>
      <c r="F19" s="1247" t="s">
        <v>407</v>
      </c>
      <c r="G19" s="1239"/>
      <c r="H19" s="1240"/>
      <c r="I19" s="1248"/>
      <c r="J19" s="1245">
        <v>336.5428</v>
      </c>
      <c r="K19" s="1246">
        <v>344.72590000000002</v>
      </c>
      <c r="L19" s="1246">
        <v>346.25110000000001</v>
      </c>
      <c r="M19" s="1247">
        <v>344.43790000000001</v>
      </c>
      <c r="N19" s="1239">
        <v>-0.93790000000001328</v>
      </c>
      <c r="O19" s="1241">
        <v>-2.715592696419411E-3</v>
      </c>
      <c r="P19" s="1188"/>
      <c r="Q19" s="1245" t="s">
        <v>407</v>
      </c>
      <c r="R19" s="1246" t="s">
        <v>407</v>
      </c>
      <c r="S19" s="1246" t="s">
        <v>407</v>
      </c>
      <c r="T19" s="1247" t="s">
        <v>407</v>
      </c>
      <c r="U19" s="1239" t="s">
        <v>407</v>
      </c>
      <c r="V19" s="1241" t="s">
        <v>407</v>
      </c>
      <c r="W19" s="1188"/>
      <c r="X19" s="1244">
        <v>344.43790000000001</v>
      </c>
      <c r="Y19" s="1233"/>
      <c r="Z19" s="1243">
        <v>-0.93790000000001328</v>
      </c>
      <c r="AA19" s="1241">
        <v>-2.715592696419411E-3</v>
      </c>
      <c r="AB19" s="1172"/>
    </row>
    <row r="20" spans="1:28">
      <c r="A20" s="1235" t="s">
        <v>415</v>
      </c>
      <c r="B20" s="1188"/>
      <c r="C20" s="1236" t="s">
        <v>407</v>
      </c>
      <c r="D20" s="1237">
        <v>419.01479999999998</v>
      </c>
      <c r="E20" s="1237">
        <v>422.75619999999998</v>
      </c>
      <c r="F20" s="1238">
        <v>421.4855</v>
      </c>
      <c r="G20" s="1239">
        <v>0</v>
      </c>
      <c r="H20" s="1240">
        <v>0</v>
      </c>
      <c r="I20" s="1230"/>
      <c r="J20" s="1236" t="s">
        <v>407</v>
      </c>
      <c r="K20" s="1237" t="s">
        <v>407</v>
      </c>
      <c r="L20" s="1237" t="s">
        <v>407</v>
      </c>
      <c r="M20" s="1238" t="s">
        <v>407</v>
      </c>
      <c r="N20" s="1239" t="s">
        <v>407</v>
      </c>
      <c r="O20" s="1241" t="s">
        <v>407</v>
      </c>
      <c r="P20" s="1188"/>
      <c r="Q20" s="1236" t="s">
        <v>407</v>
      </c>
      <c r="R20" s="1237" t="s">
        <v>407</v>
      </c>
      <c r="S20" s="1237">
        <v>408.72379999999998</v>
      </c>
      <c r="T20" s="1238">
        <v>408.72379999999998</v>
      </c>
      <c r="U20" s="1239" t="s">
        <v>407</v>
      </c>
      <c r="V20" s="1241" t="s">
        <v>407</v>
      </c>
      <c r="W20" s="1188"/>
      <c r="X20" s="1244">
        <v>416.18079999999998</v>
      </c>
      <c r="Y20" s="1233"/>
      <c r="Z20" s="1243" t="s">
        <v>407</v>
      </c>
      <c r="AA20" s="1241" t="s">
        <v>407</v>
      </c>
      <c r="AB20" s="1169"/>
    </row>
    <row r="21" spans="1:28">
      <c r="A21" s="1235" t="s">
        <v>416</v>
      </c>
      <c r="B21" s="1188"/>
      <c r="C21" s="1236">
        <v>351.82299999999998</v>
      </c>
      <c r="D21" s="1237">
        <v>346.24419999999998</v>
      </c>
      <c r="E21" s="1237" t="s">
        <v>407</v>
      </c>
      <c r="F21" s="1238">
        <v>349.99979999999999</v>
      </c>
      <c r="G21" s="1239">
        <v>-1.0004000000000133</v>
      </c>
      <c r="H21" s="1240">
        <v>-2.8501408261306649E-3</v>
      </c>
      <c r="I21" s="1230"/>
      <c r="J21" s="1236" t="s">
        <v>407</v>
      </c>
      <c r="K21" s="1237" t="s">
        <v>407</v>
      </c>
      <c r="L21" s="1237" t="s">
        <v>407</v>
      </c>
      <c r="M21" s="1238" t="s">
        <v>407</v>
      </c>
      <c r="N21" s="1239" t="s">
        <v>407</v>
      </c>
      <c r="O21" s="1241" t="s">
        <v>407</v>
      </c>
      <c r="P21" s="1188"/>
      <c r="Q21" s="1236">
        <v>372.92750000000001</v>
      </c>
      <c r="R21" s="1237">
        <v>380.14440000000002</v>
      </c>
      <c r="S21" s="1237" t="s">
        <v>407</v>
      </c>
      <c r="T21" s="1238">
        <v>378.67</v>
      </c>
      <c r="U21" s="1239">
        <v>4.2699000000000069</v>
      </c>
      <c r="V21" s="1241">
        <v>1.1404644389785279E-2</v>
      </c>
      <c r="W21" s="1188"/>
      <c r="X21" s="1244">
        <v>368.82040000000001</v>
      </c>
      <c r="Y21" s="1233"/>
      <c r="Z21" s="1243">
        <v>2.4592999999999847</v>
      </c>
      <c r="AA21" s="1241">
        <v>6.7127760016005844E-3</v>
      </c>
      <c r="AB21" s="1172"/>
    </row>
    <row r="22" spans="1:28">
      <c r="A22" s="1235" t="s">
        <v>417</v>
      </c>
      <c r="B22" s="1188"/>
      <c r="C22" s="1245">
        <v>387.12529999999998</v>
      </c>
      <c r="D22" s="1246">
        <v>381.76240000000001</v>
      </c>
      <c r="E22" s="1246">
        <v>342.10520000000002</v>
      </c>
      <c r="F22" s="1247">
        <v>378.0643</v>
      </c>
      <c r="G22" s="1239">
        <v>1.6211000000000126</v>
      </c>
      <c r="H22" s="1240">
        <v>4.3063601627018055E-3</v>
      </c>
      <c r="I22" s="1230"/>
      <c r="J22" s="1245">
        <v>386.01530000000002</v>
      </c>
      <c r="K22" s="1246">
        <v>361</v>
      </c>
      <c r="L22" s="1246">
        <v>331.21019999999999</v>
      </c>
      <c r="M22" s="1247">
        <v>346.3381</v>
      </c>
      <c r="N22" s="1239">
        <v>-0.56299999999998818</v>
      </c>
      <c r="O22" s="1241">
        <v>-1.6229409477225287E-3</v>
      </c>
      <c r="P22" s="1188"/>
      <c r="Q22" s="1245" t="s">
        <v>407</v>
      </c>
      <c r="R22" s="1246" t="s">
        <v>407</v>
      </c>
      <c r="S22" s="1246" t="s">
        <v>407</v>
      </c>
      <c r="T22" s="1247" t="s">
        <v>407</v>
      </c>
      <c r="U22" s="1239" t="s">
        <v>407</v>
      </c>
      <c r="V22" s="1241" t="s">
        <v>407</v>
      </c>
      <c r="W22" s="1188"/>
      <c r="X22" s="1244">
        <v>373.41410000000002</v>
      </c>
      <c r="Y22" s="1209"/>
      <c r="Z22" s="1243">
        <v>1.3010000000000446</v>
      </c>
      <c r="AA22" s="1241">
        <v>3.4962488555227988E-3</v>
      </c>
      <c r="AB22" s="1172"/>
    </row>
    <row r="23" spans="1:28">
      <c r="A23" s="1235" t="s">
        <v>418</v>
      </c>
      <c r="B23" s="1188"/>
      <c r="C23" s="1245">
        <v>332.16730000000001</v>
      </c>
      <c r="D23" s="1246">
        <v>345.15339999999998</v>
      </c>
      <c r="E23" s="1246" t="s">
        <v>407</v>
      </c>
      <c r="F23" s="1247">
        <v>341.52589999999998</v>
      </c>
      <c r="G23" s="1239">
        <v>2.3377999999999588</v>
      </c>
      <c r="H23" s="1240">
        <v>6.8923408574768086E-3</v>
      </c>
      <c r="I23" s="1230"/>
      <c r="J23" s="1245" t="s">
        <v>407</v>
      </c>
      <c r="K23" s="1246" t="s">
        <v>407</v>
      </c>
      <c r="L23" s="1246" t="s">
        <v>407</v>
      </c>
      <c r="M23" s="1247" t="s">
        <v>407</v>
      </c>
      <c r="N23" s="1239" t="s">
        <v>407</v>
      </c>
      <c r="O23" s="1241" t="s">
        <v>407</v>
      </c>
      <c r="P23" s="1188"/>
      <c r="Q23" s="1245" t="s">
        <v>407</v>
      </c>
      <c r="R23" s="1246" t="s">
        <v>407</v>
      </c>
      <c r="S23" s="1246" t="s">
        <v>407</v>
      </c>
      <c r="T23" s="1247" t="s">
        <v>407</v>
      </c>
      <c r="U23" s="1239" t="s">
        <v>407</v>
      </c>
      <c r="V23" s="1241" t="s">
        <v>407</v>
      </c>
      <c r="W23" s="1188"/>
      <c r="X23" s="1244">
        <v>341.52589999999998</v>
      </c>
      <c r="Y23" s="1209"/>
      <c r="Z23" s="1243">
        <v>2.3377999999999588</v>
      </c>
      <c r="AA23" s="1241">
        <v>6.8923408574768086E-3</v>
      </c>
      <c r="AB23" s="1169"/>
    </row>
    <row r="24" spans="1:28">
      <c r="A24" s="1235" t="s">
        <v>419</v>
      </c>
      <c r="B24" s="1188"/>
      <c r="C24" s="1236">
        <v>408.75779999999997</v>
      </c>
      <c r="D24" s="1237">
        <v>390.76530000000002</v>
      </c>
      <c r="E24" s="1237">
        <v>337.00560000000002</v>
      </c>
      <c r="F24" s="1238">
        <v>403.6343</v>
      </c>
      <c r="G24" s="1249">
        <v>6.1345999999999776</v>
      </c>
      <c r="H24" s="1240">
        <v>1.5432967622365457E-2</v>
      </c>
      <c r="I24" s="1230"/>
      <c r="J24" s="1236" t="s">
        <v>407</v>
      </c>
      <c r="K24" s="1237" t="s">
        <v>407</v>
      </c>
      <c r="L24" s="1237" t="s">
        <v>407</v>
      </c>
      <c r="M24" s="1238" t="s">
        <v>407</v>
      </c>
      <c r="N24" s="1239" t="s">
        <v>407</v>
      </c>
      <c r="O24" s="1241" t="s">
        <v>407</v>
      </c>
      <c r="P24" s="1188"/>
      <c r="Q24" s="1236">
        <v>452.13330000000002</v>
      </c>
      <c r="R24" s="1237">
        <v>431.08049999999997</v>
      </c>
      <c r="S24" s="1237">
        <v>420.5437</v>
      </c>
      <c r="T24" s="1238">
        <v>437.8965</v>
      </c>
      <c r="U24" s="1239">
        <v>-25.66519999999997</v>
      </c>
      <c r="V24" s="1241">
        <v>-5.5365229698657092E-2</v>
      </c>
      <c r="W24" s="1188"/>
      <c r="X24" s="1244">
        <v>406.10169999999999</v>
      </c>
      <c r="Y24" s="1209"/>
      <c r="Z24" s="1243">
        <v>3.8444999999999823</v>
      </c>
      <c r="AA24" s="1241">
        <v>9.5573180542198877E-3</v>
      </c>
      <c r="AB24" s="1172"/>
    </row>
    <row r="25" spans="1:28">
      <c r="A25" s="1235" t="s">
        <v>420</v>
      </c>
      <c r="B25" s="1188"/>
      <c r="C25" s="1236" t="s">
        <v>407</v>
      </c>
      <c r="D25" s="1237" t="s">
        <v>407</v>
      </c>
      <c r="E25" s="1237" t="s">
        <v>407</v>
      </c>
      <c r="F25" s="1238" t="s">
        <v>407</v>
      </c>
      <c r="G25" s="1239">
        <v>0</v>
      </c>
      <c r="H25" s="1240">
        <v>0</v>
      </c>
      <c r="I25" s="1230"/>
      <c r="J25" s="1236" t="s">
        <v>407</v>
      </c>
      <c r="K25" s="1237" t="s">
        <v>407</v>
      </c>
      <c r="L25" s="1237" t="s">
        <v>407</v>
      </c>
      <c r="M25" s="1238" t="s">
        <v>407</v>
      </c>
      <c r="N25" s="1239" t="s">
        <v>407</v>
      </c>
      <c r="O25" s="1241" t="s">
        <v>407</v>
      </c>
      <c r="P25" s="1188"/>
      <c r="Q25" s="1236" t="s">
        <v>407</v>
      </c>
      <c r="R25" s="1237" t="s">
        <v>407</v>
      </c>
      <c r="S25" s="1237" t="s">
        <v>407</v>
      </c>
      <c r="T25" s="1238" t="s">
        <v>407</v>
      </c>
      <c r="U25" s="1239" t="s">
        <v>407</v>
      </c>
      <c r="V25" s="1241" t="s">
        <v>407</v>
      </c>
      <c r="W25" s="1188"/>
      <c r="X25" s="1244" t="s">
        <v>407</v>
      </c>
      <c r="Y25" s="1233"/>
      <c r="Z25" s="1243" t="s">
        <v>407</v>
      </c>
      <c r="AA25" s="1241" t="s">
        <v>407</v>
      </c>
      <c r="AB25" s="1172"/>
    </row>
    <row r="26" spans="1:28">
      <c r="A26" s="1235" t="s">
        <v>421</v>
      </c>
      <c r="B26" s="1188"/>
      <c r="C26" s="1236" t="s">
        <v>407</v>
      </c>
      <c r="D26" s="1237">
        <v>251.5034</v>
      </c>
      <c r="E26" s="1237" t="s">
        <v>407</v>
      </c>
      <c r="F26" s="1238">
        <v>251.5034</v>
      </c>
      <c r="G26" s="1239">
        <v>27.532999999999987</v>
      </c>
      <c r="H26" s="1240">
        <v>0.1229314230809071</v>
      </c>
      <c r="I26" s="1230"/>
      <c r="J26" s="1236" t="s">
        <v>407</v>
      </c>
      <c r="K26" s="1237" t="s">
        <v>407</v>
      </c>
      <c r="L26" s="1237" t="s">
        <v>407</v>
      </c>
      <c r="M26" s="1238" t="s">
        <v>407</v>
      </c>
      <c r="N26" s="1239" t="s">
        <v>407</v>
      </c>
      <c r="O26" s="1241" t="s">
        <v>407</v>
      </c>
      <c r="P26" s="1188"/>
      <c r="Q26" s="1236" t="s">
        <v>407</v>
      </c>
      <c r="R26" s="1237">
        <v>232.92609999999999</v>
      </c>
      <c r="S26" s="1237" t="s">
        <v>407</v>
      </c>
      <c r="T26" s="1238">
        <v>232.92609999999999</v>
      </c>
      <c r="U26" s="1239">
        <v>31.335399999999993</v>
      </c>
      <c r="V26" s="1241">
        <v>0.15544070237367102</v>
      </c>
      <c r="W26" s="1188"/>
      <c r="X26" s="1244">
        <v>247.53530000000001</v>
      </c>
      <c r="Y26" s="1233"/>
      <c r="Z26" s="1243">
        <v>28.345200000000006</v>
      </c>
      <c r="AA26" s="1241">
        <v>0.12931788433875435</v>
      </c>
      <c r="AB26" s="1169"/>
    </row>
    <row r="27" spans="1:28">
      <c r="A27" s="1235" t="s">
        <v>422</v>
      </c>
      <c r="B27" s="1188"/>
      <c r="C27" s="1236" t="s">
        <v>407</v>
      </c>
      <c r="D27" s="1237">
        <v>278.20819999999998</v>
      </c>
      <c r="E27" s="1237">
        <v>272.1737</v>
      </c>
      <c r="F27" s="1238">
        <v>273.6825</v>
      </c>
      <c r="G27" s="1239">
        <v>-2.3990999999999758</v>
      </c>
      <c r="H27" s="1240">
        <v>-8.6898221395412811E-3</v>
      </c>
      <c r="I27" s="1230"/>
      <c r="J27" s="1236" t="s">
        <v>407</v>
      </c>
      <c r="K27" s="1237" t="s">
        <v>407</v>
      </c>
      <c r="L27" s="1237" t="s">
        <v>407</v>
      </c>
      <c r="M27" s="1238" t="s">
        <v>407</v>
      </c>
      <c r="N27" s="1239" t="s">
        <v>407</v>
      </c>
      <c r="O27" s="1241" t="s">
        <v>407</v>
      </c>
      <c r="P27" s="1188"/>
      <c r="Q27" s="1236" t="s">
        <v>407</v>
      </c>
      <c r="R27" s="1237" t="s">
        <v>413</v>
      </c>
      <c r="S27" s="1237" t="s">
        <v>407</v>
      </c>
      <c r="T27" s="1238" t="s">
        <v>413</v>
      </c>
      <c r="U27" s="1239" t="s">
        <v>407</v>
      </c>
      <c r="V27" s="1241" t="s">
        <v>407</v>
      </c>
      <c r="W27" s="1188"/>
      <c r="X27" s="1244" t="s">
        <v>413</v>
      </c>
      <c r="Y27" s="1233"/>
      <c r="Z27" s="1243" t="s">
        <v>407</v>
      </c>
      <c r="AA27" s="1241" t="s">
        <v>407</v>
      </c>
      <c r="AB27" s="1172"/>
    </row>
    <row r="28" spans="1:28">
      <c r="A28" s="1235" t="s">
        <v>423</v>
      </c>
      <c r="B28" s="1188"/>
      <c r="C28" s="1236">
        <v>363.61840000000001</v>
      </c>
      <c r="D28" s="1246">
        <v>366.90269999999998</v>
      </c>
      <c r="E28" s="1246" t="s">
        <v>407</v>
      </c>
      <c r="F28" s="1247">
        <v>364.46749999999997</v>
      </c>
      <c r="G28" s="1239">
        <v>-4.9721000000000117</v>
      </c>
      <c r="H28" s="1240">
        <v>-1.3458492267748312E-2</v>
      </c>
      <c r="I28" s="1230"/>
      <c r="J28" s="1236" t="s">
        <v>407</v>
      </c>
      <c r="K28" s="1246" t="s">
        <v>407</v>
      </c>
      <c r="L28" s="1246" t="s">
        <v>407</v>
      </c>
      <c r="M28" s="1247" t="s">
        <v>407</v>
      </c>
      <c r="N28" s="1239" t="s">
        <v>407</v>
      </c>
      <c r="O28" s="1241" t="s">
        <v>407</v>
      </c>
      <c r="P28" s="1188"/>
      <c r="Q28" s="1236" t="s">
        <v>407</v>
      </c>
      <c r="R28" s="1246" t="s">
        <v>407</v>
      </c>
      <c r="S28" s="1246" t="s">
        <v>407</v>
      </c>
      <c r="T28" s="1247" t="s">
        <v>407</v>
      </c>
      <c r="U28" s="1239" t="s">
        <v>407</v>
      </c>
      <c r="V28" s="1241" t="s">
        <v>407</v>
      </c>
      <c r="W28" s="1188"/>
      <c r="X28" s="1244">
        <v>364.46749999999997</v>
      </c>
      <c r="Y28" s="1233"/>
      <c r="Z28" s="1243">
        <v>-4.9721000000000117</v>
      </c>
      <c r="AA28" s="1241">
        <v>-1.3458492267748312E-2</v>
      </c>
      <c r="AB28" s="1172"/>
    </row>
    <row r="29" spans="1:28">
      <c r="A29" s="1235" t="s">
        <v>424</v>
      </c>
      <c r="B29" s="1188"/>
      <c r="C29" s="1236" t="s">
        <v>407</v>
      </c>
      <c r="D29" s="1246" t="s">
        <v>407</v>
      </c>
      <c r="E29" s="1246" t="s">
        <v>407</v>
      </c>
      <c r="F29" s="1247" t="s">
        <v>407</v>
      </c>
      <c r="G29" s="1239" t="s">
        <v>407</v>
      </c>
      <c r="H29" s="1240" t="s">
        <v>407</v>
      </c>
      <c r="I29" s="1230"/>
      <c r="J29" s="1236" t="s">
        <v>407</v>
      </c>
      <c r="K29" s="1246" t="s">
        <v>407</v>
      </c>
      <c r="L29" s="1246" t="s">
        <v>407</v>
      </c>
      <c r="M29" s="1247" t="s">
        <v>407</v>
      </c>
      <c r="N29" s="1239" t="s">
        <v>407</v>
      </c>
      <c r="O29" s="1241" t="s">
        <v>407</v>
      </c>
      <c r="P29" s="1188"/>
      <c r="Q29" s="1236" t="s">
        <v>407</v>
      </c>
      <c r="R29" s="1246" t="s">
        <v>407</v>
      </c>
      <c r="S29" s="1246" t="s">
        <v>407</v>
      </c>
      <c r="T29" s="1247" t="s">
        <v>407</v>
      </c>
      <c r="U29" s="1239" t="s">
        <v>407</v>
      </c>
      <c r="V29" s="1241" t="s">
        <v>407</v>
      </c>
      <c r="W29" s="1188"/>
      <c r="X29" s="1244" t="s">
        <v>407</v>
      </c>
      <c r="Y29" s="1233"/>
      <c r="Z29" s="1243" t="s">
        <v>407</v>
      </c>
      <c r="AA29" s="1241" t="s">
        <v>407</v>
      </c>
      <c r="AB29" s="1169"/>
    </row>
    <row r="30" spans="1:28">
      <c r="A30" s="1235" t="s">
        <v>425</v>
      </c>
      <c r="B30" s="1188"/>
      <c r="C30" s="1236" t="s">
        <v>407</v>
      </c>
      <c r="D30" s="1246">
        <v>356.54</v>
      </c>
      <c r="E30" s="1246" t="s">
        <v>407</v>
      </c>
      <c r="F30" s="1247">
        <v>356.54</v>
      </c>
      <c r="G30" s="1239">
        <v>0</v>
      </c>
      <c r="H30" s="1240">
        <v>0</v>
      </c>
      <c r="I30" s="1230"/>
      <c r="J30" s="1236" t="s">
        <v>407</v>
      </c>
      <c r="K30" s="1246" t="s">
        <v>407</v>
      </c>
      <c r="L30" s="1246" t="s">
        <v>407</v>
      </c>
      <c r="M30" s="1247" t="s">
        <v>407</v>
      </c>
      <c r="N30" s="1239" t="s">
        <v>407</v>
      </c>
      <c r="O30" s="1241" t="s">
        <v>407</v>
      </c>
      <c r="P30" s="1188"/>
      <c r="Q30" s="1236" t="s">
        <v>407</v>
      </c>
      <c r="R30" s="1246" t="s">
        <v>407</v>
      </c>
      <c r="S30" s="1246" t="s">
        <v>407</v>
      </c>
      <c r="T30" s="1247" t="s">
        <v>407</v>
      </c>
      <c r="U30" s="1239" t="s">
        <v>407</v>
      </c>
      <c r="V30" s="1241" t="s">
        <v>407</v>
      </c>
      <c r="W30" s="1188"/>
      <c r="X30" s="1244" t="s">
        <v>407</v>
      </c>
      <c r="Y30" s="1233"/>
      <c r="Z30" s="1243" t="s">
        <v>407</v>
      </c>
      <c r="AA30" s="1241" t="s">
        <v>407</v>
      </c>
      <c r="AB30" s="1172"/>
    </row>
    <row r="31" spans="1:28">
      <c r="A31" s="1235" t="s">
        <v>426</v>
      </c>
      <c r="B31" s="1188"/>
      <c r="C31" s="1236" t="s">
        <v>407</v>
      </c>
      <c r="D31" s="1237">
        <v>314.93090000000001</v>
      </c>
      <c r="E31" s="1237">
        <v>321.24799999999999</v>
      </c>
      <c r="F31" s="1238">
        <v>318.11610000000002</v>
      </c>
      <c r="G31" s="1239">
        <v>-11.917399999999986</v>
      </c>
      <c r="H31" s="1240">
        <v>-3.6109667654950162E-2</v>
      </c>
      <c r="I31" s="1230"/>
      <c r="J31" s="1236" t="s">
        <v>407</v>
      </c>
      <c r="K31" s="1237" t="s">
        <v>407</v>
      </c>
      <c r="L31" s="1237" t="s">
        <v>407</v>
      </c>
      <c r="M31" s="1238" t="s">
        <v>407</v>
      </c>
      <c r="N31" s="1239" t="s">
        <v>407</v>
      </c>
      <c r="O31" s="1241" t="s">
        <v>407</v>
      </c>
      <c r="P31" s="1188"/>
      <c r="Q31" s="1236" t="s">
        <v>407</v>
      </c>
      <c r="R31" s="1237">
        <v>337.92790000000002</v>
      </c>
      <c r="S31" s="1237">
        <v>317.6155</v>
      </c>
      <c r="T31" s="1238">
        <v>319.73399999999998</v>
      </c>
      <c r="U31" s="1239">
        <v>-0.11410000000000764</v>
      </c>
      <c r="V31" s="1241">
        <v>-3.567318361434868E-4</v>
      </c>
      <c r="W31" s="1188"/>
      <c r="X31" s="1244">
        <v>319.35250000000002</v>
      </c>
      <c r="Y31" s="1209"/>
      <c r="Z31" s="1243">
        <v>-2.8972999999999729</v>
      </c>
      <c r="AA31" s="1241">
        <v>-8.990851196804428E-3</v>
      </c>
      <c r="AB31" s="1172"/>
    </row>
    <row r="32" spans="1:28">
      <c r="A32" s="1235" t="s">
        <v>427</v>
      </c>
      <c r="B32" s="1188"/>
      <c r="C32" s="1236">
        <v>364.28859999999997</v>
      </c>
      <c r="D32" s="1237">
        <v>364.04989999999998</v>
      </c>
      <c r="E32" s="1237" t="s">
        <v>407</v>
      </c>
      <c r="F32" s="1238">
        <v>364.19659999999999</v>
      </c>
      <c r="G32" s="1239">
        <v>-1.2712000000000216</v>
      </c>
      <c r="H32" s="1240">
        <v>-3.4782818075902444E-3</v>
      </c>
      <c r="I32" s="1230"/>
      <c r="J32" s="1236" t="s">
        <v>407</v>
      </c>
      <c r="K32" s="1237" t="s">
        <v>407</v>
      </c>
      <c r="L32" s="1237" t="s">
        <v>407</v>
      </c>
      <c r="M32" s="1238" t="s">
        <v>407</v>
      </c>
      <c r="N32" s="1239" t="s">
        <v>407</v>
      </c>
      <c r="O32" s="1241" t="s">
        <v>407</v>
      </c>
      <c r="P32" s="1188"/>
      <c r="Q32" s="1236">
        <v>463.80739999999997</v>
      </c>
      <c r="R32" s="1237">
        <v>435.21960000000001</v>
      </c>
      <c r="S32" s="1237" t="s">
        <v>407</v>
      </c>
      <c r="T32" s="1238">
        <v>450.5102</v>
      </c>
      <c r="U32" s="1239">
        <v>-0.77469999999999573</v>
      </c>
      <c r="V32" s="1241">
        <v>-1.7166539363493438E-3</v>
      </c>
      <c r="W32" s="1188"/>
      <c r="X32" s="1244">
        <v>367.80450000000002</v>
      </c>
      <c r="Y32" s="1209"/>
      <c r="Z32" s="1243">
        <v>-1.2504999999999882</v>
      </c>
      <c r="AA32" s="1241">
        <v>-3.3883838452263282E-3</v>
      </c>
      <c r="AB32" s="1169"/>
    </row>
    <row r="33" spans="1:28">
      <c r="A33" s="1235" t="s">
        <v>428</v>
      </c>
      <c r="B33" s="1188"/>
      <c r="C33" s="1236" t="s">
        <v>407</v>
      </c>
      <c r="D33" s="1237">
        <v>301.62130000000002</v>
      </c>
      <c r="E33" s="1237">
        <v>310.09989999999999</v>
      </c>
      <c r="F33" s="1238">
        <v>307.00369999999998</v>
      </c>
      <c r="G33" s="1239">
        <v>-0.45010000000002037</v>
      </c>
      <c r="H33" s="1240">
        <v>-1.4639597884300581E-3</v>
      </c>
      <c r="I33" s="1230"/>
      <c r="J33" s="1236" t="s">
        <v>407</v>
      </c>
      <c r="K33" s="1237" t="s">
        <v>407</v>
      </c>
      <c r="L33" s="1237" t="s">
        <v>407</v>
      </c>
      <c r="M33" s="1238" t="s">
        <v>407</v>
      </c>
      <c r="N33" s="1239" t="s">
        <v>407</v>
      </c>
      <c r="O33" s="1241" t="s">
        <v>407</v>
      </c>
      <c r="P33" s="1188"/>
      <c r="Q33" s="1236" t="s">
        <v>407</v>
      </c>
      <c r="R33" s="1237">
        <v>338.36219999999997</v>
      </c>
      <c r="S33" s="1237">
        <v>296.7364</v>
      </c>
      <c r="T33" s="1238">
        <v>304.63279999999997</v>
      </c>
      <c r="U33" s="1239">
        <v>22.403699999999958</v>
      </c>
      <c r="V33" s="1241">
        <v>7.9381254448956495E-2</v>
      </c>
      <c r="W33" s="1188"/>
      <c r="X33" s="1244">
        <v>306.98880000000003</v>
      </c>
      <c r="Y33" s="1209"/>
      <c r="Z33" s="1243">
        <v>-0.30609999999995807</v>
      </c>
      <c r="AA33" s="1241">
        <v>-9.9611155277867791E-4</v>
      </c>
      <c r="AB33" s="1172"/>
    </row>
    <row r="34" spans="1:28">
      <c r="A34" s="1235" t="s">
        <v>429</v>
      </c>
      <c r="B34" s="1188"/>
      <c r="C34" s="1236">
        <v>364.97030000000001</v>
      </c>
      <c r="D34" s="1237">
        <v>365.81909999999999</v>
      </c>
      <c r="E34" s="1237" t="s">
        <v>407</v>
      </c>
      <c r="F34" s="1238">
        <v>365.36880000000002</v>
      </c>
      <c r="G34" s="1239">
        <v>-0.57999999999998408</v>
      </c>
      <c r="H34" s="1240">
        <v>-1.5849211693000909E-3</v>
      </c>
      <c r="I34" s="1230"/>
      <c r="J34" s="1236" t="s">
        <v>407</v>
      </c>
      <c r="K34" s="1237" t="s">
        <v>407</v>
      </c>
      <c r="L34" s="1237" t="s">
        <v>407</v>
      </c>
      <c r="M34" s="1238" t="s">
        <v>407</v>
      </c>
      <c r="N34" s="1239" t="s">
        <v>407</v>
      </c>
      <c r="O34" s="1241" t="s">
        <v>407</v>
      </c>
      <c r="P34" s="1188"/>
      <c r="Q34" s="1236">
        <v>368.82639999999998</v>
      </c>
      <c r="R34" s="1237">
        <v>361.50689999999997</v>
      </c>
      <c r="S34" s="1237" t="s">
        <v>407</v>
      </c>
      <c r="T34" s="1238">
        <v>362.58879999999999</v>
      </c>
      <c r="U34" s="1239">
        <v>-2.3392000000000053</v>
      </c>
      <c r="V34" s="1241">
        <v>-6.4100315678708997E-3</v>
      </c>
      <c r="W34" s="1188"/>
      <c r="X34" s="1244">
        <v>364.13600000000002</v>
      </c>
      <c r="Y34" s="1209"/>
      <c r="Z34" s="1243">
        <v>-1.3600999999999885</v>
      </c>
      <c r="AA34" s="1241">
        <v>-3.7212435372087072E-3</v>
      </c>
      <c r="AB34" s="1172"/>
    </row>
    <row r="35" spans="1:28">
      <c r="A35" s="1235" t="s">
        <v>430</v>
      </c>
      <c r="B35" s="1188"/>
      <c r="C35" s="1236">
        <v>309.07229999999998</v>
      </c>
      <c r="D35" s="1237">
        <v>297.79649999999998</v>
      </c>
      <c r="E35" s="1237">
        <v>287.702</v>
      </c>
      <c r="F35" s="1238">
        <v>290.4221</v>
      </c>
      <c r="G35" s="1239">
        <v>-6.4712000000000103</v>
      </c>
      <c r="H35" s="1240">
        <v>-2.1796382740870257E-2</v>
      </c>
      <c r="I35" s="1230"/>
      <c r="J35" s="1236" t="s">
        <v>407</v>
      </c>
      <c r="K35" s="1237" t="s">
        <v>407</v>
      </c>
      <c r="L35" s="1237" t="s">
        <v>407</v>
      </c>
      <c r="M35" s="1238" t="s">
        <v>407</v>
      </c>
      <c r="N35" s="1239" t="s">
        <v>407</v>
      </c>
      <c r="O35" s="1241" t="s">
        <v>407</v>
      </c>
      <c r="P35" s="1188"/>
      <c r="Q35" s="1236">
        <v>316.50450000000001</v>
      </c>
      <c r="R35" s="1237">
        <v>319.14580000000001</v>
      </c>
      <c r="S35" s="1237">
        <v>272.3732</v>
      </c>
      <c r="T35" s="1238">
        <v>277.27859999999998</v>
      </c>
      <c r="U35" s="1239">
        <v>9.7353999999999701</v>
      </c>
      <c r="V35" s="1241">
        <v>3.6388142176665195E-2</v>
      </c>
      <c r="W35" s="1188"/>
      <c r="X35" s="1244">
        <v>281.69080000000002</v>
      </c>
      <c r="Y35" s="1209"/>
      <c r="Z35" s="1243">
        <v>4.2948000000000093</v>
      </c>
      <c r="AA35" s="1241">
        <v>1.5482559229405002E-2</v>
      </c>
      <c r="AB35" s="1169"/>
    </row>
    <row r="36" spans="1:28">
      <c r="A36" s="1235" t="s">
        <v>431</v>
      </c>
      <c r="B36" s="1188"/>
      <c r="C36" s="1236">
        <v>334.63990000000001</v>
      </c>
      <c r="D36" s="1237">
        <v>341.0641</v>
      </c>
      <c r="E36" s="1237">
        <v>329.59210000000002</v>
      </c>
      <c r="F36" s="1238">
        <v>337.66759999999999</v>
      </c>
      <c r="G36" s="1239">
        <v>4.7386999999999944</v>
      </c>
      <c r="H36" s="1240">
        <v>1.4233369347028679E-2</v>
      </c>
      <c r="I36" s="1230"/>
      <c r="J36" s="1236" t="s">
        <v>407</v>
      </c>
      <c r="K36" s="1237" t="s">
        <v>407</v>
      </c>
      <c r="L36" s="1237" t="s">
        <v>407</v>
      </c>
      <c r="M36" s="1238" t="s">
        <v>407</v>
      </c>
      <c r="N36" s="1239" t="s">
        <v>407</v>
      </c>
      <c r="O36" s="1241" t="s">
        <v>407</v>
      </c>
      <c r="P36" s="1188"/>
      <c r="Q36" s="1236" t="s">
        <v>407</v>
      </c>
      <c r="R36" s="1237" t="s">
        <v>407</v>
      </c>
      <c r="S36" s="1237">
        <v>221.37029999999999</v>
      </c>
      <c r="T36" s="1238">
        <v>221.37029999999999</v>
      </c>
      <c r="U36" s="1239">
        <v>-214.30619999999999</v>
      </c>
      <c r="V36" s="1241">
        <v>-0.49189295268392952</v>
      </c>
      <c r="W36" s="1188"/>
      <c r="X36" s="1244">
        <v>330.32780000000002</v>
      </c>
      <c r="Y36" s="1209"/>
      <c r="Z36" s="1243">
        <v>-9.0856999999999744</v>
      </c>
      <c r="AA36" s="1241">
        <v>-2.676882327897967E-2</v>
      </c>
      <c r="AB36" s="1172"/>
    </row>
    <row r="37" spans="1:28">
      <c r="A37" s="1235" t="s">
        <v>432</v>
      </c>
      <c r="B37" s="1188"/>
      <c r="C37" s="1236" t="s">
        <v>407</v>
      </c>
      <c r="D37" s="1237">
        <v>339.30169999999998</v>
      </c>
      <c r="E37" s="1237">
        <v>319.3313</v>
      </c>
      <c r="F37" s="1238">
        <v>326.91590000000002</v>
      </c>
      <c r="G37" s="1239">
        <v>-1.5208999999999833</v>
      </c>
      <c r="H37" s="1240">
        <v>-4.6307234755665894E-3</v>
      </c>
      <c r="I37" s="1230"/>
      <c r="J37" s="1236" t="s">
        <v>407</v>
      </c>
      <c r="K37" s="1237" t="s">
        <v>407</v>
      </c>
      <c r="L37" s="1237" t="s">
        <v>407</v>
      </c>
      <c r="M37" s="1238" t="s">
        <v>407</v>
      </c>
      <c r="N37" s="1239" t="s">
        <v>407</v>
      </c>
      <c r="O37" s="1241" t="s">
        <v>407</v>
      </c>
      <c r="P37" s="1188"/>
      <c r="Q37" s="1236" t="s">
        <v>407</v>
      </c>
      <c r="R37" s="1237" t="s">
        <v>413</v>
      </c>
      <c r="S37" s="1237" t="s">
        <v>413</v>
      </c>
      <c r="T37" s="1238" t="s">
        <v>413</v>
      </c>
      <c r="U37" s="1239" t="s">
        <v>407</v>
      </c>
      <c r="V37" s="1241" t="s">
        <v>407</v>
      </c>
      <c r="W37" s="1188"/>
      <c r="X37" s="1244" t="s">
        <v>413</v>
      </c>
      <c r="Y37" s="1209"/>
      <c r="Z37" s="1243" t="s">
        <v>407</v>
      </c>
      <c r="AA37" s="1241" t="s">
        <v>407</v>
      </c>
      <c r="AB37" s="1172"/>
    </row>
    <row r="38" spans="1:28">
      <c r="A38" s="1235" t="s">
        <v>433</v>
      </c>
      <c r="B38" s="1188"/>
      <c r="C38" s="1236" t="s">
        <v>407</v>
      </c>
      <c r="D38" s="1237">
        <v>386.63159999999999</v>
      </c>
      <c r="E38" s="1237">
        <v>368.70760000000001</v>
      </c>
      <c r="F38" s="1238">
        <v>371.22140000000002</v>
      </c>
      <c r="G38" s="1239">
        <v>-0.89330000000001064</v>
      </c>
      <c r="H38" s="1240">
        <v>-2.4006038998191093E-3</v>
      </c>
      <c r="I38" s="1230"/>
      <c r="J38" s="1236" t="s">
        <v>407</v>
      </c>
      <c r="K38" s="1237" t="s">
        <v>407</v>
      </c>
      <c r="L38" s="1237" t="s">
        <v>407</v>
      </c>
      <c r="M38" s="1238" t="s">
        <v>407</v>
      </c>
      <c r="N38" s="1239" t="s">
        <v>407</v>
      </c>
      <c r="O38" s="1241" t="s">
        <v>407</v>
      </c>
      <c r="P38" s="1188"/>
      <c r="Q38" s="1236" t="s">
        <v>407</v>
      </c>
      <c r="R38" s="1237" t="s">
        <v>407</v>
      </c>
      <c r="S38" s="1237" t="s">
        <v>407</v>
      </c>
      <c r="T38" s="1238" t="s">
        <v>407</v>
      </c>
      <c r="U38" s="1239" t="s">
        <v>407</v>
      </c>
      <c r="V38" s="1241" t="s">
        <v>407</v>
      </c>
      <c r="W38" s="1188"/>
      <c r="X38" s="1244">
        <v>371.22140000000002</v>
      </c>
      <c r="Y38" s="1209"/>
      <c r="Z38" s="1243">
        <v>-0.89330000000001064</v>
      </c>
      <c r="AA38" s="1241">
        <v>-2.4006038998191093E-3</v>
      </c>
      <c r="AB38" s="1169"/>
    </row>
    <row r="39" spans="1:28">
      <c r="A39" s="1235" t="s">
        <v>434</v>
      </c>
      <c r="B39" s="1188"/>
      <c r="C39" s="1236" t="s">
        <v>407</v>
      </c>
      <c r="D39" s="1237">
        <v>393.1474</v>
      </c>
      <c r="E39" s="1237">
        <v>407.54660000000001</v>
      </c>
      <c r="F39" s="1238">
        <v>402.0745</v>
      </c>
      <c r="G39" s="1239">
        <v>2.2493999999999801</v>
      </c>
      <c r="H39" s="1240">
        <v>5.6259599509884683E-3</v>
      </c>
      <c r="I39" s="1230"/>
      <c r="J39" s="1236" t="s">
        <v>407</v>
      </c>
      <c r="K39" s="1237" t="s">
        <v>407</v>
      </c>
      <c r="L39" s="1237" t="s">
        <v>407</v>
      </c>
      <c r="M39" s="1238" t="s">
        <v>407</v>
      </c>
      <c r="N39" s="1239" t="s">
        <v>407</v>
      </c>
      <c r="O39" s="1241" t="s">
        <v>407</v>
      </c>
      <c r="P39" s="1188"/>
      <c r="Q39" s="1236" t="s">
        <v>407</v>
      </c>
      <c r="R39" s="1237">
        <v>399.99220000000003</v>
      </c>
      <c r="S39" s="1237" t="s">
        <v>407</v>
      </c>
      <c r="T39" s="1238">
        <v>399.99220000000003</v>
      </c>
      <c r="U39" s="1239">
        <v>-31.712799999999959</v>
      </c>
      <c r="V39" s="1241">
        <v>-7.345942252232418E-2</v>
      </c>
      <c r="W39" s="1188"/>
      <c r="X39" s="1244">
        <v>401.94209999999998</v>
      </c>
      <c r="Y39" s="1209"/>
      <c r="Z39" s="1243">
        <v>8.959999999996171E-2</v>
      </c>
      <c r="AA39" s="1241">
        <v>2.2296738231064595E-4</v>
      </c>
      <c r="AB39" s="1172"/>
    </row>
    <row r="40" spans="1:28">
      <c r="A40" s="1235" t="s">
        <v>435</v>
      </c>
      <c r="B40" s="1188"/>
      <c r="C40" s="1236">
        <v>364.88819999999998</v>
      </c>
      <c r="D40" s="1246">
        <v>373.12920000000003</v>
      </c>
      <c r="E40" s="1237">
        <v>350.45280000000002</v>
      </c>
      <c r="F40" s="1247">
        <v>362.83210000000003</v>
      </c>
      <c r="G40" s="1239">
        <v>2.0802000000000476</v>
      </c>
      <c r="H40" s="1240">
        <v>5.766289796394819E-3</v>
      </c>
      <c r="I40" s="1248"/>
      <c r="J40" s="1236">
        <v>380.74599999999998</v>
      </c>
      <c r="K40" s="1237">
        <v>398.57069999999999</v>
      </c>
      <c r="L40" s="1237">
        <v>398.18729999999999</v>
      </c>
      <c r="M40" s="1247">
        <v>395.03570000000002</v>
      </c>
      <c r="N40" s="1239">
        <v>1.8670000000000186</v>
      </c>
      <c r="O40" s="1241">
        <v>4.7485977393419976E-3</v>
      </c>
      <c r="P40" s="1188"/>
      <c r="Q40" s="1236" t="s">
        <v>407</v>
      </c>
      <c r="R40" s="1246" t="s">
        <v>407</v>
      </c>
      <c r="S40" s="1237">
        <v>347.73899999999998</v>
      </c>
      <c r="T40" s="1247">
        <v>362.83210000000003</v>
      </c>
      <c r="U40" s="1239">
        <v>2.0802000000000476</v>
      </c>
      <c r="V40" s="1241">
        <v>5.766289796394819E-3</v>
      </c>
      <c r="W40" s="1188"/>
      <c r="X40" s="1244">
        <v>386.64710000000002</v>
      </c>
      <c r="Y40" s="1209"/>
      <c r="Z40" s="1243">
        <v>1.7811000000000377</v>
      </c>
      <c r="AA40" s="1241">
        <v>4.6278444965262011E-3</v>
      </c>
      <c r="AB40" s="1172"/>
    </row>
    <row r="41" spans="1:28" ht="13.5" thickBot="1">
      <c r="A41" s="1250" t="s">
        <v>436</v>
      </c>
      <c r="B41" s="1188"/>
      <c r="C41" s="1251">
        <v>353.54939999999999</v>
      </c>
      <c r="D41" s="1252">
        <v>366.55520000000001</v>
      </c>
      <c r="E41" s="1252">
        <v>365.13749999999999</v>
      </c>
      <c r="F41" s="1253">
        <v>362.64960000000002</v>
      </c>
      <c r="G41" s="1254">
        <v>-2.3575999999999908</v>
      </c>
      <c r="H41" s="1255">
        <v>-6.4590506707812301E-3</v>
      </c>
      <c r="I41" s="1248"/>
      <c r="J41" s="1251">
        <v>370.24930000000001</v>
      </c>
      <c r="K41" s="1252">
        <v>388.88650000000001</v>
      </c>
      <c r="L41" s="1252">
        <v>402.15899999999999</v>
      </c>
      <c r="M41" s="1253">
        <v>390.47449999999998</v>
      </c>
      <c r="N41" s="1254">
        <v>0.51709999999997081</v>
      </c>
      <c r="O41" s="1256">
        <v>1.3260422805156935E-3</v>
      </c>
      <c r="P41" s="1188"/>
      <c r="Q41" s="1251" t="s">
        <v>407</v>
      </c>
      <c r="R41" s="1252" t="s">
        <v>407</v>
      </c>
      <c r="S41" s="1252" t="s">
        <v>407</v>
      </c>
      <c r="T41" s="1253">
        <v>362.64960000000002</v>
      </c>
      <c r="U41" s="1254">
        <v>-2.3575999999999908</v>
      </c>
      <c r="V41" s="1256">
        <v>-6.4590506707812301E-3</v>
      </c>
      <c r="W41" s="1188"/>
      <c r="X41" s="1257">
        <v>381.084</v>
      </c>
      <c r="Y41" s="1209"/>
      <c r="Z41" s="1258">
        <v>-0.45310000000000628</v>
      </c>
      <c r="AA41" s="1256">
        <v>-1.1875647217531871E-3</v>
      </c>
      <c r="AB41" s="1169"/>
    </row>
    <row r="42" spans="1:28">
      <c r="A42" s="1181" t="s">
        <v>450</v>
      </c>
      <c r="B42" s="1173"/>
      <c r="C42" s="1171"/>
      <c r="D42" s="1172"/>
      <c r="E42" s="1173"/>
      <c r="F42" s="1171"/>
      <c r="G42" s="1172"/>
      <c r="H42" s="1173"/>
      <c r="I42" s="1171"/>
      <c r="J42" s="1172"/>
      <c r="K42" s="1173"/>
      <c r="L42" s="1171"/>
      <c r="M42" s="1172"/>
      <c r="N42" s="1173"/>
      <c r="O42" s="1171"/>
      <c r="P42" s="1172"/>
      <c r="Q42" s="1173"/>
      <c r="R42" s="1171"/>
      <c r="S42" s="1172"/>
      <c r="T42" s="1173"/>
      <c r="U42" s="1171"/>
      <c r="V42" s="1172"/>
      <c r="W42" s="1173"/>
      <c r="X42" s="1171"/>
      <c r="Y42" s="1172"/>
      <c r="Z42" s="1173"/>
      <c r="AA42" s="1171"/>
      <c r="AB42" s="1172"/>
    </row>
    <row r="43" spans="1:28">
      <c r="A43" s="1169"/>
      <c r="B43" s="1170"/>
      <c r="C43" s="1169"/>
      <c r="D43" s="1169"/>
      <c r="E43" s="1170"/>
      <c r="F43" s="1169"/>
      <c r="G43" s="1169"/>
      <c r="H43" s="1170"/>
      <c r="I43" s="1169"/>
      <c r="J43" s="1169"/>
      <c r="K43" s="1170"/>
      <c r="L43" s="1169"/>
      <c r="M43" s="1169"/>
      <c r="N43" s="1170"/>
      <c r="O43" s="1169"/>
      <c r="P43" s="1169"/>
      <c r="Q43" s="1170"/>
      <c r="R43" s="1169"/>
      <c r="S43" s="1169"/>
      <c r="T43" s="1170"/>
      <c r="U43" s="1169"/>
      <c r="V43" s="1169"/>
      <c r="W43" s="1170"/>
      <c r="X43" s="1169"/>
      <c r="Y43" s="1169"/>
      <c r="Z43" s="1170"/>
      <c r="AA43" s="1169"/>
      <c r="AB43" s="1169"/>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8">
    <mergeCell ref="D7:D8"/>
    <mergeCell ref="E7:E8"/>
    <mergeCell ref="X6:AA6"/>
    <mergeCell ref="X3:Z3"/>
    <mergeCell ref="F7:F8"/>
    <mergeCell ref="J7:J8"/>
    <mergeCell ref="X7:X8"/>
    <mergeCell ref="L7:L8"/>
    <mergeCell ref="M7:M8"/>
    <mergeCell ref="Q7:Q8"/>
    <mergeCell ref="R7:R8"/>
    <mergeCell ref="S7:S8"/>
    <mergeCell ref="T7:T8"/>
    <mergeCell ref="K7:K8"/>
    <mergeCell ref="C6:H6"/>
    <mergeCell ref="J6:O6"/>
    <mergeCell ref="Q6:V6"/>
    <mergeCell ref="C7: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A2" sqref="A2:K12"/>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62" t="s">
        <v>88</v>
      </c>
      <c r="B1" s="1262"/>
      <c r="C1" s="1262"/>
      <c r="D1" s="1262"/>
      <c r="E1" s="1262"/>
      <c r="F1" s="1262"/>
      <c r="G1" s="1262"/>
      <c r="H1" s="1262"/>
      <c r="I1" s="1262"/>
      <c r="J1" s="1262"/>
      <c r="K1" s="1262"/>
      <c r="L1" s="152"/>
    </row>
    <row r="2" spans="1:12" s="122" customFormat="1" ht="27" thickBot="1">
      <c r="A2" s="1100"/>
      <c r="B2" s="1101"/>
      <c r="C2" s="1102"/>
      <c r="D2" s="1102"/>
      <c r="E2" s="1103" t="s">
        <v>8</v>
      </c>
      <c r="F2" s="1102"/>
      <c r="G2" s="1102"/>
      <c r="H2" s="1102"/>
      <c r="I2" s="1102"/>
      <c r="J2" s="1102"/>
      <c r="K2" s="1104"/>
      <c r="L2" s="5"/>
    </row>
    <row r="3" spans="1:12" s="122" customFormat="1" ht="39" customHeight="1" thickBot="1">
      <c r="A3" s="795"/>
      <c r="B3" s="1268" t="s">
        <v>99</v>
      </c>
      <c r="C3" s="1269"/>
      <c r="D3" s="1269"/>
      <c r="E3" s="1269"/>
      <c r="F3" s="1270"/>
      <c r="G3" s="1264" t="s">
        <v>71</v>
      </c>
      <c r="H3" s="1265"/>
      <c r="I3" s="1271" t="s">
        <v>314</v>
      </c>
      <c r="J3" s="1266" t="s">
        <v>72</v>
      </c>
      <c r="K3" s="1267"/>
      <c r="L3" s="5"/>
    </row>
    <row r="4" spans="1:12" s="122" customFormat="1" ht="31.5">
      <c r="A4" s="796" t="s">
        <v>73</v>
      </c>
      <c r="B4" s="1096" t="s">
        <v>74</v>
      </c>
      <c r="C4" s="148" t="s">
        <v>75</v>
      </c>
      <c r="D4" s="148" t="s">
        <v>76</v>
      </c>
      <c r="E4" s="648" t="s">
        <v>69</v>
      </c>
      <c r="F4" s="649" t="s">
        <v>77</v>
      </c>
      <c r="G4" s="1094" t="s">
        <v>78</v>
      </c>
      <c r="H4" s="651" t="s">
        <v>91</v>
      </c>
      <c r="I4" s="1272"/>
      <c r="J4" s="124" t="s">
        <v>70</v>
      </c>
      <c r="K4" s="650" t="s">
        <v>81</v>
      </c>
      <c r="L4" s="5"/>
    </row>
    <row r="5" spans="1:12" s="122" customFormat="1" ht="21" customHeight="1" thickBot="1">
      <c r="A5" s="797"/>
      <c r="B5" s="1097" t="s">
        <v>465</v>
      </c>
      <c r="C5" s="935" t="s">
        <v>465</v>
      </c>
      <c r="D5" s="935" t="s">
        <v>465</v>
      </c>
      <c r="E5" s="1041" t="s">
        <v>126</v>
      </c>
      <c r="F5" s="1042" t="s">
        <v>79</v>
      </c>
      <c r="G5" s="1095" t="s">
        <v>465</v>
      </c>
      <c r="H5" s="794" t="s">
        <v>90</v>
      </c>
      <c r="I5" s="892"/>
      <c r="J5" s="935" t="s">
        <v>465</v>
      </c>
      <c r="K5" s="1028" t="s">
        <v>80</v>
      </c>
      <c r="L5" s="5"/>
    </row>
    <row r="6" spans="1:12" s="122" customFormat="1" ht="28.5" customHeight="1" thickBot="1">
      <c r="A6" s="79" t="s">
        <v>22</v>
      </c>
      <c r="B6" s="777">
        <v>6.2290382777750812</v>
      </c>
      <c r="C6" s="778">
        <v>12025.170420415214</v>
      </c>
      <c r="D6" s="778">
        <v>12265.673828823517</v>
      </c>
      <c r="E6" s="1035">
        <v>0.48974658564933243</v>
      </c>
      <c r="F6" s="1043">
        <v>-6.4059377043479069</v>
      </c>
      <c r="G6" s="779">
        <v>318.69937203322786</v>
      </c>
      <c r="H6" s="1035">
        <v>0.57792095502537066</v>
      </c>
      <c r="I6" s="779">
        <v>4.9398090493980904</v>
      </c>
      <c r="J6" s="780">
        <v>100</v>
      </c>
      <c r="K6" s="1029" t="s">
        <v>23</v>
      </c>
    </row>
    <row r="7" spans="1:12" s="122" customFormat="1" ht="25.5" customHeight="1">
      <c r="A7" s="879" t="s">
        <v>103</v>
      </c>
      <c r="B7" s="965">
        <v>6.1637592395495222</v>
      </c>
      <c r="C7" s="966">
        <v>11435.545898978704</v>
      </c>
      <c r="D7" s="966">
        <v>11664.256816958277</v>
      </c>
      <c r="E7" s="1044">
        <v>-5.643877651101346</v>
      </c>
      <c r="F7" s="1045">
        <v>-20.87876883494804</v>
      </c>
      <c r="G7" s="781">
        <v>239.64516129032259</v>
      </c>
      <c r="H7" s="1036">
        <v>-8.4178063475126486</v>
      </c>
      <c r="I7" s="782">
        <v>72.222222222222214</v>
      </c>
      <c r="J7" s="782">
        <v>0.15328322784810125</v>
      </c>
      <c r="K7" s="1030">
        <v>5.9883476914103742E-2</v>
      </c>
    </row>
    <row r="8" spans="1:12" s="122" customFormat="1" ht="24" customHeight="1">
      <c r="A8" s="880" t="s">
        <v>104</v>
      </c>
      <c r="B8" s="967">
        <v>6.80046489426043</v>
      </c>
      <c r="C8" s="783">
        <v>12758.845955460469</v>
      </c>
      <c r="D8" s="783">
        <v>13014.022874569679</v>
      </c>
      <c r="E8" s="1046">
        <v>0.65041421273921673</v>
      </c>
      <c r="F8" s="784">
        <v>-7.4006108362428744</v>
      </c>
      <c r="G8" s="785">
        <v>353.5775964775965</v>
      </c>
      <c r="H8" s="1037">
        <v>1.0807799440780577</v>
      </c>
      <c r="I8" s="786">
        <v>3.664921465968586</v>
      </c>
      <c r="J8" s="786">
        <v>38.182357594936711</v>
      </c>
      <c r="K8" s="1031">
        <v>-0.469572666582593</v>
      </c>
    </row>
    <row r="9" spans="1:12" s="122" customFormat="1" ht="24" customHeight="1">
      <c r="A9" s="880" t="s">
        <v>105</v>
      </c>
      <c r="B9" s="967">
        <v>6.7367871688852299</v>
      </c>
      <c r="C9" s="783">
        <v>12639.375551379419</v>
      </c>
      <c r="D9" s="783">
        <v>12892.163062407008</v>
      </c>
      <c r="E9" s="1046">
        <v>1.2368677778626163</v>
      </c>
      <c r="F9" s="784">
        <v>-7.1739995823177676</v>
      </c>
      <c r="G9" s="787">
        <v>384.09191374663072</v>
      </c>
      <c r="H9" s="1038">
        <v>-0.51309256772797629</v>
      </c>
      <c r="I9" s="788">
        <v>16.960907944514503</v>
      </c>
      <c r="J9" s="788">
        <v>9.1722705696202524</v>
      </c>
      <c r="K9" s="1032">
        <v>0.94271473732469424</v>
      </c>
    </row>
    <row r="10" spans="1:12" s="122" customFormat="1" ht="24" customHeight="1">
      <c r="A10" s="880" t="s">
        <v>106</v>
      </c>
      <c r="B10" s="1098" t="s">
        <v>100</v>
      </c>
      <c r="C10" s="866" t="s">
        <v>100</v>
      </c>
      <c r="D10" s="866" t="s">
        <v>100</v>
      </c>
      <c r="E10" s="1039" t="s">
        <v>100</v>
      </c>
      <c r="F10" s="1099" t="s">
        <v>100</v>
      </c>
      <c r="G10" s="964" t="s">
        <v>100</v>
      </c>
      <c r="H10" s="1039" t="s">
        <v>100</v>
      </c>
      <c r="I10" s="789" t="s">
        <v>100</v>
      </c>
      <c r="J10" s="859" t="s">
        <v>100</v>
      </c>
      <c r="K10" s="1033" t="s">
        <v>100</v>
      </c>
    </row>
    <row r="11" spans="1:12" s="122" customFormat="1" ht="24" customHeight="1">
      <c r="A11" s="880" t="s">
        <v>98</v>
      </c>
      <c r="B11" s="967">
        <v>4.8971879182125759</v>
      </c>
      <c r="C11" s="783">
        <v>10055.827347459088</v>
      </c>
      <c r="D11" s="783">
        <v>10256.94389440827</v>
      </c>
      <c r="E11" s="1046">
        <v>-0.64999385318724867</v>
      </c>
      <c r="F11" s="784">
        <v>-7.3444170514384846</v>
      </c>
      <c r="G11" s="787">
        <v>279.73809076682318</v>
      </c>
      <c r="H11" s="1038">
        <v>-0.25323072666059621</v>
      </c>
      <c r="I11" s="788">
        <v>3.1976744186046515</v>
      </c>
      <c r="J11" s="788">
        <v>31.596123417721518</v>
      </c>
      <c r="K11" s="1032">
        <v>-0.53339090357362906</v>
      </c>
    </row>
    <row r="12" spans="1:12" s="122" customFormat="1" ht="24" customHeight="1" thickBot="1">
      <c r="A12" s="881" t="s">
        <v>107</v>
      </c>
      <c r="B12" s="968">
        <v>6.6940224301535789</v>
      </c>
      <c r="C12" s="790">
        <v>12922.823224234708</v>
      </c>
      <c r="D12" s="790">
        <v>13181.279688719402</v>
      </c>
      <c r="E12" s="1047">
        <v>0.41462556934165679</v>
      </c>
      <c r="F12" s="791">
        <v>-2.6799743729245136</v>
      </c>
      <c r="G12" s="792">
        <v>285.75579744439193</v>
      </c>
      <c r="H12" s="1040">
        <v>0.28337546237490757</v>
      </c>
      <c r="I12" s="793">
        <v>4.9416439036503599</v>
      </c>
      <c r="J12" s="793">
        <v>20.895965189873415</v>
      </c>
      <c r="K12" s="1034">
        <v>3.6535591741682083E-4</v>
      </c>
    </row>
    <row r="13" spans="1:12" s="122" customFormat="1" ht="15">
      <c r="A13" s="962"/>
      <c r="B13" s="963"/>
    </row>
    <row r="14" spans="1:12" s="122" customFormat="1" ht="46.5" customHeight="1">
      <c r="A14" s="1263" t="s">
        <v>437</v>
      </c>
      <c r="B14" s="1263"/>
      <c r="C14" s="1263"/>
      <c r="D14" s="1263"/>
      <c r="E14" s="1263"/>
      <c r="F14" s="1263"/>
      <c r="G14" s="1263"/>
      <c r="H14" s="1263"/>
      <c r="I14" s="1263"/>
      <c r="J14" s="1263"/>
      <c r="K14" s="1263"/>
    </row>
    <row r="15" spans="1:12" s="122" customFormat="1" ht="33.75" customHeight="1">
      <c r="A15" s="1263" t="s">
        <v>340</v>
      </c>
      <c r="B15" s="1263"/>
      <c r="C15" s="1263"/>
      <c r="D15" s="1263"/>
      <c r="E15" s="1263"/>
      <c r="F15" s="1263"/>
      <c r="G15" s="1263"/>
      <c r="H15" s="1263"/>
      <c r="I15" s="1263"/>
      <c r="J15" s="1263"/>
      <c r="K15" s="1263"/>
    </row>
    <row r="16" spans="1:12" s="122" customFormat="1">
      <c r="A16" s="1263" t="s">
        <v>169</v>
      </c>
      <c r="B16" s="1263"/>
      <c r="C16" s="1263"/>
      <c r="D16" s="1263"/>
      <c r="E16" s="1263"/>
      <c r="F16" s="1263"/>
      <c r="G16" s="1263"/>
      <c r="H16" s="1263"/>
      <c r="I16" s="1263"/>
      <c r="J16" s="1263"/>
      <c r="K16" s="1263"/>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topLeftCell="A13" workbookViewId="0">
      <selection activeCell="M58" sqref="M58"/>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5"/>
    </row>
    <row r="44" spans="1:7">
      <c r="A44" s="1005" t="s">
        <v>359</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73" t="s">
        <v>87</v>
      </c>
      <c r="B1" s="1273"/>
      <c r="C1" s="1273"/>
      <c r="D1" s="1273"/>
      <c r="E1" s="1273"/>
      <c r="F1" s="1273"/>
      <c r="G1" s="1273"/>
      <c r="H1" s="1273"/>
      <c r="I1" s="1273"/>
      <c r="J1" s="1273"/>
      <c r="K1" s="147"/>
    </row>
    <row r="2" spans="1:11" ht="19.5" thickBot="1">
      <c r="A2" s="1287" t="s">
        <v>341</v>
      </c>
      <c r="B2" s="1288"/>
      <c r="C2" s="1288"/>
      <c r="D2" s="1288"/>
      <c r="E2" s="1288"/>
      <c r="F2" s="1288"/>
      <c r="G2" s="1288"/>
      <c r="H2" s="1288"/>
      <c r="I2" s="1288"/>
      <c r="J2" s="1289"/>
    </row>
    <row r="3" spans="1:11" ht="26.25" thickBot="1">
      <c r="A3" s="754"/>
      <c r="B3" s="852"/>
      <c r="C3" s="853" t="s">
        <v>82</v>
      </c>
      <c r="D3" s="149"/>
      <c r="E3" s="798"/>
      <c r="F3" s="799" t="s">
        <v>327</v>
      </c>
      <c r="G3" s="800" t="s">
        <v>328</v>
      </c>
      <c r="H3" s="801" t="s">
        <v>91</v>
      </c>
      <c r="I3" s="799" t="s">
        <v>329</v>
      </c>
      <c r="J3" s="800" t="s">
        <v>330</v>
      </c>
    </row>
    <row r="4" spans="1:11" ht="27">
      <c r="A4" s="755" t="s">
        <v>73</v>
      </c>
      <c r="B4" s="802" t="s">
        <v>83</v>
      </c>
      <c r="C4" s="803" t="s">
        <v>84</v>
      </c>
      <c r="D4" s="969" t="s">
        <v>85</v>
      </c>
      <c r="E4" s="804" t="s">
        <v>92</v>
      </c>
      <c r="F4" s="805" t="s">
        <v>78</v>
      </c>
      <c r="G4" s="806" t="s">
        <v>69</v>
      </c>
      <c r="H4" s="807" t="s">
        <v>93</v>
      </c>
      <c r="I4" s="150" t="s">
        <v>70</v>
      </c>
      <c r="J4" s="808" t="s">
        <v>92</v>
      </c>
    </row>
    <row r="5" spans="1:11" ht="14.25" thickBot="1">
      <c r="A5" s="151"/>
      <c r="B5" s="935" t="s">
        <v>465</v>
      </c>
      <c r="C5" s="935" t="s">
        <v>465</v>
      </c>
      <c r="D5" s="935" t="s">
        <v>465</v>
      </c>
      <c r="E5" s="809" t="s">
        <v>70</v>
      </c>
      <c r="F5" s="935" t="s">
        <v>465</v>
      </c>
      <c r="G5" s="810" t="s">
        <v>94</v>
      </c>
      <c r="H5" s="811" t="s">
        <v>90</v>
      </c>
      <c r="I5" s="935" t="s">
        <v>465</v>
      </c>
      <c r="J5" s="812" t="s">
        <v>80</v>
      </c>
    </row>
    <row r="6" spans="1:11" ht="16.5" thickBot="1">
      <c r="A6" s="1143" t="s">
        <v>334</v>
      </c>
      <c r="B6" s="1144"/>
      <c r="C6" s="1144"/>
      <c r="D6" s="1144"/>
      <c r="E6" s="1144"/>
      <c r="F6" s="1144"/>
      <c r="G6" s="1144"/>
      <c r="H6" s="1144"/>
      <c r="I6" s="813"/>
      <c r="J6" s="814"/>
    </row>
    <row r="7" spans="1:11" ht="15.75" thickBot="1">
      <c r="A7" s="815" t="s">
        <v>22</v>
      </c>
      <c r="B7" s="816">
        <v>6.3007077112769618</v>
      </c>
      <c r="C7" s="817">
        <v>12163.528400148574</v>
      </c>
      <c r="D7" s="818">
        <v>12406.798968151546</v>
      </c>
      <c r="E7" s="819">
        <v>0.33011170677238688</v>
      </c>
      <c r="F7" s="820">
        <v>318.16741096664788</v>
      </c>
      <c r="G7" s="819">
        <v>0.3241434469900179</v>
      </c>
      <c r="H7" s="819">
        <v>4.2735042735042734</v>
      </c>
      <c r="I7" s="819">
        <v>100</v>
      </c>
      <c r="J7" s="821" t="s">
        <v>23</v>
      </c>
    </row>
    <row r="8" spans="1:11" ht="15">
      <c r="A8" s="822" t="s">
        <v>103</v>
      </c>
      <c r="B8" s="823">
        <v>5.6619047038235299</v>
      </c>
      <c r="C8" s="824">
        <v>10504.461417112301</v>
      </c>
      <c r="D8" s="825">
        <v>10714.550645454547</v>
      </c>
      <c r="E8" s="826">
        <v>-15.567895483154185</v>
      </c>
      <c r="F8" s="827">
        <v>220.01</v>
      </c>
      <c r="G8" s="828">
        <v>-22.658776658073585</v>
      </c>
      <c r="H8" s="828">
        <v>11.111111111111111</v>
      </c>
      <c r="I8" s="828">
        <v>9.4215187488223107E-2</v>
      </c>
      <c r="J8" s="829">
        <v>5.7978576915829749E-3</v>
      </c>
    </row>
    <row r="9" spans="1:11" ht="15">
      <c r="A9" s="830" t="s">
        <v>104</v>
      </c>
      <c r="B9" s="831">
        <v>6.8636431025418485</v>
      </c>
      <c r="C9" s="832">
        <v>12877.379179252999</v>
      </c>
      <c r="D9" s="833">
        <v>13134.926762838058</v>
      </c>
      <c r="E9" s="834">
        <v>0.81259386886481122</v>
      </c>
      <c r="F9" s="835">
        <v>353.02137672090117</v>
      </c>
      <c r="G9" s="836">
        <v>1.1908323026547221</v>
      </c>
      <c r="H9" s="836">
        <v>-3.5722906106685977</v>
      </c>
      <c r="I9" s="836">
        <v>37.638967401545131</v>
      </c>
      <c r="J9" s="837">
        <v>-3.0624767481748805</v>
      </c>
    </row>
    <row r="10" spans="1:11" ht="15">
      <c r="A10" s="830" t="s">
        <v>105</v>
      </c>
      <c r="B10" s="831">
        <v>6.8163505815452607</v>
      </c>
      <c r="C10" s="832">
        <v>12788.650246801615</v>
      </c>
      <c r="D10" s="833">
        <v>13044.423251737648</v>
      </c>
      <c r="E10" s="834">
        <v>1.8731419706649388</v>
      </c>
      <c r="F10" s="835">
        <v>385.90252025202517</v>
      </c>
      <c r="G10" s="836">
        <v>-1.350293452355559</v>
      </c>
      <c r="H10" s="836">
        <v>32.104637336504162</v>
      </c>
      <c r="I10" s="836">
        <v>10.467307329941587</v>
      </c>
      <c r="J10" s="837">
        <v>2.2051990678333251</v>
      </c>
    </row>
    <row r="11" spans="1:11" ht="15">
      <c r="A11" s="830" t="s">
        <v>106</v>
      </c>
      <c r="B11" s="838" t="s">
        <v>100</v>
      </c>
      <c r="C11" s="832" t="s">
        <v>100</v>
      </c>
      <c r="D11" s="833" t="s">
        <v>100</v>
      </c>
      <c r="E11" s="834" t="s">
        <v>100</v>
      </c>
      <c r="F11" s="835" t="s">
        <v>100</v>
      </c>
      <c r="G11" s="836" t="s">
        <v>100</v>
      </c>
      <c r="H11" s="836" t="s">
        <v>100</v>
      </c>
      <c r="I11" s="836" t="s">
        <v>100</v>
      </c>
      <c r="J11" s="837" t="s">
        <v>100</v>
      </c>
    </row>
    <row r="12" spans="1:11" ht="15">
      <c r="A12" s="830" t="s">
        <v>98</v>
      </c>
      <c r="B12" s="831">
        <v>4.907395503697825</v>
      </c>
      <c r="C12" s="832">
        <v>10076.787481925719</v>
      </c>
      <c r="D12" s="833">
        <v>10278.323231564234</v>
      </c>
      <c r="E12" s="834">
        <v>-0.58756157058089664</v>
      </c>
      <c r="F12" s="835">
        <v>274.19318253220234</v>
      </c>
      <c r="G12" s="836">
        <v>-0.70328195967575424</v>
      </c>
      <c r="H12" s="836">
        <v>8.8577291381668957</v>
      </c>
      <c r="I12" s="836">
        <v>29.988694177501412</v>
      </c>
      <c r="J12" s="837">
        <v>1.2628861413485488</v>
      </c>
    </row>
    <row r="13" spans="1:11" ht="15.75" thickBot="1">
      <c r="A13" s="839" t="s">
        <v>107</v>
      </c>
      <c r="B13" s="840">
        <v>6.7305531004111634</v>
      </c>
      <c r="C13" s="841">
        <v>12993.345753689504</v>
      </c>
      <c r="D13" s="842">
        <v>13253.212668763294</v>
      </c>
      <c r="E13" s="843">
        <v>0.44984435760260094</v>
      </c>
      <c r="F13" s="844">
        <v>286.39904967602592</v>
      </c>
      <c r="G13" s="845">
        <v>0.62034770208193291</v>
      </c>
      <c r="H13" s="845">
        <v>2.3430592396109637</v>
      </c>
      <c r="I13" s="845">
        <v>21.810815903523647</v>
      </c>
      <c r="J13" s="846">
        <v>-0.41140631869857458</v>
      </c>
    </row>
    <row r="14" spans="1:11" ht="16.5" thickBot="1">
      <c r="A14" s="1143" t="s">
        <v>331</v>
      </c>
      <c r="B14" s="1144"/>
      <c r="C14" s="1144"/>
      <c r="D14" s="1144"/>
      <c r="E14" s="1144"/>
      <c r="F14" s="1144"/>
      <c r="G14" s="1144"/>
      <c r="H14" s="1144"/>
      <c r="I14" s="813"/>
      <c r="J14" s="814"/>
    </row>
    <row r="15" spans="1:11" ht="15.75" thickBot="1">
      <c r="A15" s="815" t="s">
        <v>22</v>
      </c>
      <c r="B15" s="847">
        <v>6.2440485791327252</v>
      </c>
      <c r="C15" s="848">
        <v>12054.147836163562</v>
      </c>
      <c r="D15" s="849">
        <v>12295.230792886834</v>
      </c>
      <c r="E15" s="819">
        <v>0.7562196592405338</v>
      </c>
      <c r="F15" s="819">
        <v>319.8078353253652</v>
      </c>
      <c r="G15" s="819">
        <v>0.85116549496174665</v>
      </c>
      <c r="H15" s="819">
        <v>7.2649572649572658</v>
      </c>
      <c r="I15" s="819">
        <v>100</v>
      </c>
      <c r="J15" s="821" t="s">
        <v>23</v>
      </c>
    </row>
    <row r="16" spans="1:11" ht="15">
      <c r="A16" s="822" t="s">
        <v>103</v>
      </c>
      <c r="B16" s="823">
        <v>6.3748643595864714</v>
      </c>
      <c r="C16" s="824">
        <v>11827.206604056533</v>
      </c>
      <c r="D16" s="825">
        <v>12063.750736137665</v>
      </c>
      <c r="E16" s="826">
        <v>0.77330509837315309</v>
      </c>
      <c r="F16" s="827">
        <v>249.04761904761904</v>
      </c>
      <c r="G16" s="828">
        <v>4.2573408729974034</v>
      </c>
      <c r="H16" s="828">
        <v>133.33333333333331</v>
      </c>
      <c r="I16" s="828">
        <v>0.25353132922854038</v>
      </c>
      <c r="J16" s="829">
        <v>0.13698121267842384</v>
      </c>
    </row>
    <row r="17" spans="1:10" ht="15">
      <c r="A17" s="830" t="s">
        <v>104</v>
      </c>
      <c r="B17" s="831">
        <v>6.7389283558828907</v>
      </c>
      <c r="C17" s="832">
        <v>12643.392787772778</v>
      </c>
      <c r="D17" s="833">
        <v>12896.260643528234</v>
      </c>
      <c r="E17" s="834">
        <v>0.48657229237329469</v>
      </c>
      <c r="F17" s="835">
        <v>352.94722222222225</v>
      </c>
      <c r="G17" s="836">
        <v>0.9506457778524624</v>
      </c>
      <c r="H17" s="836">
        <v>11.44792002579813</v>
      </c>
      <c r="I17" s="836">
        <v>41.724013038754073</v>
      </c>
      <c r="J17" s="837">
        <v>1.5660228807639172</v>
      </c>
    </row>
    <row r="18" spans="1:10" ht="15">
      <c r="A18" s="830" t="s">
        <v>105</v>
      </c>
      <c r="B18" s="831">
        <v>6.6580328978234915</v>
      </c>
      <c r="C18" s="832">
        <v>12491.618945259832</v>
      </c>
      <c r="D18" s="833">
        <v>12741.451324165029</v>
      </c>
      <c r="E18" s="834">
        <v>0.13564059431123912</v>
      </c>
      <c r="F18" s="835">
        <v>375.85353846153851</v>
      </c>
      <c r="G18" s="836">
        <v>0.70751429978560676</v>
      </c>
      <c r="H18" s="836">
        <v>0.61919504643962853</v>
      </c>
      <c r="I18" s="836">
        <v>7.8473982856452977</v>
      </c>
      <c r="J18" s="837">
        <v>-0.51831008006306867</v>
      </c>
    </row>
    <row r="19" spans="1:10" ht="15">
      <c r="A19" s="830" t="s">
        <v>106</v>
      </c>
      <c r="B19" s="838" t="s">
        <v>100</v>
      </c>
      <c r="C19" s="832" t="s">
        <v>100</v>
      </c>
      <c r="D19" s="833" t="s">
        <v>100</v>
      </c>
      <c r="E19" s="834" t="s">
        <v>100</v>
      </c>
      <c r="F19" s="835" t="s">
        <v>100</v>
      </c>
      <c r="G19" s="836" t="s">
        <v>100</v>
      </c>
      <c r="H19" s="836" t="s">
        <v>100</v>
      </c>
      <c r="I19" s="836" t="s">
        <v>100</v>
      </c>
      <c r="J19" s="837" t="s">
        <v>100</v>
      </c>
    </row>
    <row r="20" spans="1:10" ht="15">
      <c r="A20" s="830" t="s">
        <v>98</v>
      </c>
      <c r="B20" s="831">
        <v>4.9780556896016046</v>
      </c>
      <c r="C20" s="832">
        <v>10221.880266122391</v>
      </c>
      <c r="D20" s="833">
        <v>10426.317871444839</v>
      </c>
      <c r="E20" s="834">
        <v>0.2043588117241063</v>
      </c>
      <c r="F20" s="835">
        <v>283.75161554192232</v>
      </c>
      <c r="G20" s="836">
        <v>0.53860007128353615</v>
      </c>
      <c r="H20" s="836">
        <v>0.20491803278688525</v>
      </c>
      <c r="I20" s="836">
        <v>29.518290474465775</v>
      </c>
      <c r="J20" s="837">
        <v>-2.0797411235658245</v>
      </c>
    </row>
    <row r="21" spans="1:10" ht="15.75" thickBot="1">
      <c r="A21" s="839" t="s">
        <v>107</v>
      </c>
      <c r="B21" s="840">
        <v>6.7202124857454013</v>
      </c>
      <c r="C21" s="841">
        <v>12973.383177114672</v>
      </c>
      <c r="D21" s="842">
        <v>13232.850840656965</v>
      </c>
      <c r="E21" s="843">
        <v>0.29101564802918661</v>
      </c>
      <c r="F21" s="844">
        <v>283.97147866744592</v>
      </c>
      <c r="G21" s="845">
        <v>0.16179170616770747</v>
      </c>
      <c r="H21" s="845">
        <v>12.123197903014416</v>
      </c>
      <c r="I21" s="845">
        <v>20.656766871906314</v>
      </c>
      <c r="J21" s="846">
        <v>0.89504711018655314</v>
      </c>
    </row>
    <row r="22" spans="1:10" ht="16.5" thickBot="1">
      <c r="A22" s="1143" t="s">
        <v>335</v>
      </c>
      <c r="B22" s="1144"/>
      <c r="C22" s="1144"/>
      <c r="D22" s="1144"/>
      <c r="E22" s="1144"/>
      <c r="F22" s="1144"/>
      <c r="G22" s="1144"/>
      <c r="H22" s="1144"/>
      <c r="I22" s="813"/>
      <c r="J22" s="814"/>
    </row>
    <row r="23" spans="1:10" ht="15.75" thickBot="1">
      <c r="A23" s="815" t="s">
        <v>22</v>
      </c>
      <c r="B23" s="847">
        <v>5.5610145458338351</v>
      </c>
      <c r="C23" s="848">
        <v>10735.549316281535</v>
      </c>
      <c r="D23" s="849">
        <v>10950.260302607165</v>
      </c>
      <c r="E23" s="819">
        <v>-0.60104981597692331</v>
      </c>
      <c r="F23" s="819">
        <v>316.07962406015037</v>
      </c>
      <c r="G23" s="819">
        <v>0.87036958154993338</v>
      </c>
      <c r="H23" s="819">
        <v>-2.8487947406866323</v>
      </c>
      <c r="I23" s="819">
        <v>100</v>
      </c>
      <c r="J23" s="821" t="s">
        <v>23</v>
      </c>
    </row>
    <row r="24" spans="1:10" ht="15">
      <c r="A24" s="822" t="s">
        <v>103</v>
      </c>
      <c r="B24" s="850" t="s">
        <v>100</v>
      </c>
      <c r="C24" s="824" t="s">
        <v>100</v>
      </c>
      <c r="D24" s="825" t="s">
        <v>100</v>
      </c>
      <c r="E24" s="826" t="s">
        <v>100</v>
      </c>
      <c r="F24" s="827" t="s">
        <v>100</v>
      </c>
      <c r="G24" s="828" t="s">
        <v>100</v>
      </c>
      <c r="H24" s="851" t="s">
        <v>100</v>
      </c>
      <c r="I24" s="851" t="s">
        <v>100</v>
      </c>
      <c r="J24" s="860" t="s">
        <v>100</v>
      </c>
    </row>
    <row r="25" spans="1:10" ht="15">
      <c r="A25" s="830" t="s">
        <v>104</v>
      </c>
      <c r="B25" s="838">
        <v>6.660781906554873</v>
      </c>
      <c r="C25" s="832">
        <v>12496.776560140474</v>
      </c>
      <c r="D25" s="833">
        <v>12746.712091343283</v>
      </c>
      <c r="E25" s="834">
        <v>2.6525174609042415</v>
      </c>
      <c r="F25" s="835">
        <v>370.85719557195574</v>
      </c>
      <c r="G25" s="836">
        <v>-0.25240055544427897</v>
      </c>
      <c r="H25" s="836">
        <v>32.195121951219512</v>
      </c>
      <c r="I25" s="1082">
        <v>20.375939849624061</v>
      </c>
      <c r="J25" s="1083">
        <v>5.4015059562712491</v>
      </c>
    </row>
    <row r="26" spans="1:10" ht="15">
      <c r="A26" s="830" t="s">
        <v>105</v>
      </c>
      <c r="B26" s="831">
        <v>6.3589729531250017</v>
      </c>
      <c r="C26" s="832">
        <v>11930.53086890244</v>
      </c>
      <c r="D26" s="833">
        <v>12169.141486280489</v>
      </c>
      <c r="E26" s="834">
        <v>-0.65692987908207723</v>
      </c>
      <c r="F26" s="835">
        <v>418.72340425531917</v>
      </c>
      <c r="G26" s="836">
        <v>-1.8414848198454854</v>
      </c>
      <c r="H26" s="836">
        <v>-5.0505050505050502</v>
      </c>
      <c r="I26" s="836">
        <v>7.0676691729323311</v>
      </c>
      <c r="J26" s="837">
        <v>-0.1638867072721979</v>
      </c>
    </row>
    <row r="27" spans="1:10" ht="15">
      <c r="A27" s="830" t="s">
        <v>106</v>
      </c>
      <c r="B27" s="838" t="s">
        <v>100</v>
      </c>
      <c r="C27" s="832" t="s">
        <v>100</v>
      </c>
      <c r="D27" s="833" t="s">
        <v>100</v>
      </c>
      <c r="E27" s="834" t="s">
        <v>100</v>
      </c>
      <c r="F27" s="835" t="s">
        <v>100</v>
      </c>
      <c r="G27" s="836" t="s">
        <v>100</v>
      </c>
      <c r="H27" s="836" t="s">
        <v>100</v>
      </c>
      <c r="I27" s="836" t="s">
        <v>100</v>
      </c>
      <c r="J27" s="837" t="s">
        <v>100</v>
      </c>
    </row>
    <row r="28" spans="1:10" ht="15">
      <c r="A28" s="830" t="s">
        <v>98</v>
      </c>
      <c r="B28" s="838">
        <v>4.60326193886306</v>
      </c>
      <c r="C28" s="832">
        <v>9452.2832420186041</v>
      </c>
      <c r="D28" s="833">
        <v>9641.3289068589766</v>
      </c>
      <c r="E28" s="834">
        <v>-3.9866784581612809</v>
      </c>
      <c r="F28" s="835">
        <v>290.25748031496062</v>
      </c>
      <c r="G28" s="836">
        <v>-6.167056476802503E-2</v>
      </c>
      <c r="H28" s="836">
        <v>-7.9710144927536222</v>
      </c>
      <c r="I28" s="836">
        <v>57.293233082706763</v>
      </c>
      <c r="J28" s="837">
        <v>-3.1888706426402038</v>
      </c>
    </row>
    <row r="29" spans="1:10" ht="15.75" thickBot="1">
      <c r="A29" s="839" t="s">
        <v>107</v>
      </c>
      <c r="B29" s="840">
        <v>6.0827862642152741</v>
      </c>
      <c r="C29" s="841">
        <v>11742.830625898212</v>
      </c>
      <c r="D29" s="842">
        <v>11977.687238416176</v>
      </c>
      <c r="E29" s="843">
        <v>-0.97387348226017689</v>
      </c>
      <c r="F29" s="844">
        <v>292.35172413793106</v>
      </c>
      <c r="G29" s="845">
        <v>-1.0864507673413488</v>
      </c>
      <c r="H29" s="845">
        <v>-14.345991561181433</v>
      </c>
      <c r="I29" s="845">
        <v>15.263157894736842</v>
      </c>
      <c r="J29" s="846">
        <v>-2.0487486063588456</v>
      </c>
    </row>
    <row r="30" spans="1:10" ht="15">
      <c r="A30" s="936" t="s">
        <v>447</v>
      </c>
      <c r="B30" s="122"/>
      <c r="C30" s="122"/>
      <c r="D30" s="122"/>
      <c r="E30" s="122"/>
      <c r="F30" s="122"/>
      <c r="G30" s="122"/>
      <c r="H30" s="122"/>
    </row>
    <row r="31" spans="1:10">
      <c r="A31" s="77" t="s">
        <v>311</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75" t="s">
        <v>60</v>
      </c>
      <c r="C33" s="1276"/>
      <c r="D33" s="1276"/>
      <c r="E33" s="1276"/>
      <c r="F33" s="1276"/>
      <c r="G33" s="1276"/>
      <c r="H33" s="1277"/>
    </row>
    <row r="34" spans="1:8" ht="15.75">
      <c r="A34" s="643" t="s">
        <v>63</v>
      </c>
      <c r="B34" s="1281" t="s">
        <v>64</v>
      </c>
      <c r="C34" s="1282"/>
      <c r="D34" s="1282"/>
      <c r="E34" s="1282"/>
      <c r="F34" s="1282"/>
      <c r="G34" s="1282"/>
      <c r="H34" s="1283"/>
    </row>
    <row r="35" spans="1:8" ht="15.75">
      <c r="A35" s="640" t="s">
        <v>65</v>
      </c>
      <c r="B35" s="1278" t="s">
        <v>66</v>
      </c>
      <c r="C35" s="1279"/>
      <c r="D35" s="1279"/>
      <c r="E35" s="1279"/>
      <c r="F35" s="1279"/>
      <c r="G35" s="1279"/>
      <c r="H35" s="1280"/>
    </row>
    <row r="36" spans="1:8" ht="16.5" thickBot="1">
      <c r="A36" s="641" t="s">
        <v>67</v>
      </c>
      <c r="B36" s="1284" t="s">
        <v>62</v>
      </c>
      <c r="C36" s="1285"/>
      <c r="D36" s="1285"/>
      <c r="E36" s="1285"/>
      <c r="F36" s="1285"/>
      <c r="G36" s="1285"/>
      <c r="H36" s="1286"/>
    </row>
    <row r="37" spans="1:8">
      <c r="A37" s="1274"/>
      <c r="B37" s="1274"/>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O304" sqref="O304"/>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455</v>
      </c>
      <c r="B1" s="756"/>
      <c r="C1" s="757"/>
      <c r="D1" s="757"/>
      <c r="E1" s="867" t="s">
        <v>456</v>
      </c>
      <c r="G1" s="758"/>
      <c r="H1" s="757"/>
      <c r="I1" s="757"/>
      <c r="J1" s="757"/>
      <c r="K1" s="757"/>
    </row>
    <row r="2" spans="1:12" ht="15" customHeight="1" thickBot="1">
      <c r="A2" s="759" t="s">
        <v>339</v>
      </c>
      <c r="B2" s="759"/>
      <c r="C2" s="757"/>
      <c r="D2" s="757"/>
      <c r="E2" s="757"/>
      <c r="F2" s="758"/>
      <c r="G2" s="757"/>
      <c r="H2" s="757"/>
      <c r="I2" s="757"/>
      <c r="J2" s="757"/>
      <c r="K2" s="757"/>
    </row>
    <row r="3" spans="1:12" ht="21" thickBot="1">
      <c r="A3" s="1026" t="s">
        <v>8</v>
      </c>
      <c r="B3" s="1017"/>
      <c r="C3" s="1017"/>
      <c r="D3" s="1017"/>
      <c r="E3" s="1017"/>
      <c r="F3" s="1017"/>
      <c r="G3" s="1017"/>
      <c r="H3" s="1017"/>
      <c r="I3" s="1017"/>
      <c r="J3" s="1017"/>
      <c r="K3" s="1017"/>
      <c r="L3" s="1027"/>
    </row>
    <row r="4" spans="1:12">
      <c r="A4" s="27"/>
      <c r="B4" s="28"/>
      <c r="C4" s="3" t="s">
        <v>9</v>
      </c>
      <c r="D4" s="3"/>
      <c r="E4" s="3"/>
      <c r="F4" s="3"/>
      <c r="G4" s="1018"/>
      <c r="H4" s="1292" t="s">
        <v>10</v>
      </c>
      <c r="I4" s="1293"/>
      <c r="J4" s="1049" t="s">
        <v>11</v>
      </c>
      <c r="K4" s="1019" t="s">
        <v>12</v>
      </c>
      <c r="L4" s="1020"/>
    </row>
    <row r="5" spans="1:12" ht="15.75">
      <c r="A5" s="29" t="s">
        <v>13</v>
      </c>
      <c r="B5" s="30" t="s">
        <v>14</v>
      </c>
      <c r="C5" s="1021" t="s">
        <v>40</v>
      </c>
      <c r="D5" s="1021"/>
      <c r="E5" s="1022" t="s">
        <v>41</v>
      </c>
      <c r="F5" s="1023"/>
      <c r="G5" s="1050"/>
      <c r="H5" s="1290" t="s">
        <v>15</v>
      </c>
      <c r="I5" s="1291"/>
      <c r="J5" s="1051" t="s">
        <v>16</v>
      </c>
      <c r="K5" s="1024" t="s">
        <v>17</v>
      </c>
      <c r="L5" s="1025"/>
    </row>
    <row r="6" spans="1:12" ht="36" customHeight="1" thickBot="1">
      <c r="A6" s="31" t="s">
        <v>18</v>
      </c>
      <c r="B6" s="32" t="s">
        <v>19</v>
      </c>
      <c r="C6" s="935" t="s">
        <v>465</v>
      </c>
      <c r="D6" s="935" t="s">
        <v>457</v>
      </c>
      <c r="E6" s="1012" t="s">
        <v>465</v>
      </c>
      <c r="F6" s="1013" t="s">
        <v>457</v>
      </c>
      <c r="G6" s="1048" t="s">
        <v>20</v>
      </c>
      <c r="H6" s="81" t="s">
        <v>465</v>
      </c>
      <c r="I6" s="949" t="s">
        <v>20</v>
      </c>
      <c r="J6" s="1052" t="s">
        <v>20</v>
      </c>
      <c r="K6" s="1014" t="s">
        <v>465</v>
      </c>
      <c r="L6" s="1053" t="s">
        <v>21</v>
      </c>
    </row>
    <row r="7" spans="1:12" ht="15" thickBot="1">
      <c r="A7" s="33" t="s">
        <v>22</v>
      </c>
      <c r="B7" s="34" t="s">
        <v>23</v>
      </c>
      <c r="C7" s="82">
        <v>12025.170420415214</v>
      </c>
      <c r="D7" s="82">
        <v>11966.564578970185</v>
      </c>
      <c r="E7" s="83">
        <v>12265.673828823517</v>
      </c>
      <c r="F7" s="687">
        <v>12205.895870549588</v>
      </c>
      <c r="G7" s="1054">
        <v>0.48974658564933243</v>
      </c>
      <c r="H7" s="84">
        <v>318.69937203322786</v>
      </c>
      <c r="I7" s="84">
        <v>0.57792095502537066</v>
      </c>
      <c r="J7" s="85">
        <v>4.9398090493980904</v>
      </c>
      <c r="K7" s="84">
        <v>100</v>
      </c>
      <c r="L7" s="1055" t="s">
        <v>23</v>
      </c>
    </row>
    <row r="8" spans="1:12" ht="15" thickBot="1">
      <c r="A8" s="35"/>
      <c r="B8" s="36"/>
      <c r="C8" s="86"/>
      <c r="D8" s="86"/>
      <c r="E8" s="86"/>
      <c r="F8" s="86"/>
      <c r="G8" s="1056"/>
      <c r="H8" s="85"/>
      <c r="I8" s="85"/>
      <c r="J8" s="85"/>
      <c r="K8" s="85"/>
      <c r="L8" s="1057"/>
    </row>
    <row r="9" spans="1:12" ht="15">
      <c r="A9" s="37" t="s">
        <v>108</v>
      </c>
      <c r="B9" s="38" t="s">
        <v>23</v>
      </c>
      <c r="C9" s="87">
        <v>11435.545898978704</v>
      </c>
      <c r="D9" s="87">
        <v>12119.55897964281</v>
      </c>
      <c r="E9" s="88">
        <v>11664.256816958277</v>
      </c>
      <c r="F9" s="88">
        <v>12361.950159235666</v>
      </c>
      <c r="G9" s="1058">
        <v>-5.643877651101346</v>
      </c>
      <c r="H9" s="89">
        <v>239.64516129032259</v>
      </c>
      <c r="I9" s="89">
        <v>-8.4178063475126486</v>
      </c>
      <c r="J9" s="89">
        <v>72.222222222222214</v>
      </c>
      <c r="K9" s="89">
        <v>0.15328322784810125</v>
      </c>
      <c r="L9" s="1059">
        <v>5.9883476914103742E-2</v>
      </c>
    </row>
    <row r="10" spans="1:12" ht="15">
      <c r="A10" s="46" t="s">
        <v>109</v>
      </c>
      <c r="B10" s="90" t="s">
        <v>23</v>
      </c>
      <c r="C10" s="91">
        <v>12758.845955460469</v>
      </c>
      <c r="D10" s="91">
        <v>12676.396868564099</v>
      </c>
      <c r="E10" s="92">
        <v>13014.022874569679</v>
      </c>
      <c r="F10" s="92">
        <v>12929.924805935381</v>
      </c>
      <c r="G10" s="1060">
        <v>0.65041421273921673</v>
      </c>
      <c r="H10" s="93">
        <v>353.5775964775965</v>
      </c>
      <c r="I10" s="93">
        <v>1.0807799440780577</v>
      </c>
      <c r="J10" s="93">
        <v>3.664921465968586</v>
      </c>
      <c r="K10" s="93">
        <v>38.182357594936711</v>
      </c>
      <c r="L10" s="1061">
        <v>-0.469572666582593</v>
      </c>
    </row>
    <row r="11" spans="1:12" ht="15">
      <c r="A11" s="39" t="s">
        <v>110</v>
      </c>
      <c r="B11" s="40" t="s">
        <v>23</v>
      </c>
      <c r="C11" s="94">
        <v>12639.375551379419</v>
      </c>
      <c r="D11" s="94">
        <v>12484.953188311956</v>
      </c>
      <c r="E11" s="95">
        <v>12892.163062407008</v>
      </c>
      <c r="F11" s="95">
        <v>12734.652252078196</v>
      </c>
      <c r="G11" s="1062">
        <v>1.2368677778626163</v>
      </c>
      <c r="H11" s="96">
        <v>384.09191374663072</v>
      </c>
      <c r="I11" s="96">
        <v>-0.51309256772797629</v>
      </c>
      <c r="J11" s="96">
        <v>16.960907944514503</v>
      </c>
      <c r="K11" s="96">
        <v>9.1722705696202524</v>
      </c>
      <c r="L11" s="1063">
        <v>0.94271473732469424</v>
      </c>
    </row>
    <row r="12" spans="1:12" ht="15">
      <c r="A12" s="39" t="s">
        <v>111</v>
      </c>
      <c r="B12" s="40" t="s">
        <v>23</v>
      </c>
      <c r="C12" s="94" t="s">
        <v>100</v>
      </c>
      <c r="D12" s="94" t="s">
        <v>100</v>
      </c>
      <c r="E12" s="95" t="s">
        <v>100</v>
      </c>
      <c r="F12" s="95" t="s">
        <v>100</v>
      </c>
      <c r="G12" s="1062" t="s">
        <v>100</v>
      </c>
      <c r="H12" s="96" t="s">
        <v>100</v>
      </c>
      <c r="I12" s="96" t="s">
        <v>100</v>
      </c>
      <c r="J12" s="96" t="s">
        <v>100</v>
      </c>
      <c r="K12" s="96" t="s">
        <v>100</v>
      </c>
      <c r="L12" s="1063" t="s">
        <v>100</v>
      </c>
    </row>
    <row r="13" spans="1:12" ht="15">
      <c r="A13" s="39" t="s">
        <v>98</v>
      </c>
      <c r="B13" s="40" t="s">
        <v>23</v>
      </c>
      <c r="C13" s="94">
        <v>10055.827347459088</v>
      </c>
      <c r="D13" s="94">
        <v>10121.617237344972</v>
      </c>
      <c r="E13" s="95">
        <v>10256.94389440827</v>
      </c>
      <c r="F13" s="95">
        <v>10324.049582091871</v>
      </c>
      <c r="G13" s="1062">
        <v>-0.64999385318724867</v>
      </c>
      <c r="H13" s="96">
        <v>279.73809076682318</v>
      </c>
      <c r="I13" s="96">
        <v>-0.25323072666059621</v>
      </c>
      <c r="J13" s="96">
        <v>3.1976744186046515</v>
      </c>
      <c r="K13" s="96">
        <v>31.596123417721518</v>
      </c>
      <c r="L13" s="1063">
        <v>-0.53339090357362906</v>
      </c>
    </row>
    <row r="14" spans="1:12" ht="15.75" thickBot="1">
      <c r="A14" s="41" t="s">
        <v>112</v>
      </c>
      <c r="B14" s="42" t="s">
        <v>23</v>
      </c>
      <c r="C14" s="97">
        <v>12922.823224234708</v>
      </c>
      <c r="D14" s="97">
        <v>12869.463139421665</v>
      </c>
      <c r="E14" s="98">
        <v>13181.279688719402</v>
      </c>
      <c r="F14" s="98">
        <v>13126.852402210099</v>
      </c>
      <c r="G14" s="1064">
        <v>0.41462556934165679</v>
      </c>
      <c r="H14" s="99">
        <v>285.75579744439193</v>
      </c>
      <c r="I14" s="99">
        <v>0.28337546237490757</v>
      </c>
      <c r="J14" s="99">
        <v>4.9416439036503599</v>
      </c>
      <c r="K14" s="99">
        <v>20.895965189873415</v>
      </c>
      <c r="L14" s="1065">
        <v>3.6535591741682083E-4</v>
      </c>
    </row>
    <row r="15" spans="1:12" ht="15" thickBot="1">
      <c r="A15" s="35"/>
      <c r="B15" s="43"/>
      <c r="C15" s="86"/>
      <c r="D15" s="86"/>
      <c r="E15" s="86"/>
      <c r="F15" s="86"/>
      <c r="G15" s="1056"/>
      <c r="H15" s="85"/>
      <c r="I15" s="85"/>
      <c r="J15" s="85"/>
      <c r="K15" s="85"/>
      <c r="L15" s="1057"/>
    </row>
    <row r="16" spans="1:12" ht="14.25">
      <c r="A16" s="44" t="s">
        <v>113</v>
      </c>
      <c r="B16" s="45" t="s">
        <v>25</v>
      </c>
      <c r="C16" s="100" t="s">
        <v>254</v>
      </c>
      <c r="D16" s="100" t="s">
        <v>100</v>
      </c>
      <c r="E16" s="101" t="s">
        <v>254</v>
      </c>
      <c r="F16" s="101" t="s">
        <v>100</v>
      </c>
      <c r="G16" s="1066" t="s">
        <v>100</v>
      </c>
      <c r="H16" s="102" t="s">
        <v>254</v>
      </c>
      <c r="I16" s="102" t="s">
        <v>100</v>
      </c>
      <c r="J16" s="103" t="s">
        <v>100</v>
      </c>
      <c r="K16" s="103" t="s">
        <v>100</v>
      </c>
      <c r="L16" s="1067" t="s">
        <v>100</v>
      </c>
    </row>
    <row r="17" spans="1:12" ht="15">
      <c r="A17" s="46" t="s">
        <v>113</v>
      </c>
      <c r="B17" s="47" t="s">
        <v>26</v>
      </c>
      <c r="C17" s="94" t="s">
        <v>254</v>
      </c>
      <c r="D17" s="94" t="s">
        <v>100</v>
      </c>
      <c r="E17" s="95" t="s">
        <v>254</v>
      </c>
      <c r="F17" s="95" t="s">
        <v>100</v>
      </c>
      <c r="G17" s="1062" t="s">
        <v>100</v>
      </c>
      <c r="H17" s="96" t="s">
        <v>254</v>
      </c>
      <c r="I17" s="96" t="s">
        <v>100</v>
      </c>
      <c r="J17" s="104" t="s">
        <v>100</v>
      </c>
      <c r="K17" s="104" t="s">
        <v>100</v>
      </c>
      <c r="L17" s="1068" t="s">
        <v>100</v>
      </c>
    </row>
    <row r="18" spans="1:12" ht="15">
      <c r="A18" s="46" t="s">
        <v>113</v>
      </c>
      <c r="B18" s="47" t="s">
        <v>27</v>
      </c>
      <c r="C18" s="94" t="s">
        <v>100</v>
      </c>
      <c r="D18" s="94" t="s">
        <v>100</v>
      </c>
      <c r="E18" s="95" t="s">
        <v>100</v>
      </c>
      <c r="F18" s="95" t="s">
        <v>100</v>
      </c>
      <c r="G18" s="1062" t="s">
        <v>100</v>
      </c>
      <c r="H18" s="96" t="s">
        <v>100</v>
      </c>
      <c r="I18" s="96" t="s">
        <v>100</v>
      </c>
      <c r="J18" s="104" t="s">
        <v>100</v>
      </c>
      <c r="K18" s="104" t="s">
        <v>100</v>
      </c>
      <c r="L18" s="1068" t="s">
        <v>100</v>
      </c>
    </row>
    <row r="19" spans="1:12" ht="14.25">
      <c r="A19" s="44" t="s">
        <v>113</v>
      </c>
      <c r="B19" s="48" t="s">
        <v>28</v>
      </c>
      <c r="C19" s="105">
        <v>11174.099019607842</v>
      </c>
      <c r="D19" s="105" t="s">
        <v>254</v>
      </c>
      <c r="E19" s="106">
        <v>11397.580999999998</v>
      </c>
      <c r="F19" s="106" t="s">
        <v>254</v>
      </c>
      <c r="G19" s="1069" t="s">
        <v>100</v>
      </c>
      <c r="H19" s="107">
        <v>262.5</v>
      </c>
      <c r="I19" s="107" t="s">
        <v>100</v>
      </c>
      <c r="J19" s="108" t="s">
        <v>100</v>
      </c>
      <c r="K19" s="108" t="s">
        <v>100</v>
      </c>
      <c r="L19" s="1070" t="s">
        <v>100</v>
      </c>
    </row>
    <row r="20" spans="1:12" ht="15">
      <c r="A20" s="46" t="s">
        <v>113</v>
      </c>
      <c r="B20" s="47" t="s">
        <v>29</v>
      </c>
      <c r="C20" s="94" t="s">
        <v>254</v>
      </c>
      <c r="D20" s="94" t="s">
        <v>100</v>
      </c>
      <c r="E20" s="95" t="s">
        <v>254</v>
      </c>
      <c r="F20" s="1261" t="s">
        <v>100</v>
      </c>
      <c r="G20" s="1062" t="s">
        <v>100</v>
      </c>
      <c r="H20" s="96" t="s">
        <v>254</v>
      </c>
      <c r="I20" s="96" t="s">
        <v>100</v>
      </c>
      <c r="J20" s="104" t="s">
        <v>100</v>
      </c>
      <c r="K20" s="104" t="s">
        <v>254</v>
      </c>
      <c r="L20" s="1068" t="s">
        <v>100</v>
      </c>
    </row>
    <row r="21" spans="1:12" ht="15">
      <c r="A21" s="46" t="s">
        <v>113</v>
      </c>
      <c r="B21" s="47" t="s">
        <v>30</v>
      </c>
      <c r="C21" s="94" t="s">
        <v>254</v>
      </c>
      <c r="D21" s="94" t="s">
        <v>254</v>
      </c>
      <c r="E21" s="95" t="s">
        <v>254</v>
      </c>
      <c r="F21" s="95" t="s">
        <v>254</v>
      </c>
      <c r="G21" s="1062" t="s">
        <v>100</v>
      </c>
      <c r="H21" s="96" t="s">
        <v>254</v>
      </c>
      <c r="I21" s="96" t="s">
        <v>100</v>
      </c>
      <c r="J21" s="104" t="s">
        <v>100</v>
      </c>
      <c r="K21" s="104" t="s">
        <v>254</v>
      </c>
      <c r="L21" s="1068" t="s">
        <v>100</v>
      </c>
    </row>
    <row r="22" spans="1:12" ht="14.25">
      <c r="A22" s="44" t="s">
        <v>113</v>
      </c>
      <c r="B22" s="48" t="s">
        <v>31</v>
      </c>
      <c r="C22" s="105">
        <v>11450.51680206192</v>
      </c>
      <c r="D22" s="105">
        <v>11952.17178175618</v>
      </c>
      <c r="E22" s="106">
        <v>11679.52713810316</v>
      </c>
      <c r="F22" s="106">
        <v>12191.215217391304</v>
      </c>
      <c r="G22" s="1069">
        <v>-4.1971868280874771</v>
      </c>
      <c r="H22" s="107">
        <v>231.11538461538461</v>
      </c>
      <c r="I22" s="107">
        <v>-10.682202027821708</v>
      </c>
      <c r="J22" s="108">
        <v>62.5</v>
      </c>
      <c r="K22" s="108">
        <v>0.12856012658227847</v>
      </c>
      <c r="L22" s="1070">
        <v>4.553812575205847E-2</v>
      </c>
    </row>
    <row r="23" spans="1:12" ht="15">
      <c r="A23" s="46" t="s">
        <v>113</v>
      </c>
      <c r="B23" s="47" t="s">
        <v>32</v>
      </c>
      <c r="C23" s="94">
        <v>11322.807843137254</v>
      </c>
      <c r="D23" s="94">
        <v>11926.529411764704</v>
      </c>
      <c r="E23" s="95">
        <v>11549.263999999999</v>
      </c>
      <c r="F23" s="95">
        <v>12165.06</v>
      </c>
      <c r="G23" s="1062">
        <v>-5.062005448390722</v>
      </c>
      <c r="H23" s="96">
        <v>221.3</v>
      </c>
      <c r="I23" s="96">
        <v>-14.588961790814361</v>
      </c>
      <c r="J23" s="104">
        <v>36.363636363636367</v>
      </c>
      <c r="K23" s="104">
        <v>7.4169303797468361E-2</v>
      </c>
      <c r="L23" s="1068">
        <v>1.7091678226692109E-2</v>
      </c>
    </row>
    <row r="24" spans="1:12" ht="15.75" thickBot="1">
      <c r="A24" s="49" t="s">
        <v>113</v>
      </c>
      <c r="B24" s="50" t="s">
        <v>33</v>
      </c>
      <c r="C24" s="109">
        <v>11608.135294117648</v>
      </c>
      <c r="D24" s="109">
        <v>12008.823529411764</v>
      </c>
      <c r="E24" s="110">
        <v>11840.298000000001</v>
      </c>
      <c r="F24" s="110">
        <v>12249</v>
      </c>
      <c r="G24" s="1071">
        <v>-3.3366152338966391</v>
      </c>
      <c r="H24" s="104">
        <v>244.5</v>
      </c>
      <c r="I24" s="104">
        <v>-5.2325581395348841</v>
      </c>
      <c r="J24" s="104">
        <v>120</v>
      </c>
      <c r="K24" s="104">
        <v>5.4390822784810125E-2</v>
      </c>
      <c r="L24" s="1068">
        <v>2.8446447525366368E-2</v>
      </c>
    </row>
    <row r="25" spans="1:12" ht="15" thickBot="1">
      <c r="A25" s="35"/>
      <c r="B25" s="43"/>
      <c r="C25" s="86"/>
      <c r="D25" s="86"/>
      <c r="E25" s="86"/>
      <c r="F25" s="86"/>
      <c r="G25" s="1056"/>
      <c r="H25" s="85"/>
      <c r="I25" s="85"/>
      <c r="J25" s="85"/>
      <c r="K25" s="85"/>
      <c r="L25" s="1057"/>
    </row>
    <row r="26" spans="1:12" ht="14.25">
      <c r="A26" s="44" t="s">
        <v>114</v>
      </c>
      <c r="B26" s="45" t="s">
        <v>25</v>
      </c>
      <c r="C26" s="100">
        <v>13488.051258053649</v>
      </c>
      <c r="D26" s="100">
        <v>13426.977096925997</v>
      </c>
      <c r="E26" s="101">
        <v>13757.812283214722</v>
      </c>
      <c r="F26" s="101">
        <v>13695.516638864518</v>
      </c>
      <c r="G26" s="1066">
        <v>0.45486158713738939</v>
      </c>
      <c r="H26" s="102">
        <v>415.43333333333334</v>
      </c>
      <c r="I26" s="102">
        <v>0.98383177782320563</v>
      </c>
      <c r="J26" s="103">
        <v>12.738853503184714</v>
      </c>
      <c r="K26" s="103">
        <v>2.62559335443038</v>
      </c>
      <c r="L26" s="1067">
        <v>0.18163320499077829</v>
      </c>
    </row>
    <row r="27" spans="1:12" ht="15">
      <c r="A27" s="46" t="s">
        <v>114</v>
      </c>
      <c r="B27" s="47" t="s">
        <v>26</v>
      </c>
      <c r="C27" s="94">
        <v>13582.661764705883</v>
      </c>
      <c r="D27" s="94">
        <v>13569.896078431371</v>
      </c>
      <c r="E27" s="95">
        <v>13854.315000000001</v>
      </c>
      <c r="F27" s="95">
        <v>13841.294</v>
      </c>
      <c r="G27" s="1062">
        <v>9.407357433488979E-2</v>
      </c>
      <c r="H27" s="96">
        <v>410.3</v>
      </c>
      <c r="I27" s="96">
        <v>0.86037364798426752</v>
      </c>
      <c r="J27" s="104">
        <v>13.826366559485532</v>
      </c>
      <c r="K27" s="104">
        <v>1.7503955696202531</v>
      </c>
      <c r="L27" s="1068">
        <v>0.13665542848285184</v>
      </c>
    </row>
    <row r="28" spans="1:12" ht="15">
      <c r="A28" s="46" t="s">
        <v>114</v>
      </c>
      <c r="B28" s="47" t="s">
        <v>27</v>
      </c>
      <c r="C28" s="94">
        <v>13305.660784313724</v>
      </c>
      <c r="D28" s="94">
        <v>13158.079411764706</v>
      </c>
      <c r="E28" s="95">
        <v>13571.773999999999</v>
      </c>
      <c r="F28" s="95">
        <v>13421.241</v>
      </c>
      <c r="G28" s="1062">
        <v>1.1216026893489166</v>
      </c>
      <c r="H28" s="96">
        <v>425.7</v>
      </c>
      <c r="I28" s="96">
        <v>1.2847965738757976</v>
      </c>
      <c r="J28" s="104">
        <v>10.625</v>
      </c>
      <c r="K28" s="104">
        <v>0.87519778481012656</v>
      </c>
      <c r="L28" s="1068">
        <v>4.4977776507926337E-2</v>
      </c>
    </row>
    <row r="29" spans="1:12" ht="14.25">
      <c r="A29" s="44" t="s">
        <v>114</v>
      </c>
      <c r="B29" s="48" t="s">
        <v>28</v>
      </c>
      <c r="C29" s="105">
        <v>12916.124764187363</v>
      </c>
      <c r="D29" s="105">
        <v>12929.182522340687</v>
      </c>
      <c r="E29" s="106">
        <v>13174.447259471111</v>
      </c>
      <c r="F29" s="106">
        <v>13187.7661727875</v>
      </c>
      <c r="G29" s="1069">
        <v>-0.10099446063785869</v>
      </c>
      <c r="H29" s="107">
        <v>377.43305594082295</v>
      </c>
      <c r="I29" s="107">
        <v>0.25492531190639534</v>
      </c>
      <c r="J29" s="108">
        <v>3.9404132628543969</v>
      </c>
      <c r="K29" s="108">
        <v>10.695213607594937</v>
      </c>
      <c r="L29" s="1070">
        <v>-0.10283537538555265</v>
      </c>
    </row>
    <row r="30" spans="1:12" ht="15">
      <c r="A30" s="46" t="s">
        <v>114</v>
      </c>
      <c r="B30" s="47" t="s">
        <v>29</v>
      </c>
      <c r="C30" s="94">
        <v>12975.016666666666</v>
      </c>
      <c r="D30" s="94">
        <v>13102.279411764706</v>
      </c>
      <c r="E30" s="95">
        <v>13234.517</v>
      </c>
      <c r="F30" s="95">
        <v>13364.325000000001</v>
      </c>
      <c r="G30" s="1062">
        <v>-0.97130232914869175</v>
      </c>
      <c r="H30" s="96">
        <v>366.3</v>
      </c>
      <c r="I30" s="96">
        <v>0.52140504939627719</v>
      </c>
      <c r="J30" s="104">
        <v>3.9232781168265043</v>
      </c>
      <c r="K30" s="104">
        <v>5.893987341772152</v>
      </c>
      <c r="L30" s="1068">
        <v>-5.7652342744244578E-2</v>
      </c>
    </row>
    <row r="31" spans="1:12" ht="15">
      <c r="A31" s="46" t="s">
        <v>114</v>
      </c>
      <c r="B31" s="47" t="s">
        <v>30</v>
      </c>
      <c r="C31" s="94">
        <v>12848.410784313726</v>
      </c>
      <c r="D31" s="94">
        <v>12731.223529411764</v>
      </c>
      <c r="E31" s="95">
        <v>13105.379000000001</v>
      </c>
      <c r="F31" s="95">
        <v>12985.848</v>
      </c>
      <c r="G31" s="1062">
        <v>0.92047126995480655</v>
      </c>
      <c r="H31" s="96">
        <v>391.1</v>
      </c>
      <c r="I31" s="96">
        <v>-5.1111679018652857E-2</v>
      </c>
      <c r="J31" s="104">
        <v>3.9614561027837261</v>
      </c>
      <c r="K31" s="104">
        <v>4.8012262658227849</v>
      </c>
      <c r="L31" s="1068">
        <v>-4.5183032641308074E-2</v>
      </c>
    </row>
    <row r="32" spans="1:12" ht="14.25">
      <c r="A32" s="44" t="s">
        <v>114</v>
      </c>
      <c r="B32" s="48" t="s">
        <v>31</v>
      </c>
      <c r="C32" s="105">
        <v>12588.027806079324</v>
      </c>
      <c r="D32" s="105">
        <v>12465.50605346812</v>
      </c>
      <c r="E32" s="106">
        <v>12839.78836220091</v>
      </c>
      <c r="F32" s="106">
        <v>12714.816174537482</v>
      </c>
      <c r="G32" s="1069">
        <v>0.98288631111864666</v>
      </c>
      <c r="H32" s="107">
        <v>336.78269689737471</v>
      </c>
      <c r="I32" s="107">
        <v>1.2767088087635052</v>
      </c>
      <c r="J32" s="108">
        <v>2.6751072084949969</v>
      </c>
      <c r="K32" s="108">
        <v>24.861550632911392</v>
      </c>
      <c r="L32" s="1070">
        <v>-0.54837049618781819</v>
      </c>
    </row>
    <row r="33" spans="1:12" ht="15">
      <c r="A33" s="46" t="s">
        <v>114</v>
      </c>
      <c r="B33" s="47" t="s">
        <v>32</v>
      </c>
      <c r="C33" s="94">
        <v>12613.554901960782</v>
      </c>
      <c r="D33" s="94">
        <v>12493.273529411763</v>
      </c>
      <c r="E33" s="95">
        <v>12865.825999999999</v>
      </c>
      <c r="F33" s="95">
        <v>12743.138999999999</v>
      </c>
      <c r="G33" s="1062">
        <v>0.96276906341522217</v>
      </c>
      <c r="H33" s="96">
        <v>327.10000000000002</v>
      </c>
      <c r="I33" s="96">
        <v>1.1440940012368725</v>
      </c>
      <c r="J33" s="104">
        <v>-4.2229729729729728</v>
      </c>
      <c r="K33" s="104">
        <v>14.01799841772152</v>
      </c>
      <c r="L33" s="1068">
        <v>-1.3410717358691802</v>
      </c>
    </row>
    <row r="34" spans="1:12" ht="15.75" thickBot="1">
      <c r="A34" s="49" t="s">
        <v>114</v>
      </c>
      <c r="B34" s="50" t="s">
        <v>33</v>
      </c>
      <c r="C34" s="109">
        <v>12557.12156862745</v>
      </c>
      <c r="D34" s="109">
        <v>12425.902941176471</v>
      </c>
      <c r="E34" s="110">
        <v>12808.263999999999</v>
      </c>
      <c r="F34" s="110">
        <v>12674.421</v>
      </c>
      <c r="G34" s="1071">
        <v>1.0560087912497063</v>
      </c>
      <c r="H34" s="104">
        <v>349.3</v>
      </c>
      <c r="I34" s="104">
        <v>0.8080808080808114</v>
      </c>
      <c r="J34" s="104">
        <v>13.216313887454827</v>
      </c>
      <c r="K34" s="104">
        <v>10.843552215189874</v>
      </c>
      <c r="L34" s="1068">
        <v>0.79270123968136375</v>
      </c>
    </row>
    <row r="35" spans="1:12" ht="15.75" thickBot="1">
      <c r="A35" s="51"/>
      <c r="B35" s="52"/>
      <c r="C35" s="111"/>
      <c r="D35" s="111"/>
      <c r="E35" s="111"/>
      <c r="F35" s="111"/>
      <c r="G35" s="1072"/>
      <c r="H35" s="112"/>
      <c r="I35" s="112"/>
      <c r="J35" s="112"/>
      <c r="K35" s="112"/>
      <c r="L35" s="1073"/>
    </row>
    <row r="36" spans="1:12" ht="15">
      <c r="A36" s="46" t="s">
        <v>115</v>
      </c>
      <c r="B36" s="53" t="s">
        <v>30</v>
      </c>
      <c r="C36" s="113">
        <v>12853.857843137253</v>
      </c>
      <c r="D36" s="113">
        <v>12592.75</v>
      </c>
      <c r="E36" s="114">
        <v>13110.934999999999</v>
      </c>
      <c r="F36" s="114">
        <v>12844.605</v>
      </c>
      <c r="G36" s="1074">
        <v>2.0734775417383404</v>
      </c>
      <c r="H36" s="115">
        <v>404.9</v>
      </c>
      <c r="I36" s="115">
        <v>-1.0266438523588475</v>
      </c>
      <c r="J36" s="115">
        <v>1.7475728155339807</v>
      </c>
      <c r="K36" s="115">
        <v>2.5909810126582276</v>
      </c>
      <c r="L36" s="1075">
        <v>-8.1289639064479058E-2</v>
      </c>
    </row>
    <row r="37" spans="1:12" ht="15.75" thickBot="1">
      <c r="A37" s="49" t="s">
        <v>115</v>
      </c>
      <c r="B37" s="50" t="s">
        <v>33</v>
      </c>
      <c r="C37" s="109">
        <v>12548.413725490196</v>
      </c>
      <c r="D37" s="109">
        <v>12428.40294117647</v>
      </c>
      <c r="E37" s="110">
        <v>12799.382</v>
      </c>
      <c r="F37" s="110">
        <v>12676.971</v>
      </c>
      <c r="G37" s="1071">
        <v>0.96561710206641682</v>
      </c>
      <c r="H37" s="104">
        <v>375.9</v>
      </c>
      <c r="I37" s="104">
        <v>0.23999999999999394</v>
      </c>
      <c r="J37" s="104">
        <v>24.276377217553687</v>
      </c>
      <c r="K37" s="104">
        <v>6.5812895569620249</v>
      </c>
      <c r="L37" s="1068">
        <v>1.0240043763891729</v>
      </c>
    </row>
    <row r="38" spans="1:12" ht="15.75" thickBot="1">
      <c r="A38" s="51"/>
      <c r="B38" s="52"/>
      <c r="C38" s="111"/>
      <c r="D38" s="111"/>
      <c r="E38" s="111"/>
      <c r="F38" s="111"/>
      <c r="G38" s="1072"/>
      <c r="H38" s="112"/>
      <c r="I38" s="112"/>
      <c r="J38" s="112"/>
      <c r="K38" s="112"/>
      <c r="L38" s="1073"/>
    </row>
    <row r="39" spans="1:12" ht="14.25">
      <c r="A39" s="44" t="s">
        <v>116</v>
      </c>
      <c r="B39" s="45" t="s">
        <v>25</v>
      </c>
      <c r="C39" s="100" t="s">
        <v>100</v>
      </c>
      <c r="D39" s="100" t="s">
        <v>100</v>
      </c>
      <c r="E39" s="101" t="s">
        <v>100</v>
      </c>
      <c r="F39" s="101" t="s">
        <v>100</v>
      </c>
      <c r="G39" s="1066" t="s">
        <v>100</v>
      </c>
      <c r="H39" s="102" t="s">
        <v>100</v>
      </c>
      <c r="I39" s="102" t="s">
        <v>100</v>
      </c>
      <c r="J39" s="103" t="s">
        <v>100</v>
      </c>
      <c r="K39" s="103" t="s">
        <v>100</v>
      </c>
      <c r="L39" s="1067" t="s">
        <v>100</v>
      </c>
    </row>
    <row r="40" spans="1:12" ht="15">
      <c r="A40" s="39" t="s">
        <v>116</v>
      </c>
      <c r="B40" s="47" t="s">
        <v>26</v>
      </c>
      <c r="C40" s="94" t="s">
        <v>100</v>
      </c>
      <c r="D40" s="94" t="s">
        <v>100</v>
      </c>
      <c r="E40" s="95" t="s">
        <v>100</v>
      </c>
      <c r="F40" s="95" t="s">
        <v>100</v>
      </c>
      <c r="G40" s="1062" t="s">
        <v>100</v>
      </c>
      <c r="H40" s="96" t="s">
        <v>100</v>
      </c>
      <c r="I40" s="96" t="s">
        <v>100</v>
      </c>
      <c r="J40" s="104" t="s">
        <v>100</v>
      </c>
      <c r="K40" s="104" t="s">
        <v>100</v>
      </c>
      <c r="L40" s="1068" t="s">
        <v>100</v>
      </c>
    </row>
    <row r="41" spans="1:12" ht="15">
      <c r="A41" s="39" t="s">
        <v>116</v>
      </c>
      <c r="B41" s="47" t="s">
        <v>27</v>
      </c>
      <c r="C41" s="94" t="s">
        <v>100</v>
      </c>
      <c r="D41" s="94" t="s">
        <v>100</v>
      </c>
      <c r="E41" s="95" t="s">
        <v>100</v>
      </c>
      <c r="F41" s="95" t="s">
        <v>100</v>
      </c>
      <c r="G41" s="1062" t="s">
        <v>100</v>
      </c>
      <c r="H41" s="96" t="s">
        <v>100</v>
      </c>
      <c r="I41" s="96" t="s">
        <v>100</v>
      </c>
      <c r="J41" s="104" t="s">
        <v>100</v>
      </c>
      <c r="K41" s="104" t="s">
        <v>100</v>
      </c>
      <c r="L41" s="1068" t="s">
        <v>100</v>
      </c>
    </row>
    <row r="42" spans="1:12" ht="15">
      <c r="A42" s="39" t="s">
        <v>116</v>
      </c>
      <c r="B42" s="47" t="s">
        <v>34</v>
      </c>
      <c r="C42" s="94" t="s">
        <v>100</v>
      </c>
      <c r="D42" s="94" t="s">
        <v>100</v>
      </c>
      <c r="E42" s="95" t="s">
        <v>100</v>
      </c>
      <c r="F42" s="95" t="s">
        <v>100</v>
      </c>
      <c r="G42" s="1062" t="s">
        <v>100</v>
      </c>
      <c r="H42" s="96" t="s">
        <v>100</v>
      </c>
      <c r="I42" s="96" t="s">
        <v>100</v>
      </c>
      <c r="J42" s="104" t="s">
        <v>100</v>
      </c>
      <c r="K42" s="104" t="s">
        <v>100</v>
      </c>
      <c r="L42" s="1068" t="s">
        <v>100</v>
      </c>
    </row>
    <row r="43" spans="1:12" ht="14.25">
      <c r="A43" s="54" t="s">
        <v>116</v>
      </c>
      <c r="B43" s="48" t="s">
        <v>28</v>
      </c>
      <c r="C43" s="105" t="s">
        <v>100</v>
      </c>
      <c r="D43" s="105" t="s">
        <v>100</v>
      </c>
      <c r="E43" s="106" t="s">
        <v>100</v>
      </c>
      <c r="F43" s="106" t="s">
        <v>100</v>
      </c>
      <c r="G43" s="1069" t="s">
        <v>100</v>
      </c>
      <c r="H43" s="107" t="s">
        <v>100</v>
      </c>
      <c r="I43" s="107" t="s">
        <v>100</v>
      </c>
      <c r="J43" s="108" t="s">
        <v>100</v>
      </c>
      <c r="K43" s="108" t="s">
        <v>100</v>
      </c>
      <c r="L43" s="1070" t="s">
        <v>100</v>
      </c>
    </row>
    <row r="44" spans="1:12" ht="15">
      <c r="A44" s="39" t="s">
        <v>116</v>
      </c>
      <c r="B44" s="47" t="s">
        <v>30</v>
      </c>
      <c r="C44" s="94" t="s">
        <v>100</v>
      </c>
      <c r="D44" s="94" t="s">
        <v>100</v>
      </c>
      <c r="E44" s="95" t="s">
        <v>100</v>
      </c>
      <c r="F44" s="95" t="s">
        <v>100</v>
      </c>
      <c r="G44" s="1062" t="s">
        <v>100</v>
      </c>
      <c r="H44" s="96" t="s">
        <v>100</v>
      </c>
      <c r="I44" s="96" t="s">
        <v>100</v>
      </c>
      <c r="J44" s="104" t="s">
        <v>100</v>
      </c>
      <c r="K44" s="104" t="s">
        <v>100</v>
      </c>
      <c r="L44" s="1068" t="s">
        <v>100</v>
      </c>
    </row>
    <row r="45" spans="1:12" ht="15">
      <c r="A45" s="39" t="s">
        <v>116</v>
      </c>
      <c r="B45" s="47" t="s">
        <v>35</v>
      </c>
      <c r="C45" s="94" t="s">
        <v>100</v>
      </c>
      <c r="D45" s="94" t="s">
        <v>100</v>
      </c>
      <c r="E45" s="95" t="s">
        <v>100</v>
      </c>
      <c r="F45" s="95" t="s">
        <v>100</v>
      </c>
      <c r="G45" s="1062" t="s">
        <v>100</v>
      </c>
      <c r="H45" s="96" t="s">
        <v>100</v>
      </c>
      <c r="I45" s="96" t="s">
        <v>100</v>
      </c>
      <c r="J45" s="104" t="s">
        <v>100</v>
      </c>
      <c r="K45" s="104" t="s">
        <v>100</v>
      </c>
      <c r="L45" s="1068" t="s">
        <v>100</v>
      </c>
    </row>
    <row r="46" spans="1:12" ht="14.25">
      <c r="A46" s="54" t="s">
        <v>116</v>
      </c>
      <c r="B46" s="48" t="s">
        <v>31</v>
      </c>
      <c r="C46" s="105" t="s">
        <v>100</v>
      </c>
      <c r="D46" s="105" t="s">
        <v>100</v>
      </c>
      <c r="E46" s="106" t="s">
        <v>100</v>
      </c>
      <c r="F46" s="106" t="s">
        <v>100</v>
      </c>
      <c r="G46" s="1069" t="s">
        <v>100</v>
      </c>
      <c r="H46" s="107" t="s">
        <v>100</v>
      </c>
      <c r="I46" s="107" t="s">
        <v>100</v>
      </c>
      <c r="J46" s="108" t="s">
        <v>100</v>
      </c>
      <c r="K46" s="108" t="s">
        <v>100</v>
      </c>
      <c r="L46" s="1070" t="s">
        <v>100</v>
      </c>
    </row>
    <row r="47" spans="1:12" ht="15">
      <c r="A47" s="39" t="s">
        <v>116</v>
      </c>
      <c r="B47" s="47" t="s">
        <v>33</v>
      </c>
      <c r="C47" s="94" t="s">
        <v>100</v>
      </c>
      <c r="D47" s="94" t="s">
        <v>100</v>
      </c>
      <c r="E47" s="95" t="s">
        <v>100</v>
      </c>
      <c r="F47" s="95" t="s">
        <v>100</v>
      </c>
      <c r="G47" s="1062" t="s">
        <v>100</v>
      </c>
      <c r="H47" s="96" t="s">
        <v>100</v>
      </c>
      <c r="I47" s="96" t="s">
        <v>100</v>
      </c>
      <c r="J47" s="104" t="s">
        <v>100</v>
      </c>
      <c r="K47" s="104" t="s">
        <v>100</v>
      </c>
      <c r="L47" s="1068" t="s">
        <v>100</v>
      </c>
    </row>
    <row r="48" spans="1:12" ht="15.75" thickBot="1">
      <c r="A48" s="55" t="s">
        <v>116</v>
      </c>
      <c r="B48" s="47" t="s">
        <v>36</v>
      </c>
      <c r="C48" s="109" t="s">
        <v>100</v>
      </c>
      <c r="D48" s="109" t="s">
        <v>100</v>
      </c>
      <c r="E48" s="110" t="s">
        <v>100</v>
      </c>
      <c r="F48" s="110" t="s">
        <v>100</v>
      </c>
      <c r="G48" s="1071" t="s">
        <v>100</v>
      </c>
      <c r="H48" s="104" t="s">
        <v>100</v>
      </c>
      <c r="I48" s="104" t="s">
        <v>100</v>
      </c>
      <c r="J48" s="104" t="s">
        <v>100</v>
      </c>
      <c r="K48" s="104" t="s">
        <v>100</v>
      </c>
      <c r="L48" s="1068" t="s">
        <v>100</v>
      </c>
    </row>
    <row r="49" spans="1:12" ht="15.75" thickBot="1">
      <c r="A49" s="51"/>
      <c r="B49" s="52"/>
      <c r="C49" s="111"/>
      <c r="D49" s="111"/>
      <c r="E49" s="111"/>
      <c r="F49" s="111"/>
      <c r="G49" s="1072"/>
      <c r="H49" s="112"/>
      <c r="I49" s="112"/>
      <c r="J49" s="112"/>
      <c r="K49" s="112"/>
      <c r="L49" s="1073"/>
    </row>
    <row r="50" spans="1:12" ht="14.25">
      <c r="A50" s="44" t="s">
        <v>24</v>
      </c>
      <c r="B50" s="45" t="s">
        <v>28</v>
      </c>
      <c r="C50" s="100">
        <v>11182.029152878455</v>
      </c>
      <c r="D50" s="100">
        <v>11159.560239168028</v>
      </c>
      <c r="E50" s="101">
        <v>11405.669735936024</v>
      </c>
      <c r="F50" s="101">
        <v>11382.751443951389</v>
      </c>
      <c r="G50" s="1066">
        <v>0.2013422861553715</v>
      </c>
      <c r="H50" s="102">
        <v>347.59189189189192</v>
      </c>
      <c r="I50" s="102">
        <v>0.77789310841923598</v>
      </c>
      <c r="J50" s="103">
        <v>-9.9130434782608692</v>
      </c>
      <c r="K50" s="103">
        <v>2.5613132911392404</v>
      </c>
      <c r="L50" s="1067">
        <v>-0.42228986369679111</v>
      </c>
    </row>
    <row r="51" spans="1:12" ht="15">
      <c r="A51" s="46" t="s">
        <v>24</v>
      </c>
      <c r="B51" s="47" t="s">
        <v>29</v>
      </c>
      <c r="C51" s="94">
        <v>10982.277450980393</v>
      </c>
      <c r="D51" s="94">
        <v>10875.162745098038</v>
      </c>
      <c r="E51" s="95">
        <v>11201.923000000001</v>
      </c>
      <c r="F51" s="95">
        <v>11092.665999999999</v>
      </c>
      <c r="G51" s="1062">
        <v>0.98494807289790776</v>
      </c>
      <c r="H51" s="96">
        <v>316.10000000000002</v>
      </c>
      <c r="I51" s="96">
        <v>-0.69117185045554141</v>
      </c>
      <c r="J51" s="104">
        <v>-30.833333333333336</v>
      </c>
      <c r="K51" s="104">
        <v>0.41040348101265822</v>
      </c>
      <c r="L51" s="1068">
        <v>-0.21226152521399178</v>
      </c>
    </row>
    <row r="52" spans="1:12" ht="15">
      <c r="A52" s="46" t="s">
        <v>24</v>
      </c>
      <c r="B52" s="47" t="s">
        <v>30</v>
      </c>
      <c r="C52" s="94">
        <v>11061.993137254902</v>
      </c>
      <c r="D52" s="94">
        <v>11068.761764705883</v>
      </c>
      <c r="E52" s="95">
        <v>11283.233</v>
      </c>
      <c r="F52" s="95">
        <v>11290.137000000001</v>
      </c>
      <c r="G52" s="1062">
        <v>-6.1150719428829339E-2</v>
      </c>
      <c r="H52" s="96">
        <v>342</v>
      </c>
      <c r="I52" s="96">
        <v>0.11709601873535634</v>
      </c>
      <c r="J52" s="104">
        <v>-6.8181818181818175</v>
      </c>
      <c r="K52" s="104">
        <v>1.2163765822784811</v>
      </c>
      <c r="L52" s="1068">
        <v>-0.15348643142014895</v>
      </c>
    </row>
    <row r="53" spans="1:12" ht="15">
      <c r="A53" s="46" t="s">
        <v>24</v>
      </c>
      <c r="B53" s="47" t="s">
        <v>35</v>
      </c>
      <c r="C53" s="94">
        <v>11402.165686274509</v>
      </c>
      <c r="D53" s="94">
        <v>11431.954901960784</v>
      </c>
      <c r="E53" s="95">
        <v>11630.209000000001</v>
      </c>
      <c r="F53" s="95">
        <v>11660.593999999999</v>
      </c>
      <c r="G53" s="1062">
        <v>-0.26057849197046395</v>
      </c>
      <c r="H53" s="96">
        <v>368.7</v>
      </c>
      <c r="I53" s="96">
        <v>0.68268705625341342</v>
      </c>
      <c r="J53" s="104">
        <v>-1.0471204188481675</v>
      </c>
      <c r="K53" s="104">
        <v>0.93453322784810122</v>
      </c>
      <c r="L53" s="1068">
        <v>-5.6541907062650054E-2</v>
      </c>
    </row>
    <row r="54" spans="1:12" ht="14.25">
      <c r="A54" s="44" t="s">
        <v>24</v>
      </c>
      <c r="B54" s="48" t="s">
        <v>31</v>
      </c>
      <c r="C54" s="105">
        <v>10492.992894906802</v>
      </c>
      <c r="D54" s="105">
        <v>10486.328040989842</v>
      </c>
      <c r="E54" s="106">
        <v>10702.852752804938</v>
      </c>
      <c r="F54" s="106">
        <v>10696.054601809639</v>
      </c>
      <c r="G54" s="1069">
        <v>6.3557556953277153E-2</v>
      </c>
      <c r="H54" s="107">
        <v>295.7142675806042</v>
      </c>
      <c r="I54" s="107">
        <v>0.31553044934320318</v>
      </c>
      <c r="J54" s="108">
        <v>0.63873275421563613</v>
      </c>
      <c r="K54" s="108">
        <v>19.476859177215189</v>
      </c>
      <c r="L54" s="1070">
        <v>-0.83239777587737862</v>
      </c>
    </row>
    <row r="55" spans="1:12" ht="15">
      <c r="A55" s="46" t="s">
        <v>24</v>
      </c>
      <c r="B55" s="47" t="s">
        <v>32</v>
      </c>
      <c r="C55" s="94">
        <v>10216.236274509803</v>
      </c>
      <c r="D55" s="94">
        <v>10171.177450980393</v>
      </c>
      <c r="E55" s="95">
        <v>10420.561</v>
      </c>
      <c r="F55" s="95">
        <v>10374.601000000001</v>
      </c>
      <c r="G55" s="1062">
        <v>0.4430049888183567</v>
      </c>
      <c r="H55" s="96">
        <v>270.10000000000002</v>
      </c>
      <c r="I55" s="96">
        <v>-0.29531192321888322</v>
      </c>
      <c r="J55" s="104">
        <v>-8.6206896551724146</v>
      </c>
      <c r="K55" s="104">
        <v>7.0757515822784809</v>
      </c>
      <c r="L55" s="1068">
        <v>-1.0500267489793034</v>
      </c>
    </row>
    <row r="56" spans="1:12" ht="15">
      <c r="A56" s="46" t="s">
        <v>24</v>
      </c>
      <c r="B56" s="47" t="s">
        <v>33</v>
      </c>
      <c r="C56" s="94">
        <v>10538.65294117647</v>
      </c>
      <c r="D56" s="94">
        <v>10593.275490196078</v>
      </c>
      <c r="E56" s="95">
        <v>10749.425999999999</v>
      </c>
      <c r="F56" s="95">
        <v>10805.141</v>
      </c>
      <c r="G56" s="1062">
        <v>-0.51563417821202095</v>
      </c>
      <c r="H56" s="96">
        <v>303.3</v>
      </c>
      <c r="I56" s="96">
        <v>0.43046357615894421</v>
      </c>
      <c r="J56" s="104">
        <v>4.8039757040309228</v>
      </c>
      <c r="K56" s="104">
        <v>9.3848892405063289</v>
      </c>
      <c r="L56" s="1068">
        <v>-1.2163478464199073E-2</v>
      </c>
    </row>
    <row r="57" spans="1:12" ht="15">
      <c r="A57" s="46" t="s">
        <v>24</v>
      </c>
      <c r="B57" s="47" t="s">
        <v>36</v>
      </c>
      <c r="C57" s="94">
        <v>10891.13725490196</v>
      </c>
      <c r="D57" s="94">
        <v>10897.982352941175</v>
      </c>
      <c r="E57" s="95">
        <v>11108.96</v>
      </c>
      <c r="F57" s="95">
        <v>11115.941999999999</v>
      </c>
      <c r="G57" s="1062">
        <v>-6.2810691167693847E-2</v>
      </c>
      <c r="H57" s="96">
        <v>332.2</v>
      </c>
      <c r="I57" s="96">
        <v>-2.32284622169951</v>
      </c>
      <c r="J57" s="104">
        <v>13.594040968342643</v>
      </c>
      <c r="K57" s="104">
        <v>3.01621835443038</v>
      </c>
      <c r="L57" s="1068">
        <v>0.22979245156612071</v>
      </c>
    </row>
    <row r="58" spans="1:12" ht="14.25">
      <c r="A58" s="44" t="s">
        <v>24</v>
      </c>
      <c r="B58" s="48" t="s">
        <v>37</v>
      </c>
      <c r="C58" s="105">
        <v>8447.2481286925831</v>
      </c>
      <c r="D58" s="105">
        <v>8491.4270808593992</v>
      </c>
      <c r="E58" s="106">
        <v>8616.1930912664357</v>
      </c>
      <c r="F58" s="106">
        <v>8661.2556224765867</v>
      </c>
      <c r="G58" s="1069">
        <v>-0.52027711886496597</v>
      </c>
      <c r="H58" s="107">
        <v>228.99912053802382</v>
      </c>
      <c r="I58" s="107">
        <v>1.4456549149007227</v>
      </c>
      <c r="J58" s="108">
        <v>13.505578391074573</v>
      </c>
      <c r="K58" s="108">
        <v>9.5579509493670898</v>
      </c>
      <c r="L58" s="1070">
        <v>0.72129673600054822</v>
      </c>
    </row>
    <row r="59" spans="1:12" ht="15">
      <c r="A59" s="46" t="s">
        <v>24</v>
      </c>
      <c r="B59" s="47" t="s">
        <v>102</v>
      </c>
      <c r="C59" s="116">
        <v>7977.8460784313729</v>
      </c>
      <c r="D59" s="116">
        <v>8063.2490196078425</v>
      </c>
      <c r="E59" s="117">
        <v>8137.4030000000002</v>
      </c>
      <c r="F59" s="117">
        <v>8224.5139999999992</v>
      </c>
      <c r="G59" s="1076">
        <v>-1.0591628879226052</v>
      </c>
      <c r="H59" s="118">
        <v>215</v>
      </c>
      <c r="I59" s="118">
        <v>1.3195098963242278</v>
      </c>
      <c r="J59" s="119">
        <v>17.10654936461388</v>
      </c>
      <c r="K59" s="119">
        <v>5.9236550632911396</v>
      </c>
      <c r="L59" s="1077">
        <v>0.61543588520894765</v>
      </c>
    </row>
    <row r="60" spans="1:12" ht="15">
      <c r="A60" s="46" t="s">
        <v>24</v>
      </c>
      <c r="B60" s="47" t="s">
        <v>38</v>
      </c>
      <c r="C60" s="94">
        <v>8936.048039215686</v>
      </c>
      <c r="D60" s="94">
        <v>8911.2107843137255</v>
      </c>
      <c r="E60" s="95">
        <v>9114.7690000000002</v>
      </c>
      <c r="F60" s="95">
        <v>9089.4349999999995</v>
      </c>
      <c r="G60" s="1062">
        <v>0.27871919431736675</v>
      </c>
      <c r="H60" s="96">
        <v>242.3</v>
      </c>
      <c r="I60" s="96">
        <v>1.8067226890756349</v>
      </c>
      <c r="J60" s="104">
        <v>3.3149171270718232</v>
      </c>
      <c r="K60" s="104">
        <v>2.7739319620253164</v>
      </c>
      <c r="L60" s="1068">
        <v>-4.3627191150275024E-2</v>
      </c>
    </row>
    <row r="61" spans="1:12" ht="15.75" thickBot="1">
      <c r="A61" s="46" t="s">
        <v>24</v>
      </c>
      <c r="B61" s="47" t="s">
        <v>39</v>
      </c>
      <c r="C61" s="94">
        <v>9554.8911764705881</v>
      </c>
      <c r="D61" s="94">
        <v>9506.0892156862737</v>
      </c>
      <c r="E61" s="95">
        <v>9745.9889999999996</v>
      </c>
      <c r="F61" s="95">
        <v>9696.2109999999993</v>
      </c>
      <c r="G61" s="1062">
        <v>0.51337579184281623</v>
      </c>
      <c r="H61" s="96">
        <v>282.5</v>
      </c>
      <c r="I61" s="96">
        <v>1.5456506110711759</v>
      </c>
      <c r="J61" s="104">
        <v>27.007299270072991</v>
      </c>
      <c r="K61" s="104">
        <v>0.860363924050633</v>
      </c>
      <c r="L61" s="1068">
        <v>0.14948804194187415</v>
      </c>
    </row>
    <row r="62" spans="1:12" ht="15.75" thickBot="1">
      <c r="A62" s="51"/>
      <c r="B62" s="52"/>
      <c r="C62" s="111"/>
      <c r="D62" s="111"/>
      <c r="E62" s="111"/>
      <c r="F62" s="111"/>
      <c r="G62" s="1072"/>
      <c r="H62" s="112"/>
      <c r="I62" s="112"/>
      <c r="J62" s="112"/>
      <c r="K62" s="112"/>
      <c r="L62" s="1073"/>
    </row>
    <row r="63" spans="1:12" ht="14.25">
      <c r="A63" s="44" t="s">
        <v>117</v>
      </c>
      <c r="B63" s="48" t="s">
        <v>25</v>
      </c>
      <c r="C63" s="105">
        <v>13858.327943673225</v>
      </c>
      <c r="D63" s="105">
        <v>13727.044304939282</v>
      </c>
      <c r="E63" s="106">
        <v>14135.49450254669</v>
      </c>
      <c r="F63" s="106">
        <v>14001.585191038068</v>
      </c>
      <c r="G63" s="1069">
        <v>0.95638679250641101</v>
      </c>
      <c r="H63" s="107">
        <v>334.18936170212766</v>
      </c>
      <c r="I63" s="107">
        <v>0.46205154304305451</v>
      </c>
      <c r="J63" s="108">
        <v>31.775700934579437</v>
      </c>
      <c r="K63" s="108">
        <v>1.3943829113924051</v>
      </c>
      <c r="L63" s="1070">
        <v>0.28396365028821258</v>
      </c>
    </row>
    <row r="64" spans="1:12" ht="15">
      <c r="A64" s="46" t="s">
        <v>117</v>
      </c>
      <c r="B64" s="47" t="s">
        <v>26</v>
      </c>
      <c r="C64" s="94">
        <v>13794.813725490196</v>
      </c>
      <c r="D64" s="94">
        <v>13566.832352941175</v>
      </c>
      <c r="E64" s="95">
        <v>14070.71</v>
      </c>
      <c r="F64" s="95">
        <v>13838.169</v>
      </c>
      <c r="G64" s="1062">
        <v>1.6804318548212502</v>
      </c>
      <c r="H64" s="96">
        <v>306.5</v>
      </c>
      <c r="I64" s="96">
        <v>2.508361204013378</v>
      </c>
      <c r="J64" s="104">
        <v>17.073170731707318</v>
      </c>
      <c r="K64" s="104">
        <v>0.23734177215189875</v>
      </c>
      <c r="L64" s="1068">
        <v>2.459789502445997E-2</v>
      </c>
    </row>
    <row r="65" spans="1:12" ht="15">
      <c r="A65" s="46" t="s">
        <v>117</v>
      </c>
      <c r="B65" s="47" t="s">
        <v>27</v>
      </c>
      <c r="C65" s="94">
        <v>13769.347058823529</v>
      </c>
      <c r="D65" s="94">
        <v>13639.730392156862</v>
      </c>
      <c r="E65" s="95">
        <v>14044.734</v>
      </c>
      <c r="F65" s="95">
        <v>13912.525</v>
      </c>
      <c r="G65" s="1062">
        <v>0.95028760056137007</v>
      </c>
      <c r="H65" s="96">
        <v>335.4</v>
      </c>
      <c r="I65" s="96">
        <v>-0.11911852293032582</v>
      </c>
      <c r="J65" s="104">
        <v>49.504950495049506</v>
      </c>
      <c r="K65" s="104">
        <v>0.74663765822784811</v>
      </c>
      <c r="L65" s="1068">
        <v>0.22256127798708425</v>
      </c>
    </row>
    <row r="66" spans="1:12" ht="15">
      <c r="A66" s="46" t="s">
        <v>117</v>
      </c>
      <c r="B66" s="47" t="s">
        <v>34</v>
      </c>
      <c r="C66" s="94">
        <v>14046.73431372549</v>
      </c>
      <c r="D66" s="94">
        <v>13924.000980392157</v>
      </c>
      <c r="E66" s="95">
        <v>14327.669</v>
      </c>
      <c r="F66" s="95">
        <v>14202.481</v>
      </c>
      <c r="G66" s="1062">
        <v>0.88145162806413968</v>
      </c>
      <c r="H66" s="96">
        <v>348</v>
      </c>
      <c r="I66" s="96">
        <v>0.17271157167530882</v>
      </c>
      <c r="J66" s="104">
        <v>15.277777777777779</v>
      </c>
      <c r="K66" s="104">
        <v>0.41040348101265822</v>
      </c>
      <c r="L66" s="1068">
        <v>3.680447727666819E-2</v>
      </c>
    </row>
    <row r="67" spans="1:12" ht="14.25">
      <c r="A67" s="44" t="s">
        <v>117</v>
      </c>
      <c r="B67" s="48" t="s">
        <v>28</v>
      </c>
      <c r="C67" s="105">
        <v>13476.343501526548</v>
      </c>
      <c r="D67" s="105">
        <v>13471.087317965954</v>
      </c>
      <c r="E67" s="106">
        <v>13745.870371557079</v>
      </c>
      <c r="F67" s="106">
        <v>13740.509064325273</v>
      </c>
      <c r="G67" s="1069">
        <v>3.9018257669400501E-2</v>
      </c>
      <c r="H67" s="107">
        <v>304.76129242819849</v>
      </c>
      <c r="I67" s="107">
        <v>0.2494663833696073</v>
      </c>
      <c r="J67" s="108">
        <v>3.583502366463827</v>
      </c>
      <c r="K67" s="108">
        <v>7.5751582278481013</v>
      </c>
      <c r="L67" s="1070">
        <v>-9.9187973895360493E-2</v>
      </c>
    </row>
    <row r="68" spans="1:12" ht="15">
      <c r="A68" s="46" t="s">
        <v>117</v>
      </c>
      <c r="B68" s="47" t="s">
        <v>29</v>
      </c>
      <c r="C68" s="94">
        <v>13185.452941176471</v>
      </c>
      <c r="D68" s="94">
        <v>13146.542156862744</v>
      </c>
      <c r="E68" s="95">
        <v>13449.162</v>
      </c>
      <c r="F68" s="95">
        <v>13409.473</v>
      </c>
      <c r="G68" s="1062">
        <v>0.29597732886296357</v>
      </c>
      <c r="H68" s="96">
        <v>279.10000000000002</v>
      </c>
      <c r="I68" s="96">
        <v>0.25143678160921173</v>
      </c>
      <c r="J68" s="104">
        <v>19.230769230769234</v>
      </c>
      <c r="K68" s="104">
        <v>1.0729825949367089</v>
      </c>
      <c r="L68" s="1068">
        <v>0.12860733549295622</v>
      </c>
    </row>
    <row r="69" spans="1:12" ht="15">
      <c r="A69" s="46" t="s">
        <v>117</v>
      </c>
      <c r="B69" s="47" t="s">
        <v>30</v>
      </c>
      <c r="C69" s="94">
        <v>13540.754901960783</v>
      </c>
      <c r="D69" s="94">
        <v>13528.815686274509</v>
      </c>
      <c r="E69" s="95">
        <v>13811.57</v>
      </c>
      <c r="F69" s="95">
        <v>13799.392</v>
      </c>
      <c r="G69" s="1062">
        <v>8.8250264939208081E-2</v>
      </c>
      <c r="H69" s="96">
        <v>300</v>
      </c>
      <c r="I69" s="96">
        <v>0.1669449081803005</v>
      </c>
      <c r="J69" s="104">
        <v>-4.4469783352337515</v>
      </c>
      <c r="K69" s="104">
        <v>4.1435917721518987</v>
      </c>
      <c r="L69" s="1068">
        <v>-0.40705164835453544</v>
      </c>
    </row>
    <row r="70" spans="1:12" ht="15">
      <c r="A70" s="46" t="s">
        <v>117</v>
      </c>
      <c r="B70" s="47" t="s">
        <v>35</v>
      </c>
      <c r="C70" s="94">
        <v>13485.522549019608</v>
      </c>
      <c r="D70" s="94">
        <v>13480.469607843137</v>
      </c>
      <c r="E70" s="95">
        <v>13755.233</v>
      </c>
      <c r="F70" s="95">
        <v>13750.079</v>
      </c>
      <c r="G70" s="1062">
        <v>3.7483421004348053E-2</v>
      </c>
      <c r="H70" s="96">
        <v>324.8</v>
      </c>
      <c r="I70" s="96">
        <v>9.2449922958401043E-2</v>
      </c>
      <c r="J70" s="104">
        <v>13.571428571428571</v>
      </c>
      <c r="K70" s="104">
        <v>2.3585838607594938</v>
      </c>
      <c r="L70" s="1068">
        <v>0.17925633896621873</v>
      </c>
    </row>
    <row r="71" spans="1:12" ht="14.25">
      <c r="A71" s="44" t="s">
        <v>117</v>
      </c>
      <c r="B71" s="48" t="s">
        <v>31</v>
      </c>
      <c r="C71" s="105">
        <v>12386.638418338467</v>
      </c>
      <c r="D71" s="105">
        <v>12340.428516320681</v>
      </c>
      <c r="E71" s="106">
        <v>12634.371186705237</v>
      </c>
      <c r="F71" s="106">
        <v>12587.237086647094</v>
      </c>
      <c r="G71" s="1069">
        <v>0.37445946027460247</v>
      </c>
      <c r="H71" s="107">
        <v>268.02168325041464</v>
      </c>
      <c r="I71" s="107">
        <v>-0.17814404081391449</v>
      </c>
      <c r="J71" s="108">
        <v>3.3419023136246784</v>
      </c>
      <c r="K71" s="108">
        <v>11.92642405063291</v>
      </c>
      <c r="L71" s="1070">
        <v>-0.1844103204754326</v>
      </c>
    </row>
    <row r="72" spans="1:12" ht="15">
      <c r="A72" s="46" t="s">
        <v>117</v>
      </c>
      <c r="B72" s="47" t="s">
        <v>32</v>
      </c>
      <c r="C72" s="94">
        <v>12009.127450980392</v>
      </c>
      <c r="D72" s="94">
        <v>11881.696078431372</v>
      </c>
      <c r="E72" s="95">
        <v>12249.31</v>
      </c>
      <c r="F72" s="95">
        <v>12119.33</v>
      </c>
      <c r="G72" s="1062">
        <v>1.0725015326754825</v>
      </c>
      <c r="H72" s="96">
        <v>243.4</v>
      </c>
      <c r="I72" s="96">
        <v>0</v>
      </c>
      <c r="J72" s="104">
        <v>4.4753086419753085</v>
      </c>
      <c r="K72" s="104">
        <v>3.3475079113924049</v>
      </c>
      <c r="L72" s="1068">
        <v>-1.4883122231505563E-2</v>
      </c>
    </row>
    <row r="73" spans="1:12" ht="15">
      <c r="A73" s="46" t="s">
        <v>117</v>
      </c>
      <c r="B73" s="47" t="s">
        <v>33</v>
      </c>
      <c r="C73" s="94">
        <v>12522.007843137255</v>
      </c>
      <c r="D73" s="94">
        <v>12486.807843137254</v>
      </c>
      <c r="E73" s="95">
        <v>12772.448</v>
      </c>
      <c r="F73" s="95">
        <v>12736.544</v>
      </c>
      <c r="G73" s="1062">
        <v>0.28189750689041276</v>
      </c>
      <c r="H73" s="96">
        <v>271.10000000000002</v>
      </c>
      <c r="I73" s="96">
        <v>-0.36751194413818444</v>
      </c>
      <c r="J73" s="96">
        <v>1.4264264264264264</v>
      </c>
      <c r="K73" s="96">
        <v>6.6801819620253164</v>
      </c>
      <c r="L73" s="1063">
        <v>-0.23139960709049934</v>
      </c>
    </row>
    <row r="74" spans="1:12" ht="15.75" thickBot="1">
      <c r="A74" s="56" t="s">
        <v>117</v>
      </c>
      <c r="B74" s="57" t="s">
        <v>36</v>
      </c>
      <c r="C74" s="97">
        <v>12495.989215686273</v>
      </c>
      <c r="D74" s="97">
        <v>12521.649019607843</v>
      </c>
      <c r="E74" s="98">
        <v>12745.909</v>
      </c>
      <c r="F74" s="98">
        <v>12772.082</v>
      </c>
      <c r="G74" s="1064">
        <v>-0.2049235199085058</v>
      </c>
      <c r="H74" s="99">
        <v>300.60000000000002</v>
      </c>
      <c r="I74" s="99">
        <v>-9.9700897308060671E-2</v>
      </c>
      <c r="J74" s="99">
        <v>8.4745762711864394</v>
      </c>
      <c r="K74" s="99">
        <v>1.89873417721519</v>
      </c>
      <c r="L74" s="1065">
        <v>6.1872408846572302E-2</v>
      </c>
    </row>
    <row r="75" spans="1:12">
      <c r="A75" s="4"/>
      <c r="B75" s="4"/>
      <c r="C75" s="1015"/>
      <c r="D75" s="1015"/>
      <c r="E75" s="1015"/>
      <c r="F75" s="1015"/>
      <c r="G75" s="1016"/>
      <c r="H75" s="1016"/>
      <c r="I75" s="1016"/>
      <c r="J75" s="1016"/>
      <c r="K75" s="1016"/>
      <c r="L75" s="80"/>
    </row>
    <row r="76" spans="1:12" ht="13.5" thickBot="1">
      <c r="G76" s="80"/>
      <c r="H76" s="80"/>
      <c r="I76" s="80"/>
      <c r="J76" s="80"/>
      <c r="K76" s="80"/>
      <c r="L76" s="1078"/>
    </row>
    <row r="77" spans="1:12" ht="21" thickBot="1">
      <c r="A77" s="1026" t="s">
        <v>336</v>
      </c>
      <c r="B77" s="1017"/>
      <c r="C77" s="1017"/>
      <c r="D77" s="1017"/>
      <c r="E77" s="1017"/>
      <c r="F77" s="1017"/>
      <c r="G77" s="1161"/>
      <c r="H77" s="1161"/>
      <c r="I77" s="1161"/>
      <c r="J77" s="1161"/>
      <c r="K77" s="1161"/>
      <c r="L77" s="1162"/>
    </row>
    <row r="78" spans="1:12" ht="12.75" customHeight="1">
      <c r="A78" s="27"/>
      <c r="B78" s="28"/>
      <c r="C78" s="3" t="s">
        <v>9</v>
      </c>
      <c r="D78" s="3" t="s">
        <v>9</v>
      </c>
      <c r="E78" s="3"/>
      <c r="F78" s="3"/>
      <c r="G78" s="1018"/>
      <c r="H78" s="1292" t="s">
        <v>10</v>
      </c>
      <c r="I78" s="1293"/>
      <c r="J78" s="1049" t="s">
        <v>11</v>
      </c>
      <c r="K78" s="1019" t="s">
        <v>12</v>
      </c>
      <c r="L78" s="1020"/>
    </row>
    <row r="79" spans="1:12" ht="15.75" customHeight="1">
      <c r="A79" s="29" t="s">
        <v>13</v>
      </c>
      <c r="B79" s="30" t="s">
        <v>14</v>
      </c>
      <c r="C79" s="1021" t="s">
        <v>40</v>
      </c>
      <c r="D79" s="1021" t="s">
        <v>40</v>
      </c>
      <c r="E79" s="1022" t="s">
        <v>41</v>
      </c>
      <c r="F79" s="1023"/>
      <c r="G79" s="1050"/>
      <c r="H79" s="1290" t="s">
        <v>15</v>
      </c>
      <c r="I79" s="1291"/>
      <c r="J79" s="1051" t="s">
        <v>16</v>
      </c>
      <c r="K79" s="1024" t="s">
        <v>17</v>
      </c>
      <c r="L79" s="1025"/>
    </row>
    <row r="80" spans="1:12" ht="26.25" thickBot="1">
      <c r="A80" s="31" t="s">
        <v>18</v>
      </c>
      <c r="B80" s="32" t="s">
        <v>19</v>
      </c>
      <c r="C80" s="935" t="s">
        <v>465</v>
      </c>
      <c r="D80" s="935" t="s">
        <v>457</v>
      </c>
      <c r="E80" s="1012" t="s">
        <v>465</v>
      </c>
      <c r="F80" s="1013" t="s">
        <v>457</v>
      </c>
      <c r="G80" s="1048" t="s">
        <v>20</v>
      </c>
      <c r="H80" s="81" t="s">
        <v>465</v>
      </c>
      <c r="I80" s="949" t="s">
        <v>20</v>
      </c>
      <c r="J80" s="1052" t="s">
        <v>20</v>
      </c>
      <c r="K80" s="1014" t="s">
        <v>465</v>
      </c>
      <c r="L80" s="1053" t="s">
        <v>21</v>
      </c>
    </row>
    <row r="81" spans="1:12" ht="15" thickBot="1">
      <c r="A81" s="33" t="s">
        <v>22</v>
      </c>
      <c r="B81" s="34" t="s">
        <v>23</v>
      </c>
      <c r="C81" s="82">
        <v>12163.528400148574</v>
      </c>
      <c r="D81" s="82">
        <v>12123.507283334884</v>
      </c>
      <c r="E81" s="83">
        <v>12406.798968151546</v>
      </c>
      <c r="F81" s="687">
        <v>12365.977429001581</v>
      </c>
      <c r="G81" s="1054">
        <v>0.33011170677238688</v>
      </c>
      <c r="H81" s="84">
        <v>318.16741096664788</v>
      </c>
      <c r="I81" s="84">
        <v>0.3241434469900179</v>
      </c>
      <c r="J81" s="85">
        <v>4.2735042735042734</v>
      </c>
      <c r="K81" s="84">
        <v>100</v>
      </c>
      <c r="L81" s="1055" t="s">
        <v>23</v>
      </c>
    </row>
    <row r="82" spans="1:12" ht="15" thickBot="1">
      <c r="A82" s="35"/>
      <c r="B82" s="36"/>
      <c r="C82" s="86"/>
      <c r="D82" s="86"/>
      <c r="E82" s="86"/>
      <c r="F82" s="86"/>
      <c r="G82" s="1056"/>
      <c r="H82" s="85"/>
      <c r="I82" s="85"/>
      <c r="J82" s="85"/>
      <c r="K82" s="85"/>
      <c r="L82" s="1057"/>
    </row>
    <row r="83" spans="1:12" ht="15">
      <c r="A83" s="37" t="s">
        <v>108</v>
      </c>
      <c r="B83" s="38" t="s">
        <v>23</v>
      </c>
      <c r="C83" s="87">
        <v>10504.461417112301</v>
      </c>
      <c r="D83" s="87">
        <v>12441.311841299017</v>
      </c>
      <c r="E83" s="88">
        <v>10714.550645454547</v>
      </c>
      <c r="F83" s="88">
        <v>12690.138078124997</v>
      </c>
      <c r="G83" s="1058">
        <v>-15.567895483154185</v>
      </c>
      <c r="H83" s="89">
        <v>220.01</v>
      </c>
      <c r="I83" s="89">
        <v>-22.658776658073585</v>
      </c>
      <c r="J83" s="89">
        <v>11.111111111111111</v>
      </c>
      <c r="K83" s="89">
        <v>9.4215187488223107E-2</v>
      </c>
      <c r="L83" s="1059">
        <v>5.7978576915829749E-3</v>
      </c>
    </row>
    <row r="84" spans="1:12" ht="15">
      <c r="A84" s="46" t="s">
        <v>109</v>
      </c>
      <c r="B84" s="90" t="s">
        <v>23</v>
      </c>
      <c r="C84" s="91">
        <v>12877.379179252999</v>
      </c>
      <c r="D84" s="91">
        <v>12773.581836415853</v>
      </c>
      <c r="E84" s="92">
        <v>13134.926762838058</v>
      </c>
      <c r="F84" s="92">
        <v>13029.053473144171</v>
      </c>
      <c r="G84" s="1060">
        <v>0.81259386886481122</v>
      </c>
      <c r="H84" s="93">
        <v>353.02137672090117</v>
      </c>
      <c r="I84" s="93">
        <v>1.1908323026547221</v>
      </c>
      <c r="J84" s="93">
        <v>-3.5722906106685977</v>
      </c>
      <c r="K84" s="93">
        <v>37.638967401545131</v>
      </c>
      <c r="L84" s="1061">
        <v>-3.0624767481748805</v>
      </c>
    </row>
    <row r="85" spans="1:12" ht="15">
      <c r="A85" s="39" t="s">
        <v>110</v>
      </c>
      <c r="B85" s="40" t="s">
        <v>23</v>
      </c>
      <c r="C85" s="94">
        <v>12788.650246801615</v>
      </c>
      <c r="D85" s="94">
        <v>12553.505270784908</v>
      </c>
      <c r="E85" s="95">
        <v>13044.423251737648</v>
      </c>
      <c r="F85" s="95">
        <v>12804.575376200606</v>
      </c>
      <c r="G85" s="1062">
        <v>1.8731419706649388</v>
      </c>
      <c r="H85" s="96">
        <v>385.90252025202517</v>
      </c>
      <c r="I85" s="96">
        <v>-1.350293452355559</v>
      </c>
      <c r="J85" s="96">
        <v>32.104637336504162</v>
      </c>
      <c r="K85" s="96">
        <v>10.467307329941587</v>
      </c>
      <c r="L85" s="1063">
        <v>2.2051990678333251</v>
      </c>
    </row>
    <row r="86" spans="1:12" ht="15">
      <c r="A86" s="39" t="s">
        <v>111</v>
      </c>
      <c r="B86" s="40" t="s">
        <v>23</v>
      </c>
      <c r="C86" s="94" t="s">
        <v>100</v>
      </c>
      <c r="D86" s="94" t="s">
        <v>100</v>
      </c>
      <c r="E86" s="95" t="s">
        <v>100</v>
      </c>
      <c r="F86" s="95" t="s">
        <v>100</v>
      </c>
      <c r="G86" s="1062" t="s">
        <v>100</v>
      </c>
      <c r="H86" s="96" t="s">
        <v>100</v>
      </c>
      <c r="I86" s="96" t="s">
        <v>100</v>
      </c>
      <c r="J86" s="96" t="s">
        <v>100</v>
      </c>
      <c r="K86" s="96" t="s">
        <v>100</v>
      </c>
      <c r="L86" s="1063" t="s">
        <v>100</v>
      </c>
    </row>
    <row r="87" spans="1:12" ht="15">
      <c r="A87" s="39" t="s">
        <v>98</v>
      </c>
      <c r="B87" s="40" t="s">
        <v>23</v>
      </c>
      <c r="C87" s="94">
        <v>10076.787481925719</v>
      </c>
      <c r="D87" s="94">
        <v>10136.344748328493</v>
      </c>
      <c r="E87" s="95">
        <v>10278.323231564234</v>
      </c>
      <c r="F87" s="95">
        <v>10339.071643295063</v>
      </c>
      <c r="G87" s="1062">
        <v>-0.58756157058089664</v>
      </c>
      <c r="H87" s="96">
        <v>274.19318253220234</v>
      </c>
      <c r="I87" s="96">
        <v>-0.70328195967575424</v>
      </c>
      <c r="J87" s="96">
        <v>8.8577291381668957</v>
      </c>
      <c r="K87" s="96">
        <v>29.988694177501412</v>
      </c>
      <c r="L87" s="1063">
        <v>1.2628861413485488</v>
      </c>
    </row>
    <row r="88" spans="1:12" ht="15.75" thickBot="1">
      <c r="A88" s="41" t="s">
        <v>112</v>
      </c>
      <c r="B88" s="42" t="s">
        <v>23</v>
      </c>
      <c r="C88" s="97">
        <v>12993.345753689504</v>
      </c>
      <c r="D88" s="97">
        <v>12935.157676733717</v>
      </c>
      <c r="E88" s="98">
        <v>13253.212668763294</v>
      </c>
      <c r="F88" s="98">
        <v>13193.860830268392</v>
      </c>
      <c r="G88" s="1064">
        <v>0.44984435760260094</v>
      </c>
      <c r="H88" s="99">
        <v>286.39904967602592</v>
      </c>
      <c r="I88" s="99">
        <v>0.62034770208193291</v>
      </c>
      <c r="J88" s="99">
        <v>2.3430592396109637</v>
      </c>
      <c r="K88" s="99">
        <v>21.810815903523647</v>
      </c>
      <c r="L88" s="1065">
        <v>-0.41140631869857458</v>
      </c>
    </row>
    <row r="89" spans="1:12" ht="15" thickBot="1">
      <c r="A89" s="35"/>
      <c r="B89" s="43"/>
      <c r="C89" s="86"/>
      <c r="D89" s="86"/>
      <c r="E89" s="86"/>
      <c r="F89" s="86"/>
      <c r="G89" s="1056"/>
      <c r="H89" s="85"/>
      <c r="I89" s="85"/>
      <c r="J89" s="85"/>
      <c r="K89" s="85"/>
      <c r="L89" s="1057"/>
    </row>
    <row r="90" spans="1:12" ht="14.25">
      <c r="A90" s="44" t="s">
        <v>113</v>
      </c>
      <c r="B90" s="45" t="s">
        <v>25</v>
      </c>
      <c r="C90" s="100" t="s">
        <v>254</v>
      </c>
      <c r="D90" s="100" t="s">
        <v>100</v>
      </c>
      <c r="E90" s="101" t="s">
        <v>254</v>
      </c>
      <c r="F90" s="101" t="s">
        <v>100</v>
      </c>
      <c r="G90" s="1066" t="s">
        <v>100</v>
      </c>
      <c r="H90" s="102" t="s">
        <v>254</v>
      </c>
      <c r="I90" s="102" t="s">
        <v>100</v>
      </c>
      <c r="J90" s="103" t="s">
        <v>100</v>
      </c>
      <c r="K90" s="103" t="s">
        <v>100</v>
      </c>
      <c r="L90" s="1067" t="s">
        <v>100</v>
      </c>
    </row>
    <row r="91" spans="1:12" ht="15">
      <c r="A91" s="46" t="s">
        <v>113</v>
      </c>
      <c r="B91" s="47" t="s">
        <v>26</v>
      </c>
      <c r="C91" s="94" t="s">
        <v>254</v>
      </c>
      <c r="D91" s="94" t="s">
        <v>100</v>
      </c>
      <c r="E91" s="95" t="s">
        <v>254</v>
      </c>
      <c r="F91" s="95" t="s">
        <v>100</v>
      </c>
      <c r="G91" s="1062" t="s">
        <v>100</v>
      </c>
      <c r="H91" s="96" t="s">
        <v>254</v>
      </c>
      <c r="I91" s="96" t="s">
        <v>100</v>
      </c>
      <c r="J91" s="104" t="s">
        <v>100</v>
      </c>
      <c r="K91" s="104" t="s">
        <v>100</v>
      </c>
      <c r="L91" s="1068" t="s">
        <v>100</v>
      </c>
    </row>
    <row r="92" spans="1:12" ht="15">
      <c r="A92" s="46" t="s">
        <v>113</v>
      </c>
      <c r="B92" s="47" t="s">
        <v>27</v>
      </c>
      <c r="C92" s="94" t="s">
        <v>100</v>
      </c>
      <c r="D92" s="94" t="s">
        <v>100</v>
      </c>
      <c r="E92" s="95" t="s">
        <v>100</v>
      </c>
      <c r="F92" s="95" t="s">
        <v>100</v>
      </c>
      <c r="G92" s="1062" t="s">
        <v>100</v>
      </c>
      <c r="H92" s="96" t="s">
        <v>100</v>
      </c>
      <c r="I92" s="96" t="s">
        <v>100</v>
      </c>
      <c r="J92" s="104" t="s">
        <v>100</v>
      </c>
      <c r="K92" s="104" t="s">
        <v>100</v>
      </c>
      <c r="L92" s="1068" t="s">
        <v>100</v>
      </c>
    </row>
    <row r="93" spans="1:12" ht="14.25">
      <c r="A93" s="44" t="s">
        <v>113</v>
      </c>
      <c r="B93" s="48" t="s">
        <v>28</v>
      </c>
      <c r="C93" s="105" t="s">
        <v>254</v>
      </c>
      <c r="D93" s="105" t="s">
        <v>254</v>
      </c>
      <c r="E93" s="106" t="s">
        <v>254</v>
      </c>
      <c r="F93" s="106" t="s">
        <v>254</v>
      </c>
      <c r="G93" s="1069" t="s">
        <v>100</v>
      </c>
      <c r="H93" s="107" t="s">
        <v>254</v>
      </c>
      <c r="I93" s="107" t="s">
        <v>100</v>
      </c>
      <c r="J93" s="108" t="s">
        <v>100</v>
      </c>
      <c r="K93" s="108" t="s">
        <v>254</v>
      </c>
      <c r="L93" s="1070" t="s">
        <v>100</v>
      </c>
    </row>
    <row r="94" spans="1:12" ht="15">
      <c r="A94" s="46" t="s">
        <v>113</v>
      </c>
      <c r="B94" s="47" t="s">
        <v>29</v>
      </c>
      <c r="C94" s="94" t="s">
        <v>100</v>
      </c>
      <c r="D94" s="94" t="s">
        <v>100</v>
      </c>
      <c r="E94" s="95" t="s">
        <v>100</v>
      </c>
      <c r="F94" s="95" t="s">
        <v>100</v>
      </c>
      <c r="G94" s="1062" t="s">
        <v>100</v>
      </c>
      <c r="H94" s="96" t="s">
        <v>100</v>
      </c>
      <c r="I94" s="96" t="s">
        <v>100</v>
      </c>
      <c r="J94" s="104" t="s">
        <v>100</v>
      </c>
      <c r="K94" s="104" t="s">
        <v>100</v>
      </c>
      <c r="L94" s="1068" t="s">
        <v>100</v>
      </c>
    </row>
    <row r="95" spans="1:12" ht="15">
      <c r="A95" s="46" t="s">
        <v>113</v>
      </c>
      <c r="B95" s="47" t="s">
        <v>30</v>
      </c>
      <c r="C95" s="94" t="s">
        <v>254</v>
      </c>
      <c r="D95" s="94" t="s">
        <v>254</v>
      </c>
      <c r="E95" s="95" t="s">
        <v>254</v>
      </c>
      <c r="F95" s="95" t="s">
        <v>254</v>
      </c>
      <c r="G95" s="1062" t="s">
        <v>100</v>
      </c>
      <c r="H95" s="96" t="s">
        <v>254</v>
      </c>
      <c r="I95" s="96" t="s">
        <v>100</v>
      </c>
      <c r="J95" s="104" t="s">
        <v>100</v>
      </c>
      <c r="K95" s="104" t="s">
        <v>254</v>
      </c>
      <c r="L95" s="1068" t="s">
        <v>100</v>
      </c>
    </row>
    <row r="96" spans="1:12" ht="14.25">
      <c r="A96" s="44" t="s">
        <v>113</v>
      </c>
      <c r="B96" s="48" t="s">
        <v>31</v>
      </c>
      <c r="C96" s="105">
        <v>10119.32496130031</v>
      </c>
      <c r="D96" s="105">
        <v>12298.348589611282</v>
      </c>
      <c r="E96" s="106">
        <v>10321.711460526316</v>
      </c>
      <c r="F96" s="106">
        <v>12544.315561403508</v>
      </c>
      <c r="G96" s="1069">
        <v>-17.718018093515798</v>
      </c>
      <c r="H96" s="107">
        <v>190.01249999999999</v>
      </c>
      <c r="I96" s="107">
        <v>-33.334795193404091</v>
      </c>
      <c r="J96" s="108">
        <v>0</v>
      </c>
      <c r="K96" s="108">
        <v>7.537214999057848E-2</v>
      </c>
      <c r="L96" s="1070">
        <v>-3.2210320508794243E-3</v>
      </c>
    </row>
    <row r="97" spans="1:12" ht="15">
      <c r="A97" s="46" t="s">
        <v>113</v>
      </c>
      <c r="B97" s="47" t="s">
        <v>32</v>
      </c>
      <c r="C97" s="94" t="s">
        <v>254</v>
      </c>
      <c r="D97" s="94">
        <v>12279.616666666667</v>
      </c>
      <c r="E97" s="95" t="s">
        <v>254</v>
      </c>
      <c r="F97" s="95">
        <v>12525.209000000001</v>
      </c>
      <c r="G97" s="1062" t="s">
        <v>100</v>
      </c>
      <c r="H97" s="96" t="s">
        <v>254</v>
      </c>
      <c r="I97" s="96" t="s">
        <v>100</v>
      </c>
      <c r="J97" s="104" t="s">
        <v>100</v>
      </c>
      <c r="K97" s="104" t="s">
        <v>254</v>
      </c>
      <c r="L97" s="1068" t="s">
        <v>100</v>
      </c>
    </row>
    <row r="98" spans="1:12" ht="15.75" thickBot="1">
      <c r="A98" s="49" t="s">
        <v>113</v>
      </c>
      <c r="B98" s="50" t="s">
        <v>33</v>
      </c>
      <c r="C98" s="109">
        <v>11283.65294117647</v>
      </c>
      <c r="D98" s="109" t="s">
        <v>254</v>
      </c>
      <c r="E98" s="110">
        <v>11509.325999999999</v>
      </c>
      <c r="F98" s="110" t="s">
        <v>254</v>
      </c>
      <c r="G98" s="1071" t="s">
        <v>100</v>
      </c>
      <c r="H98" s="104" t="s">
        <v>100</v>
      </c>
      <c r="I98" s="104" t="s">
        <v>100</v>
      </c>
      <c r="J98" s="104" t="s">
        <v>100</v>
      </c>
      <c r="K98" s="104" t="s">
        <v>100</v>
      </c>
      <c r="L98" s="1068" t="s">
        <v>100</v>
      </c>
    </row>
    <row r="99" spans="1:12" ht="15" thickBot="1">
      <c r="A99" s="35"/>
      <c r="B99" s="43"/>
      <c r="C99" s="86"/>
      <c r="D99" s="86"/>
      <c r="E99" s="86"/>
      <c r="F99" s="86"/>
      <c r="G99" s="1056"/>
      <c r="H99" s="85"/>
      <c r="I99" s="85"/>
      <c r="J99" s="85"/>
      <c r="K99" s="85"/>
      <c r="L99" s="1057"/>
    </row>
    <row r="100" spans="1:12" ht="14.25">
      <c r="A100" s="44" t="s">
        <v>114</v>
      </c>
      <c r="B100" s="45" t="s">
        <v>25</v>
      </c>
      <c r="C100" s="100">
        <v>13448.291945888775</v>
      </c>
      <c r="D100" s="100">
        <v>13464.506752985588</v>
      </c>
      <c r="E100" s="101">
        <v>13717.257784806552</v>
      </c>
      <c r="F100" s="101">
        <v>13733.796888045299</v>
      </c>
      <c r="G100" s="1066">
        <v>-0.12042629852159513</v>
      </c>
      <c r="H100" s="102">
        <v>404.71314285714288</v>
      </c>
      <c r="I100" s="102">
        <v>-1.0593355238923547</v>
      </c>
      <c r="J100" s="103">
        <v>-7.8947368421052628</v>
      </c>
      <c r="K100" s="103">
        <v>1.6487657810439043</v>
      </c>
      <c r="L100" s="1067">
        <v>-0.21782229244072093</v>
      </c>
    </row>
    <row r="101" spans="1:12" ht="15">
      <c r="A101" s="46" t="s">
        <v>114</v>
      </c>
      <c r="B101" s="47" t="s">
        <v>26</v>
      </c>
      <c r="C101" s="94">
        <v>13565.98431372549</v>
      </c>
      <c r="D101" s="94">
        <v>13625.991176470588</v>
      </c>
      <c r="E101" s="95">
        <v>13837.304</v>
      </c>
      <c r="F101" s="95">
        <v>13898.511</v>
      </c>
      <c r="G101" s="1062">
        <v>-0.44038530458406899</v>
      </c>
      <c r="H101" s="96">
        <v>391.4</v>
      </c>
      <c r="I101" s="96">
        <v>-3.4057255676209306</v>
      </c>
      <c r="J101" s="104">
        <v>-17.424242424242426</v>
      </c>
      <c r="K101" s="104">
        <v>1.0269455436216319</v>
      </c>
      <c r="L101" s="1068">
        <v>-0.26984196006242334</v>
      </c>
    </row>
    <row r="102" spans="1:12" ht="15">
      <c r="A102" s="46" t="s">
        <v>114</v>
      </c>
      <c r="B102" s="47" t="s">
        <v>27</v>
      </c>
      <c r="C102" s="94">
        <v>13269.998039215685</v>
      </c>
      <c r="D102" s="94">
        <v>13108.081372549021</v>
      </c>
      <c r="E102" s="95">
        <v>13535.397999999999</v>
      </c>
      <c r="F102" s="95">
        <v>13370.243</v>
      </c>
      <c r="G102" s="1062">
        <v>1.2352430692546039</v>
      </c>
      <c r="H102" s="96">
        <v>426.7</v>
      </c>
      <c r="I102" s="96">
        <v>2.1302058401148822</v>
      </c>
      <c r="J102" s="104">
        <v>13.793103448275861</v>
      </c>
      <c r="K102" s="104">
        <v>0.62182023742227244</v>
      </c>
      <c r="L102" s="1068">
        <v>5.2019667621702625E-2</v>
      </c>
    </row>
    <row r="103" spans="1:12" ht="14.25">
      <c r="A103" s="44" t="s">
        <v>114</v>
      </c>
      <c r="B103" s="48" t="s">
        <v>28</v>
      </c>
      <c r="C103" s="105">
        <v>13019.439965068563</v>
      </c>
      <c r="D103" s="105">
        <v>13106.540888837466</v>
      </c>
      <c r="E103" s="106">
        <v>13279.828764369935</v>
      </c>
      <c r="F103" s="106">
        <v>13368.671706614216</v>
      </c>
      <c r="G103" s="1069">
        <v>-0.66456072969706492</v>
      </c>
      <c r="H103" s="107">
        <v>375.2904062229905</v>
      </c>
      <c r="I103" s="107">
        <v>-0.30887257562194398</v>
      </c>
      <c r="J103" s="108">
        <v>3.2114183764495987</v>
      </c>
      <c r="K103" s="108">
        <v>10.900697192387412</v>
      </c>
      <c r="L103" s="1070">
        <v>-0.11217244117187697</v>
      </c>
    </row>
    <row r="104" spans="1:12" ht="15">
      <c r="A104" s="46" t="s">
        <v>114</v>
      </c>
      <c r="B104" s="47" t="s">
        <v>29</v>
      </c>
      <c r="C104" s="94">
        <v>13091.61862745098</v>
      </c>
      <c r="D104" s="94">
        <v>13327.664705882353</v>
      </c>
      <c r="E104" s="95">
        <v>13353.450999999999</v>
      </c>
      <c r="F104" s="95">
        <v>13594.218000000001</v>
      </c>
      <c r="G104" s="1062">
        <v>-1.7710985655813496</v>
      </c>
      <c r="H104" s="96">
        <v>367</v>
      </c>
      <c r="I104" s="96">
        <v>0.27322404371584702</v>
      </c>
      <c r="J104" s="104">
        <v>4.3668122270742353</v>
      </c>
      <c r="K104" s="104">
        <v>6.7552289429055961</v>
      </c>
      <c r="L104" s="1068">
        <v>6.0394350953982823E-3</v>
      </c>
    </row>
    <row r="105" spans="1:12" ht="15">
      <c r="A105" s="46" t="s">
        <v>114</v>
      </c>
      <c r="B105" s="47" t="s">
        <v>30</v>
      </c>
      <c r="C105" s="94">
        <v>12908.41274509804</v>
      </c>
      <c r="D105" s="94">
        <v>12780.534313725491</v>
      </c>
      <c r="E105" s="95">
        <v>13166.581</v>
      </c>
      <c r="F105" s="95">
        <v>13036.145</v>
      </c>
      <c r="G105" s="1062">
        <v>1.000571871515695</v>
      </c>
      <c r="H105" s="96">
        <v>388.8</v>
      </c>
      <c r="I105" s="96">
        <v>-1.068702290076333</v>
      </c>
      <c r="J105" s="104">
        <v>1.3824884792626728</v>
      </c>
      <c r="K105" s="104">
        <v>4.1454682494818167</v>
      </c>
      <c r="L105" s="1068">
        <v>-0.11821187626727436</v>
      </c>
    </row>
    <row r="106" spans="1:12" ht="14.25">
      <c r="A106" s="44" t="s">
        <v>114</v>
      </c>
      <c r="B106" s="48" t="s">
        <v>31</v>
      </c>
      <c r="C106" s="105">
        <v>12764.563759715109</v>
      </c>
      <c r="D106" s="105">
        <v>12568.226140618361</v>
      </c>
      <c r="E106" s="106">
        <v>13019.855034909411</v>
      </c>
      <c r="F106" s="106">
        <v>12819.590663430728</v>
      </c>
      <c r="G106" s="1069">
        <v>1.5621744620127267</v>
      </c>
      <c r="H106" s="107">
        <v>339.94915508824636</v>
      </c>
      <c r="I106" s="107">
        <v>1.8086305374192317</v>
      </c>
      <c r="J106" s="108">
        <v>-5.9675141242937855</v>
      </c>
      <c r="K106" s="108">
        <v>25.089504428113813</v>
      </c>
      <c r="L106" s="1070">
        <v>-2.7324820145622866</v>
      </c>
    </row>
    <row r="107" spans="1:12" ht="15">
      <c r="A107" s="46" t="s">
        <v>114</v>
      </c>
      <c r="B107" s="47" t="s">
        <v>32</v>
      </c>
      <c r="C107" s="94">
        <v>12860.573529411764</v>
      </c>
      <c r="D107" s="94">
        <v>12601.836274509804</v>
      </c>
      <c r="E107" s="95">
        <v>13117.785</v>
      </c>
      <c r="F107" s="95">
        <v>12853.873</v>
      </c>
      <c r="G107" s="1062">
        <v>2.0531710559144338</v>
      </c>
      <c r="H107" s="96">
        <v>331.2</v>
      </c>
      <c r="I107" s="96">
        <v>1.5950920245398736</v>
      </c>
      <c r="J107" s="104">
        <v>-16.540212443095601</v>
      </c>
      <c r="K107" s="104">
        <v>15.545505935556811</v>
      </c>
      <c r="L107" s="1068">
        <v>-3.8768341764384715</v>
      </c>
    </row>
    <row r="108" spans="1:12" ht="15.75" thickBot="1">
      <c r="A108" s="49" t="s">
        <v>114</v>
      </c>
      <c r="B108" s="50" t="s">
        <v>33</v>
      </c>
      <c r="C108" s="109">
        <v>12618.354901960784</v>
      </c>
      <c r="D108" s="109">
        <v>12496.284313725489</v>
      </c>
      <c r="E108" s="110">
        <v>12870.722</v>
      </c>
      <c r="F108" s="110">
        <v>12746.21</v>
      </c>
      <c r="G108" s="1071">
        <v>0.97685508084364403</v>
      </c>
      <c r="H108" s="104">
        <v>354.2</v>
      </c>
      <c r="I108" s="104">
        <v>0.56785917092561045</v>
      </c>
      <c r="J108" s="104">
        <v>18.479532163742689</v>
      </c>
      <c r="K108" s="104">
        <v>9.5439984925569998</v>
      </c>
      <c r="L108" s="1068">
        <v>1.1443521618761867</v>
      </c>
    </row>
    <row r="109" spans="1:12" ht="15.75" thickBot="1">
      <c r="A109" s="51"/>
      <c r="B109" s="52"/>
      <c r="C109" s="111"/>
      <c r="D109" s="111"/>
      <c r="E109" s="111"/>
      <c r="F109" s="111"/>
      <c r="G109" s="1072"/>
      <c r="H109" s="112"/>
      <c r="I109" s="112"/>
      <c r="J109" s="112"/>
      <c r="K109" s="112"/>
      <c r="L109" s="1073"/>
    </row>
    <row r="110" spans="1:12" ht="15">
      <c r="A110" s="46" t="s">
        <v>115</v>
      </c>
      <c r="B110" s="53" t="s">
        <v>30</v>
      </c>
      <c r="C110" s="113">
        <v>13061.656862745098</v>
      </c>
      <c r="D110" s="113">
        <v>12689.188235294117</v>
      </c>
      <c r="E110" s="114">
        <v>13322.89</v>
      </c>
      <c r="F110" s="114">
        <v>12942.972</v>
      </c>
      <c r="G110" s="1074">
        <v>2.9353227373125712</v>
      </c>
      <c r="H110" s="115">
        <v>400.1</v>
      </c>
      <c r="I110" s="115">
        <v>-1.1854778957767238</v>
      </c>
      <c r="J110" s="115">
        <v>15.562913907284766</v>
      </c>
      <c r="K110" s="115">
        <v>3.2881100433389863</v>
      </c>
      <c r="L110" s="1075">
        <v>0.3212174212739507</v>
      </c>
    </row>
    <row r="111" spans="1:12" ht="15.75" thickBot="1">
      <c r="A111" s="49" t="s">
        <v>115</v>
      </c>
      <c r="B111" s="50" t="s">
        <v>33</v>
      </c>
      <c r="C111" s="109">
        <v>12656.769607843138</v>
      </c>
      <c r="D111" s="109">
        <v>12473.25588235294</v>
      </c>
      <c r="E111" s="110">
        <v>12909.905000000001</v>
      </c>
      <c r="F111" s="110">
        <v>12722.721</v>
      </c>
      <c r="G111" s="1071">
        <v>1.4712576028351254</v>
      </c>
      <c r="H111" s="104">
        <v>379.4</v>
      </c>
      <c r="I111" s="104">
        <v>-1.0691003911342953</v>
      </c>
      <c r="J111" s="104">
        <v>41.372912801484233</v>
      </c>
      <c r="K111" s="104">
        <v>7.1791972866025997</v>
      </c>
      <c r="L111" s="1068">
        <v>1.8839816465593735</v>
      </c>
    </row>
    <row r="112" spans="1:12" ht="15.75" thickBot="1">
      <c r="A112" s="51"/>
      <c r="B112" s="52"/>
      <c r="C112" s="111"/>
      <c r="D112" s="111"/>
      <c r="E112" s="111"/>
      <c r="F112" s="111"/>
      <c r="G112" s="1072"/>
      <c r="H112" s="112"/>
      <c r="I112" s="112"/>
      <c r="J112" s="112"/>
      <c r="K112" s="112"/>
      <c r="L112" s="1073"/>
    </row>
    <row r="113" spans="1:12" ht="14.25">
      <c r="A113" s="44" t="s">
        <v>116</v>
      </c>
      <c r="B113" s="45" t="s">
        <v>25</v>
      </c>
      <c r="C113" s="100" t="s">
        <v>100</v>
      </c>
      <c r="D113" s="100" t="s">
        <v>100</v>
      </c>
      <c r="E113" s="101" t="s">
        <v>100</v>
      </c>
      <c r="F113" s="101" t="s">
        <v>100</v>
      </c>
      <c r="G113" s="1066" t="s">
        <v>100</v>
      </c>
      <c r="H113" s="102" t="s">
        <v>100</v>
      </c>
      <c r="I113" s="102" t="s">
        <v>100</v>
      </c>
      <c r="J113" s="103" t="s">
        <v>100</v>
      </c>
      <c r="K113" s="103" t="s">
        <v>100</v>
      </c>
      <c r="L113" s="1067" t="s">
        <v>100</v>
      </c>
    </row>
    <row r="114" spans="1:12" ht="15">
      <c r="A114" s="39" t="s">
        <v>116</v>
      </c>
      <c r="B114" s="47" t="s">
        <v>26</v>
      </c>
      <c r="C114" s="94" t="s">
        <v>100</v>
      </c>
      <c r="D114" s="94" t="s">
        <v>100</v>
      </c>
      <c r="E114" s="95" t="s">
        <v>100</v>
      </c>
      <c r="F114" s="95" t="s">
        <v>100</v>
      </c>
      <c r="G114" s="1062" t="s">
        <v>100</v>
      </c>
      <c r="H114" s="96" t="s">
        <v>100</v>
      </c>
      <c r="I114" s="96" t="s">
        <v>100</v>
      </c>
      <c r="J114" s="104" t="s">
        <v>100</v>
      </c>
      <c r="K114" s="104" t="s">
        <v>100</v>
      </c>
      <c r="L114" s="1068" t="s">
        <v>100</v>
      </c>
    </row>
    <row r="115" spans="1:12" ht="15">
      <c r="A115" s="39" t="s">
        <v>116</v>
      </c>
      <c r="B115" s="47" t="s">
        <v>27</v>
      </c>
      <c r="C115" s="94" t="s">
        <v>100</v>
      </c>
      <c r="D115" s="94" t="s">
        <v>100</v>
      </c>
      <c r="E115" s="95" t="s">
        <v>100</v>
      </c>
      <c r="F115" s="95" t="s">
        <v>100</v>
      </c>
      <c r="G115" s="1062" t="s">
        <v>100</v>
      </c>
      <c r="H115" s="96" t="s">
        <v>100</v>
      </c>
      <c r="I115" s="96" t="s">
        <v>100</v>
      </c>
      <c r="J115" s="104" t="s">
        <v>100</v>
      </c>
      <c r="K115" s="104" t="s">
        <v>100</v>
      </c>
      <c r="L115" s="1068" t="s">
        <v>100</v>
      </c>
    </row>
    <row r="116" spans="1:12" ht="15">
      <c r="A116" s="39" t="s">
        <v>116</v>
      </c>
      <c r="B116" s="47" t="s">
        <v>34</v>
      </c>
      <c r="C116" s="94" t="s">
        <v>100</v>
      </c>
      <c r="D116" s="94" t="s">
        <v>100</v>
      </c>
      <c r="E116" s="95" t="s">
        <v>100</v>
      </c>
      <c r="F116" s="95" t="s">
        <v>100</v>
      </c>
      <c r="G116" s="1062" t="s">
        <v>100</v>
      </c>
      <c r="H116" s="96" t="s">
        <v>100</v>
      </c>
      <c r="I116" s="96" t="s">
        <v>100</v>
      </c>
      <c r="J116" s="104" t="s">
        <v>100</v>
      </c>
      <c r="K116" s="104" t="s">
        <v>100</v>
      </c>
      <c r="L116" s="1068" t="s">
        <v>100</v>
      </c>
    </row>
    <row r="117" spans="1:12" ht="14.25">
      <c r="A117" s="54" t="s">
        <v>116</v>
      </c>
      <c r="B117" s="48" t="s">
        <v>28</v>
      </c>
      <c r="C117" s="105" t="s">
        <v>100</v>
      </c>
      <c r="D117" s="105" t="s">
        <v>100</v>
      </c>
      <c r="E117" s="106" t="s">
        <v>100</v>
      </c>
      <c r="F117" s="106" t="s">
        <v>100</v>
      </c>
      <c r="G117" s="1069" t="s">
        <v>100</v>
      </c>
      <c r="H117" s="107" t="s">
        <v>100</v>
      </c>
      <c r="I117" s="107" t="s">
        <v>100</v>
      </c>
      <c r="J117" s="108" t="s">
        <v>100</v>
      </c>
      <c r="K117" s="108" t="s">
        <v>100</v>
      </c>
      <c r="L117" s="1070" t="s">
        <v>100</v>
      </c>
    </row>
    <row r="118" spans="1:12" ht="15">
      <c r="A118" s="39" t="s">
        <v>116</v>
      </c>
      <c r="B118" s="47" t="s">
        <v>30</v>
      </c>
      <c r="C118" s="94" t="s">
        <v>100</v>
      </c>
      <c r="D118" s="94" t="s">
        <v>100</v>
      </c>
      <c r="E118" s="95" t="s">
        <v>100</v>
      </c>
      <c r="F118" s="95" t="s">
        <v>100</v>
      </c>
      <c r="G118" s="1062" t="s">
        <v>100</v>
      </c>
      <c r="H118" s="96" t="s">
        <v>100</v>
      </c>
      <c r="I118" s="96" t="s">
        <v>100</v>
      </c>
      <c r="J118" s="104" t="s">
        <v>100</v>
      </c>
      <c r="K118" s="104" t="s">
        <v>100</v>
      </c>
      <c r="L118" s="1068" t="s">
        <v>100</v>
      </c>
    </row>
    <row r="119" spans="1:12" ht="15">
      <c r="A119" s="39" t="s">
        <v>116</v>
      </c>
      <c r="B119" s="47" t="s">
        <v>35</v>
      </c>
      <c r="C119" s="94" t="s">
        <v>100</v>
      </c>
      <c r="D119" s="94" t="s">
        <v>100</v>
      </c>
      <c r="E119" s="95" t="s">
        <v>100</v>
      </c>
      <c r="F119" s="95" t="s">
        <v>100</v>
      </c>
      <c r="G119" s="1062" t="s">
        <v>100</v>
      </c>
      <c r="H119" s="96" t="s">
        <v>100</v>
      </c>
      <c r="I119" s="96" t="s">
        <v>100</v>
      </c>
      <c r="J119" s="104" t="s">
        <v>100</v>
      </c>
      <c r="K119" s="104" t="s">
        <v>100</v>
      </c>
      <c r="L119" s="1068" t="s">
        <v>100</v>
      </c>
    </row>
    <row r="120" spans="1:12" ht="14.25">
      <c r="A120" s="54" t="s">
        <v>116</v>
      </c>
      <c r="B120" s="48" t="s">
        <v>31</v>
      </c>
      <c r="C120" s="105" t="s">
        <v>100</v>
      </c>
      <c r="D120" s="105" t="s">
        <v>100</v>
      </c>
      <c r="E120" s="106" t="s">
        <v>100</v>
      </c>
      <c r="F120" s="106" t="s">
        <v>100</v>
      </c>
      <c r="G120" s="1069" t="s">
        <v>100</v>
      </c>
      <c r="H120" s="107" t="s">
        <v>100</v>
      </c>
      <c r="I120" s="107" t="s">
        <v>100</v>
      </c>
      <c r="J120" s="108" t="s">
        <v>100</v>
      </c>
      <c r="K120" s="108" t="s">
        <v>100</v>
      </c>
      <c r="L120" s="1070" t="s">
        <v>100</v>
      </c>
    </row>
    <row r="121" spans="1:12" ht="15">
      <c r="A121" s="39" t="s">
        <v>116</v>
      </c>
      <c r="B121" s="47" t="s">
        <v>33</v>
      </c>
      <c r="C121" s="94" t="s">
        <v>100</v>
      </c>
      <c r="D121" s="94" t="s">
        <v>100</v>
      </c>
      <c r="E121" s="95" t="s">
        <v>100</v>
      </c>
      <c r="F121" s="95" t="s">
        <v>100</v>
      </c>
      <c r="G121" s="1062" t="s">
        <v>100</v>
      </c>
      <c r="H121" s="96" t="s">
        <v>100</v>
      </c>
      <c r="I121" s="96" t="s">
        <v>100</v>
      </c>
      <c r="J121" s="104" t="s">
        <v>100</v>
      </c>
      <c r="K121" s="104" t="s">
        <v>100</v>
      </c>
      <c r="L121" s="1068" t="s">
        <v>100</v>
      </c>
    </row>
    <row r="122" spans="1:12" ht="15.75" thickBot="1">
      <c r="A122" s="55" t="s">
        <v>116</v>
      </c>
      <c r="B122" s="47" t="s">
        <v>36</v>
      </c>
      <c r="C122" s="109" t="s">
        <v>100</v>
      </c>
      <c r="D122" s="109" t="s">
        <v>100</v>
      </c>
      <c r="E122" s="110" t="s">
        <v>100</v>
      </c>
      <c r="F122" s="110" t="s">
        <v>100</v>
      </c>
      <c r="G122" s="1071" t="s">
        <v>100</v>
      </c>
      <c r="H122" s="104" t="s">
        <v>100</v>
      </c>
      <c r="I122" s="104" t="s">
        <v>100</v>
      </c>
      <c r="J122" s="104" t="s">
        <v>100</v>
      </c>
      <c r="K122" s="104" t="s">
        <v>100</v>
      </c>
      <c r="L122" s="1068" t="s">
        <v>100</v>
      </c>
    </row>
    <row r="123" spans="1:12" ht="15.75" thickBot="1">
      <c r="A123" s="51"/>
      <c r="B123" s="52"/>
      <c r="C123" s="111"/>
      <c r="D123" s="111"/>
      <c r="E123" s="111"/>
      <c r="F123" s="111"/>
      <c r="G123" s="1072"/>
      <c r="H123" s="112"/>
      <c r="I123" s="112"/>
      <c r="J123" s="112"/>
      <c r="K123" s="112"/>
      <c r="L123" s="1073"/>
    </row>
    <row r="124" spans="1:12" ht="14.25">
      <c r="A124" s="44" t="s">
        <v>24</v>
      </c>
      <c r="B124" s="45" t="s">
        <v>28</v>
      </c>
      <c r="C124" s="100">
        <v>11092.834293328569</v>
      </c>
      <c r="D124" s="100">
        <v>11326.190047810473</v>
      </c>
      <c r="E124" s="101">
        <v>11314.69097919514</v>
      </c>
      <c r="F124" s="101">
        <v>11552.713848766682</v>
      </c>
      <c r="G124" s="1066">
        <v>-2.0603199619364907</v>
      </c>
      <c r="H124" s="102">
        <v>339.42371134020618</v>
      </c>
      <c r="I124" s="102">
        <v>0.19773354600080917</v>
      </c>
      <c r="J124" s="103">
        <v>-11.415525114155251</v>
      </c>
      <c r="K124" s="103">
        <v>1.8277746372715282</v>
      </c>
      <c r="L124" s="1067">
        <v>-0.32371372111338159</v>
      </c>
    </row>
    <row r="125" spans="1:12" ht="15">
      <c r="A125" s="46" t="s">
        <v>24</v>
      </c>
      <c r="B125" s="47" t="s">
        <v>29</v>
      </c>
      <c r="C125" s="94">
        <v>11027.061764705881</v>
      </c>
      <c r="D125" s="94">
        <v>11056.961764705882</v>
      </c>
      <c r="E125" s="95">
        <v>11247.602999999999</v>
      </c>
      <c r="F125" s="95">
        <v>11278.101000000001</v>
      </c>
      <c r="G125" s="1062">
        <v>-0.27041786556089015</v>
      </c>
      <c r="H125" s="96">
        <v>316.8</v>
      </c>
      <c r="I125" s="96">
        <v>3.4617896799477541</v>
      </c>
      <c r="J125" s="104">
        <v>-20.833333333333336</v>
      </c>
      <c r="K125" s="104">
        <v>0.35801771245524783</v>
      </c>
      <c r="L125" s="1068">
        <v>-0.11354137979349954</v>
      </c>
    </row>
    <row r="126" spans="1:12" ht="15">
      <c r="A126" s="46" t="s">
        <v>24</v>
      </c>
      <c r="B126" s="47" t="s">
        <v>30</v>
      </c>
      <c r="C126" s="94">
        <v>11046.947058823529</v>
      </c>
      <c r="D126" s="94">
        <v>11194.682352941176</v>
      </c>
      <c r="E126" s="95">
        <v>11267.886</v>
      </c>
      <c r="F126" s="95">
        <v>11418.575999999999</v>
      </c>
      <c r="G126" s="1062">
        <v>-1.3196917023628751</v>
      </c>
      <c r="H126" s="96">
        <v>335.9</v>
      </c>
      <c r="I126" s="96">
        <v>-0.88521687813514316</v>
      </c>
      <c r="J126" s="104">
        <v>-6.4220183486238538</v>
      </c>
      <c r="K126" s="104">
        <v>0.96099491237987555</v>
      </c>
      <c r="L126" s="1068">
        <v>-0.10983719293498839</v>
      </c>
    </row>
    <row r="127" spans="1:12" ht="15">
      <c r="A127" s="46" t="s">
        <v>24</v>
      </c>
      <c r="B127" s="47" t="s">
        <v>35</v>
      </c>
      <c r="C127" s="94">
        <v>11213.754901960785</v>
      </c>
      <c r="D127" s="94">
        <v>11717.123529411765</v>
      </c>
      <c r="E127" s="95">
        <v>11438.03</v>
      </c>
      <c r="F127" s="95">
        <v>11951.466</v>
      </c>
      <c r="G127" s="1062">
        <v>-4.2960085398728465</v>
      </c>
      <c r="H127" s="96">
        <v>362</v>
      </c>
      <c r="I127" s="96">
        <v>-0.4674182018146793</v>
      </c>
      <c r="J127" s="104">
        <v>-12.903225806451612</v>
      </c>
      <c r="K127" s="104">
        <v>0.50876201243640473</v>
      </c>
      <c r="L127" s="1068">
        <v>-0.10033514838489399</v>
      </c>
    </row>
    <row r="128" spans="1:12" ht="14.25">
      <c r="A128" s="44" t="s">
        <v>24</v>
      </c>
      <c r="B128" s="48" t="s">
        <v>31</v>
      </c>
      <c r="C128" s="105">
        <v>10490.59882230626</v>
      </c>
      <c r="D128" s="105">
        <v>10446.882689117392</v>
      </c>
      <c r="E128" s="106">
        <v>10700.410798752386</v>
      </c>
      <c r="F128" s="106">
        <v>10655.82034289974</v>
      </c>
      <c r="G128" s="1069">
        <v>0.41846103272900248</v>
      </c>
      <c r="H128" s="107">
        <v>290.73642317380353</v>
      </c>
      <c r="I128" s="107">
        <v>-0.68972992720898663</v>
      </c>
      <c r="J128" s="108">
        <v>8.2924168030551009</v>
      </c>
      <c r="K128" s="108">
        <v>18.701714716412283</v>
      </c>
      <c r="L128" s="1070">
        <v>0.69405188116324013</v>
      </c>
    </row>
    <row r="129" spans="1:12" ht="15">
      <c r="A129" s="46" t="s">
        <v>24</v>
      </c>
      <c r="B129" s="47" t="s">
        <v>32</v>
      </c>
      <c r="C129" s="94">
        <v>10309.469607843137</v>
      </c>
      <c r="D129" s="94">
        <v>10193.230392156862</v>
      </c>
      <c r="E129" s="95">
        <v>10515.659</v>
      </c>
      <c r="F129" s="95">
        <v>10397.094999999999</v>
      </c>
      <c r="G129" s="1062">
        <v>1.1403569939487936</v>
      </c>
      <c r="H129" s="96">
        <v>266.89999999999998</v>
      </c>
      <c r="I129" s="96">
        <v>1.0219530658591933</v>
      </c>
      <c r="J129" s="104">
        <v>10.512129380053908</v>
      </c>
      <c r="K129" s="104">
        <v>7.7256453740342943</v>
      </c>
      <c r="L129" s="1068">
        <v>0.43612773968907437</v>
      </c>
    </row>
    <row r="130" spans="1:12" ht="15">
      <c r="A130" s="46" t="s">
        <v>24</v>
      </c>
      <c r="B130" s="47" t="s">
        <v>33</v>
      </c>
      <c r="C130" s="94">
        <v>10552.010784313725</v>
      </c>
      <c r="D130" s="94">
        <v>10553.654901960783</v>
      </c>
      <c r="E130" s="95">
        <v>10763.050999999999</v>
      </c>
      <c r="F130" s="95">
        <v>10764.727999999999</v>
      </c>
      <c r="G130" s="1062">
        <v>-1.5578656515981452E-2</v>
      </c>
      <c r="H130" s="96">
        <v>302.8</v>
      </c>
      <c r="I130" s="96">
        <v>-0.81886668850311173</v>
      </c>
      <c r="J130" s="104">
        <v>5.9134107708553323</v>
      </c>
      <c r="K130" s="104">
        <v>9.4497833050687774</v>
      </c>
      <c r="L130" s="1068">
        <v>0.14631538091119722</v>
      </c>
    </row>
    <row r="131" spans="1:12" ht="15">
      <c r="A131" s="46" t="s">
        <v>24</v>
      </c>
      <c r="B131" s="47" t="s">
        <v>36</v>
      </c>
      <c r="C131" s="94">
        <v>10875.459803921567</v>
      </c>
      <c r="D131" s="94">
        <v>10813.204901960784</v>
      </c>
      <c r="E131" s="95">
        <v>11092.968999999999</v>
      </c>
      <c r="F131" s="95">
        <v>11029.468999999999</v>
      </c>
      <c r="G131" s="1062">
        <v>0.57573034567665948</v>
      </c>
      <c r="H131" s="96">
        <v>336.7</v>
      </c>
      <c r="I131" s="96">
        <v>-5.7918298824846079</v>
      </c>
      <c r="J131" s="104">
        <v>12.5</v>
      </c>
      <c r="K131" s="104">
        <v>1.5262860373092142</v>
      </c>
      <c r="L131" s="1068">
        <v>0.11160876056297209</v>
      </c>
    </row>
    <row r="132" spans="1:12" ht="14.25">
      <c r="A132" s="44" t="s">
        <v>24</v>
      </c>
      <c r="B132" s="48" t="s">
        <v>37</v>
      </c>
      <c r="C132" s="105">
        <v>8746.4832868755184</v>
      </c>
      <c r="D132" s="105">
        <v>8839.756336345321</v>
      </c>
      <c r="E132" s="106">
        <v>8921.4129526130291</v>
      </c>
      <c r="F132" s="106">
        <v>9016.5514630722282</v>
      </c>
      <c r="G132" s="1069">
        <v>-1.0551540780180093</v>
      </c>
      <c r="H132" s="107">
        <v>228.88137450199204</v>
      </c>
      <c r="I132" s="107">
        <v>1.5123553887532775</v>
      </c>
      <c r="J132" s="108">
        <v>15.137614678899084</v>
      </c>
      <c r="K132" s="108">
        <v>9.4592048238175988</v>
      </c>
      <c r="L132" s="1070">
        <v>0.89254798129868718</v>
      </c>
    </row>
    <row r="133" spans="1:12" ht="15">
      <c r="A133" s="46" t="s">
        <v>24</v>
      </c>
      <c r="B133" s="47" t="s">
        <v>102</v>
      </c>
      <c r="C133" s="116">
        <v>8146.3705882352942</v>
      </c>
      <c r="D133" s="116">
        <v>8284.2039215686273</v>
      </c>
      <c r="E133" s="117">
        <v>8309.2980000000007</v>
      </c>
      <c r="F133" s="117">
        <v>8449.8880000000008</v>
      </c>
      <c r="G133" s="1076">
        <v>-1.6638090351020052</v>
      </c>
      <c r="H133" s="118">
        <v>211.7</v>
      </c>
      <c r="I133" s="118">
        <v>0.95374344301382941</v>
      </c>
      <c r="J133" s="119">
        <v>22.869022869022871</v>
      </c>
      <c r="K133" s="119">
        <v>5.5681175805539853</v>
      </c>
      <c r="L133" s="1077">
        <v>0.84270251031132926</v>
      </c>
    </row>
    <row r="134" spans="1:12" ht="15">
      <c r="A134" s="46" t="s">
        <v>24</v>
      </c>
      <c r="B134" s="47" t="s">
        <v>38</v>
      </c>
      <c r="C134" s="94">
        <v>9331.2450980392168</v>
      </c>
      <c r="D134" s="94">
        <v>9206.3166666666657</v>
      </c>
      <c r="E134" s="95">
        <v>9517.8700000000008</v>
      </c>
      <c r="F134" s="95">
        <v>9390.4429999999993</v>
      </c>
      <c r="G134" s="1062">
        <v>1.3569860335662705</v>
      </c>
      <c r="H134" s="96">
        <v>241.2</v>
      </c>
      <c r="I134" s="96">
        <v>2.9010238907849755</v>
      </c>
      <c r="J134" s="104">
        <v>0.63897763578274758</v>
      </c>
      <c r="K134" s="104">
        <v>2.9677784058790277</v>
      </c>
      <c r="L134" s="1068">
        <v>-0.10717984149301252</v>
      </c>
    </row>
    <row r="135" spans="1:12" ht="15.75" thickBot="1">
      <c r="A135" s="46" t="s">
        <v>24</v>
      </c>
      <c r="B135" s="47" t="s">
        <v>39</v>
      </c>
      <c r="C135" s="94">
        <v>9814.8421568627436</v>
      </c>
      <c r="D135" s="94">
        <v>10141.907843137255</v>
      </c>
      <c r="E135" s="95">
        <v>10011.138999999999</v>
      </c>
      <c r="F135" s="95">
        <v>10344.745999999999</v>
      </c>
      <c r="G135" s="1062">
        <v>-3.2248931003235843</v>
      </c>
      <c r="H135" s="96">
        <v>292.89999999999998</v>
      </c>
      <c r="I135" s="96">
        <v>2.0913210177762287</v>
      </c>
      <c r="J135" s="104">
        <v>25.641025641025639</v>
      </c>
      <c r="K135" s="104">
        <v>0.92330883738458647</v>
      </c>
      <c r="L135" s="1068">
        <v>0.15702531248037199</v>
      </c>
    </row>
    <row r="136" spans="1:12" ht="15.75" thickBot="1">
      <c r="A136" s="51"/>
      <c r="B136" s="52"/>
      <c r="C136" s="111"/>
      <c r="D136" s="111"/>
      <c r="E136" s="111"/>
      <c r="F136" s="111"/>
      <c r="G136" s="1072"/>
      <c r="H136" s="112"/>
      <c r="I136" s="112"/>
      <c r="J136" s="112"/>
      <c r="K136" s="112"/>
      <c r="L136" s="1073"/>
    </row>
    <row r="137" spans="1:12" ht="14.25">
      <c r="A137" s="44" t="s">
        <v>117</v>
      </c>
      <c r="B137" s="48" t="s">
        <v>25</v>
      </c>
      <c r="C137" s="105">
        <v>13848.379544059175</v>
      </c>
      <c r="D137" s="105">
        <v>13787.695193703546</v>
      </c>
      <c r="E137" s="106">
        <v>14125.347134940359</v>
      </c>
      <c r="F137" s="106">
        <v>14063.449097577617</v>
      </c>
      <c r="G137" s="1069">
        <v>0.4401341159858404</v>
      </c>
      <c r="H137" s="107">
        <v>335.35333333333335</v>
      </c>
      <c r="I137" s="107">
        <v>0.68780884468631354</v>
      </c>
      <c r="J137" s="108">
        <v>36.363636363636367</v>
      </c>
      <c r="K137" s="108">
        <v>1.1305822498586773</v>
      </c>
      <c r="L137" s="1070">
        <v>0.26605724740264036</v>
      </c>
    </row>
    <row r="138" spans="1:12" ht="15">
      <c r="A138" s="46" t="s">
        <v>117</v>
      </c>
      <c r="B138" s="47" t="s">
        <v>26</v>
      </c>
      <c r="C138" s="94">
        <v>13812.446078431372</v>
      </c>
      <c r="D138" s="94">
        <v>14306.140196078431</v>
      </c>
      <c r="E138" s="95">
        <v>14088.695</v>
      </c>
      <c r="F138" s="95">
        <v>14592.263000000001</v>
      </c>
      <c r="G138" s="1062">
        <v>-3.450924644107642</v>
      </c>
      <c r="H138" s="96">
        <v>301.10000000000002</v>
      </c>
      <c r="I138" s="96">
        <v>9.6903460837887145</v>
      </c>
      <c r="J138" s="104">
        <v>145.45454545454547</v>
      </c>
      <c r="K138" s="104">
        <v>0.25438100621820237</v>
      </c>
      <c r="L138" s="1068">
        <v>0.14631538091119775</v>
      </c>
    </row>
    <row r="139" spans="1:12" ht="15">
      <c r="A139" s="46" t="s">
        <v>117</v>
      </c>
      <c r="B139" s="47" t="s">
        <v>27</v>
      </c>
      <c r="C139" s="94">
        <v>13964.019607843136</v>
      </c>
      <c r="D139" s="94">
        <v>13831.040196078431</v>
      </c>
      <c r="E139" s="95">
        <v>14243.3</v>
      </c>
      <c r="F139" s="95">
        <v>14107.661</v>
      </c>
      <c r="G139" s="1062">
        <v>0.96145633213045889</v>
      </c>
      <c r="H139" s="96">
        <v>341.3</v>
      </c>
      <c r="I139" s="96">
        <v>1.941457586618877</v>
      </c>
      <c r="J139" s="104">
        <v>47.916666666666671</v>
      </c>
      <c r="K139" s="104">
        <v>0.66892783116638399</v>
      </c>
      <c r="L139" s="1068">
        <v>0.19736873891763662</v>
      </c>
    </row>
    <row r="140" spans="1:12" ht="15">
      <c r="A140" s="46" t="s">
        <v>117</v>
      </c>
      <c r="B140" s="47" t="s">
        <v>34</v>
      </c>
      <c r="C140" s="94">
        <v>13529.874509803922</v>
      </c>
      <c r="D140" s="94">
        <v>13566.339215686274</v>
      </c>
      <c r="E140" s="95">
        <v>13800.472</v>
      </c>
      <c r="F140" s="95">
        <v>13837.665999999999</v>
      </c>
      <c r="G140" s="1062">
        <v>-0.26878810342726517</v>
      </c>
      <c r="H140" s="96">
        <v>358.2</v>
      </c>
      <c r="I140" s="96">
        <v>1.6458569807037491</v>
      </c>
      <c r="J140" s="104">
        <v>-24.137931034482758</v>
      </c>
      <c r="K140" s="104">
        <v>0.20727341247409081</v>
      </c>
      <c r="L140" s="1068">
        <v>-7.7626872426194093E-2</v>
      </c>
    </row>
    <row r="141" spans="1:12" ht="14.25">
      <c r="A141" s="44" t="s">
        <v>117</v>
      </c>
      <c r="B141" s="48" t="s">
        <v>28</v>
      </c>
      <c r="C141" s="105">
        <v>13666.363692987516</v>
      </c>
      <c r="D141" s="105">
        <v>13646.653737324597</v>
      </c>
      <c r="E141" s="106">
        <v>13939.690966847265</v>
      </c>
      <c r="F141" s="106">
        <v>13919.586812071089</v>
      </c>
      <c r="G141" s="1069">
        <v>0.14443068639610562</v>
      </c>
      <c r="H141" s="107">
        <v>310.92941176470583</v>
      </c>
      <c r="I141" s="107">
        <v>1.0901659858968087</v>
      </c>
      <c r="J141" s="108">
        <v>1.2178619756427604</v>
      </c>
      <c r="K141" s="108">
        <v>7.0472960241190874</v>
      </c>
      <c r="L141" s="1070">
        <v>-0.21274916696058632</v>
      </c>
    </row>
    <row r="142" spans="1:12" ht="15">
      <c r="A142" s="46" t="s">
        <v>117</v>
      </c>
      <c r="B142" s="47" t="s">
        <v>29</v>
      </c>
      <c r="C142" s="94">
        <v>13406.093137254902</v>
      </c>
      <c r="D142" s="94">
        <v>13483.236274509803</v>
      </c>
      <c r="E142" s="95">
        <v>13674.215</v>
      </c>
      <c r="F142" s="95">
        <v>13752.901</v>
      </c>
      <c r="G142" s="1062">
        <v>-0.5721411068108444</v>
      </c>
      <c r="H142" s="96">
        <v>279.2</v>
      </c>
      <c r="I142" s="96">
        <v>0.61261261261260858</v>
      </c>
      <c r="J142" s="104">
        <v>30.927835051546392</v>
      </c>
      <c r="K142" s="104">
        <v>1.1965328811004334</v>
      </c>
      <c r="L142" s="1068">
        <v>0.24359054884775633</v>
      </c>
    </row>
    <row r="143" spans="1:12" ht="15">
      <c r="A143" s="46" t="s">
        <v>117</v>
      </c>
      <c r="B143" s="47" t="s">
        <v>30</v>
      </c>
      <c r="C143" s="94">
        <v>13746.741176470587</v>
      </c>
      <c r="D143" s="94">
        <v>13688.277450980391</v>
      </c>
      <c r="E143" s="95">
        <v>14021.675999999999</v>
      </c>
      <c r="F143" s="95">
        <v>13962.043</v>
      </c>
      <c r="G143" s="1062">
        <v>0.42710798126033428</v>
      </c>
      <c r="H143" s="96">
        <v>307.89999999999998</v>
      </c>
      <c r="I143" s="96">
        <v>1.3495720868992647</v>
      </c>
      <c r="J143" s="104">
        <v>-6.4102564102564097</v>
      </c>
      <c r="K143" s="104">
        <v>4.1266252119841713</v>
      </c>
      <c r="L143" s="1068">
        <v>-0.47107593744111576</v>
      </c>
    </row>
    <row r="144" spans="1:12" ht="15">
      <c r="A144" s="46" t="s">
        <v>117</v>
      </c>
      <c r="B144" s="47" t="s">
        <v>35</v>
      </c>
      <c r="C144" s="94">
        <v>13640.504901960785</v>
      </c>
      <c r="D144" s="94">
        <v>13620.542156862744</v>
      </c>
      <c r="E144" s="95">
        <v>13913.315000000001</v>
      </c>
      <c r="F144" s="95">
        <v>13892.953</v>
      </c>
      <c r="G144" s="1062">
        <v>0.14656351317103708</v>
      </c>
      <c r="H144" s="96">
        <v>340.2</v>
      </c>
      <c r="I144" s="96">
        <v>1.7040358744394586</v>
      </c>
      <c r="J144" s="104">
        <v>5.1724137931034484</v>
      </c>
      <c r="K144" s="104">
        <v>1.7241379310344827</v>
      </c>
      <c r="L144" s="1068">
        <v>1.4736221632773105E-2</v>
      </c>
    </row>
    <row r="145" spans="1:12" ht="14.25">
      <c r="A145" s="44" t="s">
        <v>117</v>
      </c>
      <c r="B145" s="48" t="s">
        <v>31</v>
      </c>
      <c r="C145" s="105">
        <v>12504.011331033684</v>
      </c>
      <c r="D145" s="105">
        <v>12452.925401957998</v>
      </c>
      <c r="E145" s="106">
        <v>12754.091557654358</v>
      </c>
      <c r="F145" s="106">
        <v>12701.98390999716</v>
      </c>
      <c r="G145" s="1069">
        <v>0.41023235446067902</v>
      </c>
      <c r="H145" s="107">
        <v>269.65874222529374</v>
      </c>
      <c r="I145" s="107">
        <v>-7.0217535293681854E-2</v>
      </c>
      <c r="J145" s="108">
        <v>0.83623693379790942</v>
      </c>
      <c r="K145" s="108">
        <v>13.632937629545882</v>
      </c>
      <c r="L145" s="1070">
        <v>-0.46471439914062884</v>
      </c>
    </row>
    <row r="146" spans="1:12" ht="15">
      <c r="A146" s="46" t="s">
        <v>117</v>
      </c>
      <c r="B146" s="47" t="s">
        <v>32</v>
      </c>
      <c r="C146" s="94">
        <v>12122.183333333334</v>
      </c>
      <c r="D146" s="94">
        <v>11895.288235294118</v>
      </c>
      <c r="E146" s="95">
        <v>12364.627</v>
      </c>
      <c r="F146" s="95">
        <v>12133.194</v>
      </c>
      <c r="G146" s="1062">
        <v>1.9074367392460791</v>
      </c>
      <c r="H146" s="96">
        <v>244.6</v>
      </c>
      <c r="I146" s="96">
        <v>0.41050903119868637</v>
      </c>
      <c r="J146" s="104">
        <v>3.4324942791762014</v>
      </c>
      <c r="K146" s="104">
        <v>4.2585264744676836</v>
      </c>
      <c r="L146" s="1068">
        <v>-3.4626094546954533E-2</v>
      </c>
    </row>
    <row r="147" spans="1:12" ht="15">
      <c r="A147" s="46" t="s">
        <v>117</v>
      </c>
      <c r="B147" s="47" t="s">
        <v>33</v>
      </c>
      <c r="C147" s="94">
        <v>12655.549019607843</v>
      </c>
      <c r="D147" s="94">
        <v>12666.149019607843</v>
      </c>
      <c r="E147" s="95">
        <v>12908.66</v>
      </c>
      <c r="F147" s="95">
        <v>12919.472</v>
      </c>
      <c r="G147" s="1062">
        <v>-8.3687630578090949E-2</v>
      </c>
      <c r="H147" s="96">
        <v>275.60000000000002</v>
      </c>
      <c r="I147" s="96">
        <v>-3.6271309394256761E-2</v>
      </c>
      <c r="J147" s="96">
        <v>0</v>
      </c>
      <c r="K147" s="96">
        <v>7.9611833427548522</v>
      </c>
      <c r="L147" s="1063">
        <v>-0.34022151037413906</v>
      </c>
    </row>
    <row r="148" spans="1:12" ht="15.75" thickBot="1">
      <c r="A148" s="56" t="s">
        <v>117</v>
      </c>
      <c r="B148" s="57" t="s">
        <v>36</v>
      </c>
      <c r="C148" s="97">
        <v>12652.086274509804</v>
      </c>
      <c r="D148" s="97">
        <v>12655.442156862744</v>
      </c>
      <c r="E148" s="98">
        <v>12905.128000000001</v>
      </c>
      <c r="F148" s="98">
        <v>12908.550999999999</v>
      </c>
      <c r="G148" s="1064">
        <v>-2.6517306241412106E-2</v>
      </c>
      <c r="H148" s="99">
        <v>311.7</v>
      </c>
      <c r="I148" s="99">
        <v>-0.25600000000000361</v>
      </c>
      <c r="J148" s="99">
        <v>-1.9607843137254901</v>
      </c>
      <c r="K148" s="99">
        <v>1.4132278123233466</v>
      </c>
      <c r="L148" s="1065">
        <v>-8.9866794219535695E-2</v>
      </c>
    </row>
    <row r="149" spans="1:12">
      <c r="G149" s="80"/>
      <c r="H149" s="80"/>
      <c r="I149" s="80"/>
      <c r="J149" s="80"/>
      <c r="K149" s="80"/>
      <c r="L149" s="80"/>
    </row>
    <row r="150" spans="1:12" ht="13.5" thickBot="1">
      <c r="G150" s="80"/>
      <c r="H150" s="80"/>
      <c r="I150" s="80"/>
      <c r="J150" s="80"/>
      <c r="K150" s="80"/>
      <c r="L150" s="1078"/>
    </row>
    <row r="151" spans="1:12" ht="21" thickBot="1">
      <c r="A151" s="1026" t="s">
        <v>337</v>
      </c>
      <c r="B151" s="1017"/>
      <c r="C151" s="1017"/>
      <c r="D151" s="1017"/>
      <c r="E151" s="1017"/>
      <c r="F151" s="1017"/>
      <c r="G151" s="1161"/>
      <c r="H151" s="1161"/>
      <c r="I151" s="1161"/>
      <c r="J151" s="1161"/>
      <c r="K151" s="1161"/>
      <c r="L151" s="1162"/>
    </row>
    <row r="152" spans="1:12" ht="12.75" customHeight="1">
      <c r="A152" s="27"/>
      <c r="B152" s="28"/>
      <c r="C152" s="3" t="s">
        <v>9</v>
      </c>
      <c r="D152" s="3" t="s">
        <v>9</v>
      </c>
      <c r="E152" s="3"/>
      <c r="F152" s="3"/>
      <c r="G152" s="1018"/>
      <c r="H152" s="1292" t="s">
        <v>10</v>
      </c>
      <c r="I152" s="1293"/>
      <c r="J152" s="1049" t="s">
        <v>11</v>
      </c>
      <c r="K152" s="1019" t="s">
        <v>12</v>
      </c>
      <c r="L152" s="1020"/>
    </row>
    <row r="153" spans="1:12" ht="15.75" customHeight="1">
      <c r="A153" s="29" t="s">
        <v>13</v>
      </c>
      <c r="B153" s="30" t="s">
        <v>14</v>
      </c>
      <c r="C153" s="1021" t="s">
        <v>40</v>
      </c>
      <c r="D153" s="1021" t="s">
        <v>40</v>
      </c>
      <c r="E153" s="1022" t="s">
        <v>41</v>
      </c>
      <c r="F153" s="1023"/>
      <c r="G153" s="1050"/>
      <c r="H153" s="1290" t="s">
        <v>15</v>
      </c>
      <c r="I153" s="1291"/>
      <c r="J153" s="1051" t="s">
        <v>16</v>
      </c>
      <c r="K153" s="1024" t="s">
        <v>17</v>
      </c>
      <c r="L153" s="1025"/>
    </row>
    <row r="154" spans="1:12" ht="26.25" thickBot="1">
      <c r="A154" s="31" t="s">
        <v>18</v>
      </c>
      <c r="B154" s="32" t="s">
        <v>19</v>
      </c>
      <c r="C154" s="935" t="s">
        <v>465</v>
      </c>
      <c r="D154" s="935" t="s">
        <v>457</v>
      </c>
      <c r="E154" s="1012" t="s">
        <v>465</v>
      </c>
      <c r="F154" s="1013" t="s">
        <v>457</v>
      </c>
      <c r="G154" s="1048" t="s">
        <v>20</v>
      </c>
      <c r="H154" s="81" t="s">
        <v>465</v>
      </c>
      <c r="I154" s="949" t="s">
        <v>20</v>
      </c>
      <c r="J154" s="1052" t="s">
        <v>20</v>
      </c>
      <c r="K154" s="1014" t="s">
        <v>465</v>
      </c>
      <c r="L154" s="1053" t="s">
        <v>21</v>
      </c>
    </row>
    <row r="155" spans="1:12" ht="15" thickBot="1">
      <c r="A155" s="33" t="s">
        <v>22</v>
      </c>
      <c r="B155" s="34" t="s">
        <v>23</v>
      </c>
      <c r="C155" s="82">
        <v>12054.147836163562</v>
      </c>
      <c r="D155" s="82">
        <v>11963.676165035689</v>
      </c>
      <c r="E155" s="83">
        <v>12295.230792886834</v>
      </c>
      <c r="F155" s="687">
        <v>12202.949688336403</v>
      </c>
      <c r="G155" s="1054">
        <v>0.7562196592405338</v>
      </c>
      <c r="H155" s="84">
        <v>319.8078353253652</v>
      </c>
      <c r="I155" s="84">
        <v>0.85116549496174665</v>
      </c>
      <c r="J155" s="85">
        <v>7.2649572649572658</v>
      </c>
      <c r="K155" s="84">
        <v>100</v>
      </c>
      <c r="L155" s="1055" t="s">
        <v>23</v>
      </c>
    </row>
    <row r="156" spans="1:12" ht="15" thickBot="1">
      <c r="A156" s="35"/>
      <c r="B156" s="36"/>
      <c r="C156" s="86"/>
      <c r="D156" s="86"/>
      <c r="E156" s="86"/>
      <c r="F156" s="86"/>
      <c r="G156" s="1056"/>
      <c r="H156" s="85"/>
      <c r="I156" s="85"/>
      <c r="J156" s="85"/>
      <c r="K156" s="85"/>
      <c r="L156" s="1057"/>
    </row>
    <row r="157" spans="1:12" ht="15">
      <c r="A157" s="37" t="s">
        <v>108</v>
      </c>
      <c r="B157" s="38" t="s">
        <v>23</v>
      </c>
      <c r="C157" s="87">
        <v>11827.206604056533</v>
      </c>
      <c r="D157" s="87">
        <v>11736.448052895576</v>
      </c>
      <c r="E157" s="88">
        <v>12063.750736137665</v>
      </c>
      <c r="F157" s="88">
        <v>11971.177013953487</v>
      </c>
      <c r="G157" s="1058">
        <v>0.77330509837315309</v>
      </c>
      <c r="H157" s="89">
        <v>249.04761904761904</v>
      </c>
      <c r="I157" s="89">
        <v>4.2573408729974034</v>
      </c>
      <c r="J157" s="89">
        <v>133.33333333333331</v>
      </c>
      <c r="K157" s="89">
        <v>0.25353132922854038</v>
      </c>
      <c r="L157" s="1059">
        <v>0.13698121267842384</v>
      </c>
    </row>
    <row r="158" spans="1:12" ht="15">
      <c r="A158" s="46" t="s">
        <v>109</v>
      </c>
      <c r="B158" s="90" t="s">
        <v>23</v>
      </c>
      <c r="C158" s="91">
        <v>12643.392787772778</v>
      </c>
      <c r="D158" s="91">
        <v>12582.171427826068</v>
      </c>
      <c r="E158" s="92">
        <v>12896.260643528234</v>
      </c>
      <c r="F158" s="92">
        <v>12833.814856382589</v>
      </c>
      <c r="G158" s="1060">
        <v>0.48657229237329469</v>
      </c>
      <c r="H158" s="93">
        <v>352.94722222222225</v>
      </c>
      <c r="I158" s="93">
        <v>0.9506457778524624</v>
      </c>
      <c r="J158" s="93">
        <v>11.44792002579813</v>
      </c>
      <c r="K158" s="93">
        <v>41.724013038754073</v>
      </c>
      <c r="L158" s="1061">
        <v>1.5660228807639172</v>
      </c>
    </row>
    <row r="159" spans="1:12" ht="15">
      <c r="A159" s="39" t="s">
        <v>110</v>
      </c>
      <c r="B159" s="40" t="s">
        <v>23</v>
      </c>
      <c r="C159" s="94">
        <v>12491.618945259832</v>
      </c>
      <c r="D159" s="94">
        <v>12474.69819049571</v>
      </c>
      <c r="E159" s="95">
        <v>12741.451324165029</v>
      </c>
      <c r="F159" s="95">
        <v>12724.192154305625</v>
      </c>
      <c r="G159" s="1062">
        <v>0.13564059431123912</v>
      </c>
      <c r="H159" s="96">
        <v>375.85353846153851</v>
      </c>
      <c r="I159" s="96">
        <v>0.70751429978560676</v>
      </c>
      <c r="J159" s="96">
        <v>0.61919504643962853</v>
      </c>
      <c r="K159" s="96">
        <v>7.8473982856452977</v>
      </c>
      <c r="L159" s="1063">
        <v>-0.51831008006306867</v>
      </c>
    </row>
    <row r="160" spans="1:12" ht="15">
      <c r="A160" s="39" t="s">
        <v>111</v>
      </c>
      <c r="B160" s="40" t="s">
        <v>23</v>
      </c>
      <c r="C160" s="94" t="s">
        <v>100</v>
      </c>
      <c r="D160" s="94" t="s">
        <v>100</v>
      </c>
      <c r="E160" s="95" t="s">
        <v>100</v>
      </c>
      <c r="F160" s="95" t="s">
        <v>100</v>
      </c>
      <c r="G160" s="1062" t="s">
        <v>100</v>
      </c>
      <c r="H160" s="96" t="s">
        <v>100</v>
      </c>
      <c r="I160" s="96" t="s">
        <v>100</v>
      </c>
      <c r="J160" s="96" t="s">
        <v>100</v>
      </c>
      <c r="K160" s="96" t="s">
        <v>100</v>
      </c>
      <c r="L160" s="1063" t="s">
        <v>100</v>
      </c>
    </row>
    <row r="161" spans="1:12" ht="15">
      <c r="A161" s="39" t="s">
        <v>98</v>
      </c>
      <c r="B161" s="40" t="s">
        <v>23</v>
      </c>
      <c r="C161" s="94">
        <v>10221.880266122391</v>
      </c>
      <c r="D161" s="94">
        <v>10201.033555165477</v>
      </c>
      <c r="E161" s="95">
        <v>10426.317871444839</v>
      </c>
      <c r="F161" s="95">
        <v>10405.054226268787</v>
      </c>
      <c r="G161" s="1062">
        <v>0.2043588117241063</v>
      </c>
      <c r="H161" s="96">
        <v>283.75161554192232</v>
      </c>
      <c r="I161" s="96">
        <v>0.53860007128353615</v>
      </c>
      <c r="J161" s="96">
        <v>0.20491803278688525</v>
      </c>
      <c r="K161" s="96">
        <v>29.518290474465775</v>
      </c>
      <c r="L161" s="1063">
        <v>-2.0797411235658245</v>
      </c>
    </row>
    <row r="162" spans="1:12" ht="15.75" thickBot="1">
      <c r="A162" s="41" t="s">
        <v>112</v>
      </c>
      <c r="B162" s="42" t="s">
        <v>23</v>
      </c>
      <c r="C162" s="97">
        <v>12973.383177114672</v>
      </c>
      <c r="D162" s="97">
        <v>12935.738154895842</v>
      </c>
      <c r="E162" s="98">
        <v>13232.850840656965</v>
      </c>
      <c r="F162" s="98">
        <v>13194.45291799376</v>
      </c>
      <c r="G162" s="1064">
        <v>0.29101564802918661</v>
      </c>
      <c r="H162" s="99">
        <v>283.97147866744592</v>
      </c>
      <c r="I162" s="99">
        <v>0.16179170616770747</v>
      </c>
      <c r="J162" s="99">
        <v>12.123197903014416</v>
      </c>
      <c r="K162" s="99">
        <v>20.656766871906314</v>
      </c>
      <c r="L162" s="1065">
        <v>0.89504711018655314</v>
      </c>
    </row>
    <row r="163" spans="1:12" ht="15" thickBot="1">
      <c r="A163" s="35"/>
      <c r="B163" s="43"/>
      <c r="C163" s="86"/>
      <c r="D163" s="86"/>
      <c r="E163" s="86"/>
      <c r="F163" s="86"/>
      <c r="G163" s="1056"/>
      <c r="H163" s="85"/>
      <c r="I163" s="85"/>
      <c r="J163" s="85"/>
      <c r="K163" s="85"/>
      <c r="L163" s="1057"/>
    </row>
    <row r="164" spans="1:12" ht="14.25">
      <c r="A164" s="44" t="s">
        <v>113</v>
      </c>
      <c r="B164" s="45" t="s">
        <v>25</v>
      </c>
      <c r="C164" s="100" t="s">
        <v>100</v>
      </c>
      <c r="D164" s="100" t="s">
        <v>100</v>
      </c>
      <c r="E164" s="101" t="s">
        <v>100</v>
      </c>
      <c r="F164" s="101" t="s">
        <v>100</v>
      </c>
      <c r="G164" s="1066" t="s">
        <v>100</v>
      </c>
      <c r="H164" s="102" t="s">
        <v>100</v>
      </c>
      <c r="I164" s="102" t="s">
        <v>100</v>
      </c>
      <c r="J164" s="103" t="s">
        <v>100</v>
      </c>
      <c r="K164" s="103" t="s">
        <v>100</v>
      </c>
      <c r="L164" s="1067" t="s">
        <v>100</v>
      </c>
    </row>
    <row r="165" spans="1:12" ht="15">
      <c r="A165" s="46" t="s">
        <v>113</v>
      </c>
      <c r="B165" s="47" t="s">
        <v>26</v>
      </c>
      <c r="C165" s="94" t="s">
        <v>100</v>
      </c>
      <c r="D165" s="94" t="s">
        <v>100</v>
      </c>
      <c r="E165" s="95" t="s">
        <v>100</v>
      </c>
      <c r="F165" s="95" t="s">
        <v>100</v>
      </c>
      <c r="G165" s="1062" t="s">
        <v>100</v>
      </c>
      <c r="H165" s="96" t="s">
        <v>100</v>
      </c>
      <c r="I165" s="96" t="s">
        <v>100</v>
      </c>
      <c r="J165" s="104" t="s">
        <v>100</v>
      </c>
      <c r="K165" s="104" t="s">
        <v>100</v>
      </c>
      <c r="L165" s="1068" t="s">
        <v>100</v>
      </c>
    </row>
    <row r="166" spans="1:12" ht="15">
      <c r="A166" s="46" t="s">
        <v>113</v>
      </c>
      <c r="B166" s="47" t="s">
        <v>27</v>
      </c>
      <c r="C166" s="94" t="s">
        <v>100</v>
      </c>
      <c r="D166" s="94" t="s">
        <v>100</v>
      </c>
      <c r="E166" s="95" t="s">
        <v>100</v>
      </c>
      <c r="F166" s="95" t="s">
        <v>100</v>
      </c>
      <c r="G166" s="1062" t="s">
        <v>100</v>
      </c>
      <c r="H166" s="96" t="s">
        <v>100</v>
      </c>
      <c r="I166" s="96" t="s">
        <v>100</v>
      </c>
      <c r="J166" s="104" t="s">
        <v>100</v>
      </c>
      <c r="K166" s="104" t="s">
        <v>100</v>
      </c>
      <c r="L166" s="1068" t="s">
        <v>100</v>
      </c>
    </row>
    <row r="167" spans="1:12" ht="14.25">
      <c r="A167" s="44" t="s">
        <v>113</v>
      </c>
      <c r="B167" s="48" t="s">
        <v>28</v>
      </c>
      <c r="C167" s="105">
        <v>11378.45786963434</v>
      </c>
      <c r="D167" s="105" t="s">
        <v>254</v>
      </c>
      <c r="E167" s="106">
        <v>11606.027027027027</v>
      </c>
      <c r="F167" s="106" t="s">
        <v>254</v>
      </c>
      <c r="G167" s="1069" t="s">
        <v>100</v>
      </c>
      <c r="H167" s="107">
        <v>246.66666666666666</v>
      </c>
      <c r="I167" s="107" t="s">
        <v>100</v>
      </c>
      <c r="J167" s="108" t="s">
        <v>100</v>
      </c>
      <c r="K167" s="108" t="s">
        <v>100</v>
      </c>
      <c r="L167" s="1070" t="s">
        <v>100</v>
      </c>
    </row>
    <row r="168" spans="1:12" ht="15">
      <c r="A168" s="46" t="s">
        <v>113</v>
      </c>
      <c r="B168" s="47" t="s">
        <v>29</v>
      </c>
      <c r="C168" s="94">
        <v>10293.13725490196</v>
      </c>
      <c r="D168" s="94" t="s">
        <v>100</v>
      </c>
      <c r="E168" s="95">
        <v>10499</v>
      </c>
      <c r="F168" s="95" t="s">
        <v>100</v>
      </c>
      <c r="G168" s="1062" t="s">
        <v>100</v>
      </c>
      <c r="H168" s="96">
        <v>210</v>
      </c>
      <c r="I168" s="96" t="s">
        <v>100</v>
      </c>
      <c r="J168" s="104" t="s">
        <v>100</v>
      </c>
      <c r="K168" s="104" t="s">
        <v>100</v>
      </c>
      <c r="L168" s="1068" t="s">
        <v>100</v>
      </c>
    </row>
    <row r="169" spans="1:12" ht="15">
      <c r="A169" s="46" t="s">
        <v>113</v>
      </c>
      <c r="B169" s="47" t="s">
        <v>30</v>
      </c>
      <c r="C169" s="94">
        <v>12802.941176470587</v>
      </c>
      <c r="D169" s="94" t="s">
        <v>254</v>
      </c>
      <c r="E169" s="95">
        <v>13059</v>
      </c>
      <c r="F169" s="95" t="s">
        <v>254</v>
      </c>
      <c r="G169" s="1062" t="s">
        <v>100</v>
      </c>
      <c r="H169" s="96">
        <v>320</v>
      </c>
      <c r="I169" s="96" t="s">
        <v>100</v>
      </c>
      <c r="J169" s="104" t="s">
        <v>100</v>
      </c>
      <c r="K169" s="104" t="s">
        <v>100</v>
      </c>
      <c r="L169" s="1068" t="s">
        <v>100</v>
      </c>
    </row>
    <row r="170" spans="1:12" ht="14.25">
      <c r="A170" s="44" t="s">
        <v>113</v>
      </c>
      <c r="B170" s="48" t="s">
        <v>31</v>
      </c>
      <c r="C170" s="105">
        <v>11901.165192803177</v>
      </c>
      <c r="D170" s="105">
        <v>11527.825521821633</v>
      </c>
      <c r="E170" s="106">
        <v>12139.188496659241</v>
      </c>
      <c r="F170" s="106">
        <v>11758.382032258065</v>
      </c>
      <c r="G170" s="1069">
        <v>3.23859578092009</v>
      </c>
      <c r="H170" s="107">
        <v>249.44444444444446</v>
      </c>
      <c r="I170" s="107">
        <v>7.2937015729638999</v>
      </c>
      <c r="J170" s="108">
        <v>125</v>
      </c>
      <c r="K170" s="108">
        <v>0.21731256791017745</v>
      </c>
      <c r="L170" s="1070">
        <v>0.11371246431007384</v>
      </c>
    </row>
    <row r="171" spans="1:12" ht="15">
      <c r="A171" s="46" t="s">
        <v>113</v>
      </c>
      <c r="B171" s="47" t="s">
        <v>32</v>
      </c>
      <c r="C171" s="94">
        <v>12040.534313725489</v>
      </c>
      <c r="D171" s="94">
        <v>11389.086274509804</v>
      </c>
      <c r="E171" s="95">
        <v>12281.344999999999</v>
      </c>
      <c r="F171" s="95">
        <v>11616.868</v>
      </c>
      <c r="G171" s="1062">
        <v>5.7199324292916032</v>
      </c>
      <c r="H171" s="96">
        <v>251</v>
      </c>
      <c r="I171" s="96">
        <v>11.061946902654867</v>
      </c>
      <c r="J171" s="104">
        <v>100</v>
      </c>
      <c r="K171" s="104">
        <v>0.12072920439454304</v>
      </c>
      <c r="L171" s="1068">
        <v>5.5979139644478301E-2</v>
      </c>
    </row>
    <row r="172" spans="1:12" ht="15.75" thickBot="1">
      <c r="A172" s="49" t="s">
        <v>113</v>
      </c>
      <c r="B172" s="50" t="s">
        <v>33</v>
      </c>
      <c r="C172" s="109" t="s">
        <v>254</v>
      </c>
      <c r="D172" s="109" t="s">
        <v>254</v>
      </c>
      <c r="E172" s="110" t="s">
        <v>254</v>
      </c>
      <c r="F172" s="110" t="s">
        <v>254</v>
      </c>
      <c r="G172" s="1071" t="s">
        <v>100</v>
      </c>
      <c r="H172" s="104" t="s">
        <v>254</v>
      </c>
      <c r="I172" s="104" t="s">
        <v>100</v>
      </c>
      <c r="J172" s="104" t="s">
        <v>100</v>
      </c>
      <c r="K172" s="104" t="s">
        <v>254</v>
      </c>
      <c r="L172" s="1068">
        <v>5.7733324665595581E-2</v>
      </c>
    </row>
    <row r="173" spans="1:12" ht="15" thickBot="1">
      <c r="A173" s="35"/>
      <c r="B173" s="43"/>
      <c r="C173" s="86"/>
      <c r="D173" s="86"/>
      <c r="E173" s="86"/>
      <c r="F173" s="86"/>
      <c r="G173" s="1056"/>
      <c r="H173" s="85"/>
      <c r="I173" s="85"/>
      <c r="J173" s="85"/>
      <c r="K173" s="85"/>
      <c r="L173" s="1057"/>
    </row>
    <row r="174" spans="1:12" ht="14.25">
      <c r="A174" s="44" t="s">
        <v>114</v>
      </c>
      <c r="B174" s="45" t="s">
        <v>25</v>
      </c>
      <c r="C174" s="100">
        <v>13449.029302180257</v>
      </c>
      <c r="D174" s="100">
        <v>13444.51470478326</v>
      </c>
      <c r="E174" s="101">
        <v>13718.009888223864</v>
      </c>
      <c r="F174" s="101">
        <v>13713.404998878925</v>
      </c>
      <c r="G174" s="1066">
        <v>3.3579474574806437E-2</v>
      </c>
      <c r="H174" s="102">
        <v>423.18552631578945</v>
      </c>
      <c r="I174" s="102">
        <v>3.1882106006616651</v>
      </c>
      <c r="J174" s="103">
        <v>16.475095785440612</v>
      </c>
      <c r="K174" s="103">
        <v>3.6701678135941087</v>
      </c>
      <c r="L174" s="1067">
        <v>0.29021443364072885</v>
      </c>
    </row>
    <row r="175" spans="1:12" ht="15">
      <c r="A175" s="46" t="s">
        <v>114</v>
      </c>
      <c r="B175" s="47" t="s">
        <v>26</v>
      </c>
      <c r="C175" s="94">
        <v>13530.615686274508</v>
      </c>
      <c r="D175" s="94">
        <v>13578.981372549018</v>
      </c>
      <c r="E175" s="95">
        <v>13801.227999999999</v>
      </c>
      <c r="F175" s="95">
        <v>13850.561</v>
      </c>
      <c r="G175" s="1062">
        <v>-0.35618051860860034</v>
      </c>
      <c r="H175" s="96">
        <v>420.8</v>
      </c>
      <c r="I175" s="96">
        <v>3.4414945919370701</v>
      </c>
      <c r="J175" s="104">
        <v>20.467836257309941</v>
      </c>
      <c r="K175" s="104">
        <v>2.4870216105275866</v>
      </c>
      <c r="L175" s="1068">
        <v>0.27256939607537234</v>
      </c>
    </row>
    <row r="176" spans="1:12" ht="15">
      <c r="A176" s="46" t="s">
        <v>114</v>
      </c>
      <c r="B176" s="47" t="s">
        <v>27</v>
      </c>
      <c r="C176" s="94">
        <v>13280.470588235294</v>
      </c>
      <c r="D176" s="94">
        <v>13194.954901960784</v>
      </c>
      <c r="E176" s="95">
        <v>13546.08</v>
      </c>
      <c r="F176" s="95">
        <v>13458.853999999999</v>
      </c>
      <c r="G176" s="1062">
        <v>0.64809381244495678</v>
      </c>
      <c r="H176" s="96">
        <v>428.2</v>
      </c>
      <c r="I176" s="96">
        <v>2.83381364073007</v>
      </c>
      <c r="J176" s="104">
        <v>8.8888888888888893</v>
      </c>
      <c r="K176" s="104">
        <v>1.1831462030665219</v>
      </c>
      <c r="L176" s="1068">
        <v>1.7645037565356292E-2</v>
      </c>
    </row>
    <row r="177" spans="1:12" ht="14.25">
      <c r="A177" s="44" t="s">
        <v>114</v>
      </c>
      <c r="B177" s="48" t="s">
        <v>28</v>
      </c>
      <c r="C177" s="105">
        <v>12827.119821933431</v>
      </c>
      <c r="D177" s="105">
        <v>12758.112601341492</v>
      </c>
      <c r="E177" s="106">
        <v>13083.662218372099</v>
      </c>
      <c r="F177" s="106">
        <v>13013.274853368323</v>
      </c>
      <c r="G177" s="1069">
        <v>0.54088894453464831</v>
      </c>
      <c r="H177" s="107">
        <v>379.11489361702127</v>
      </c>
      <c r="I177" s="107">
        <v>0.95973742981940935</v>
      </c>
      <c r="J177" s="108">
        <v>5.2631578947368416</v>
      </c>
      <c r="K177" s="108">
        <v>11.348545213087045</v>
      </c>
      <c r="L177" s="1070">
        <v>-0.21581635127451904</v>
      </c>
    </row>
    <row r="178" spans="1:12" ht="15">
      <c r="A178" s="46" t="s">
        <v>114</v>
      </c>
      <c r="B178" s="47" t="s">
        <v>29</v>
      </c>
      <c r="C178" s="94">
        <v>12818.687254901961</v>
      </c>
      <c r="D178" s="94">
        <v>12833.951960784312</v>
      </c>
      <c r="E178" s="95">
        <v>13075.061</v>
      </c>
      <c r="F178" s="95">
        <v>13090.630999999999</v>
      </c>
      <c r="G178" s="1062">
        <v>-0.11894002664959169</v>
      </c>
      <c r="H178" s="96">
        <v>364.7</v>
      </c>
      <c r="I178" s="96">
        <v>1.1650485436893172</v>
      </c>
      <c r="J178" s="104">
        <v>4.513064133016627</v>
      </c>
      <c r="K178" s="104">
        <v>5.3120849933598935</v>
      </c>
      <c r="L178" s="1068">
        <v>-0.13987045859555902</v>
      </c>
    </row>
    <row r="179" spans="1:12" ht="15">
      <c r="A179" s="46" t="s">
        <v>114</v>
      </c>
      <c r="B179" s="47" t="s">
        <v>30</v>
      </c>
      <c r="C179" s="94">
        <v>12834.027450980393</v>
      </c>
      <c r="D179" s="94">
        <v>12695.400000000001</v>
      </c>
      <c r="E179" s="95">
        <v>13090.708000000001</v>
      </c>
      <c r="F179" s="95">
        <v>12949.308000000001</v>
      </c>
      <c r="G179" s="1062">
        <v>1.0919502416654205</v>
      </c>
      <c r="H179" s="96">
        <v>391.8</v>
      </c>
      <c r="I179" s="96">
        <v>0.74569298020057451</v>
      </c>
      <c r="J179" s="104">
        <v>5.9322033898305087</v>
      </c>
      <c r="K179" s="104">
        <v>6.036460219727152</v>
      </c>
      <c r="L179" s="1068">
        <v>-7.5945892678960014E-2</v>
      </c>
    </row>
    <row r="180" spans="1:12" ht="14.25">
      <c r="A180" s="44" t="s">
        <v>114</v>
      </c>
      <c r="B180" s="48" t="s">
        <v>31</v>
      </c>
      <c r="C180" s="105">
        <v>12413.193672727562</v>
      </c>
      <c r="D180" s="105">
        <v>12346.433649784489</v>
      </c>
      <c r="E180" s="106">
        <v>12661.457546182113</v>
      </c>
      <c r="F180" s="106">
        <v>12593.362322780178</v>
      </c>
      <c r="G180" s="1069">
        <v>0.54072313379531201</v>
      </c>
      <c r="H180" s="107">
        <v>332.17414104882459</v>
      </c>
      <c r="I180" s="107">
        <v>0.7682232150451288</v>
      </c>
      <c r="J180" s="108">
        <v>13.610683102208526</v>
      </c>
      <c r="K180" s="108">
        <v>26.705300012072918</v>
      </c>
      <c r="L180" s="1070">
        <v>1.4916247983977051</v>
      </c>
    </row>
    <row r="181" spans="1:12" ht="15">
      <c r="A181" s="46" t="s">
        <v>114</v>
      </c>
      <c r="B181" s="47" t="s">
        <v>32</v>
      </c>
      <c r="C181" s="94">
        <v>12289.559803921569</v>
      </c>
      <c r="D181" s="94">
        <v>12310.418627450981</v>
      </c>
      <c r="E181" s="95">
        <v>12535.351000000001</v>
      </c>
      <c r="F181" s="95">
        <v>12556.627</v>
      </c>
      <c r="G181" s="1062">
        <v>-0.16944040784200917</v>
      </c>
      <c r="H181" s="96">
        <v>319.89999999999998</v>
      </c>
      <c r="I181" s="96">
        <v>0.94667087409277384</v>
      </c>
      <c r="J181" s="104">
        <v>18.371837183718373</v>
      </c>
      <c r="K181" s="104">
        <v>12.99046239285283</v>
      </c>
      <c r="L181" s="1068">
        <v>1.2189006212910591</v>
      </c>
    </row>
    <row r="182" spans="1:12" ht="15.75" thickBot="1">
      <c r="A182" s="49" t="s">
        <v>114</v>
      </c>
      <c r="B182" s="50" t="s">
        <v>33</v>
      </c>
      <c r="C182" s="109">
        <v>12522.156862745098</v>
      </c>
      <c r="D182" s="109">
        <v>12375.764705882353</v>
      </c>
      <c r="E182" s="110">
        <v>12772.6</v>
      </c>
      <c r="F182" s="110">
        <v>12623.28</v>
      </c>
      <c r="G182" s="1071">
        <v>1.1828938279116024</v>
      </c>
      <c r="H182" s="104">
        <v>343.8</v>
      </c>
      <c r="I182" s="104">
        <v>0.88028169014084512</v>
      </c>
      <c r="J182" s="104">
        <v>9.4412331406551058</v>
      </c>
      <c r="K182" s="104">
        <v>13.714837619220088</v>
      </c>
      <c r="L182" s="1068">
        <v>0.27272417710664421</v>
      </c>
    </row>
    <row r="183" spans="1:12" ht="15.75" thickBot="1">
      <c r="A183" s="51"/>
      <c r="B183" s="52"/>
      <c r="C183" s="111"/>
      <c r="D183" s="111"/>
      <c r="E183" s="111"/>
      <c r="F183" s="111"/>
      <c r="G183" s="1072"/>
      <c r="H183" s="112"/>
      <c r="I183" s="112"/>
      <c r="J183" s="112"/>
      <c r="K183" s="112"/>
      <c r="L183" s="1073"/>
    </row>
    <row r="184" spans="1:12" ht="15">
      <c r="A184" s="46" t="s">
        <v>115</v>
      </c>
      <c r="B184" s="53" t="s">
        <v>30</v>
      </c>
      <c r="C184" s="113">
        <v>12554.809803921569</v>
      </c>
      <c r="D184" s="113">
        <v>12555.516666666666</v>
      </c>
      <c r="E184" s="114">
        <v>12805.906000000001</v>
      </c>
      <c r="F184" s="114">
        <v>12806.627</v>
      </c>
      <c r="G184" s="1074">
        <v>-5.6298977084250903E-3</v>
      </c>
      <c r="H184" s="115">
        <v>408.6</v>
      </c>
      <c r="I184" s="115">
        <v>0.68999507146377803</v>
      </c>
      <c r="J184" s="115">
        <v>-18.390804597701148</v>
      </c>
      <c r="K184" s="115">
        <v>1.714354702402511</v>
      </c>
      <c r="L184" s="1075">
        <v>-0.53894755089974211</v>
      </c>
    </row>
    <row r="185" spans="1:12" ht="15.75" thickBot="1">
      <c r="A185" s="49" t="s">
        <v>115</v>
      </c>
      <c r="B185" s="50" t="s">
        <v>33</v>
      </c>
      <c r="C185" s="109">
        <v>12471.939215686274</v>
      </c>
      <c r="D185" s="109">
        <v>12441.222549019609</v>
      </c>
      <c r="E185" s="110">
        <v>12721.378000000001</v>
      </c>
      <c r="F185" s="110">
        <v>12690.047</v>
      </c>
      <c r="G185" s="1071">
        <v>0.24689427864215263</v>
      </c>
      <c r="H185" s="104">
        <v>366.7</v>
      </c>
      <c r="I185" s="104">
        <v>1.5227021040974529</v>
      </c>
      <c r="J185" s="104">
        <v>7.6271186440677967</v>
      </c>
      <c r="K185" s="104">
        <v>6.1330435832427863</v>
      </c>
      <c r="L185" s="1068">
        <v>2.0637470836674332E-2</v>
      </c>
    </row>
    <row r="186" spans="1:12" ht="15.75" thickBot="1">
      <c r="A186" s="51"/>
      <c r="B186" s="52"/>
      <c r="C186" s="111"/>
      <c r="D186" s="111"/>
      <c r="E186" s="111"/>
      <c r="F186" s="111"/>
      <c r="G186" s="1072"/>
      <c r="H186" s="112"/>
      <c r="I186" s="112"/>
      <c r="J186" s="112"/>
      <c r="K186" s="112"/>
      <c r="L186" s="1073"/>
    </row>
    <row r="187" spans="1:12" ht="14.25">
      <c r="A187" s="44" t="s">
        <v>116</v>
      </c>
      <c r="B187" s="45" t="s">
        <v>25</v>
      </c>
      <c r="C187" s="100" t="s">
        <v>100</v>
      </c>
      <c r="D187" s="100" t="s">
        <v>100</v>
      </c>
      <c r="E187" s="101" t="s">
        <v>100</v>
      </c>
      <c r="F187" s="101" t="s">
        <v>100</v>
      </c>
      <c r="G187" s="1066" t="s">
        <v>100</v>
      </c>
      <c r="H187" s="102" t="s">
        <v>100</v>
      </c>
      <c r="I187" s="102" t="s">
        <v>100</v>
      </c>
      <c r="J187" s="103" t="s">
        <v>100</v>
      </c>
      <c r="K187" s="103" t="s">
        <v>100</v>
      </c>
      <c r="L187" s="1067" t="s">
        <v>100</v>
      </c>
    </row>
    <row r="188" spans="1:12" ht="15">
      <c r="A188" s="39" t="s">
        <v>116</v>
      </c>
      <c r="B188" s="47" t="s">
        <v>26</v>
      </c>
      <c r="C188" s="94" t="s">
        <v>100</v>
      </c>
      <c r="D188" s="94" t="s">
        <v>100</v>
      </c>
      <c r="E188" s="95" t="s">
        <v>100</v>
      </c>
      <c r="F188" s="95" t="s">
        <v>100</v>
      </c>
      <c r="G188" s="1062" t="s">
        <v>100</v>
      </c>
      <c r="H188" s="96" t="s">
        <v>100</v>
      </c>
      <c r="I188" s="96" t="s">
        <v>100</v>
      </c>
      <c r="J188" s="104" t="s">
        <v>100</v>
      </c>
      <c r="K188" s="104" t="s">
        <v>100</v>
      </c>
      <c r="L188" s="1068" t="s">
        <v>100</v>
      </c>
    </row>
    <row r="189" spans="1:12" ht="15">
      <c r="A189" s="39" t="s">
        <v>116</v>
      </c>
      <c r="B189" s="47" t="s">
        <v>27</v>
      </c>
      <c r="C189" s="94" t="s">
        <v>100</v>
      </c>
      <c r="D189" s="94" t="s">
        <v>100</v>
      </c>
      <c r="E189" s="95" t="s">
        <v>100</v>
      </c>
      <c r="F189" s="95" t="s">
        <v>100</v>
      </c>
      <c r="G189" s="1062" t="s">
        <v>100</v>
      </c>
      <c r="H189" s="96" t="s">
        <v>100</v>
      </c>
      <c r="I189" s="96" t="s">
        <v>100</v>
      </c>
      <c r="J189" s="104" t="s">
        <v>100</v>
      </c>
      <c r="K189" s="104" t="s">
        <v>100</v>
      </c>
      <c r="L189" s="1068" t="s">
        <v>100</v>
      </c>
    </row>
    <row r="190" spans="1:12" ht="15">
      <c r="A190" s="39" t="s">
        <v>116</v>
      </c>
      <c r="B190" s="47" t="s">
        <v>34</v>
      </c>
      <c r="C190" s="94" t="s">
        <v>100</v>
      </c>
      <c r="D190" s="94" t="s">
        <v>100</v>
      </c>
      <c r="E190" s="95" t="s">
        <v>100</v>
      </c>
      <c r="F190" s="95" t="s">
        <v>100</v>
      </c>
      <c r="G190" s="1062" t="s">
        <v>100</v>
      </c>
      <c r="H190" s="96" t="s">
        <v>100</v>
      </c>
      <c r="I190" s="96" t="s">
        <v>100</v>
      </c>
      <c r="J190" s="104" t="s">
        <v>100</v>
      </c>
      <c r="K190" s="104" t="s">
        <v>100</v>
      </c>
      <c r="L190" s="1068" t="s">
        <v>100</v>
      </c>
    </row>
    <row r="191" spans="1:12" ht="14.25">
      <c r="A191" s="54" t="s">
        <v>116</v>
      </c>
      <c r="B191" s="48" t="s">
        <v>28</v>
      </c>
      <c r="C191" s="105" t="s">
        <v>100</v>
      </c>
      <c r="D191" s="105" t="s">
        <v>100</v>
      </c>
      <c r="E191" s="106" t="s">
        <v>100</v>
      </c>
      <c r="F191" s="106" t="s">
        <v>100</v>
      </c>
      <c r="G191" s="1069" t="s">
        <v>100</v>
      </c>
      <c r="H191" s="107" t="s">
        <v>100</v>
      </c>
      <c r="I191" s="107" t="s">
        <v>100</v>
      </c>
      <c r="J191" s="108" t="s">
        <v>100</v>
      </c>
      <c r="K191" s="108" t="s">
        <v>100</v>
      </c>
      <c r="L191" s="1070" t="s">
        <v>100</v>
      </c>
    </row>
    <row r="192" spans="1:12" ht="15">
      <c r="A192" s="39" t="s">
        <v>116</v>
      </c>
      <c r="B192" s="47" t="s">
        <v>30</v>
      </c>
      <c r="C192" s="94" t="s">
        <v>100</v>
      </c>
      <c r="D192" s="94" t="s">
        <v>100</v>
      </c>
      <c r="E192" s="95" t="s">
        <v>100</v>
      </c>
      <c r="F192" s="95" t="s">
        <v>100</v>
      </c>
      <c r="G192" s="1062" t="s">
        <v>100</v>
      </c>
      <c r="H192" s="96" t="s">
        <v>100</v>
      </c>
      <c r="I192" s="96" t="s">
        <v>100</v>
      </c>
      <c r="J192" s="104" t="s">
        <v>100</v>
      </c>
      <c r="K192" s="104" t="s">
        <v>100</v>
      </c>
      <c r="L192" s="1068" t="s">
        <v>100</v>
      </c>
    </row>
    <row r="193" spans="1:12" ht="15">
      <c r="A193" s="39" t="s">
        <v>116</v>
      </c>
      <c r="B193" s="47" t="s">
        <v>35</v>
      </c>
      <c r="C193" s="94" t="s">
        <v>100</v>
      </c>
      <c r="D193" s="94" t="s">
        <v>100</v>
      </c>
      <c r="E193" s="95" t="s">
        <v>100</v>
      </c>
      <c r="F193" s="95" t="s">
        <v>100</v>
      </c>
      <c r="G193" s="1062" t="s">
        <v>100</v>
      </c>
      <c r="H193" s="96" t="s">
        <v>100</v>
      </c>
      <c r="I193" s="96" t="s">
        <v>100</v>
      </c>
      <c r="J193" s="104" t="s">
        <v>100</v>
      </c>
      <c r="K193" s="104" t="s">
        <v>100</v>
      </c>
      <c r="L193" s="1068" t="s">
        <v>100</v>
      </c>
    </row>
    <row r="194" spans="1:12" ht="14.25">
      <c r="A194" s="54" t="s">
        <v>116</v>
      </c>
      <c r="B194" s="48" t="s">
        <v>31</v>
      </c>
      <c r="C194" s="105" t="s">
        <v>100</v>
      </c>
      <c r="D194" s="105" t="s">
        <v>100</v>
      </c>
      <c r="E194" s="106" t="s">
        <v>100</v>
      </c>
      <c r="F194" s="106" t="s">
        <v>100</v>
      </c>
      <c r="G194" s="1069" t="s">
        <v>100</v>
      </c>
      <c r="H194" s="107" t="s">
        <v>100</v>
      </c>
      <c r="I194" s="107" t="s">
        <v>100</v>
      </c>
      <c r="J194" s="108" t="s">
        <v>100</v>
      </c>
      <c r="K194" s="108" t="s">
        <v>100</v>
      </c>
      <c r="L194" s="1070" t="s">
        <v>100</v>
      </c>
    </row>
    <row r="195" spans="1:12" ht="15">
      <c r="A195" s="39" t="s">
        <v>116</v>
      </c>
      <c r="B195" s="47" t="s">
        <v>33</v>
      </c>
      <c r="C195" s="94" t="s">
        <v>100</v>
      </c>
      <c r="D195" s="94" t="s">
        <v>100</v>
      </c>
      <c r="E195" s="95" t="s">
        <v>100</v>
      </c>
      <c r="F195" s="95" t="s">
        <v>100</v>
      </c>
      <c r="G195" s="1062" t="s">
        <v>100</v>
      </c>
      <c r="H195" s="96" t="s">
        <v>100</v>
      </c>
      <c r="I195" s="96" t="s">
        <v>100</v>
      </c>
      <c r="J195" s="104" t="s">
        <v>100</v>
      </c>
      <c r="K195" s="104" t="s">
        <v>100</v>
      </c>
      <c r="L195" s="1068" t="s">
        <v>100</v>
      </c>
    </row>
    <row r="196" spans="1:12" ht="15.75" thickBot="1">
      <c r="A196" s="55" t="s">
        <v>116</v>
      </c>
      <c r="B196" s="47" t="s">
        <v>36</v>
      </c>
      <c r="C196" s="109" t="s">
        <v>100</v>
      </c>
      <c r="D196" s="109" t="s">
        <v>100</v>
      </c>
      <c r="E196" s="110" t="s">
        <v>100</v>
      </c>
      <c r="F196" s="110" t="s">
        <v>100</v>
      </c>
      <c r="G196" s="1071" t="s">
        <v>100</v>
      </c>
      <c r="H196" s="104" t="s">
        <v>100</v>
      </c>
      <c r="I196" s="104" t="s">
        <v>100</v>
      </c>
      <c r="J196" s="104" t="s">
        <v>100</v>
      </c>
      <c r="K196" s="104" t="s">
        <v>100</v>
      </c>
      <c r="L196" s="1068" t="s">
        <v>100</v>
      </c>
    </row>
    <row r="197" spans="1:12" ht="15.75" thickBot="1">
      <c r="A197" s="51"/>
      <c r="B197" s="52"/>
      <c r="C197" s="111"/>
      <c r="D197" s="111"/>
      <c r="E197" s="111"/>
      <c r="F197" s="111"/>
      <c r="G197" s="1072"/>
      <c r="H197" s="112"/>
      <c r="I197" s="112"/>
      <c r="J197" s="112"/>
      <c r="K197" s="112"/>
      <c r="L197" s="1073"/>
    </row>
    <row r="198" spans="1:12" ht="14.25">
      <c r="A198" s="44" t="s">
        <v>24</v>
      </c>
      <c r="B198" s="45" t="s">
        <v>28</v>
      </c>
      <c r="C198" s="100">
        <v>11408.871617119752</v>
      </c>
      <c r="D198" s="100">
        <v>11234.877698527487</v>
      </c>
      <c r="E198" s="101">
        <v>11637.049049462148</v>
      </c>
      <c r="F198" s="101">
        <v>11459.575252498036</v>
      </c>
      <c r="G198" s="1066">
        <v>1.5486943717693633</v>
      </c>
      <c r="H198" s="102">
        <v>352.75921985815603</v>
      </c>
      <c r="I198" s="102">
        <v>0.98998904684735789</v>
      </c>
      <c r="J198" s="103">
        <v>10.588235294117647</v>
      </c>
      <c r="K198" s="103">
        <v>3.4045635639261134</v>
      </c>
      <c r="L198" s="1067">
        <v>0.1023102616728111</v>
      </c>
    </row>
    <row r="199" spans="1:12" ht="15">
      <c r="A199" s="46" t="s">
        <v>24</v>
      </c>
      <c r="B199" s="47" t="s">
        <v>29</v>
      </c>
      <c r="C199" s="94">
        <v>10944.304901960784</v>
      </c>
      <c r="D199" s="94">
        <v>10735.649019607843</v>
      </c>
      <c r="E199" s="95">
        <v>11163.191000000001</v>
      </c>
      <c r="F199" s="95">
        <v>10950.361999999999</v>
      </c>
      <c r="G199" s="1062">
        <v>1.9435795821179387</v>
      </c>
      <c r="H199" s="96">
        <v>315.60000000000002</v>
      </c>
      <c r="I199" s="96">
        <v>-5.6784219964136282</v>
      </c>
      <c r="J199" s="104">
        <v>-2.1739130434782608</v>
      </c>
      <c r="K199" s="104">
        <v>0.54328141977544375</v>
      </c>
      <c r="L199" s="1068">
        <v>-5.2419175925151884E-2</v>
      </c>
    </row>
    <row r="200" spans="1:12" ht="15">
      <c r="A200" s="46" t="s">
        <v>24</v>
      </c>
      <c r="B200" s="47" t="s">
        <v>30</v>
      </c>
      <c r="C200" s="94">
        <v>11318.059803921569</v>
      </c>
      <c r="D200" s="94">
        <v>11201.193137254902</v>
      </c>
      <c r="E200" s="95">
        <v>11544.421</v>
      </c>
      <c r="F200" s="95">
        <v>11425.217000000001</v>
      </c>
      <c r="G200" s="1062">
        <v>1.0433412336938521</v>
      </c>
      <c r="H200" s="96">
        <v>347</v>
      </c>
      <c r="I200" s="96">
        <v>1.0777745412175905</v>
      </c>
      <c r="J200" s="104">
        <v>5.4545454545454541</v>
      </c>
      <c r="K200" s="104">
        <v>1.4004587709766991</v>
      </c>
      <c r="L200" s="1068">
        <v>-2.4042653524725344E-2</v>
      </c>
    </row>
    <row r="201" spans="1:12" ht="15">
      <c r="A201" s="46" t="s">
        <v>24</v>
      </c>
      <c r="B201" s="47" t="s">
        <v>35</v>
      </c>
      <c r="C201" s="94">
        <v>11636.593137254902</v>
      </c>
      <c r="D201" s="94">
        <v>11484.183333333332</v>
      </c>
      <c r="E201" s="95">
        <v>11869.325000000001</v>
      </c>
      <c r="F201" s="95">
        <v>11713.867</v>
      </c>
      <c r="G201" s="1062">
        <v>1.3271279245359413</v>
      </c>
      <c r="H201" s="96">
        <v>372.1</v>
      </c>
      <c r="I201" s="96">
        <v>2.5633958103638399</v>
      </c>
      <c r="J201" s="104">
        <v>22.222222222222221</v>
      </c>
      <c r="K201" s="104">
        <v>1.4608233731739706</v>
      </c>
      <c r="L201" s="1068">
        <v>0.17877209112268866</v>
      </c>
    </row>
    <row r="202" spans="1:12" ht="14.25">
      <c r="A202" s="44" t="s">
        <v>24</v>
      </c>
      <c r="B202" s="48" t="s">
        <v>31</v>
      </c>
      <c r="C202" s="105">
        <v>10637.598149221729</v>
      </c>
      <c r="D202" s="105">
        <v>10587.173664618987</v>
      </c>
      <c r="E202" s="106">
        <v>10850.350112206164</v>
      </c>
      <c r="F202" s="106">
        <v>10798.917137911367</v>
      </c>
      <c r="G202" s="1069">
        <v>0.47627899758794945</v>
      </c>
      <c r="H202" s="107">
        <v>295.64514435695537</v>
      </c>
      <c r="I202" s="107">
        <v>0.79171527374266559</v>
      </c>
      <c r="J202" s="108">
        <v>-5.5762081784386615</v>
      </c>
      <c r="K202" s="108">
        <v>18.399130749728361</v>
      </c>
      <c r="L202" s="1070">
        <v>-2.50219015159254</v>
      </c>
    </row>
    <row r="203" spans="1:12" ht="15">
      <c r="A203" s="46" t="s">
        <v>24</v>
      </c>
      <c r="B203" s="47" t="s">
        <v>32</v>
      </c>
      <c r="C203" s="94">
        <v>10114.562745098039</v>
      </c>
      <c r="D203" s="94">
        <v>10164.297058823529</v>
      </c>
      <c r="E203" s="95">
        <v>10316.853999999999</v>
      </c>
      <c r="F203" s="95">
        <v>10367.583000000001</v>
      </c>
      <c r="G203" s="1062">
        <v>-0.48930401618198938</v>
      </c>
      <c r="H203" s="96">
        <v>268.39999999999998</v>
      </c>
      <c r="I203" s="96">
        <v>-0.84964905799778767</v>
      </c>
      <c r="J203" s="104">
        <v>-15.579710144927535</v>
      </c>
      <c r="K203" s="104">
        <v>5.6259809247857051</v>
      </c>
      <c r="L203" s="1068">
        <v>-1.5224262236214434</v>
      </c>
    </row>
    <row r="204" spans="1:12" ht="15">
      <c r="A204" s="46" t="s">
        <v>24</v>
      </c>
      <c r="B204" s="47" t="s">
        <v>33</v>
      </c>
      <c r="C204" s="94">
        <v>10727.747058823528</v>
      </c>
      <c r="D204" s="94">
        <v>10680.729411764705</v>
      </c>
      <c r="E204" s="95">
        <v>10942.302</v>
      </c>
      <c r="F204" s="95">
        <v>10894.343999999999</v>
      </c>
      <c r="G204" s="1062">
        <v>0.44021007598071571</v>
      </c>
      <c r="H204" s="96">
        <v>297.5</v>
      </c>
      <c r="I204" s="96">
        <v>2.0233196159122007</v>
      </c>
      <c r="J204" s="104">
        <v>-4.6025104602510458</v>
      </c>
      <c r="K204" s="104">
        <v>8.2578775805867437</v>
      </c>
      <c r="L204" s="1068">
        <v>-1.0272817045725411</v>
      </c>
    </row>
    <row r="205" spans="1:12" ht="15">
      <c r="A205" s="46" t="s">
        <v>24</v>
      </c>
      <c r="B205" s="47" t="s">
        <v>36</v>
      </c>
      <c r="C205" s="94">
        <v>11023.442156862746</v>
      </c>
      <c r="D205" s="94">
        <v>10966.925490196078</v>
      </c>
      <c r="E205" s="95">
        <v>11243.911</v>
      </c>
      <c r="F205" s="95">
        <v>11186.263999999999</v>
      </c>
      <c r="G205" s="1062">
        <v>0.5153373816316229</v>
      </c>
      <c r="H205" s="96">
        <v>326.2</v>
      </c>
      <c r="I205" s="96">
        <v>-2.0714500150105177</v>
      </c>
      <c r="J205" s="104">
        <v>8.4057971014492754</v>
      </c>
      <c r="K205" s="104">
        <v>4.5152722443559101</v>
      </c>
      <c r="L205" s="1068">
        <v>4.7517776601441852E-2</v>
      </c>
    </row>
    <row r="206" spans="1:12" ht="14.25">
      <c r="A206" s="44" t="s">
        <v>24</v>
      </c>
      <c r="B206" s="48" t="s">
        <v>37</v>
      </c>
      <c r="C206" s="105">
        <v>8097.3753388365722</v>
      </c>
      <c r="D206" s="105">
        <v>8022.1262274329511</v>
      </c>
      <c r="E206" s="106">
        <v>8259.3228456133038</v>
      </c>
      <c r="F206" s="106">
        <v>8182.5687519816101</v>
      </c>
      <c r="G206" s="1069">
        <v>0.93801953834003249</v>
      </c>
      <c r="H206" s="107">
        <v>224.93176838810641</v>
      </c>
      <c r="I206" s="107">
        <v>1.8121599283462235</v>
      </c>
      <c r="J206" s="108">
        <v>11.908931698774081</v>
      </c>
      <c r="K206" s="108">
        <v>7.7145961608113005</v>
      </c>
      <c r="L206" s="1070">
        <v>0.3201387663539057</v>
      </c>
    </row>
    <row r="207" spans="1:12" ht="15">
      <c r="A207" s="46" t="s">
        <v>24</v>
      </c>
      <c r="B207" s="47" t="s">
        <v>102</v>
      </c>
      <c r="C207" s="116">
        <v>7810.6039215686269</v>
      </c>
      <c r="D207" s="116">
        <v>7821.232352941176</v>
      </c>
      <c r="E207" s="117">
        <v>7966.8159999999998</v>
      </c>
      <c r="F207" s="117">
        <v>7977.6570000000002</v>
      </c>
      <c r="G207" s="1076">
        <v>-0.13589202945175946</v>
      </c>
      <c r="H207" s="118">
        <v>211.6</v>
      </c>
      <c r="I207" s="118">
        <v>0.71394574012375056</v>
      </c>
      <c r="J207" s="119">
        <v>10.555555555555555</v>
      </c>
      <c r="K207" s="119">
        <v>4.8050223349028132</v>
      </c>
      <c r="L207" s="1077">
        <v>0.14301767289815093</v>
      </c>
    </row>
    <row r="208" spans="1:12" ht="15">
      <c r="A208" s="46" t="s">
        <v>24</v>
      </c>
      <c r="B208" s="47" t="s">
        <v>38</v>
      </c>
      <c r="C208" s="94">
        <v>8237.5852941176472</v>
      </c>
      <c r="D208" s="94">
        <v>8272.1274509803916</v>
      </c>
      <c r="E208" s="95">
        <v>8402.3369999999995</v>
      </c>
      <c r="F208" s="95">
        <v>8437.57</v>
      </c>
      <c r="G208" s="1062">
        <v>-0.41757283198835893</v>
      </c>
      <c r="H208" s="96">
        <v>240.8</v>
      </c>
      <c r="I208" s="96">
        <v>2.2505307855626375</v>
      </c>
      <c r="J208" s="104">
        <v>7.8313253012048198</v>
      </c>
      <c r="K208" s="104">
        <v>2.1610527586623207</v>
      </c>
      <c r="L208" s="1068">
        <v>1.1350608960170927E-2</v>
      </c>
    </row>
    <row r="209" spans="1:12" ht="15.75" thickBot="1">
      <c r="A209" s="46" t="s">
        <v>24</v>
      </c>
      <c r="B209" s="47" t="s">
        <v>39</v>
      </c>
      <c r="C209" s="94">
        <v>9200.9</v>
      </c>
      <c r="D209" s="94">
        <v>8497.176470588236</v>
      </c>
      <c r="E209" s="95">
        <v>9384.9179999999997</v>
      </c>
      <c r="F209" s="95">
        <v>8667.1200000000008</v>
      </c>
      <c r="G209" s="1062">
        <v>8.2818514108492636</v>
      </c>
      <c r="H209" s="96">
        <v>264.7</v>
      </c>
      <c r="I209" s="96">
        <v>4.2947202521670516</v>
      </c>
      <c r="J209" s="104">
        <v>37.777777777777779</v>
      </c>
      <c r="K209" s="104">
        <v>0.74852106724616685</v>
      </c>
      <c r="L209" s="1068">
        <v>0.16577048449558407</v>
      </c>
    </row>
    <row r="210" spans="1:12" ht="15.75" thickBot="1">
      <c r="A210" s="51"/>
      <c r="B210" s="52"/>
      <c r="C210" s="111"/>
      <c r="D210" s="111"/>
      <c r="E210" s="111"/>
      <c r="F210" s="111"/>
      <c r="G210" s="1072"/>
      <c r="H210" s="112"/>
      <c r="I210" s="112"/>
      <c r="J210" s="112"/>
      <c r="K210" s="112"/>
      <c r="L210" s="1073"/>
    </row>
    <row r="211" spans="1:12" ht="14.25">
      <c r="A211" s="44" t="s">
        <v>117</v>
      </c>
      <c r="B211" s="48" t="s">
        <v>25</v>
      </c>
      <c r="C211" s="105">
        <v>14065.379208748238</v>
      </c>
      <c r="D211" s="105">
        <v>13867.026624627782</v>
      </c>
      <c r="E211" s="106">
        <v>14346.686792923203</v>
      </c>
      <c r="F211" s="106">
        <v>14144.367157120338</v>
      </c>
      <c r="G211" s="1069">
        <v>1.4303901585375403</v>
      </c>
      <c r="H211" s="107">
        <v>333.84362416107382</v>
      </c>
      <c r="I211" s="107">
        <v>0.87235096826980796</v>
      </c>
      <c r="J211" s="108">
        <v>29.565217391304348</v>
      </c>
      <c r="K211" s="108">
        <v>1.7988651454786915</v>
      </c>
      <c r="L211" s="1070">
        <v>0.30961365622720227</v>
      </c>
    </row>
    <row r="212" spans="1:12" ht="15">
      <c r="A212" s="46" t="s">
        <v>117</v>
      </c>
      <c r="B212" s="47" t="s">
        <v>26</v>
      </c>
      <c r="C212" s="94">
        <v>13974.626470588235</v>
      </c>
      <c r="D212" s="94">
        <v>13601.072549019607</v>
      </c>
      <c r="E212" s="95">
        <v>14254.119000000001</v>
      </c>
      <c r="F212" s="95">
        <v>13873.093999999999</v>
      </c>
      <c r="G212" s="1062">
        <v>2.7465034115677547</v>
      </c>
      <c r="H212" s="96">
        <v>315.8</v>
      </c>
      <c r="I212" s="96">
        <v>1.2179487179487216</v>
      </c>
      <c r="J212" s="104">
        <v>-24</v>
      </c>
      <c r="K212" s="104">
        <v>0.22938548834963179</v>
      </c>
      <c r="L212" s="1068">
        <v>-9.436483540069196E-2</v>
      </c>
    </row>
    <row r="213" spans="1:12" ht="15">
      <c r="A213" s="46" t="s">
        <v>117</v>
      </c>
      <c r="B213" s="47" t="s">
        <v>27</v>
      </c>
      <c r="C213" s="94">
        <v>13879.112745098038</v>
      </c>
      <c r="D213" s="94">
        <v>13655.709803921569</v>
      </c>
      <c r="E213" s="95">
        <v>14156.695</v>
      </c>
      <c r="F213" s="95">
        <v>13928.824000000001</v>
      </c>
      <c r="G213" s="1062">
        <v>1.6359672575373136</v>
      </c>
      <c r="H213" s="96">
        <v>331</v>
      </c>
      <c r="I213" s="96">
        <v>-0.42117930204572124</v>
      </c>
      <c r="J213" s="104">
        <v>46</v>
      </c>
      <c r="K213" s="104">
        <v>0.8813231920801643</v>
      </c>
      <c r="L213" s="1068">
        <v>0.23382254457951679</v>
      </c>
    </row>
    <row r="214" spans="1:12" ht="15">
      <c r="A214" s="46" t="s">
        <v>117</v>
      </c>
      <c r="B214" s="47" t="s">
        <v>34</v>
      </c>
      <c r="C214" s="94">
        <v>14323.02549019608</v>
      </c>
      <c r="D214" s="94">
        <v>14276.596078431372</v>
      </c>
      <c r="E214" s="95">
        <v>14609.486000000001</v>
      </c>
      <c r="F214" s="95">
        <v>14562.128000000001</v>
      </c>
      <c r="G214" s="1062">
        <v>0.32521345781330979</v>
      </c>
      <c r="H214" s="96">
        <v>343.5</v>
      </c>
      <c r="I214" s="96">
        <v>0.73313782991202348</v>
      </c>
      <c r="J214" s="104">
        <v>42.5</v>
      </c>
      <c r="K214" s="104">
        <v>0.68815646504889527</v>
      </c>
      <c r="L214" s="1068">
        <v>0.17015594704837733</v>
      </c>
    </row>
    <row r="215" spans="1:12" ht="14.25">
      <c r="A215" s="44" t="s">
        <v>117</v>
      </c>
      <c r="B215" s="48" t="s">
        <v>28</v>
      </c>
      <c r="C215" s="105">
        <v>13423.004130501657</v>
      </c>
      <c r="D215" s="105">
        <v>13394.085395885424</v>
      </c>
      <c r="E215" s="106">
        <v>13691.464213111691</v>
      </c>
      <c r="F215" s="106">
        <v>13661.967103803132</v>
      </c>
      <c r="G215" s="1069">
        <v>0.21590675108819068</v>
      </c>
      <c r="H215" s="107">
        <v>298.28816155988858</v>
      </c>
      <c r="I215" s="107">
        <v>-0.3370277220941319</v>
      </c>
      <c r="J215" s="108">
        <v>6.8452380952380958</v>
      </c>
      <c r="K215" s="108">
        <v>8.6683568755281915</v>
      </c>
      <c r="L215" s="1070">
        <v>-3.4051826880510561E-2</v>
      </c>
    </row>
    <row r="216" spans="1:12" ht="15">
      <c r="A216" s="46" t="s">
        <v>117</v>
      </c>
      <c r="B216" s="47" t="s">
        <v>29</v>
      </c>
      <c r="C216" s="94">
        <v>13012.360784313725</v>
      </c>
      <c r="D216" s="94">
        <v>12772.578431372549</v>
      </c>
      <c r="E216" s="95">
        <v>13272.608</v>
      </c>
      <c r="F216" s="95">
        <v>13028.03</v>
      </c>
      <c r="G216" s="1062">
        <v>1.8773214369325177</v>
      </c>
      <c r="H216" s="96">
        <v>279.89999999999998</v>
      </c>
      <c r="I216" s="96">
        <v>1.4498006524102938</v>
      </c>
      <c r="J216" s="104">
        <v>8.2191780821917799</v>
      </c>
      <c r="K216" s="104">
        <v>0.95376071471689006</v>
      </c>
      <c r="L216" s="1068">
        <v>8.4097693659447303E-3</v>
      </c>
    </row>
    <row r="217" spans="1:12" ht="15">
      <c r="A217" s="46" t="s">
        <v>117</v>
      </c>
      <c r="B217" s="47" t="s">
        <v>30</v>
      </c>
      <c r="C217" s="94">
        <v>13473.49019607843</v>
      </c>
      <c r="D217" s="94">
        <v>13466.349999999999</v>
      </c>
      <c r="E217" s="95">
        <v>13742.96</v>
      </c>
      <c r="F217" s="95">
        <v>13735.677</v>
      </c>
      <c r="G217" s="1062">
        <v>5.3022504824476048E-2</v>
      </c>
      <c r="H217" s="96">
        <v>290.8</v>
      </c>
      <c r="I217" s="96">
        <v>-0.6491288008199444</v>
      </c>
      <c r="J217" s="104">
        <v>-1.3586956521739131</v>
      </c>
      <c r="K217" s="104">
        <v>4.3824701195219129</v>
      </c>
      <c r="L217" s="1068">
        <v>-0.38313464608285219</v>
      </c>
    </row>
    <row r="218" spans="1:12" ht="15">
      <c r="A218" s="46" t="s">
        <v>117</v>
      </c>
      <c r="B218" s="47" t="s">
        <v>35</v>
      </c>
      <c r="C218" s="94">
        <v>13466.36274509804</v>
      </c>
      <c r="D218" s="94">
        <v>13458.660784313726</v>
      </c>
      <c r="E218" s="95">
        <v>13735.69</v>
      </c>
      <c r="F218" s="95">
        <v>13727.834000000001</v>
      </c>
      <c r="G218" s="1062">
        <v>5.7226799216830326E-2</v>
      </c>
      <c r="H218" s="96">
        <v>313.39999999999998</v>
      </c>
      <c r="I218" s="96">
        <v>-1.1979823455233327</v>
      </c>
      <c r="J218" s="104">
        <v>19.480519480519483</v>
      </c>
      <c r="K218" s="104">
        <v>3.3321260412893876</v>
      </c>
      <c r="L218" s="1068">
        <v>0.34067304983639612</v>
      </c>
    </row>
    <row r="219" spans="1:12" ht="14.25">
      <c r="A219" s="44" t="s">
        <v>117</v>
      </c>
      <c r="B219" s="48" t="s">
        <v>31</v>
      </c>
      <c r="C219" s="105">
        <v>12294.882902344159</v>
      </c>
      <c r="D219" s="105">
        <v>12275.88814102564</v>
      </c>
      <c r="E219" s="106">
        <v>12540.780560391044</v>
      </c>
      <c r="F219" s="106">
        <v>12521.405903846153</v>
      </c>
      <c r="G219" s="1069">
        <v>0.15473227761859976</v>
      </c>
      <c r="H219" s="107">
        <v>262.98767772511849</v>
      </c>
      <c r="I219" s="107">
        <v>0.46258979641698328</v>
      </c>
      <c r="J219" s="108">
        <v>14.208389715832206</v>
      </c>
      <c r="K219" s="108">
        <v>10.189544850899432</v>
      </c>
      <c r="L219" s="1070">
        <v>0.61948528083986254</v>
      </c>
    </row>
    <row r="220" spans="1:12" ht="15">
      <c r="A220" s="46" t="s">
        <v>117</v>
      </c>
      <c r="B220" s="47" t="s">
        <v>32</v>
      </c>
      <c r="C220" s="94">
        <v>11806.557843137254</v>
      </c>
      <c r="D220" s="94">
        <v>11854.773529411765</v>
      </c>
      <c r="E220" s="95">
        <v>12042.689</v>
      </c>
      <c r="F220" s="95">
        <v>12091.869000000001</v>
      </c>
      <c r="G220" s="1062">
        <v>-0.40671958983346818</v>
      </c>
      <c r="H220" s="96">
        <v>239.1</v>
      </c>
      <c r="I220" s="96">
        <v>-0.66472787702534042</v>
      </c>
      <c r="J220" s="104">
        <v>13.636363636363635</v>
      </c>
      <c r="K220" s="104">
        <v>2.4145840878908609</v>
      </c>
      <c r="L220" s="1068">
        <v>0.13538180868858163</v>
      </c>
    </row>
    <row r="221" spans="1:12" ht="15">
      <c r="A221" s="46" t="s">
        <v>117</v>
      </c>
      <c r="B221" s="47" t="s">
        <v>33</v>
      </c>
      <c r="C221" s="94">
        <v>12378.429411764706</v>
      </c>
      <c r="D221" s="94">
        <v>12342.674509803921</v>
      </c>
      <c r="E221" s="95">
        <v>12625.998</v>
      </c>
      <c r="F221" s="95">
        <v>12589.528</v>
      </c>
      <c r="G221" s="1062">
        <v>0.28968520503707001</v>
      </c>
      <c r="H221" s="96">
        <v>260.8</v>
      </c>
      <c r="I221" s="96">
        <v>0.46224961479198329</v>
      </c>
      <c r="J221" s="96">
        <v>12.11340206185567</v>
      </c>
      <c r="K221" s="96">
        <v>5.251720391162622</v>
      </c>
      <c r="L221" s="1063">
        <v>0.22711536655759801</v>
      </c>
    </row>
    <row r="222" spans="1:12" ht="15.75" thickBot="1">
      <c r="A222" s="56" t="s">
        <v>117</v>
      </c>
      <c r="B222" s="57" t="s">
        <v>36</v>
      </c>
      <c r="C222" s="97">
        <v>12523.36862745098</v>
      </c>
      <c r="D222" s="97">
        <v>12496.533333333333</v>
      </c>
      <c r="E222" s="98">
        <v>12773.835999999999</v>
      </c>
      <c r="F222" s="98">
        <v>12746.464</v>
      </c>
      <c r="G222" s="1064">
        <v>0.21474190803033211</v>
      </c>
      <c r="H222" s="99">
        <v>290.39999999999998</v>
      </c>
      <c r="I222" s="99">
        <v>0.9034051424600299</v>
      </c>
      <c r="J222" s="99">
        <v>19.428571428571427</v>
      </c>
      <c r="K222" s="99">
        <v>2.5232403718459495</v>
      </c>
      <c r="L222" s="1065">
        <v>0.25698810559368335</v>
      </c>
    </row>
    <row r="223" spans="1:12">
      <c r="G223" s="80"/>
      <c r="H223" s="80"/>
      <c r="I223" s="80"/>
      <c r="J223" s="80"/>
      <c r="K223" s="80"/>
      <c r="L223" s="80"/>
    </row>
    <row r="224" spans="1:12">
      <c r="G224" s="80"/>
      <c r="H224" s="80"/>
      <c r="I224" s="80"/>
      <c r="J224" s="80"/>
      <c r="K224" s="80"/>
      <c r="L224" s="1084"/>
    </row>
    <row r="225" spans="1:12" ht="13.5" thickBot="1">
      <c r="G225" s="80"/>
      <c r="H225" s="80"/>
      <c r="I225" s="80"/>
      <c r="J225" s="80"/>
      <c r="K225" s="80"/>
      <c r="L225" s="1078"/>
    </row>
    <row r="226" spans="1:12" ht="21" thickBot="1">
      <c r="A226" s="1026" t="s">
        <v>325</v>
      </c>
      <c r="B226" s="1017"/>
      <c r="C226" s="1017"/>
      <c r="D226" s="1017"/>
      <c r="E226" s="1017"/>
      <c r="F226" s="1017"/>
      <c r="G226" s="1161"/>
      <c r="H226" s="1161"/>
      <c r="I226" s="1161"/>
      <c r="J226" s="1161"/>
      <c r="K226" s="1161"/>
      <c r="L226" s="1162"/>
    </row>
    <row r="227" spans="1:12" ht="12.75" customHeight="1">
      <c r="A227" s="27"/>
      <c r="B227" s="28"/>
      <c r="C227" s="3" t="s">
        <v>9</v>
      </c>
      <c r="D227" s="3" t="s">
        <v>9</v>
      </c>
      <c r="E227" s="3"/>
      <c r="F227" s="3"/>
      <c r="G227" s="1018"/>
      <c r="H227" s="1292" t="s">
        <v>10</v>
      </c>
      <c r="I227" s="1293"/>
      <c r="J227" s="1049" t="s">
        <v>11</v>
      </c>
      <c r="K227" s="1019" t="s">
        <v>12</v>
      </c>
      <c r="L227" s="1020"/>
    </row>
    <row r="228" spans="1:12" ht="15.75" customHeight="1">
      <c r="A228" s="29" t="s">
        <v>13</v>
      </c>
      <c r="B228" s="30" t="s">
        <v>14</v>
      </c>
      <c r="C228" s="1021" t="s">
        <v>40</v>
      </c>
      <c r="D228" s="1021" t="s">
        <v>40</v>
      </c>
      <c r="E228" s="1022" t="s">
        <v>41</v>
      </c>
      <c r="F228" s="1023"/>
      <c r="G228" s="1050"/>
      <c r="H228" s="1290" t="s">
        <v>15</v>
      </c>
      <c r="I228" s="1291"/>
      <c r="J228" s="1051" t="s">
        <v>16</v>
      </c>
      <c r="K228" s="1024" t="s">
        <v>17</v>
      </c>
      <c r="L228" s="1025"/>
    </row>
    <row r="229" spans="1:12" ht="26.25" thickBot="1">
      <c r="A229" s="31" t="s">
        <v>18</v>
      </c>
      <c r="B229" s="32" t="s">
        <v>19</v>
      </c>
      <c r="C229" s="935" t="s">
        <v>465</v>
      </c>
      <c r="D229" s="935" t="s">
        <v>457</v>
      </c>
      <c r="E229" s="1012" t="s">
        <v>465</v>
      </c>
      <c r="F229" s="1013" t="s">
        <v>457</v>
      </c>
      <c r="G229" s="1048" t="s">
        <v>20</v>
      </c>
      <c r="H229" s="81" t="s">
        <v>465</v>
      </c>
      <c r="I229" s="949" t="s">
        <v>20</v>
      </c>
      <c r="J229" s="1052" t="s">
        <v>20</v>
      </c>
      <c r="K229" s="1014" t="s">
        <v>465</v>
      </c>
      <c r="L229" s="1053" t="s">
        <v>21</v>
      </c>
    </row>
    <row r="230" spans="1:12" ht="15" thickBot="1">
      <c r="A230" s="33" t="s">
        <v>22</v>
      </c>
      <c r="B230" s="34" t="s">
        <v>23</v>
      </c>
      <c r="C230" s="82">
        <v>10735.549316281535</v>
      </c>
      <c r="D230" s="82">
        <v>10799.852878184145</v>
      </c>
      <c r="E230" s="83">
        <v>10950.260302607165</v>
      </c>
      <c r="F230" s="687">
        <v>11016.47480414462</v>
      </c>
      <c r="G230" s="1054">
        <v>-0.60104981597692331</v>
      </c>
      <c r="H230" s="84">
        <v>316.07962406015037</v>
      </c>
      <c r="I230" s="84">
        <v>0.87036958154993338</v>
      </c>
      <c r="J230" s="85">
        <v>-2.8487947406866323</v>
      </c>
      <c r="K230" s="84">
        <v>100</v>
      </c>
      <c r="L230" s="1055" t="s">
        <v>23</v>
      </c>
    </row>
    <row r="231" spans="1:12" ht="15" thickBot="1">
      <c r="A231" s="35"/>
      <c r="B231" s="36"/>
      <c r="C231" s="86"/>
      <c r="D231" s="86"/>
      <c r="E231" s="86"/>
      <c r="F231" s="86"/>
      <c r="G231" s="1056"/>
      <c r="H231" s="85"/>
      <c r="I231" s="85"/>
      <c r="J231" s="85"/>
      <c r="K231" s="85"/>
      <c r="L231" s="1057"/>
    </row>
    <row r="232" spans="1:12" ht="15">
      <c r="A232" s="37" t="s">
        <v>108</v>
      </c>
      <c r="B232" s="38" t="s">
        <v>23</v>
      </c>
      <c r="C232" s="87" t="s">
        <v>100</v>
      </c>
      <c r="D232" s="87" t="s">
        <v>100</v>
      </c>
      <c r="E232" s="88" t="s">
        <v>100</v>
      </c>
      <c r="F232" s="88" t="s">
        <v>100</v>
      </c>
      <c r="G232" s="1058" t="s">
        <v>100</v>
      </c>
      <c r="H232" s="89" t="s">
        <v>100</v>
      </c>
      <c r="I232" s="89" t="s">
        <v>100</v>
      </c>
      <c r="J232" s="89" t="s">
        <v>100</v>
      </c>
      <c r="K232" s="89" t="s">
        <v>100</v>
      </c>
      <c r="L232" s="1059" t="s">
        <v>100</v>
      </c>
    </row>
    <row r="233" spans="1:12" ht="15">
      <c r="A233" s="46" t="s">
        <v>109</v>
      </c>
      <c r="B233" s="90" t="s">
        <v>23</v>
      </c>
      <c r="C233" s="91">
        <v>12496.776560140474</v>
      </c>
      <c r="D233" s="91">
        <v>12173.862725675419</v>
      </c>
      <c r="E233" s="92">
        <v>12746.712091343283</v>
      </c>
      <c r="F233" s="92">
        <v>12417.339980188928</v>
      </c>
      <c r="G233" s="1060">
        <v>2.6525174609042415</v>
      </c>
      <c r="H233" s="93">
        <v>370.85719557195574</v>
      </c>
      <c r="I233" s="93">
        <v>-0.25240055544427897</v>
      </c>
      <c r="J233" s="93">
        <v>32.195121951219512</v>
      </c>
      <c r="K233" s="93">
        <v>20.375939849624061</v>
      </c>
      <c r="L233" s="1061">
        <v>5.4015059562712491</v>
      </c>
    </row>
    <row r="234" spans="1:12" ht="15">
      <c r="A234" s="39" t="s">
        <v>110</v>
      </c>
      <c r="B234" s="40" t="s">
        <v>23</v>
      </c>
      <c r="C234" s="94">
        <v>11930.53086890244</v>
      </c>
      <c r="D234" s="94">
        <v>12009.424365867588</v>
      </c>
      <c r="E234" s="95">
        <v>12169.141486280489</v>
      </c>
      <c r="F234" s="95">
        <v>12249.612853184939</v>
      </c>
      <c r="G234" s="1062">
        <v>-0.65692987908207723</v>
      </c>
      <c r="H234" s="96">
        <v>418.72340425531917</v>
      </c>
      <c r="I234" s="96">
        <v>-1.8414848198454854</v>
      </c>
      <c r="J234" s="96">
        <v>-5.0505050505050502</v>
      </c>
      <c r="K234" s="96">
        <v>7.0676691729323311</v>
      </c>
      <c r="L234" s="1063">
        <v>-0.1638867072721979</v>
      </c>
    </row>
    <row r="235" spans="1:12" ht="15">
      <c r="A235" s="39" t="s">
        <v>111</v>
      </c>
      <c r="B235" s="40" t="s">
        <v>23</v>
      </c>
      <c r="C235" s="94" t="s">
        <v>100</v>
      </c>
      <c r="D235" s="94" t="s">
        <v>100</v>
      </c>
      <c r="E235" s="95" t="s">
        <v>100</v>
      </c>
      <c r="F235" s="95" t="s">
        <v>100</v>
      </c>
      <c r="G235" s="1062" t="s">
        <v>100</v>
      </c>
      <c r="H235" s="96" t="s">
        <v>100</v>
      </c>
      <c r="I235" s="96" t="s">
        <v>100</v>
      </c>
      <c r="J235" s="96" t="s">
        <v>100</v>
      </c>
      <c r="K235" s="96" t="s">
        <v>100</v>
      </c>
      <c r="L235" s="1063" t="s">
        <v>100</v>
      </c>
    </row>
    <row r="236" spans="1:12" ht="15">
      <c r="A236" s="39" t="s">
        <v>98</v>
      </c>
      <c r="B236" s="40" t="s">
        <v>23</v>
      </c>
      <c r="C236" s="94">
        <v>9452.2832420186041</v>
      </c>
      <c r="D236" s="94">
        <v>9844.7622582244294</v>
      </c>
      <c r="E236" s="95">
        <v>9641.3289068589766</v>
      </c>
      <c r="F236" s="95">
        <v>10041.657503388918</v>
      </c>
      <c r="G236" s="1062">
        <v>-3.9866784581612809</v>
      </c>
      <c r="H236" s="96">
        <v>290.25748031496062</v>
      </c>
      <c r="I236" s="96">
        <v>-6.167056476802503E-2</v>
      </c>
      <c r="J236" s="96">
        <v>-7.9710144927536222</v>
      </c>
      <c r="K236" s="96">
        <v>57.293233082706763</v>
      </c>
      <c r="L236" s="1063">
        <v>-3.1888706426402038</v>
      </c>
    </row>
    <row r="237" spans="1:12" ht="15.75" thickBot="1">
      <c r="A237" s="41" t="s">
        <v>112</v>
      </c>
      <c r="B237" s="42" t="s">
        <v>23</v>
      </c>
      <c r="C237" s="97">
        <v>11742.830625898212</v>
      </c>
      <c r="D237" s="97">
        <v>11836.945925537539</v>
      </c>
      <c r="E237" s="98">
        <v>11977.687238416176</v>
      </c>
      <c r="F237" s="98">
        <v>12095.481929478943</v>
      </c>
      <c r="G237" s="1064">
        <v>-0.97387348226017689</v>
      </c>
      <c r="H237" s="99">
        <v>292.35172413793106</v>
      </c>
      <c r="I237" s="99">
        <v>-1.0864507673413488</v>
      </c>
      <c r="J237" s="99">
        <v>-14.345991561181433</v>
      </c>
      <c r="K237" s="99">
        <v>15.263157894736842</v>
      </c>
      <c r="L237" s="1065">
        <v>-2.0487486063588456</v>
      </c>
    </row>
    <row r="238" spans="1:12" ht="15" thickBot="1">
      <c r="A238" s="35"/>
      <c r="B238" s="43"/>
      <c r="C238" s="86"/>
      <c r="D238" s="86"/>
      <c r="E238" s="86"/>
      <c r="F238" s="86"/>
      <c r="G238" s="1056"/>
      <c r="H238" s="85"/>
      <c r="I238" s="85"/>
      <c r="J238" s="85"/>
      <c r="K238" s="85"/>
      <c r="L238" s="1057"/>
    </row>
    <row r="239" spans="1:12" ht="14.25">
      <c r="A239" s="44" t="s">
        <v>113</v>
      </c>
      <c r="B239" s="45" t="s">
        <v>25</v>
      </c>
      <c r="C239" s="100" t="s">
        <v>100</v>
      </c>
      <c r="D239" s="100" t="s">
        <v>100</v>
      </c>
      <c r="E239" s="101" t="s">
        <v>100</v>
      </c>
      <c r="F239" s="101" t="s">
        <v>100</v>
      </c>
      <c r="G239" s="1066" t="s">
        <v>100</v>
      </c>
      <c r="H239" s="102" t="s">
        <v>100</v>
      </c>
      <c r="I239" s="102" t="s">
        <v>100</v>
      </c>
      <c r="J239" s="103" t="s">
        <v>100</v>
      </c>
      <c r="K239" s="103" t="s">
        <v>100</v>
      </c>
      <c r="L239" s="1067" t="s">
        <v>100</v>
      </c>
    </row>
    <row r="240" spans="1:12" ht="15">
      <c r="A240" s="46" t="s">
        <v>113</v>
      </c>
      <c r="B240" s="47" t="s">
        <v>26</v>
      </c>
      <c r="C240" s="94" t="s">
        <v>100</v>
      </c>
      <c r="D240" s="94" t="s">
        <v>100</v>
      </c>
      <c r="E240" s="95" t="s">
        <v>100</v>
      </c>
      <c r="F240" s="95" t="s">
        <v>100</v>
      </c>
      <c r="G240" s="1062" t="s">
        <v>100</v>
      </c>
      <c r="H240" s="96" t="s">
        <v>100</v>
      </c>
      <c r="I240" s="96" t="s">
        <v>100</v>
      </c>
      <c r="J240" s="104" t="s">
        <v>100</v>
      </c>
      <c r="K240" s="104" t="s">
        <v>100</v>
      </c>
      <c r="L240" s="1068" t="s">
        <v>100</v>
      </c>
    </row>
    <row r="241" spans="1:12" ht="15">
      <c r="A241" s="46" t="s">
        <v>113</v>
      </c>
      <c r="B241" s="47" t="s">
        <v>27</v>
      </c>
      <c r="C241" s="94" t="s">
        <v>100</v>
      </c>
      <c r="D241" s="94" t="s">
        <v>100</v>
      </c>
      <c r="E241" s="95" t="s">
        <v>100</v>
      </c>
      <c r="F241" s="95" t="s">
        <v>100</v>
      </c>
      <c r="G241" s="1062" t="s">
        <v>100</v>
      </c>
      <c r="H241" s="96" t="s">
        <v>100</v>
      </c>
      <c r="I241" s="96" t="s">
        <v>100</v>
      </c>
      <c r="J241" s="104" t="s">
        <v>100</v>
      </c>
      <c r="K241" s="104" t="s">
        <v>100</v>
      </c>
      <c r="L241" s="1068" t="s">
        <v>100</v>
      </c>
    </row>
    <row r="242" spans="1:12" ht="14.25">
      <c r="A242" s="44" t="s">
        <v>113</v>
      </c>
      <c r="B242" s="48" t="s">
        <v>28</v>
      </c>
      <c r="C242" s="105" t="s">
        <v>100</v>
      </c>
      <c r="D242" s="105" t="s">
        <v>100</v>
      </c>
      <c r="E242" s="106" t="s">
        <v>100</v>
      </c>
      <c r="F242" s="106" t="s">
        <v>100</v>
      </c>
      <c r="G242" s="1069" t="s">
        <v>100</v>
      </c>
      <c r="H242" s="107" t="s">
        <v>100</v>
      </c>
      <c r="I242" s="107" t="s">
        <v>100</v>
      </c>
      <c r="J242" s="108" t="s">
        <v>100</v>
      </c>
      <c r="K242" s="108" t="s">
        <v>100</v>
      </c>
      <c r="L242" s="1070" t="s">
        <v>100</v>
      </c>
    </row>
    <row r="243" spans="1:12" ht="15">
      <c r="A243" s="46" t="s">
        <v>113</v>
      </c>
      <c r="B243" s="47" t="s">
        <v>29</v>
      </c>
      <c r="C243" s="94" t="s">
        <v>100</v>
      </c>
      <c r="D243" s="94" t="s">
        <v>100</v>
      </c>
      <c r="E243" s="95" t="s">
        <v>100</v>
      </c>
      <c r="F243" s="95" t="s">
        <v>100</v>
      </c>
      <c r="G243" s="1062" t="s">
        <v>100</v>
      </c>
      <c r="H243" s="96" t="s">
        <v>100</v>
      </c>
      <c r="I243" s="96" t="s">
        <v>100</v>
      </c>
      <c r="J243" s="104" t="s">
        <v>100</v>
      </c>
      <c r="K243" s="104" t="s">
        <v>100</v>
      </c>
      <c r="L243" s="1068" t="s">
        <v>100</v>
      </c>
    </row>
    <row r="244" spans="1:12" ht="15">
      <c r="A244" s="46" t="s">
        <v>113</v>
      </c>
      <c r="B244" s="47" t="s">
        <v>30</v>
      </c>
      <c r="C244" s="94" t="s">
        <v>100</v>
      </c>
      <c r="D244" s="94" t="s">
        <v>100</v>
      </c>
      <c r="E244" s="95" t="s">
        <v>100</v>
      </c>
      <c r="F244" s="95" t="s">
        <v>100</v>
      </c>
      <c r="G244" s="1062" t="s">
        <v>100</v>
      </c>
      <c r="H244" s="96" t="s">
        <v>100</v>
      </c>
      <c r="I244" s="96" t="s">
        <v>100</v>
      </c>
      <c r="J244" s="104" t="s">
        <v>100</v>
      </c>
      <c r="K244" s="104" t="s">
        <v>100</v>
      </c>
      <c r="L244" s="1068" t="s">
        <v>100</v>
      </c>
    </row>
    <row r="245" spans="1:12" ht="14.25">
      <c r="A245" s="44" t="s">
        <v>113</v>
      </c>
      <c r="B245" s="48" t="s">
        <v>31</v>
      </c>
      <c r="C245" s="105" t="s">
        <v>100</v>
      </c>
      <c r="D245" s="105" t="s">
        <v>100</v>
      </c>
      <c r="E245" s="106" t="s">
        <v>100</v>
      </c>
      <c r="F245" s="106" t="s">
        <v>100</v>
      </c>
      <c r="G245" s="1069" t="s">
        <v>100</v>
      </c>
      <c r="H245" s="107" t="s">
        <v>100</v>
      </c>
      <c r="I245" s="107" t="s">
        <v>100</v>
      </c>
      <c r="J245" s="108" t="s">
        <v>100</v>
      </c>
      <c r="K245" s="108" t="s">
        <v>100</v>
      </c>
      <c r="L245" s="1070" t="s">
        <v>100</v>
      </c>
    </row>
    <row r="246" spans="1:12" ht="15">
      <c r="A246" s="46" t="s">
        <v>113</v>
      </c>
      <c r="B246" s="47" t="s">
        <v>32</v>
      </c>
      <c r="C246" s="94" t="s">
        <v>100</v>
      </c>
      <c r="D246" s="94" t="s">
        <v>100</v>
      </c>
      <c r="E246" s="95" t="s">
        <v>100</v>
      </c>
      <c r="F246" s="95" t="s">
        <v>100</v>
      </c>
      <c r="G246" s="1062" t="s">
        <v>100</v>
      </c>
      <c r="H246" s="96" t="s">
        <v>100</v>
      </c>
      <c r="I246" s="96" t="s">
        <v>100</v>
      </c>
      <c r="J246" s="104" t="s">
        <v>100</v>
      </c>
      <c r="K246" s="104" t="s">
        <v>100</v>
      </c>
      <c r="L246" s="1068" t="s">
        <v>100</v>
      </c>
    </row>
    <row r="247" spans="1:12" ht="15.75" thickBot="1">
      <c r="A247" s="49" t="s">
        <v>113</v>
      </c>
      <c r="B247" s="50" t="s">
        <v>33</v>
      </c>
      <c r="C247" s="109" t="s">
        <v>100</v>
      </c>
      <c r="D247" s="109" t="s">
        <v>100</v>
      </c>
      <c r="E247" s="110" t="s">
        <v>100</v>
      </c>
      <c r="F247" s="110" t="s">
        <v>100</v>
      </c>
      <c r="G247" s="1071" t="s">
        <v>100</v>
      </c>
      <c r="H247" s="104" t="s">
        <v>100</v>
      </c>
      <c r="I247" s="104" t="s">
        <v>100</v>
      </c>
      <c r="J247" s="104" t="s">
        <v>100</v>
      </c>
      <c r="K247" s="104" t="s">
        <v>100</v>
      </c>
      <c r="L247" s="1068" t="s">
        <v>100</v>
      </c>
    </row>
    <row r="248" spans="1:12" ht="15" thickBot="1">
      <c r="A248" s="35"/>
      <c r="B248" s="43"/>
      <c r="C248" s="86"/>
      <c r="D248" s="86"/>
      <c r="E248" s="86"/>
      <c r="F248" s="86"/>
      <c r="G248" s="1056"/>
      <c r="H248" s="85"/>
      <c r="I248" s="85"/>
      <c r="J248" s="85"/>
      <c r="K248" s="85"/>
      <c r="L248" s="1057"/>
    </row>
    <row r="249" spans="1:12" ht="14.25">
      <c r="A249" s="44" t="s">
        <v>114</v>
      </c>
      <c r="B249" s="45" t="s">
        <v>25</v>
      </c>
      <c r="C249" s="100">
        <v>13858.716580406997</v>
      </c>
      <c r="D249" s="100">
        <v>12894.352887799563</v>
      </c>
      <c r="E249" s="101">
        <v>14135.890912015138</v>
      </c>
      <c r="F249" s="101">
        <v>13152.239945555555</v>
      </c>
      <c r="G249" s="1066">
        <v>7.4789615345482021</v>
      </c>
      <c r="H249" s="102">
        <v>406.5</v>
      </c>
      <c r="I249" s="102">
        <v>-9.6666666666666661</v>
      </c>
      <c r="J249" s="103">
        <v>160</v>
      </c>
      <c r="K249" s="103">
        <v>3.9097744360902258</v>
      </c>
      <c r="L249" s="1067">
        <v>2.4488540562509269</v>
      </c>
    </row>
    <row r="250" spans="1:12" ht="15">
      <c r="A250" s="46" t="s">
        <v>114</v>
      </c>
      <c r="B250" s="47" t="s">
        <v>26</v>
      </c>
      <c r="C250" s="94" t="s">
        <v>254</v>
      </c>
      <c r="D250" s="94">
        <v>12523.236274509803</v>
      </c>
      <c r="E250" s="95" t="s">
        <v>254</v>
      </c>
      <c r="F250" s="95">
        <v>12773.700999999999</v>
      </c>
      <c r="G250" s="1062" t="s">
        <v>100</v>
      </c>
      <c r="H250" s="96" t="s">
        <v>254</v>
      </c>
      <c r="I250" s="96" t="s">
        <v>100</v>
      </c>
      <c r="J250" s="104" t="s">
        <v>100</v>
      </c>
      <c r="K250" s="104" t="s">
        <v>254</v>
      </c>
      <c r="L250" s="1068" t="s">
        <v>100</v>
      </c>
    </row>
    <row r="251" spans="1:12" ht="15">
      <c r="A251" s="46" t="s">
        <v>114</v>
      </c>
      <c r="B251" s="47" t="s">
        <v>27</v>
      </c>
      <c r="C251" s="94" t="s">
        <v>254</v>
      </c>
      <c r="D251" s="94">
        <v>13127.223529411765</v>
      </c>
      <c r="E251" s="95" t="s">
        <v>254</v>
      </c>
      <c r="F251" s="95">
        <v>13389.768</v>
      </c>
      <c r="G251" s="1062" t="s">
        <v>100</v>
      </c>
      <c r="H251" s="96" t="s">
        <v>254</v>
      </c>
      <c r="I251" s="96" t="s">
        <v>100</v>
      </c>
      <c r="J251" s="104" t="s">
        <v>100</v>
      </c>
      <c r="K251" s="104" t="s">
        <v>254</v>
      </c>
      <c r="L251" s="1068" t="s">
        <v>100</v>
      </c>
    </row>
    <row r="252" spans="1:12" ht="14.25">
      <c r="A252" s="44" t="s">
        <v>114</v>
      </c>
      <c r="B252" s="48" t="s">
        <v>28</v>
      </c>
      <c r="C252" s="105">
        <v>12406.377411430047</v>
      </c>
      <c r="D252" s="105">
        <v>12259.386713788623</v>
      </c>
      <c r="E252" s="106">
        <v>12654.504959658649</v>
      </c>
      <c r="F252" s="106">
        <v>12504.574448064395</v>
      </c>
      <c r="G252" s="1069">
        <v>1.1990053097525555</v>
      </c>
      <c r="H252" s="107">
        <v>390.58181818181822</v>
      </c>
      <c r="I252" s="107">
        <v>0.30311276847293039</v>
      </c>
      <c r="J252" s="108">
        <v>-1.4925373134328357</v>
      </c>
      <c r="K252" s="108">
        <v>4.9624060150375939</v>
      </c>
      <c r="L252" s="1070">
        <v>6.8322742575943174E-2</v>
      </c>
    </row>
    <row r="253" spans="1:12" ht="15">
      <c r="A253" s="46" t="s">
        <v>114</v>
      </c>
      <c r="B253" s="47" t="s">
        <v>29</v>
      </c>
      <c r="C253" s="94">
        <v>12544.923529411764</v>
      </c>
      <c r="D253" s="94">
        <v>12020.014705882353</v>
      </c>
      <c r="E253" s="95">
        <v>12795.822</v>
      </c>
      <c r="F253" s="95">
        <v>12260.415000000001</v>
      </c>
      <c r="G253" s="1062">
        <v>4.3669565834435389</v>
      </c>
      <c r="H253" s="96">
        <v>371.7</v>
      </c>
      <c r="I253" s="96">
        <v>-1.5885623510722795</v>
      </c>
      <c r="J253" s="104">
        <v>-10.256410256410255</v>
      </c>
      <c r="K253" s="104">
        <v>2.6315789473684208</v>
      </c>
      <c r="L253" s="1068">
        <v>-0.2172157933182115</v>
      </c>
    </row>
    <row r="254" spans="1:12" ht="15">
      <c r="A254" s="46" t="s">
        <v>114</v>
      </c>
      <c r="B254" s="47" t="s">
        <v>30</v>
      </c>
      <c r="C254" s="94">
        <v>12265.227450980392</v>
      </c>
      <c r="D254" s="94">
        <v>12569.769607843138</v>
      </c>
      <c r="E254" s="95">
        <v>12510.531999999999</v>
      </c>
      <c r="F254" s="95">
        <v>12821.165000000001</v>
      </c>
      <c r="G254" s="1062">
        <v>-2.4228141514441286</v>
      </c>
      <c r="H254" s="96">
        <v>411.9</v>
      </c>
      <c r="I254" s="96">
        <v>1.5282228247473475</v>
      </c>
      <c r="J254" s="104">
        <v>10.714285714285714</v>
      </c>
      <c r="K254" s="104">
        <v>2.3308270676691731</v>
      </c>
      <c r="L254" s="1068">
        <v>0.28553853589415468</v>
      </c>
    </row>
    <row r="255" spans="1:12" ht="14.25">
      <c r="A255" s="44" t="s">
        <v>114</v>
      </c>
      <c r="B255" s="48" t="s">
        <v>31</v>
      </c>
      <c r="C255" s="105">
        <v>12002.918367257318</v>
      </c>
      <c r="D255" s="105">
        <v>11961.955788914154</v>
      </c>
      <c r="E255" s="106">
        <v>12242.976734602466</v>
      </c>
      <c r="F255" s="106">
        <v>12201.194904692438</v>
      </c>
      <c r="G255" s="1069">
        <v>0.34244047600582478</v>
      </c>
      <c r="H255" s="107">
        <v>350.23464052287585</v>
      </c>
      <c r="I255" s="107">
        <v>0.48503844490970732</v>
      </c>
      <c r="J255" s="108">
        <v>29.66101694915254</v>
      </c>
      <c r="K255" s="108">
        <v>11.503759398496241</v>
      </c>
      <c r="L255" s="1070">
        <v>2.8843291574443768</v>
      </c>
    </row>
    <row r="256" spans="1:12" ht="15">
      <c r="A256" s="46" t="s">
        <v>114</v>
      </c>
      <c r="B256" s="47" t="s">
        <v>32</v>
      </c>
      <c r="C256" s="94">
        <v>11977.305882352941</v>
      </c>
      <c r="D256" s="94">
        <v>11794.299019607843</v>
      </c>
      <c r="E256" s="95">
        <v>12216.852000000001</v>
      </c>
      <c r="F256" s="95">
        <v>12030.184999999999</v>
      </c>
      <c r="G256" s="1062">
        <v>1.5516552737967144</v>
      </c>
      <c r="H256" s="96">
        <v>338.3</v>
      </c>
      <c r="I256" s="96">
        <v>1.1965300628178281</v>
      </c>
      <c r="J256" s="104">
        <v>47.297297297297298</v>
      </c>
      <c r="K256" s="104">
        <v>8.1954887218045123</v>
      </c>
      <c r="L256" s="1068">
        <v>2.790083316399107</v>
      </c>
    </row>
    <row r="257" spans="1:12" ht="15.75" thickBot="1">
      <c r="A257" s="49" t="s">
        <v>114</v>
      </c>
      <c r="B257" s="50" t="s">
        <v>33</v>
      </c>
      <c r="C257" s="109">
        <v>12059.431372549021</v>
      </c>
      <c r="D257" s="109">
        <v>12215.026470588235</v>
      </c>
      <c r="E257" s="110">
        <v>12300.62</v>
      </c>
      <c r="F257" s="110">
        <v>12459.326999999999</v>
      </c>
      <c r="G257" s="1071">
        <v>-1.2738007438122341</v>
      </c>
      <c r="H257" s="104">
        <v>379.8</v>
      </c>
      <c r="I257" s="104">
        <v>1.959731543624164</v>
      </c>
      <c r="J257" s="104">
        <v>0</v>
      </c>
      <c r="K257" s="104">
        <v>3.3082706766917291</v>
      </c>
      <c r="L257" s="1068">
        <v>9.4245841045272005E-2</v>
      </c>
    </row>
    <row r="258" spans="1:12" ht="15.75" thickBot="1">
      <c r="A258" s="51"/>
      <c r="B258" s="52"/>
      <c r="C258" s="111"/>
      <c r="D258" s="111"/>
      <c r="E258" s="111"/>
      <c r="F258" s="111"/>
      <c r="G258" s="1072"/>
      <c r="H258" s="112"/>
      <c r="I258" s="112"/>
      <c r="J258" s="112"/>
      <c r="K258" s="112"/>
      <c r="L258" s="1073"/>
    </row>
    <row r="259" spans="1:12" ht="15">
      <c r="A259" s="46" t="s">
        <v>115</v>
      </c>
      <c r="B259" s="53" t="s">
        <v>30</v>
      </c>
      <c r="C259" s="113">
        <v>12048.583333333334</v>
      </c>
      <c r="D259" s="113">
        <v>12078.297058823529</v>
      </c>
      <c r="E259" s="114">
        <v>12289.555</v>
      </c>
      <c r="F259" s="114">
        <v>12319.862999999999</v>
      </c>
      <c r="G259" s="1074">
        <v>-0.2460092291610636</v>
      </c>
      <c r="H259" s="115">
        <v>439.1</v>
      </c>
      <c r="I259" s="115">
        <v>-3.8537333041383763</v>
      </c>
      <c r="J259" s="115">
        <v>-15.384615384615385</v>
      </c>
      <c r="K259" s="115">
        <v>2.481203007518797</v>
      </c>
      <c r="L259" s="1075">
        <v>-0.36759173316783533</v>
      </c>
    </row>
    <row r="260" spans="1:12" ht="15.75" thickBot="1">
      <c r="A260" s="49" t="s">
        <v>115</v>
      </c>
      <c r="B260" s="50" t="s">
        <v>33</v>
      </c>
      <c r="C260" s="109">
        <v>11861.75</v>
      </c>
      <c r="D260" s="109">
        <v>11959.194117647059</v>
      </c>
      <c r="E260" s="110">
        <v>12098.985000000001</v>
      </c>
      <c r="F260" s="110">
        <v>12198.378000000001</v>
      </c>
      <c r="G260" s="1071">
        <v>-0.81480505031078732</v>
      </c>
      <c r="H260" s="104">
        <v>407.7</v>
      </c>
      <c r="I260" s="104">
        <v>0.17199017199016919</v>
      </c>
      <c r="J260" s="104">
        <v>1.6666666666666667</v>
      </c>
      <c r="K260" s="104">
        <v>4.5864661654135341</v>
      </c>
      <c r="L260" s="1068">
        <v>0.20370502589563788</v>
      </c>
    </row>
    <row r="261" spans="1:12" ht="15.75" thickBot="1">
      <c r="A261" s="51"/>
      <c r="B261" s="52"/>
      <c r="C261" s="111"/>
      <c r="D261" s="111"/>
      <c r="E261" s="111"/>
      <c r="F261" s="111"/>
      <c r="G261" s="1072"/>
      <c r="H261" s="112"/>
      <c r="I261" s="112"/>
      <c r="J261" s="112"/>
      <c r="K261" s="112"/>
      <c r="L261" s="1073"/>
    </row>
    <row r="262" spans="1:12" ht="14.25">
      <c r="A262" s="44" t="s">
        <v>116</v>
      </c>
      <c r="B262" s="45" t="s">
        <v>25</v>
      </c>
      <c r="C262" s="100" t="s">
        <v>100</v>
      </c>
      <c r="D262" s="100" t="s">
        <v>100</v>
      </c>
      <c r="E262" s="101" t="s">
        <v>100</v>
      </c>
      <c r="F262" s="101" t="s">
        <v>100</v>
      </c>
      <c r="G262" s="1066" t="s">
        <v>100</v>
      </c>
      <c r="H262" s="102" t="s">
        <v>100</v>
      </c>
      <c r="I262" s="102" t="s">
        <v>100</v>
      </c>
      <c r="J262" s="103" t="s">
        <v>100</v>
      </c>
      <c r="K262" s="103" t="s">
        <v>100</v>
      </c>
      <c r="L262" s="1067" t="s">
        <v>100</v>
      </c>
    </row>
    <row r="263" spans="1:12" ht="15">
      <c r="A263" s="39" t="s">
        <v>116</v>
      </c>
      <c r="B263" s="47" t="s">
        <v>26</v>
      </c>
      <c r="C263" s="94" t="s">
        <v>100</v>
      </c>
      <c r="D263" s="94" t="s">
        <v>100</v>
      </c>
      <c r="E263" s="95" t="s">
        <v>100</v>
      </c>
      <c r="F263" s="95" t="s">
        <v>100</v>
      </c>
      <c r="G263" s="1062" t="s">
        <v>100</v>
      </c>
      <c r="H263" s="96" t="s">
        <v>100</v>
      </c>
      <c r="I263" s="96" t="s">
        <v>100</v>
      </c>
      <c r="J263" s="104" t="s">
        <v>100</v>
      </c>
      <c r="K263" s="104" t="s">
        <v>100</v>
      </c>
      <c r="L263" s="1068" t="s">
        <v>100</v>
      </c>
    </row>
    <row r="264" spans="1:12" ht="15">
      <c r="A264" s="39" t="s">
        <v>116</v>
      </c>
      <c r="B264" s="47" t="s">
        <v>27</v>
      </c>
      <c r="C264" s="94" t="s">
        <v>100</v>
      </c>
      <c r="D264" s="94" t="s">
        <v>100</v>
      </c>
      <c r="E264" s="95" t="s">
        <v>100</v>
      </c>
      <c r="F264" s="95" t="s">
        <v>100</v>
      </c>
      <c r="G264" s="1062" t="s">
        <v>100</v>
      </c>
      <c r="H264" s="96" t="s">
        <v>100</v>
      </c>
      <c r="I264" s="96" t="s">
        <v>100</v>
      </c>
      <c r="J264" s="104" t="s">
        <v>100</v>
      </c>
      <c r="K264" s="104" t="s">
        <v>100</v>
      </c>
      <c r="L264" s="1068" t="s">
        <v>100</v>
      </c>
    </row>
    <row r="265" spans="1:12" ht="15">
      <c r="A265" s="39" t="s">
        <v>116</v>
      </c>
      <c r="B265" s="47" t="s">
        <v>34</v>
      </c>
      <c r="C265" s="94" t="s">
        <v>100</v>
      </c>
      <c r="D265" s="94" t="s">
        <v>100</v>
      </c>
      <c r="E265" s="95" t="s">
        <v>100</v>
      </c>
      <c r="F265" s="95" t="s">
        <v>100</v>
      </c>
      <c r="G265" s="1062" t="s">
        <v>100</v>
      </c>
      <c r="H265" s="96" t="s">
        <v>100</v>
      </c>
      <c r="I265" s="96" t="s">
        <v>100</v>
      </c>
      <c r="J265" s="104" t="s">
        <v>100</v>
      </c>
      <c r="K265" s="104" t="s">
        <v>100</v>
      </c>
      <c r="L265" s="1068" t="s">
        <v>100</v>
      </c>
    </row>
    <row r="266" spans="1:12" ht="14.25">
      <c r="A266" s="54" t="s">
        <v>116</v>
      </c>
      <c r="B266" s="48" t="s">
        <v>28</v>
      </c>
      <c r="C266" s="105" t="s">
        <v>100</v>
      </c>
      <c r="D266" s="105" t="s">
        <v>100</v>
      </c>
      <c r="E266" s="106" t="s">
        <v>100</v>
      </c>
      <c r="F266" s="106" t="s">
        <v>100</v>
      </c>
      <c r="G266" s="1069" t="s">
        <v>100</v>
      </c>
      <c r="H266" s="107" t="s">
        <v>100</v>
      </c>
      <c r="I266" s="107" t="s">
        <v>100</v>
      </c>
      <c r="J266" s="108" t="s">
        <v>100</v>
      </c>
      <c r="K266" s="108" t="s">
        <v>100</v>
      </c>
      <c r="L266" s="1070" t="s">
        <v>100</v>
      </c>
    </row>
    <row r="267" spans="1:12" ht="15">
      <c r="A267" s="39" t="s">
        <v>116</v>
      </c>
      <c r="B267" s="47" t="s">
        <v>30</v>
      </c>
      <c r="C267" s="94" t="s">
        <v>100</v>
      </c>
      <c r="D267" s="94" t="s">
        <v>100</v>
      </c>
      <c r="E267" s="95" t="s">
        <v>100</v>
      </c>
      <c r="F267" s="95" t="s">
        <v>100</v>
      </c>
      <c r="G267" s="1062" t="s">
        <v>100</v>
      </c>
      <c r="H267" s="96" t="s">
        <v>100</v>
      </c>
      <c r="I267" s="96" t="s">
        <v>100</v>
      </c>
      <c r="J267" s="104" t="s">
        <v>100</v>
      </c>
      <c r="K267" s="104" t="s">
        <v>100</v>
      </c>
      <c r="L267" s="1068" t="s">
        <v>100</v>
      </c>
    </row>
    <row r="268" spans="1:12" ht="15">
      <c r="A268" s="39" t="s">
        <v>116</v>
      </c>
      <c r="B268" s="47" t="s">
        <v>35</v>
      </c>
      <c r="C268" s="94" t="s">
        <v>100</v>
      </c>
      <c r="D268" s="94" t="s">
        <v>100</v>
      </c>
      <c r="E268" s="95" t="s">
        <v>100</v>
      </c>
      <c r="F268" s="95" t="s">
        <v>100</v>
      </c>
      <c r="G268" s="1062" t="s">
        <v>100</v>
      </c>
      <c r="H268" s="96" t="s">
        <v>100</v>
      </c>
      <c r="I268" s="96" t="s">
        <v>100</v>
      </c>
      <c r="J268" s="104" t="s">
        <v>100</v>
      </c>
      <c r="K268" s="104" t="s">
        <v>100</v>
      </c>
      <c r="L268" s="1068" t="s">
        <v>100</v>
      </c>
    </row>
    <row r="269" spans="1:12" ht="14.25">
      <c r="A269" s="54" t="s">
        <v>116</v>
      </c>
      <c r="B269" s="48" t="s">
        <v>31</v>
      </c>
      <c r="C269" s="105" t="s">
        <v>100</v>
      </c>
      <c r="D269" s="105" t="s">
        <v>100</v>
      </c>
      <c r="E269" s="106" t="s">
        <v>100</v>
      </c>
      <c r="F269" s="106" t="s">
        <v>100</v>
      </c>
      <c r="G269" s="1069" t="s">
        <v>100</v>
      </c>
      <c r="H269" s="107" t="s">
        <v>100</v>
      </c>
      <c r="I269" s="107" t="s">
        <v>100</v>
      </c>
      <c r="J269" s="108" t="s">
        <v>100</v>
      </c>
      <c r="K269" s="108" t="s">
        <v>100</v>
      </c>
      <c r="L269" s="1070" t="s">
        <v>100</v>
      </c>
    </row>
    <row r="270" spans="1:12" ht="15">
      <c r="A270" s="39" t="s">
        <v>116</v>
      </c>
      <c r="B270" s="47" t="s">
        <v>33</v>
      </c>
      <c r="C270" s="94" t="s">
        <v>100</v>
      </c>
      <c r="D270" s="94" t="s">
        <v>100</v>
      </c>
      <c r="E270" s="95" t="s">
        <v>100</v>
      </c>
      <c r="F270" s="95" t="s">
        <v>100</v>
      </c>
      <c r="G270" s="1062" t="s">
        <v>100</v>
      </c>
      <c r="H270" s="96" t="s">
        <v>100</v>
      </c>
      <c r="I270" s="96" t="s">
        <v>100</v>
      </c>
      <c r="J270" s="104" t="s">
        <v>100</v>
      </c>
      <c r="K270" s="104" t="s">
        <v>100</v>
      </c>
      <c r="L270" s="1068" t="s">
        <v>100</v>
      </c>
    </row>
    <row r="271" spans="1:12" ht="15.75" thickBot="1">
      <c r="A271" s="55" t="s">
        <v>116</v>
      </c>
      <c r="B271" s="47" t="s">
        <v>36</v>
      </c>
      <c r="C271" s="109" t="s">
        <v>100</v>
      </c>
      <c r="D271" s="109" t="s">
        <v>100</v>
      </c>
      <c r="E271" s="110" t="s">
        <v>100</v>
      </c>
      <c r="F271" s="110" t="s">
        <v>100</v>
      </c>
      <c r="G271" s="1071" t="s">
        <v>100</v>
      </c>
      <c r="H271" s="104" t="s">
        <v>100</v>
      </c>
      <c r="I271" s="104" t="s">
        <v>100</v>
      </c>
      <c r="J271" s="104" t="s">
        <v>100</v>
      </c>
      <c r="K271" s="104" t="s">
        <v>100</v>
      </c>
      <c r="L271" s="1068" t="s">
        <v>100</v>
      </c>
    </row>
    <row r="272" spans="1:12" ht="15.75" thickBot="1">
      <c r="A272" s="51"/>
      <c r="B272" s="52"/>
      <c r="C272" s="111"/>
      <c r="D272" s="111"/>
      <c r="E272" s="111"/>
      <c r="F272" s="111"/>
      <c r="G272" s="1072"/>
      <c r="H272" s="112"/>
      <c r="I272" s="112"/>
      <c r="J272" s="112"/>
      <c r="K272" s="112"/>
      <c r="L272" s="1073"/>
    </row>
    <row r="273" spans="1:12" ht="14.25">
      <c r="A273" s="44" t="s">
        <v>24</v>
      </c>
      <c r="B273" s="45" t="s">
        <v>28</v>
      </c>
      <c r="C273" s="100">
        <v>10050.463626453971</v>
      </c>
      <c r="D273" s="100">
        <v>10615.457440910744</v>
      </c>
      <c r="E273" s="101">
        <v>10251.472898983051</v>
      </c>
      <c r="F273" s="101">
        <v>10827.766589728959</v>
      </c>
      <c r="G273" s="1066">
        <v>-5.3223689850552436</v>
      </c>
      <c r="H273" s="102">
        <v>351.16666666666669</v>
      </c>
      <c r="I273" s="102">
        <v>1.1938387913440272</v>
      </c>
      <c r="J273" s="103">
        <v>-58.415841584158414</v>
      </c>
      <c r="K273" s="103">
        <v>3.1578947368421053</v>
      </c>
      <c r="L273" s="1067">
        <v>-4.2197531813463529</v>
      </c>
    </row>
    <row r="274" spans="1:12" ht="15">
      <c r="A274" s="46" t="s">
        <v>24</v>
      </c>
      <c r="B274" s="47" t="s">
        <v>29</v>
      </c>
      <c r="C274" s="94" t="s">
        <v>100</v>
      </c>
      <c r="D274" s="94">
        <v>10810.385294117648</v>
      </c>
      <c r="E274" s="95" t="s">
        <v>100</v>
      </c>
      <c r="F274" s="95">
        <v>11026.593000000001</v>
      </c>
      <c r="G274" s="1062" t="s">
        <v>100</v>
      </c>
      <c r="H274" s="96"/>
      <c r="I274" s="96" t="s">
        <v>100</v>
      </c>
      <c r="J274" s="104" t="s">
        <v>100</v>
      </c>
      <c r="K274" s="104" t="s">
        <v>100</v>
      </c>
      <c r="L274" s="1068" t="s">
        <v>100</v>
      </c>
    </row>
    <row r="275" spans="1:12" ht="15">
      <c r="A275" s="46" t="s">
        <v>24</v>
      </c>
      <c r="B275" s="47" t="s">
        <v>30</v>
      </c>
      <c r="C275" s="94">
        <v>10045.249019607843</v>
      </c>
      <c r="D275" s="94">
        <v>10444.83725490196</v>
      </c>
      <c r="E275" s="95">
        <v>10246.154</v>
      </c>
      <c r="F275" s="95">
        <v>10653.734</v>
      </c>
      <c r="G275" s="1062">
        <v>-3.825700923263148</v>
      </c>
      <c r="H275" s="96">
        <v>343.9</v>
      </c>
      <c r="I275" s="96">
        <v>2.9086678301328064E-2</v>
      </c>
      <c r="J275" s="104">
        <v>-37.777777777777779</v>
      </c>
      <c r="K275" s="104">
        <v>2.1052631578947367</v>
      </c>
      <c r="L275" s="1068">
        <v>-1.1818076967436855</v>
      </c>
    </row>
    <row r="276" spans="1:12" ht="15">
      <c r="A276" s="46" t="s">
        <v>24</v>
      </c>
      <c r="B276" s="47" t="s">
        <v>35</v>
      </c>
      <c r="C276" s="94">
        <v>10060.271568627451</v>
      </c>
      <c r="D276" s="94">
        <v>10707.75294117647</v>
      </c>
      <c r="E276" s="95">
        <v>10261.477000000001</v>
      </c>
      <c r="F276" s="95">
        <v>10921.907999999999</v>
      </c>
      <c r="G276" s="1062">
        <v>-6.0468463935055912</v>
      </c>
      <c r="H276" s="96">
        <v>365.7</v>
      </c>
      <c r="I276" s="96">
        <v>-4.3421396808788968</v>
      </c>
      <c r="J276" s="104">
        <v>-53.333333333333336</v>
      </c>
      <c r="K276" s="104">
        <v>1.0526315789473684</v>
      </c>
      <c r="L276" s="1068">
        <v>-1.1387489908115798</v>
      </c>
    </row>
    <row r="277" spans="1:12" ht="14.25">
      <c r="A277" s="44" t="s">
        <v>24</v>
      </c>
      <c r="B277" s="48" t="s">
        <v>31</v>
      </c>
      <c r="C277" s="105">
        <v>10028.574340431001</v>
      </c>
      <c r="D277" s="105">
        <v>10301.516702528024</v>
      </c>
      <c r="E277" s="106">
        <v>10229.145827239621</v>
      </c>
      <c r="F277" s="106">
        <v>10507.547036578584</v>
      </c>
      <c r="G277" s="1069">
        <v>-2.6495356943899488</v>
      </c>
      <c r="H277" s="107">
        <v>319.31046511627909</v>
      </c>
      <c r="I277" s="107">
        <v>3.7031590593028025</v>
      </c>
      <c r="J277" s="108">
        <v>-7.9229122055674521</v>
      </c>
      <c r="K277" s="108">
        <v>32.330827067669169</v>
      </c>
      <c r="L277" s="1070">
        <v>-1.7816638015784534</v>
      </c>
    </row>
    <row r="278" spans="1:12" ht="15">
      <c r="A278" s="46" t="s">
        <v>24</v>
      </c>
      <c r="B278" s="47" t="s">
        <v>32</v>
      </c>
      <c r="C278" s="94">
        <v>10035.620588235295</v>
      </c>
      <c r="D278" s="94">
        <v>10129.326470588236</v>
      </c>
      <c r="E278" s="95">
        <v>10236.333000000001</v>
      </c>
      <c r="F278" s="95">
        <v>10331.913</v>
      </c>
      <c r="G278" s="1062">
        <v>-0.92509489772126341</v>
      </c>
      <c r="H278" s="96">
        <v>293.7</v>
      </c>
      <c r="I278" s="96">
        <v>1.4858327574291679</v>
      </c>
      <c r="J278" s="104">
        <v>-46.691176470588239</v>
      </c>
      <c r="K278" s="104">
        <v>10.902255639097744</v>
      </c>
      <c r="L278" s="1068">
        <v>-8.9662615267167194</v>
      </c>
    </row>
    <row r="279" spans="1:12" ht="15">
      <c r="A279" s="46" t="s">
        <v>24</v>
      </c>
      <c r="B279" s="47" t="s">
        <v>33</v>
      </c>
      <c r="C279" s="94">
        <v>9918.8647058823535</v>
      </c>
      <c r="D279" s="94">
        <v>10453.435294117648</v>
      </c>
      <c r="E279" s="95">
        <v>10117.242</v>
      </c>
      <c r="F279" s="95">
        <v>10662.504000000001</v>
      </c>
      <c r="G279" s="1062">
        <v>-5.1138269209559084</v>
      </c>
      <c r="H279" s="96">
        <v>325.2</v>
      </c>
      <c r="I279" s="96">
        <v>-2.0776874435411119</v>
      </c>
      <c r="J279" s="104">
        <v>43.537414965986393</v>
      </c>
      <c r="K279" s="104">
        <v>15.86466165413534</v>
      </c>
      <c r="L279" s="1068">
        <v>5.1268968623164941</v>
      </c>
    </row>
    <row r="280" spans="1:12" ht="15">
      <c r="A280" s="46" t="s">
        <v>24</v>
      </c>
      <c r="B280" s="47" t="s">
        <v>36</v>
      </c>
      <c r="C280" s="94">
        <v>10305.518627450982</v>
      </c>
      <c r="D280" s="94">
        <v>10679.016666666666</v>
      </c>
      <c r="E280" s="95">
        <v>10511.629000000001</v>
      </c>
      <c r="F280" s="95">
        <v>10892.597</v>
      </c>
      <c r="G280" s="1062">
        <v>-3.4974946745941207</v>
      </c>
      <c r="H280" s="96">
        <v>352.7</v>
      </c>
      <c r="I280" s="96">
        <v>4.1334514319456748</v>
      </c>
      <c r="J280" s="104">
        <v>54.166666666666664</v>
      </c>
      <c r="K280" s="104">
        <v>5.5639097744360901</v>
      </c>
      <c r="L280" s="1068">
        <v>2.0577008628217732</v>
      </c>
    </row>
    <row r="281" spans="1:12" ht="14.25">
      <c r="A281" s="44" t="s">
        <v>24</v>
      </c>
      <c r="B281" s="48" t="s">
        <v>37</v>
      </c>
      <c r="C281" s="105">
        <v>8179.8884433721396</v>
      </c>
      <c r="D281" s="105">
        <v>8340.9635034545936</v>
      </c>
      <c r="E281" s="106">
        <v>8343.4862122395825</v>
      </c>
      <c r="F281" s="106">
        <v>8507.782773523686</v>
      </c>
      <c r="G281" s="1069">
        <v>-1.9311325366157237</v>
      </c>
      <c r="H281" s="107">
        <v>238.35758620689654</v>
      </c>
      <c r="I281" s="107">
        <v>0.54181997403120841</v>
      </c>
      <c r="J281" s="108">
        <v>11.538461538461538</v>
      </c>
      <c r="K281" s="108">
        <v>21.804511278195488</v>
      </c>
      <c r="L281" s="1070">
        <v>2.8125463402846016</v>
      </c>
    </row>
    <row r="282" spans="1:12" ht="15">
      <c r="A282" s="46" t="s">
        <v>24</v>
      </c>
      <c r="B282" s="47" t="s">
        <v>102</v>
      </c>
      <c r="C282" s="116">
        <v>7832.6</v>
      </c>
      <c r="D282" s="116">
        <v>7965.1245098039208</v>
      </c>
      <c r="E282" s="117">
        <v>7989.2520000000004</v>
      </c>
      <c r="F282" s="117">
        <v>8124.4269999999997</v>
      </c>
      <c r="G282" s="1076">
        <v>-1.663809644667855</v>
      </c>
      <c r="H282" s="118">
        <v>230.7</v>
      </c>
      <c r="I282" s="118">
        <v>3.5922766052986081</v>
      </c>
      <c r="J282" s="119">
        <v>14.835164835164836</v>
      </c>
      <c r="K282" s="119">
        <v>15.714285714285714</v>
      </c>
      <c r="L282" s="1077">
        <v>2.4199102577480947</v>
      </c>
    </row>
    <row r="283" spans="1:12" ht="15">
      <c r="A283" s="46" t="s">
        <v>24</v>
      </c>
      <c r="B283" s="47" t="s">
        <v>38</v>
      </c>
      <c r="C283" s="94">
        <v>8940.6</v>
      </c>
      <c r="D283" s="94">
        <v>9109.7088235294123</v>
      </c>
      <c r="E283" s="95">
        <v>9119.4120000000003</v>
      </c>
      <c r="F283" s="95">
        <v>9291.9030000000002</v>
      </c>
      <c r="G283" s="1062">
        <v>-1.8563581647376215</v>
      </c>
      <c r="H283" s="96">
        <v>251.6</v>
      </c>
      <c r="I283" s="96">
        <v>-4.0792985131528852</v>
      </c>
      <c r="J283" s="104">
        <v>4.6875</v>
      </c>
      <c r="K283" s="104">
        <v>5.0375939849624061</v>
      </c>
      <c r="L283" s="1068">
        <v>0.36264876947664959</v>
      </c>
    </row>
    <row r="284" spans="1:12" ht="15.75" thickBot="1">
      <c r="A284" s="46" t="s">
        <v>24</v>
      </c>
      <c r="B284" s="47" t="s">
        <v>39</v>
      </c>
      <c r="C284" s="94">
        <v>9147.0931372549021</v>
      </c>
      <c r="D284" s="94">
        <v>8879.2784313725479</v>
      </c>
      <c r="E284" s="95">
        <v>9330.0349999999999</v>
      </c>
      <c r="F284" s="95">
        <v>9056.8639999999996</v>
      </c>
      <c r="G284" s="1062">
        <v>3.0161764601963803</v>
      </c>
      <c r="H284" s="96">
        <v>289.3</v>
      </c>
      <c r="I284" s="96">
        <v>-6.254050550874922</v>
      </c>
      <c r="J284" s="104">
        <v>0</v>
      </c>
      <c r="K284" s="104">
        <v>1.0526315789473684</v>
      </c>
      <c r="L284" s="1068">
        <v>2.9987313059859133E-2</v>
      </c>
    </row>
    <row r="285" spans="1:12" ht="15.75" thickBot="1">
      <c r="A285" s="51"/>
      <c r="B285" s="52"/>
      <c r="C285" s="111"/>
      <c r="D285" s="111"/>
      <c r="E285" s="111"/>
      <c r="F285" s="111"/>
      <c r="G285" s="1072"/>
      <c r="H285" s="112"/>
      <c r="I285" s="112"/>
      <c r="J285" s="112"/>
      <c r="K285" s="112"/>
      <c r="L285" s="1073"/>
    </row>
    <row r="286" spans="1:12" ht="14.25">
      <c r="A286" s="44" t="s">
        <v>117</v>
      </c>
      <c r="B286" s="48" t="s">
        <v>25</v>
      </c>
      <c r="C286" s="105">
        <v>11534.758998435054</v>
      </c>
      <c r="D286" s="105">
        <v>11866.989744379427</v>
      </c>
      <c r="E286" s="106">
        <v>11765.454178403756</v>
      </c>
      <c r="F286" s="106">
        <v>12104.329539267015</v>
      </c>
      <c r="G286" s="1069">
        <v>-2.7996210757806286</v>
      </c>
      <c r="H286" s="107">
        <v>327.71538461538455</v>
      </c>
      <c r="I286" s="107">
        <v>-5.6292250904675472</v>
      </c>
      <c r="J286" s="108">
        <v>18.181818181818183</v>
      </c>
      <c r="K286" s="108">
        <v>0.97744360902255645</v>
      </c>
      <c r="L286" s="1070">
        <v>0.17393740011094216</v>
      </c>
    </row>
    <row r="287" spans="1:12" ht="15">
      <c r="A287" s="46" t="s">
        <v>117</v>
      </c>
      <c r="B287" s="47" t="s">
        <v>26</v>
      </c>
      <c r="C287" s="94" t="s">
        <v>254</v>
      </c>
      <c r="D287" s="94" t="s">
        <v>254</v>
      </c>
      <c r="E287" s="95" t="s">
        <v>254</v>
      </c>
      <c r="F287" s="95" t="s">
        <v>254</v>
      </c>
      <c r="G287" s="1062" t="s">
        <v>100</v>
      </c>
      <c r="H287" s="96" t="s">
        <v>254</v>
      </c>
      <c r="I287" s="96" t="s">
        <v>100</v>
      </c>
      <c r="J287" s="104" t="s">
        <v>100</v>
      </c>
      <c r="K287" s="104" t="s">
        <v>254</v>
      </c>
      <c r="L287" s="1068" t="s">
        <v>100</v>
      </c>
    </row>
    <row r="288" spans="1:12" ht="15">
      <c r="A288" s="46" t="s">
        <v>117</v>
      </c>
      <c r="B288" s="47" t="s">
        <v>27</v>
      </c>
      <c r="C288" s="94" t="s">
        <v>254</v>
      </c>
      <c r="D288" s="94" t="s">
        <v>254</v>
      </c>
      <c r="E288" s="95" t="s">
        <v>254</v>
      </c>
      <c r="F288" s="95" t="s">
        <v>254</v>
      </c>
      <c r="G288" s="1062" t="s">
        <v>100</v>
      </c>
      <c r="H288" s="96" t="s">
        <v>254</v>
      </c>
      <c r="I288" s="96" t="s">
        <v>100</v>
      </c>
      <c r="J288" s="104" t="s">
        <v>100</v>
      </c>
      <c r="K288" s="104" t="s">
        <v>254</v>
      </c>
      <c r="L288" s="1068" t="s">
        <v>100</v>
      </c>
    </row>
    <row r="289" spans="1:12" ht="15">
      <c r="A289" s="46" t="s">
        <v>117</v>
      </c>
      <c r="B289" s="47" t="s">
        <v>34</v>
      </c>
      <c r="C289" s="94">
        <v>13105.245098039215</v>
      </c>
      <c r="D289" s="94">
        <v>12920.444117647057</v>
      </c>
      <c r="E289" s="95">
        <v>13367.35</v>
      </c>
      <c r="F289" s="95">
        <v>13178.852999999999</v>
      </c>
      <c r="G289" s="1062">
        <v>1.4302989797367132</v>
      </c>
      <c r="H289" s="96">
        <v>355</v>
      </c>
      <c r="I289" s="96">
        <v>-7.383250717453695</v>
      </c>
      <c r="J289" s="104">
        <v>33.333333333333329</v>
      </c>
      <c r="K289" s="104">
        <v>0.30075187969924816</v>
      </c>
      <c r="L289" s="1068">
        <v>8.1613822723353352E-2</v>
      </c>
    </row>
    <row r="290" spans="1:12" ht="14.25">
      <c r="A290" s="44" t="s">
        <v>117</v>
      </c>
      <c r="B290" s="48" t="s">
        <v>28</v>
      </c>
      <c r="C290" s="105">
        <v>11852.559119881847</v>
      </c>
      <c r="D290" s="105">
        <v>12314.806738803474</v>
      </c>
      <c r="E290" s="106">
        <v>12089.610302279485</v>
      </c>
      <c r="F290" s="106">
        <v>12561.102873579544</v>
      </c>
      <c r="G290" s="1069">
        <v>-3.753592149076141</v>
      </c>
      <c r="H290" s="107">
        <v>305.73939393939401</v>
      </c>
      <c r="I290" s="107">
        <v>-1.5611799816344982</v>
      </c>
      <c r="J290" s="108">
        <v>-2.9411764705882351</v>
      </c>
      <c r="K290" s="108">
        <v>4.9624060150375939</v>
      </c>
      <c r="L290" s="1070">
        <v>-4.7232764160218821E-3</v>
      </c>
    </row>
    <row r="291" spans="1:12" ht="15">
      <c r="A291" s="46" t="s">
        <v>117</v>
      </c>
      <c r="B291" s="47" t="s">
        <v>29</v>
      </c>
      <c r="C291" s="94" t="s">
        <v>254</v>
      </c>
      <c r="D291" s="94">
        <v>12720.938235294117</v>
      </c>
      <c r="E291" s="95" t="s">
        <v>254</v>
      </c>
      <c r="F291" s="95">
        <v>12975.357</v>
      </c>
      <c r="G291" s="1062" t="s">
        <v>100</v>
      </c>
      <c r="H291" s="96" t="s">
        <v>254</v>
      </c>
      <c r="I291" s="96" t="s">
        <v>100</v>
      </c>
      <c r="J291" s="104" t="s">
        <v>100</v>
      </c>
      <c r="K291" s="104" t="s">
        <v>254</v>
      </c>
      <c r="L291" s="1068" t="s">
        <v>100</v>
      </c>
    </row>
    <row r="292" spans="1:12" ht="15">
      <c r="A292" s="46" t="s">
        <v>117</v>
      </c>
      <c r="B292" s="47" t="s">
        <v>30</v>
      </c>
      <c r="C292" s="94">
        <v>11664.403921568626</v>
      </c>
      <c r="D292" s="94">
        <v>12276.192156862746</v>
      </c>
      <c r="E292" s="95">
        <v>11897.691999999999</v>
      </c>
      <c r="F292" s="95">
        <v>12521.716</v>
      </c>
      <c r="G292" s="1062">
        <v>-4.9835342056951397</v>
      </c>
      <c r="H292" s="96">
        <v>297.8</v>
      </c>
      <c r="I292" s="96">
        <v>-4.0901771336553905</v>
      </c>
      <c r="J292" s="104">
        <v>-9.7560975609756095</v>
      </c>
      <c r="K292" s="104">
        <v>2.7819548872180451</v>
      </c>
      <c r="L292" s="1068">
        <v>-0.21293189145251734</v>
      </c>
    </row>
    <row r="293" spans="1:12" ht="15">
      <c r="A293" s="46" t="s">
        <v>117</v>
      </c>
      <c r="B293" s="47" t="s">
        <v>35</v>
      </c>
      <c r="C293" s="94">
        <v>12190.478431372549</v>
      </c>
      <c r="D293" s="94">
        <v>12112.195098039216</v>
      </c>
      <c r="E293" s="95">
        <v>12434.288</v>
      </c>
      <c r="F293" s="95">
        <v>12354.439</v>
      </c>
      <c r="G293" s="1062">
        <v>0.64631829903405691</v>
      </c>
      <c r="H293" s="96">
        <v>342.8</v>
      </c>
      <c r="I293" s="96">
        <v>7.3598496711556525</v>
      </c>
      <c r="J293" s="104">
        <v>20</v>
      </c>
      <c r="K293" s="104">
        <v>1.3533834586466165</v>
      </c>
      <c r="L293" s="1068">
        <v>0.2576931737671424</v>
      </c>
    </row>
    <row r="294" spans="1:12" ht="14.25">
      <c r="A294" s="44" t="s">
        <v>117</v>
      </c>
      <c r="B294" s="48" t="s">
        <v>31</v>
      </c>
      <c r="C294" s="105">
        <v>11704.791786723283</v>
      </c>
      <c r="D294" s="105">
        <v>11616.48830644137</v>
      </c>
      <c r="E294" s="106">
        <v>11938.887622457749</v>
      </c>
      <c r="F294" s="106">
        <v>11876.734152737752</v>
      </c>
      <c r="G294" s="1069">
        <v>0.52332121710133217</v>
      </c>
      <c r="H294" s="107">
        <v>281.51854838709681</v>
      </c>
      <c r="I294" s="107">
        <v>-1.3934609992323048</v>
      </c>
      <c r="J294" s="108">
        <v>-21.518987341772153</v>
      </c>
      <c r="K294" s="108">
        <v>9.3233082706766925</v>
      </c>
      <c r="L294" s="1070">
        <v>-2.2179627300537685</v>
      </c>
    </row>
    <row r="295" spans="1:12" ht="15">
      <c r="A295" s="46" t="s">
        <v>117</v>
      </c>
      <c r="B295" s="47" t="s">
        <v>32</v>
      </c>
      <c r="C295" s="94">
        <v>11569.509803921568</v>
      </c>
      <c r="D295" s="94">
        <v>11847.401960784315</v>
      </c>
      <c r="E295" s="95">
        <v>11800.9</v>
      </c>
      <c r="F295" s="95">
        <v>12084.35</v>
      </c>
      <c r="G295" s="1062">
        <v>-2.3455957498748443</v>
      </c>
      <c r="H295" s="96">
        <v>256</v>
      </c>
      <c r="I295" s="96">
        <v>0.3528028224225816</v>
      </c>
      <c r="J295" s="104">
        <v>-28.571428571428569</v>
      </c>
      <c r="K295" s="104">
        <v>1.8796992481203008</v>
      </c>
      <c r="L295" s="1068">
        <v>-0.6769114165984722</v>
      </c>
    </row>
    <row r="296" spans="1:12" ht="15">
      <c r="A296" s="46" t="s">
        <v>117</v>
      </c>
      <c r="B296" s="47" t="s">
        <v>33</v>
      </c>
      <c r="C296" s="94">
        <v>11777.623529411763</v>
      </c>
      <c r="D296" s="94">
        <v>11538.560784313726</v>
      </c>
      <c r="E296" s="95">
        <v>12013.175999999999</v>
      </c>
      <c r="F296" s="95">
        <v>11769.332</v>
      </c>
      <c r="G296" s="1062">
        <v>2.0718593034846764</v>
      </c>
      <c r="H296" s="96">
        <v>280.10000000000002</v>
      </c>
      <c r="I296" s="96">
        <v>-3.5468319559228494</v>
      </c>
      <c r="J296" s="96">
        <v>-28.28282828282828</v>
      </c>
      <c r="K296" s="96">
        <v>5.3383458646616537</v>
      </c>
      <c r="L296" s="1063">
        <v>-1.8932100155428753</v>
      </c>
    </row>
    <row r="297" spans="1:12" ht="15.75" thickBot="1">
      <c r="A297" s="56" t="s">
        <v>117</v>
      </c>
      <c r="B297" s="57" t="s">
        <v>36</v>
      </c>
      <c r="C297" s="97">
        <v>11637.179411764706</v>
      </c>
      <c r="D297" s="97">
        <v>11637.179411764706</v>
      </c>
      <c r="E297" s="98">
        <v>11869.923000000001</v>
      </c>
      <c r="F297" s="98">
        <v>12042.790999999999</v>
      </c>
      <c r="G297" s="1064">
        <v>-1.435447978794937</v>
      </c>
      <c r="H297" s="99">
        <v>307.89999999999998</v>
      </c>
      <c r="I297" s="99">
        <v>-0.54909560723515671</v>
      </c>
      <c r="J297" s="99">
        <v>16.666666666666664</v>
      </c>
      <c r="K297" s="99">
        <v>2.5454545454545454</v>
      </c>
      <c r="L297" s="1065">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95" t="s">
        <v>448</v>
      </c>
      <c r="B1" s="1295"/>
      <c r="C1" s="1295"/>
      <c r="D1" s="1295"/>
      <c r="E1" s="1295"/>
      <c r="F1" s="1295"/>
      <c r="G1" s="1295"/>
      <c r="H1" s="1295"/>
    </row>
    <row r="2" spans="1:18" ht="40.5" customHeight="1">
      <c r="A2" s="883" t="s">
        <v>127</v>
      </c>
      <c r="B2" s="3" t="s">
        <v>9</v>
      </c>
      <c r="C2" s="3"/>
      <c r="D2" s="884" t="s">
        <v>128</v>
      </c>
      <c r="E2" s="1296" t="s">
        <v>129</v>
      </c>
      <c r="F2" s="1297"/>
      <c r="G2" s="1298"/>
      <c r="H2" s="885" t="s">
        <v>130</v>
      </c>
    </row>
    <row r="3" spans="1:18" ht="27.75" thickBot="1">
      <c r="A3" s="632"/>
      <c r="B3" s="949" t="s">
        <v>465</v>
      </c>
      <c r="C3" s="949" t="s">
        <v>457</v>
      </c>
      <c r="D3" s="899" t="s">
        <v>70</v>
      </c>
      <c r="E3" s="949" t="s">
        <v>465</v>
      </c>
      <c r="F3" s="1157" t="s">
        <v>457</v>
      </c>
      <c r="G3" s="900" t="s">
        <v>131</v>
      </c>
      <c r="H3" s="901" t="s">
        <v>132</v>
      </c>
    </row>
    <row r="4" spans="1:18" ht="15.75">
      <c r="A4" s="675" t="s">
        <v>8</v>
      </c>
      <c r="B4" s="886"/>
      <c r="C4" s="886"/>
      <c r="D4" s="887"/>
      <c r="E4" s="888"/>
      <c r="F4" s="888"/>
      <c r="G4" s="889"/>
      <c r="H4" s="890"/>
    </row>
    <row r="5" spans="1:18" ht="15">
      <c r="A5" s="455" t="s">
        <v>309</v>
      </c>
      <c r="B5" s="145">
        <v>12979.807991928588</v>
      </c>
      <c r="C5" s="145">
        <v>12910.465501272922</v>
      </c>
      <c r="D5" s="861">
        <v>0.53710294682116344</v>
      </c>
      <c r="E5" s="902">
        <v>100</v>
      </c>
      <c r="F5" s="903">
        <v>100</v>
      </c>
      <c r="G5" s="663" t="s">
        <v>100</v>
      </c>
      <c r="H5" s="666">
        <v>-20.891222417553973</v>
      </c>
    </row>
    <row r="6" spans="1:18">
      <c r="A6" s="652" t="s">
        <v>133</v>
      </c>
      <c r="B6" s="94">
        <v>10577.987999999999</v>
      </c>
      <c r="C6" s="94">
        <v>10543.543</v>
      </c>
      <c r="D6" s="862">
        <v>0.32669283939942872</v>
      </c>
      <c r="E6" s="904">
        <v>11.700570052545912</v>
      </c>
      <c r="F6" s="905">
        <v>9.1997342442718466</v>
      </c>
      <c r="G6" s="661">
        <v>27.183783160162413</v>
      </c>
      <c r="H6" s="662">
        <v>0.61353614111331756</v>
      </c>
    </row>
    <row r="7" spans="1:18">
      <c r="A7" s="652" t="s">
        <v>134</v>
      </c>
      <c r="B7" s="94">
        <v>15772.89</v>
      </c>
      <c r="C7" s="94">
        <v>15803.189</v>
      </c>
      <c r="D7" s="862">
        <v>-0.19172712545550702</v>
      </c>
      <c r="E7" s="904">
        <v>9.1914469821403344</v>
      </c>
      <c r="F7" s="905">
        <v>8.4424480100657924</v>
      </c>
      <c r="G7" s="661">
        <v>8.8718221442586653</v>
      </c>
      <c r="H7" s="662">
        <v>-13.872832369942198</v>
      </c>
    </row>
    <row r="8" spans="1:18" ht="13.5" thickBot="1">
      <c r="A8" s="653" t="s">
        <v>135</v>
      </c>
      <c r="B8" s="97">
        <v>13010.528</v>
      </c>
      <c r="C8" s="97">
        <v>12878.33</v>
      </c>
      <c r="D8" s="863">
        <v>1.02651508386569</v>
      </c>
      <c r="E8" s="906">
        <v>79.107982965313752</v>
      </c>
      <c r="F8" s="907">
        <v>82.357817745662359</v>
      </c>
      <c r="G8" s="664">
        <v>-3.9459942836085768</v>
      </c>
      <c r="H8" s="667">
        <v>-24.012850258789928</v>
      </c>
    </row>
    <row r="9" spans="1:18" ht="15">
      <c r="A9" s="633" t="s">
        <v>310</v>
      </c>
      <c r="B9" s="146">
        <v>10432.468745140281</v>
      </c>
      <c r="C9" s="146">
        <v>10569.795376459932</v>
      </c>
      <c r="D9" s="864">
        <v>-1.2992364225469499</v>
      </c>
      <c r="E9" s="908">
        <v>100</v>
      </c>
      <c r="F9" s="909">
        <v>100</v>
      </c>
      <c r="G9" s="665" t="s">
        <v>100</v>
      </c>
      <c r="H9" s="668">
        <v>-8.3943188068200207</v>
      </c>
    </row>
    <row r="10" spans="1:18">
      <c r="A10" s="652" t="s">
        <v>133</v>
      </c>
      <c r="B10" s="94">
        <v>8966.0879999999997</v>
      </c>
      <c r="C10" s="94">
        <v>8953.2510000000002</v>
      </c>
      <c r="D10" s="1158">
        <v>0.14337808690943138</v>
      </c>
      <c r="E10" s="904">
        <v>2.482129234594411</v>
      </c>
      <c r="F10" s="905">
        <v>2.5474780808178847</v>
      </c>
      <c r="G10" s="1159">
        <v>-2.5652368401337928</v>
      </c>
      <c r="H10" s="1160">
        <v>-10.744221488442969</v>
      </c>
    </row>
    <row r="11" spans="1:18">
      <c r="A11" s="652" t="s">
        <v>134</v>
      </c>
      <c r="B11" s="94">
        <v>15277.579</v>
      </c>
      <c r="C11" s="94">
        <v>14945.021000000001</v>
      </c>
      <c r="D11" s="862">
        <v>2.2252093188761601</v>
      </c>
      <c r="E11" s="904">
        <v>4.1752606447602636</v>
      </c>
      <c r="F11" s="905">
        <v>4.8581319356821631</v>
      </c>
      <c r="G11" s="661">
        <v>-14.056252484752926</v>
      </c>
      <c r="H11" s="662">
        <v>-21.27064464571124</v>
      </c>
    </row>
    <row r="12" spans="1:18" ht="13.5" thickBot="1">
      <c r="A12" s="654" t="s">
        <v>135</v>
      </c>
      <c r="B12" s="94">
        <v>10254.737999999999</v>
      </c>
      <c r="C12" s="94">
        <v>10384.716</v>
      </c>
      <c r="D12" s="862">
        <v>-1.2516278731166164</v>
      </c>
      <c r="E12" s="904">
        <v>93.342610120645332</v>
      </c>
      <c r="F12" s="905">
        <v>92.594389983499951</v>
      </c>
      <c r="G12" s="661">
        <v>0.808062062160258</v>
      </c>
      <c r="H12" s="662">
        <v>-7.6540880503144626</v>
      </c>
      <c r="P12"/>
      <c r="Q12"/>
      <c r="R12"/>
    </row>
    <row r="13" spans="1:18" ht="15.75">
      <c r="A13" s="675" t="s">
        <v>136</v>
      </c>
      <c r="B13" s="679"/>
      <c r="C13" s="679"/>
      <c r="D13" s="865"/>
      <c r="E13" s="910"/>
      <c r="F13" s="910"/>
      <c r="G13" s="680"/>
      <c r="H13" s="681"/>
      <c r="P13"/>
      <c r="Q13"/>
      <c r="R13"/>
    </row>
    <row r="14" spans="1:18" ht="15">
      <c r="A14" s="455" t="s">
        <v>309</v>
      </c>
      <c r="B14" s="145">
        <v>12902.356920859787</v>
      </c>
      <c r="C14" s="145">
        <v>12791.468882376023</v>
      </c>
      <c r="D14" s="861">
        <v>0.86689057764542921</v>
      </c>
      <c r="E14" s="902">
        <v>100</v>
      </c>
      <c r="F14" s="903">
        <v>100</v>
      </c>
      <c r="G14" s="663" t="s">
        <v>100</v>
      </c>
      <c r="H14" s="666">
        <v>-22.354932064550933</v>
      </c>
      <c r="P14"/>
      <c r="Q14"/>
      <c r="R14"/>
    </row>
    <row r="15" spans="1:18">
      <c r="A15" s="652" t="s">
        <v>133</v>
      </c>
      <c r="B15" s="94">
        <v>11214.745000000001</v>
      </c>
      <c r="C15" s="94">
        <v>11139.701999999999</v>
      </c>
      <c r="D15" s="862">
        <v>0.67365356811161992</v>
      </c>
      <c r="E15" s="904">
        <v>4.261031618181244</v>
      </c>
      <c r="F15" s="905">
        <v>4.0393387943297192</v>
      </c>
      <c r="G15" s="661">
        <v>5.4883443835592427</v>
      </c>
      <c r="H15" s="662">
        <v>-18.093503339404972</v>
      </c>
    </row>
    <row r="16" spans="1:18">
      <c r="A16" s="652" t="s">
        <v>134</v>
      </c>
      <c r="B16" s="94">
        <v>15355.89</v>
      </c>
      <c r="C16" s="94">
        <v>15157.69</v>
      </c>
      <c r="D16" s="1158">
        <v>1.3075871059508335</v>
      </c>
      <c r="E16" s="904">
        <v>2.2315929119681606</v>
      </c>
      <c r="F16" s="905">
        <v>2.5825280816206404</v>
      </c>
      <c r="G16" s="661">
        <v>-13.588822988993558</v>
      </c>
      <c r="H16" s="662">
        <v>-32.905982905982903</v>
      </c>
    </row>
    <row r="17" spans="1:13" ht="13.5" thickBot="1">
      <c r="A17" s="653" t="s">
        <v>135</v>
      </c>
      <c r="B17" s="97">
        <v>12920.705</v>
      </c>
      <c r="C17" s="97">
        <v>12797.478999999999</v>
      </c>
      <c r="D17" s="863">
        <v>0.96289276974004467</v>
      </c>
      <c r="E17" s="906">
        <v>93.507375469850601</v>
      </c>
      <c r="F17" s="907">
        <v>93.37813312404964</v>
      </c>
      <c r="G17" s="664">
        <v>0.1384075066367699</v>
      </c>
      <c r="H17" s="667">
        <v>-22.247465461995059</v>
      </c>
    </row>
    <row r="18" spans="1:13" ht="15">
      <c r="A18" s="633" t="s">
        <v>310</v>
      </c>
      <c r="B18" s="146">
        <v>10469.172</v>
      </c>
      <c r="C18" s="146">
        <v>10469.172</v>
      </c>
      <c r="D18" s="864">
        <v>0</v>
      </c>
      <c r="E18" s="908">
        <v>100</v>
      </c>
      <c r="F18" s="909">
        <v>100</v>
      </c>
      <c r="G18" s="665" t="s">
        <v>100</v>
      </c>
      <c r="H18" s="668">
        <v>0</v>
      </c>
    </row>
    <row r="19" spans="1:13">
      <c r="A19" s="652" t="s">
        <v>133</v>
      </c>
      <c r="B19" s="94" t="s">
        <v>100</v>
      </c>
      <c r="C19" s="94" t="s">
        <v>100</v>
      </c>
      <c r="D19" s="862" t="s">
        <v>100</v>
      </c>
      <c r="E19" s="904" t="s">
        <v>100</v>
      </c>
      <c r="F19" s="905" t="s">
        <v>100</v>
      </c>
      <c r="G19" s="661" t="s">
        <v>100</v>
      </c>
      <c r="H19" s="662" t="s">
        <v>100</v>
      </c>
    </row>
    <row r="20" spans="1:13">
      <c r="A20" s="652" t="s">
        <v>134</v>
      </c>
      <c r="B20" s="94" t="s">
        <v>100</v>
      </c>
      <c r="C20" s="94" t="s">
        <v>100</v>
      </c>
      <c r="D20" s="862" t="s">
        <v>100</v>
      </c>
      <c r="E20" s="904" t="s">
        <v>100</v>
      </c>
      <c r="F20" s="905" t="s">
        <v>100</v>
      </c>
      <c r="G20" s="661" t="s">
        <v>100</v>
      </c>
      <c r="H20" s="662" t="s">
        <v>100</v>
      </c>
    </row>
    <row r="21" spans="1:13" ht="13.5" thickBot="1">
      <c r="A21" s="654" t="s">
        <v>135</v>
      </c>
      <c r="B21" s="94">
        <v>10469.172</v>
      </c>
      <c r="C21" s="94">
        <v>10469.172</v>
      </c>
      <c r="D21" s="862">
        <v>0</v>
      </c>
      <c r="E21" s="904">
        <v>100</v>
      </c>
      <c r="F21" s="905">
        <v>100</v>
      </c>
      <c r="G21" s="661">
        <v>0</v>
      </c>
      <c r="H21" s="662">
        <v>0</v>
      </c>
    </row>
    <row r="22" spans="1:13" ht="15.75">
      <c r="A22" s="675" t="s">
        <v>137</v>
      </c>
      <c r="B22" s="679"/>
      <c r="C22" s="679"/>
      <c r="D22" s="865"/>
      <c r="E22" s="910"/>
      <c r="F22" s="910"/>
      <c r="G22" s="680"/>
      <c r="H22" s="681"/>
    </row>
    <row r="23" spans="1:13" ht="15">
      <c r="A23" s="455" t="s">
        <v>309</v>
      </c>
      <c r="B23" s="145">
        <v>12932.549545306756</v>
      </c>
      <c r="C23" s="1088">
        <v>13034.125268992402</v>
      </c>
      <c r="D23" s="861">
        <v>-0.77930602621481804</v>
      </c>
      <c r="E23" s="902">
        <v>100</v>
      </c>
      <c r="F23" s="903">
        <v>100</v>
      </c>
      <c r="G23" s="663" t="s">
        <v>100</v>
      </c>
      <c r="H23" s="666">
        <v>-17.572444457979927</v>
      </c>
    </row>
    <row r="24" spans="1:13">
      <c r="A24" s="652" t="s">
        <v>133</v>
      </c>
      <c r="B24" s="94">
        <v>10392.777</v>
      </c>
      <c r="C24" s="94">
        <v>10372.021000000001</v>
      </c>
      <c r="D24" s="862">
        <v>0.20011529093509742</v>
      </c>
      <c r="E24" s="904">
        <v>22.724501671870094</v>
      </c>
      <c r="F24" s="905">
        <v>18.486089750422561</v>
      </c>
      <c r="G24" s="661">
        <v>22.927574076884756</v>
      </c>
      <c r="H24" s="662">
        <v>1.3261943986820421</v>
      </c>
    </row>
    <row r="25" spans="1:13">
      <c r="A25" s="652" t="s">
        <v>134</v>
      </c>
      <c r="B25" s="94">
        <v>15935.824000000001</v>
      </c>
      <c r="C25" s="94">
        <v>15939.966</v>
      </c>
      <c r="D25" s="862">
        <v>-2.5984998964237595E-2</v>
      </c>
      <c r="E25" s="904">
        <v>16.848016848016847</v>
      </c>
      <c r="F25" s="905">
        <v>15.818245496490077</v>
      </c>
      <c r="G25" s="661">
        <v>6.5100225670114131</v>
      </c>
      <c r="H25" s="662">
        <v>-12.206391990758561</v>
      </c>
    </row>
    <row r="26" spans="1:13" ht="16.5" thickBot="1">
      <c r="A26" s="653" t="s">
        <v>135</v>
      </c>
      <c r="B26" s="97">
        <v>13050.308000000001</v>
      </c>
      <c r="C26" s="97">
        <v>13083.544</v>
      </c>
      <c r="D26" s="863">
        <v>-0.25402903066630084</v>
      </c>
      <c r="E26" s="906">
        <v>60.427481480113052</v>
      </c>
      <c r="F26" s="907">
        <v>65.695664753087357</v>
      </c>
      <c r="G26" s="664">
        <v>-8.0190729369653386</v>
      </c>
      <c r="H26" s="667">
        <v>-24.182370257052124</v>
      </c>
      <c r="J26" s="129"/>
      <c r="K26" s="122"/>
      <c r="L26" s="122"/>
      <c r="M26" s="122"/>
    </row>
    <row r="27" spans="1:13" ht="15">
      <c r="A27" s="633" t="s">
        <v>310</v>
      </c>
      <c r="B27" s="146">
        <v>10659.047430954524</v>
      </c>
      <c r="C27" s="146">
        <v>10542.65558063129</v>
      </c>
      <c r="D27" s="864">
        <v>1.1040088470410307</v>
      </c>
      <c r="E27" s="908">
        <v>100</v>
      </c>
      <c r="F27" s="909">
        <v>100</v>
      </c>
      <c r="G27" s="665" t="s">
        <v>100</v>
      </c>
      <c r="H27" s="668">
        <v>24.253891803560684</v>
      </c>
      <c r="J27" s="1294"/>
      <c r="K27" s="1294"/>
      <c r="L27" s="1294"/>
      <c r="M27" s="1294"/>
    </row>
    <row r="28" spans="1:13">
      <c r="A28" s="652" t="s">
        <v>133</v>
      </c>
      <c r="B28" s="94" t="s">
        <v>254</v>
      </c>
      <c r="C28" s="94" t="s">
        <v>254</v>
      </c>
      <c r="D28" s="1158" t="s">
        <v>100</v>
      </c>
      <c r="E28" s="904">
        <v>0.72910177430146972</v>
      </c>
      <c r="F28" s="905">
        <v>0.5991800693787448</v>
      </c>
      <c r="G28" s="661" t="s">
        <v>100</v>
      </c>
      <c r="H28" s="662" t="s">
        <v>100</v>
      </c>
    </row>
    <row r="29" spans="1:13">
      <c r="A29" s="652" t="s">
        <v>134</v>
      </c>
      <c r="B29" s="94" t="s">
        <v>254</v>
      </c>
      <c r="C29" s="94" t="s">
        <v>254</v>
      </c>
      <c r="D29" s="1158" t="s">
        <v>100</v>
      </c>
      <c r="E29" s="904">
        <v>5.410581204863754</v>
      </c>
      <c r="F29" s="905">
        <v>6.4505031392448604</v>
      </c>
      <c r="G29" s="661" t="s">
        <v>100</v>
      </c>
      <c r="H29" s="662" t="s">
        <v>100</v>
      </c>
    </row>
    <row r="30" spans="1:13" ht="13.5" thickBot="1">
      <c r="A30" s="654" t="s">
        <v>135</v>
      </c>
      <c r="B30" s="94">
        <v>10479.847</v>
      </c>
      <c r="C30" s="94">
        <v>10311.089</v>
      </c>
      <c r="D30" s="862">
        <v>1.6366651475901315</v>
      </c>
      <c r="E30" s="904">
        <v>93.860317020834771</v>
      </c>
      <c r="F30" s="905">
        <v>92.950316791376395</v>
      </c>
      <c r="G30" s="661">
        <v>0.97901788920293675</v>
      </c>
      <c r="H30" s="662">
        <v>25.470359632348398</v>
      </c>
    </row>
    <row r="31" spans="1:13" ht="15.75">
      <c r="A31" s="675" t="s">
        <v>138</v>
      </c>
      <c r="B31" s="679"/>
      <c r="C31" s="679"/>
      <c r="D31" s="865"/>
      <c r="E31" s="910"/>
      <c r="F31" s="910"/>
      <c r="G31" s="680"/>
      <c r="H31" s="681"/>
    </row>
    <row r="32" spans="1:13" ht="15">
      <c r="A32" s="455" t="s">
        <v>309</v>
      </c>
      <c r="B32" s="145">
        <v>13416.193101637427</v>
      </c>
      <c r="C32" s="145">
        <v>12979.712016971394</v>
      </c>
      <c r="D32" s="861">
        <v>3.3627948300803583</v>
      </c>
      <c r="E32" s="902">
        <v>100</v>
      </c>
      <c r="F32" s="903">
        <v>100</v>
      </c>
      <c r="G32" s="663" t="s">
        <v>100</v>
      </c>
      <c r="H32" s="666">
        <v>-25.203394278715773</v>
      </c>
    </row>
    <row r="33" spans="1:8">
      <c r="A33" s="652" t="s">
        <v>133</v>
      </c>
      <c r="B33" s="94" t="s">
        <v>254</v>
      </c>
      <c r="C33" s="94" t="s">
        <v>254</v>
      </c>
      <c r="D33" s="1158" t="s">
        <v>100</v>
      </c>
      <c r="E33" s="904">
        <v>4.3508771929824563</v>
      </c>
      <c r="F33" s="905">
        <v>0.93167701863354024</v>
      </c>
      <c r="G33" s="661" t="s">
        <v>100</v>
      </c>
      <c r="H33" s="662" t="s">
        <v>100</v>
      </c>
    </row>
    <row r="34" spans="1:8">
      <c r="A34" s="652" t="s">
        <v>134</v>
      </c>
      <c r="B34" s="94" t="s">
        <v>254</v>
      </c>
      <c r="C34" s="94" t="s">
        <v>254</v>
      </c>
      <c r="D34" s="1158" t="s">
        <v>100</v>
      </c>
      <c r="E34" s="904">
        <v>10.72514619883041</v>
      </c>
      <c r="F34" s="905">
        <v>8.1576415011809988</v>
      </c>
      <c r="G34" s="661" t="s">
        <v>100</v>
      </c>
      <c r="H34" s="662" t="s">
        <v>100</v>
      </c>
    </row>
    <row r="35" spans="1:8" ht="13.5" thickBot="1">
      <c r="A35" s="653" t="s">
        <v>135</v>
      </c>
      <c r="B35" s="97">
        <v>13287.138999999999</v>
      </c>
      <c r="C35" s="97">
        <v>12748.573</v>
      </c>
      <c r="D35" s="863">
        <v>4.2245198737144847</v>
      </c>
      <c r="E35" s="906">
        <v>84.923976608187132</v>
      </c>
      <c r="F35" s="907">
        <v>90.91068148018546</v>
      </c>
      <c r="G35" s="664">
        <v>-6.5852601416294148</v>
      </c>
      <c r="H35" s="667">
        <v>-30.12894534257121</v>
      </c>
    </row>
    <row r="36" spans="1:8" ht="15">
      <c r="A36" s="633" t="s">
        <v>310</v>
      </c>
      <c r="B36" s="146">
        <v>10439.931350196759</v>
      </c>
      <c r="C36" s="146">
        <v>10861.823208815793</v>
      </c>
      <c r="D36" s="864">
        <v>-3.8841716580013319</v>
      </c>
      <c r="E36" s="908">
        <v>100</v>
      </c>
      <c r="F36" s="909">
        <v>100</v>
      </c>
      <c r="G36" s="665" t="s">
        <v>100</v>
      </c>
      <c r="H36" s="668">
        <v>-14.723221573903315</v>
      </c>
    </row>
    <row r="37" spans="1:8">
      <c r="A37" s="652" t="s">
        <v>133</v>
      </c>
      <c r="B37" s="94" t="s">
        <v>254</v>
      </c>
      <c r="C37" s="94" t="s">
        <v>254</v>
      </c>
      <c r="D37" s="1158" t="s">
        <v>100</v>
      </c>
      <c r="E37" s="904">
        <v>11.337611231254654</v>
      </c>
      <c r="F37" s="905">
        <v>11.270671463554736</v>
      </c>
      <c r="G37" s="661" t="s">
        <v>100</v>
      </c>
      <c r="H37" s="662" t="s">
        <v>100</v>
      </c>
    </row>
    <row r="38" spans="1:8">
      <c r="A38" s="652" t="s">
        <v>134</v>
      </c>
      <c r="B38" s="94" t="s">
        <v>254</v>
      </c>
      <c r="C38" s="94" t="s">
        <v>254</v>
      </c>
      <c r="D38" s="1158" t="s">
        <v>100</v>
      </c>
      <c r="E38" s="904">
        <v>12.642251923281453</v>
      </c>
      <c r="F38" s="905">
        <v>15.896242101762553</v>
      </c>
      <c r="G38" s="661" t="s">
        <v>100</v>
      </c>
      <c r="H38" s="662" t="s">
        <v>100</v>
      </c>
    </row>
    <row r="39" spans="1:8" ht="13.5" thickBot="1">
      <c r="A39" s="653" t="s">
        <v>135</v>
      </c>
      <c r="B39" s="97">
        <v>9715.0650000000005</v>
      </c>
      <c r="C39" s="97">
        <v>10180.258</v>
      </c>
      <c r="D39" s="863">
        <v>-4.5695600249030948</v>
      </c>
      <c r="E39" s="906">
        <v>76.020136845463895</v>
      </c>
      <c r="F39" s="907">
        <v>72.833086434682713</v>
      </c>
      <c r="G39" s="664">
        <v>4.3758277546556466</v>
      </c>
      <c r="H39" s="667">
        <v>-10.991656635257977</v>
      </c>
    </row>
    <row r="40" spans="1:8" ht="14.25" customHeight="1">
      <c r="A40" s="129" t="s">
        <v>311</v>
      </c>
      <c r="B40" s="122"/>
      <c r="C40" s="129"/>
      <c r="D40" s="122"/>
    </row>
    <row r="41" spans="1:8" ht="5.25" customHeight="1">
      <c r="A41" s="1299"/>
      <c r="B41" s="1299"/>
      <c r="C41" s="1299"/>
      <c r="D41" s="1299"/>
    </row>
    <row r="42" spans="1:8" ht="15">
      <c r="A42" s="130" t="s">
        <v>61</v>
      </c>
      <c r="B42" s="131"/>
    </row>
    <row r="43" spans="1:8" ht="15">
      <c r="A43" s="128" t="s">
        <v>96</v>
      </c>
      <c r="B43" s="1300" t="s">
        <v>62</v>
      </c>
      <c r="C43" s="1301"/>
      <c r="D43" s="1301"/>
      <c r="E43" s="1301"/>
      <c r="F43" s="1301"/>
      <c r="G43" s="1301"/>
      <c r="H43" s="1302"/>
    </row>
    <row r="44" spans="1:8" ht="15">
      <c r="A44" s="128" t="s">
        <v>63</v>
      </c>
      <c r="B44" s="1300" t="s">
        <v>64</v>
      </c>
      <c r="C44" s="1301"/>
      <c r="D44" s="1301"/>
      <c r="E44" s="1301"/>
      <c r="F44" s="1301"/>
      <c r="G44" s="1301"/>
      <c r="H44" s="1302"/>
    </row>
    <row r="45" spans="1:8" ht="15">
      <c r="A45" s="128" t="s">
        <v>65</v>
      </c>
      <c r="B45" s="1300" t="s">
        <v>66</v>
      </c>
      <c r="C45" s="1301"/>
      <c r="D45" s="1301"/>
      <c r="E45" s="1301"/>
      <c r="F45" s="1301"/>
      <c r="G45" s="1301"/>
      <c r="H45" s="1302"/>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6" t="s">
        <v>466</v>
      </c>
      <c r="B2" s="877"/>
      <c r="C2" s="877"/>
      <c r="D2" s="877"/>
      <c r="E2" s="877"/>
      <c r="F2" s="122"/>
      <c r="G2" s="122"/>
      <c r="H2" s="122"/>
    </row>
    <row r="3" spans="1:8" ht="30.75" customHeight="1">
      <c r="A3" s="1303" t="s">
        <v>139</v>
      </c>
      <c r="B3" s="1305" t="s">
        <v>140</v>
      </c>
      <c r="C3" s="1306"/>
      <c r="D3" s="1307" t="s">
        <v>315</v>
      </c>
      <c r="E3" s="1308"/>
    </row>
    <row r="4" spans="1:8" ht="16.5" thickBot="1">
      <c r="A4" s="1304"/>
      <c r="B4" s="926" t="s">
        <v>141</v>
      </c>
      <c r="C4" s="926" t="s">
        <v>142</v>
      </c>
      <c r="D4" s="927" t="s">
        <v>141</v>
      </c>
      <c r="E4" s="928" t="s">
        <v>142</v>
      </c>
      <c r="G4" s="132" t="s">
        <v>143</v>
      </c>
      <c r="H4" s="133"/>
    </row>
    <row r="5" spans="1:8" ht="17.25" customHeight="1" thickBot="1">
      <c r="A5" s="920" t="s">
        <v>144</v>
      </c>
      <c r="B5" s="921">
        <v>23065.05</v>
      </c>
      <c r="C5" s="921">
        <v>21385.425999999999</v>
      </c>
      <c r="D5" s="922">
        <v>-3.2403160085141609</v>
      </c>
      <c r="E5" s="923">
        <v>-2.5927130597909467</v>
      </c>
      <c r="G5" s="134" t="s">
        <v>59</v>
      </c>
      <c r="H5" s="135" t="s">
        <v>60</v>
      </c>
    </row>
    <row r="6" spans="1:8" ht="18" customHeight="1">
      <c r="A6" s="940" t="s">
        <v>145</v>
      </c>
      <c r="B6" s="1004" t="s">
        <v>254</v>
      </c>
      <c r="C6" s="941" t="s">
        <v>254</v>
      </c>
      <c r="D6" s="636" t="s">
        <v>100</v>
      </c>
      <c r="E6" s="1011" t="s">
        <v>100</v>
      </c>
      <c r="G6" s="136" t="s">
        <v>146</v>
      </c>
      <c r="H6" s="137" t="s">
        <v>147</v>
      </c>
    </row>
    <row r="7" spans="1:8" ht="18" customHeight="1">
      <c r="A7" s="634" t="s">
        <v>148</v>
      </c>
      <c r="B7" s="635">
        <v>23040.987000000001</v>
      </c>
      <c r="C7" s="635">
        <v>20793.411</v>
      </c>
      <c r="D7" s="1185">
        <v>-3.4797575686285427</v>
      </c>
      <c r="E7" s="1184">
        <v>-9.9104321250284855</v>
      </c>
      <c r="G7" s="138" t="s">
        <v>149</v>
      </c>
      <c r="H7" s="139" t="s">
        <v>150</v>
      </c>
    </row>
    <row r="8" spans="1:8" ht="18" customHeight="1">
      <c r="A8" s="634" t="s">
        <v>151</v>
      </c>
      <c r="B8" s="635" t="s">
        <v>254</v>
      </c>
      <c r="C8" s="635" t="s">
        <v>254</v>
      </c>
      <c r="D8" s="1182" t="s">
        <v>100</v>
      </c>
      <c r="E8" s="1183" t="s">
        <v>100</v>
      </c>
      <c r="G8" s="138" t="s">
        <v>152</v>
      </c>
      <c r="H8" s="139" t="s">
        <v>153</v>
      </c>
    </row>
    <row r="9" spans="1:8" ht="18" customHeight="1">
      <c r="A9" s="634" t="s">
        <v>154</v>
      </c>
      <c r="B9" s="635" t="s">
        <v>100</v>
      </c>
      <c r="C9" s="635" t="s">
        <v>254</v>
      </c>
      <c r="D9" s="1185" t="s">
        <v>100</v>
      </c>
      <c r="E9" s="1184" t="s">
        <v>100</v>
      </c>
      <c r="G9" s="138" t="s">
        <v>155</v>
      </c>
      <c r="H9" s="139" t="s">
        <v>156</v>
      </c>
    </row>
    <row r="10" spans="1:8" ht="18" customHeight="1">
      <c r="A10" s="634" t="s">
        <v>157</v>
      </c>
      <c r="B10" s="635" t="s">
        <v>254</v>
      </c>
      <c r="C10" s="635">
        <v>20398.008999999998</v>
      </c>
      <c r="D10" s="1182" t="s">
        <v>100</v>
      </c>
      <c r="E10" s="1184">
        <v>4.0174915344954627</v>
      </c>
      <c r="G10" s="138" t="s">
        <v>158</v>
      </c>
      <c r="H10" s="139" t="s">
        <v>159</v>
      </c>
    </row>
    <row r="11" spans="1:8" ht="18" customHeight="1">
      <c r="A11" s="634" t="s">
        <v>160</v>
      </c>
      <c r="B11" s="635" t="s">
        <v>100</v>
      </c>
      <c r="C11" s="635" t="s">
        <v>100</v>
      </c>
      <c r="D11" s="1185" t="s">
        <v>100</v>
      </c>
      <c r="E11" s="1184" t="s">
        <v>100</v>
      </c>
      <c r="G11" s="138" t="s">
        <v>161</v>
      </c>
      <c r="H11" s="139" t="s">
        <v>162</v>
      </c>
    </row>
    <row r="12" spans="1:8" ht="18" customHeight="1">
      <c r="A12" s="634" t="s">
        <v>163</v>
      </c>
      <c r="B12" s="635">
        <v>25123.082999999999</v>
      </c>
      <c r="C12" s="635">
        <v>22846.911</v>
      </c>
      <c r="D12" s="1185">
        <v>0.37645741755716455</v>
      </c>
      <c r="E12" s="1184" t="s">
        <v>100</v>
      </c>
      <c r="G12" s="138" t="s">
        <v>164</v>
      </c>
      <c r="H12" s="139" t="s">
        <v>165</v>
      </c>
    </row>
    <row r="13" spans="1:8" ht="18" customHeight="1" thickBot="1">
      <c r="A13" s="637" t="s">
        <v>166</v>
      </c>
      <c r="B13" s="1115" t="s">
        <v>254</v>
      </c>
      <c r="C13" s="1115">
        <v>21751.469000000001</v>
      </c>
      <c r="D13" s="1187" t="s">
        <v>100</v>
      </c>
      <c r="E13" s="1186" t="s">
        <v>100</v>
      </c>
      <c r="G13" s="140" t="s">
        <v>167</v>
      </c>
      <c r="H13" s="141" t="s">
        <v>168</v>
      </c>
    </row>
    <row r="14" spans="1:8">
      <c r="A14" s="660" t="s">
        <v>95</v>
      </c>
      <c r="B14" s="142"/>
      <c r="C14" s="142"/>
      <c r="D14" s="142"/>
      <c r="E14" s="142"/>
    </row>
    <row r="15" spans="1:8">
      <c r="A15" s="143"/>
      <c r="B15" s="144"/>
      <c r="C15" s="144"/>
      <c r="D15" s="144"/>
    </row>
    <row r="23" spans="1:4" ht="15">
      <c r="D23" s="933"/>
    </row>
    <row r="24" spans="1:4" ht="15">
      <c r="D24" s="933"/>
    </row>
    <row r="25" spans="1:4" ht="15">
      <c r="A25" s="934"/>
      <c r="D25" s="933"/>
    </row>
    <row r="26" spans="1:4" ht="15">
      <c r="A26" s="934"/>
      <c r="D26" s="933"/>
    </row>
    <row r="27" spans="1:4" ht="15">
      <c r="A27" s="934"/>
      <c r="D27" s="933"/>
    </row>
    <row r="28" spans="1:4" ht="15">
      <c r="A28" s="934"/>
      <c r="D28" s="933"/>
    </row>
    <row r="29" spans="1:4" ht="15">
      <c r="A29" s="934"/>
      <c r="D29" s="933"/>
    </row>
    <row r="30" spans="1:4" ht="15">
      <c r="A30" s="934"/>
      <c r="D30" s="933"/>
    </row>
    <row r="31" spans="1:4" ht="15">
      <c r="A31" s="934"/>
      <c r="D31" s="933"/>
    </row>
    <row r="32" spans="1:4" ht="15">
      <c r="A32" s="934"/>
      <c r="D32" s="933"/>
    </row>
    <row r="33" spans="1:13" ht="15">
      <c r="A33" s="934"/>
      <c r="D33" s="933"/>
    </row>
    <row r="34" spans="1:13" ht="15">
      <c r="A34" s="934"/>
      <c r="D34" s="933"/>
    </row>
    <row r="35" spans="1:13" ht="15">
      <c r="A35" s="934"/>
      <c r="D35" s="933"/>
      <c r="M35" s="127" t="s">
        <v>123</v>
      </c>
    </row>
    <row r="36" spans="1:13" ht="15">
      <c r="A36" s="934"/>
      <c r="D36" s="933"/>
    </row>
    <row r="37" spans="1:13" ht="15">
      <c r="A37" s="934"/>
      <c r="D37" s="933"/>
    </row>
    <row r="38" spans="1:13" ht="15">
      <c r="A38" s="934"/>
      <c r="D38" s="933"/>
    </row>
    <row r="39" spans="1:13" ht="15">
      <c r="A39" s="934"/>
      <c r="D39" s="933"/>
    </row>
    <row r="40" spans="1:13" ht="15">
      <c r="A40" s="934"/>
      <c r="D40" s="933"/>
    </row>
    <row r="41" spans="1:13" ht="15">
      <c r="A41" s="934"/>
      <c r="D41" s="933"/>
    </row>
    <row r="42" spans="1:13" ht="15">
      <c r="A42" s="934"/>
      <c r="D42" s="933"/>
    </row>
    <row r="43" spans="1:13" ht="15">
      <c r="A43" s="934"/>
      <c r="D43" s="933"/>
    </row>
    <row r="44" spans="1:13" ht="15">
      <c r="A44" s="934"/>
      <c r="D44" s="933"/>
    </row>
    <row r="45" spans="1:13" ht="15">
      <c r="D45" s="933"/>
    </row>
    <row r="46" spans="1:13" ht="15">
      <c r="A46" s="934"/>
      <c r="D46" s="933"/>
    </row>
    <row r="47" spans="1:13" ht="15">
      <c r="A47" s="934"/>
      <c r="D47" s="933"/>
    </row>
    <row r="48" spans="1:13" ht="15">
      <c r="A48" s="934"/>
      <c r="D48" s="933"/>
    </row>
    <row r="49" spans="1:4" ht="15">
      <c r="A49" s="934"/>
      <c r="D49" s="933"/>
    </row>
    <row r="50" spans="1:4" ht="15">
      <c r="A50" s="934"/>
      <c r="D50" s="933"/>
    </row>
    <row r="51" spans="1:4" ht="15">
      <c r="A51" s="934"/>
      <c r="D51" s="933"/>
    </row>
    <row r="52" spans="1:4" ht="15">
      <c r="A52" s="934"/>
      <c r="D52" s="933"/>
    </row>
    <row r="53" spans="1:4" ht="15">
      <c r="A53" s="934"/>
      <c r="D53" s="933"/>
    </row>
    <row r="54" spans="1:4" ht="15">
      <c r="A54" s="934"/>
    </row>
    <row r="55" spans="1:4" ht="15">
      <c r="A55" s="934"/>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P40" sqref="P40"/>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13" t="s">
        <v>449</v>
      </c>
      <c r="B1" s="1313"/>
      <c r="C1" s="1313"/>
      <c r="D1" s="1313"/>
      <c r="E1" s="1313"/>
      <c r="F1" s="1313"/>
      <c r="G1" s="644"/>
      <c r="H1" s="644"/>
    </row>
    <row r="2" spans="1:8" ht="13.5" customHeight="1" thickBot="1"/>
    <row r="3" spans="1:8" ht="27" customHeight="1">
      <c r="A3" s="1309" t="s">
        <v>73</v>
      </c>
      <c r="B3" s="1309" t="s">
        <v>118</v>
      </c>
      <c r="C3" s="1314" t="s">
        <v>82</v>
      </c>
      <c r="D3" s="1315"/>
      <c r="E3" s="1316"/>
      <c r="F3" s="1311" t="s">
        <v>119</v>
      </c>
      <c r="G3" s="1312"/>
      <c r="H3" s="122"/>
    </row>
    <row r="4" spans="1:8" ht="32.25" customHeight="1" thickBot="1">
      <c r="A4" s="1310"/>
      <c r="B4" s="1310"/>
      <c r="C4" s="913">
        <v>43807</v>
      </c>
      <c r="D4" s="914">
        <v>43800</v>
      </c>
      <c r="E4" s="915">
        <v>43443</v>
      </c>
      <c r="F4" s="916" t="s">
        <v>349</v>
      </c>
      <c r="G4" s="917" t="s">
        <v>120</v>
      </c>
      <c r="H4" s="122"/>
    </row>
    <row r="5" spans="1:8" ht="29.25" customHeight="1">
      <c r="A5" s="970" t="s">
        <v>124</v>
      </c>
      <c r="B5" s="1090" t="s">
        <v>326</v>
      </c>
      <c r="C5" s="918">
        <v>576.47</v>
      </c>
      <c r="D5" s="878">
        <v>564.02</v>
      </c>
      <c r="E5" s="1163">
        <v>681</v>
      </c>
      <c r="F5" s="1009">
        <v>2.2073685330307518</v>
      </c>
      <c r="G5" s="1106">
        <v>-15.349486049926576</v>
      </c>
      <c r="H5" s="122"/>
    </row>
    <row r="6" spans="1:8" ht="28.5" customHeight="1" thickBot="1">
      <c r="A6" s="971" t="s">
        <v>125</v>
      </c>
      <c r="B6" s="1089" t="s">
        <v>326</v>
      </c>
      <c r="C6" s="1164">
        <v>842.79</v>
      </c>
      <c r="D6" s="1165">
        <v>889.59</v>
      </c>
      <c r="E6" s="1166">
        <v>1020.5</v>
      </c>
      <c r="F6" s="1167">
        <v>-5.2608505041648472</v>
      </c>
      <c r="G6" s="1168">
        <v>-17.414012738853508</v>
      </c>
      <c r="H6" s="122"/>
    </row>
    <row r="7" spans="1:8" ht="32.25" customHeight="1" thickBot="1">
      <c r="A7" s="972" t="s">
        <v>121</v>
      </c>
      <c r="B7" s="1091" t="s">
        <v>122</v>
      </c>
      <c r="C7" s="1164" t="s">
        <v>100</v>
      </c>
      <c r="D7" s="1175" t="s">
        <v>100</v>
      </c>
      <c r="E7" s="1176">
        <v>11.1</v>
      </c>
      <c r="F7" s="1177" t="s">
        <v>100</v>
      </c>
      <c r="G7" s="1178" t="s">
        <v>100</v>
      </c>
      <c r="H7" s="122"/>
    </row>
    <row r="8" spans="1:8" s="122" customFormat="1" ht="15.75">
      <c r="A8" s="962"/>
      <c r="B8" s="963"/>
      <c r="D8" s="937"/>
      <c r="E8" s="938"/>
      <c r="F8" s="939"/>
      <c r="G8" s="939"/>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W38" sqref="W38"/>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20" t="s">
        <v>89</v>
      </c>
      <c r="C1" s="1320"/>
      <c r="D1" s="1320"/>
      <c r="E1" s="1320"/>
      <c r="F1" s="8"/>
      <c r="G1" s="7"/>
    </row>
    <row r="2" spans="2:17" ht="20.25" thickBot="1">
      <c r="B2" s="882"/>
      <c r="C2" s="7"/>
      <c r="D2" s="7"/>
      <c r="E2" s="7"/>
      <c r="F2" s="7"/>
      <c r="H2" s="61"/>
      <c r="I2" s="61"/>
      <c r="J2" s="61"/>
      <c r="K2" s="61"/>
      <c r="L2" s="61"/>
      <c r="M2" s="61"/>
      <c r="N2" s="61"/>
      <c r="O2" s="61"/>
      <c r="P2" s="61"/>
      <c r="Q2" s="61"/>
    </row>
    <row r="3" spans="2:17" ht="25.5" customHeight="1">
      <c r="B3" s="1145"/>
      <c r="C3" s="1146" t="s">
        <v>316</v>
      </c>
      <c r="D3" s="1147"/>
      <c r="E3" s="1148" t="s">
        <v>69</v>
      </c>
      <c r="F3" s="1318"/>
    </row>
    <row r="4" spans="2:17" ht="34.5" customHeight="1" thickBot="1">
      <c r="B4" s="1149" t="s">
        <v>43</v>
      </c>
      <c r="C4" s="1150">
        <v>43805</v>
      </c>
      <c r="D4" s="1150">
        <v>43798</v>
      </c>
      <c r="E4" s="1151" t="s">
        <v>312</v>
      </c>
      <c r="F4" s="1319"/>
      <c r="G4" s="656" t="s">
        <v>42</v>
      </c>
      <c r="H4" s="121"/>
      <c r="I4" s="121"/>
      <c r="J4" s="121"/>
      <c r="K4" s="121"/>
      <c r="L4" s="121"/>
      <c r="M4" s="121"/>
      <c r="N4" s="121"/>
      <c r="O4" s="121"/>
      <c r="P4" s="121"/>
      <c r="Q4" s="121"/>
    </row>
    <row r="5" spans="2:17" ht="29.25" customHeight="1">
      <c r="B5" s="1093" t="s">
        <v>317</v>
      </c>
      <c r="C5" s="1152"/>
      <c r="D5" s="1152"/>
      <c r="E5" s="1153"/>
      <c r="F5" s="10"/>
      <c r="G5" s="1317" t="s">
        <v>348</v>
      </c>
      <c r="H5" s="1317"/>
      <c r="I5" s="1317"/>
      <c r="J5" s="1317"/>
      <c r="K5" s="1317"/>
      <c r="L5" s="1317"/>
      <c r="M5" s="1317"/>
      <c r="N5" s="1317"/>
      <c r="O5" s="1317"/>
      <c r="P5" s="1317"/>
      <c r="Q5" s="1317"/>
    </row>
    <row r="6" spans="2:17" ht="21" customHeight="1">
      <c r="B6" s="638" t="s">
        <v>44</v>
      </c>
      <c r="C6" s="1154">
        <v>11.35</v>
      </c>
      <c r="D6" s="1154">
        <v>10.25</v>
      </c>
      <c r="E6" s="1085">
        <v>10.731707317073168</v>
      </c>
      <c r="F6" s="10"/>
      <c r="G6" s="1317"/>
      <c r="H6" s="1317"/>
      <c r="I6" s="1317"/>
      <c r="J6" s="1317"/>
      <c r="K6" s="1317"/>
      <c r="L6" s="1317"/>
      <c r="M6" s="1317"/>
      <c r="N6" s="1317"/>
      <c r="O6" s="1317"/>
      <c r="P6" s="1317"/>
      <c r="Q6" s="1317"/>
    </row>
    <row r="7" spans="2:17" ht="15.75">
      <c r="B7" s="638" t="s">
        <v>45</v>
      </c>
      <c r="C7" s="639">
        <v>15.5</v>
      </c>
      <c r="D7" s="639">
        <v>14</v>
      </c>
      <c r="E7" s="911">
        <v>10.714285714285714</v>
      </c>
      <c r="F7" s="16"/>
      <c r="G7" s="15"/>
      <c r="H7" s="15"/>
      <c r="I7" s="6"/>
      <c r="J7" s="9"/>
      <c r="K7" s="9"/>
      <c r="L7" s="9"/>
      <c r="M7" s="9"/>
      <c r="N7" s="9"/>
    </row>
    <row r="8" spans="2:17" ht="15.75">
      <c r="B8" s="657" t="s">
        <v>46</v>
      </c>
      <c r="C8" s="645">
        <v>13.09</v>
      </c>
      <c r="D8" s="645">
        <v>11.53</v>
      </c>
      <c r="E8" s="1010">
        <v>13.529921942758028</v>
      </c>
      <c r="F8" s="10"/>
      <c r="G8" s="17"/>
      <c r="H8" s="17"/>
      <c r="I8" s="18"/>
      <c r="J8" s="9"/>
      <c r="K8" s="9"/>
      <c r="L8" s="9"/>
      <c r="M8" s="9"/>
      <c r="N8" s="9"/>
    </row>
    <row r="9" spans="2:17" ht="15.75">
      <c r="B9" s="658" t="s">
        <v>256</v>
      </c>
      <c r="C9" s="646">
        <v>55</v>
      </c>
      <c r="D9" s="646">
        <v>71</v>
      </c>
      <c r="E9" s="912">
        <v>-22.535211267605636</v>
      </c>
      <c r="F9" s="10"/>
      <c r="G9" s="19"/>
      <c r="H9" s="19"/>
      <c r="I9" s="20"/>
      <c r="J9" s="13"/>
      <c r="K9" s="12"/>
      <c r="L9" s="14"/>
    </row>
    <row r="10" spans="2:17" ht="15.75">
      <c r="B10" s="658" t="s">
        <v>257</v>
      </c>
      <c r="C10" s="646">
        <v>40</v>
      </c>
      <c r="D10" s="646">
        <v>55</v>
      </c>
      <c r="E10" s="912">
        <v>-27.27272727272727</v>
      </c>
      <c r="F10" s="16"/>
      <c r="G10" s="19"/>
      <c r="H10" s="19"/>
      <c r="I10" s="20"/>
      <c r="J10" s="21"/>
      <c r="K10" s="11"/>
      <c r="L10" s="22"/>
    </row>
    <row r="11" spans="2:17" ht="15.75">
      <c r="B11" s="658" t="s">
        <v>358</v>
      </c>
      <c r="C11" s="1155">
        <v>2.75</v>
      </c>
      <c r="D11" s="1155">
        <v>2</v>
      </c>
      <c r="E11" s="912">
        <v>37.5</v>
      </c>
      <c r="F11" s="10"/>
      <c r="G11" s="23"/>
      <c r="H11" s="23"/>
      <c r="I11" s="20"/>
      <c r="J11" s="13"/>
      <c r="K11" s="12"/>
      <c r="L11" s="14"/>
    </row>
    <row r="12" spans="2:17" ht="22.5" customHeight="1">
      <c r="B12" s="1092" t="s">
        <v>318</v>
      </c>
      <c r="C12" s="639"/>
      <c r="D12" s="639"/>
      <c r="E12" s="911"/>
      <c r="F12" s="10"/>
      <c r="G12" s="23"/>
      <c r="H12" s="23"/>
      <c r="I12" s="24"/>
      <c r="J12" s="13"/>
      <c r="K12" s="12"/>
      <c r="L12" s="14"/>
    </row>
    <row r="13" spans="2:17" ht="15.75">
      <c r="B13" s="638" t="s">
        <v>44</v>
      </c>
      <c r="C13" s="1156" t="s">
        <v>100</v>
      </c>
      <c r="D13" s="1154" t="s">
        <v>100</v>
      </c>
      <c r="E13" s="1085" t="s">
        <v>100</v>
      </c>
      <c r="F13" s="16"/>
      <c r="G13" s="23"/>
      <c r="H13" s="23"/>
      <c r="I13" s="20"/>
      <c r="J13" s="21"/>
      <c r="K13" s="11"/>
      <c r="L13" s="22"/>
    </row>
    <row r="14" spans="2:17" ht="15.75">
      <c r="B14" s="638" t="s">
        <v>45</v>
      </c>
      <c r="C14" s="1156" t="s">
        <v>100</v>
      </c>
      <c r="D14" s="639" t="s">
        <v>100</v>
      </c>
      <c r="E14" s="1085" t="s">
        <v>100</v>
      </c>
      <c r="F14" s="16"/>
      <c r="G14" s="23"/>
      <c r="H14" s="23"/>
      <c r="I14" s="20"/>
      <c r="J14" s="21"/>
      <c r="K14" s="11"/>
      <c r="L14" s="22"/>
    </row>
    <row r="15" spans="2:17" ht="15.75">
      <c r="B15" s="657" t="s">
        <v>46</v>
      </c>
      <c r="C15" s="645" t="s">
        <v>254</v>
      </c>
      <c r="D15" s="645" t="s">
        <v>254</v>
      </c>
      <c r="E15" s="1010" t="s">
        <v>100</v>
      </c>
      <c r="F15" s="16"/>
      <c r="G15" s="25"/>
      <c r="H15" s="25"/>
      <c r="I15" s="26"/>
      <c r="J15" s="21"/>
      <c r="K15" s="11"/>
      <c r="L15" s="22"/>
    </row>
    <row r="16" spans="2:17" ht="15.75">
      <c r="B16" s="658" t="s">
        <v>256</v>
      </c>
      <c r="C16" s="646" t="s">
        <v>100</v>
      </c>
      <c r="D16" s="646" t="s">
        <v>100</v>
      </c>
      <c r="E16" s="1086" t="s">
        <v>100</v>
      </c>
      <c r="F16" s="16"/>
      <c r="G16" s="19"/>
      <c r="H16" s="19"/>
      <c r="I16" s="20"/>
      <c r="J16" s="21"/>
      <c r="K16" s="11"/>
      <c r="L16" s="22"/>
    </row>
    <row r="17" spans="2:15" ht="15.75">
      <c r="B17" s="658" t="s">
        <v>257</v>
      </c>
      <c r="C17" s="646" t="s">
        <v>100</v>
      </c>
      <c r="D17" s="646" t="s">
        <v>100</v>
      </c>
      <c r="E17" s="1086" t="s">
        <v>100</v>
      </c>
      <c r="F17" s="16"/>
      <c r="G17" s="19"/>
      <c r="H17" s="19"/>
      <c r="I17" s="20"/>
      <c r="J17" s="21"/>
      <c r="K17" s="11"/>
      <c r="L17" s="22"/>
    </row>
    <row r="18" spans="2:15" ht="15.75">
      <c r="B18" s="658" t="s">
        <v>358</v>
      </c>
      <c r="C18" s="1155" t="s">
        <v>100</v>
      </c>
      <c r="D18" s="1155" t="s">
        <v>100</v>
      </c>
      <c r="E18" s="1086" t="s">
        <v>100</v>
      </c>
      <c r="F18" s="16"/>
      <c r="G18" s="23"/>
      <c r="H18" s="23"/>
      <c r="I18" s="20"/>
      <c r="J18" s="21"/>
      <c r="K18" s="11"/>
      <c r="L18" s="22"/>
    </row>
    <row r="19" spans="2:15" ht="20.25" customHeight="1">
      <c r="B19" s="1092" t="s">
        <v>319</v>
      </c>
      <c r="C19" s="639"/>
      <c r="D19" s="639"/>
      <c r="E19" s="911"/>
      <c r="F19" s="16"/>
      <c r="G19" s="23"/>
      <c r="H19" s="23"/>
      <c r="I19" s="24"/>
      <c r="J19" s="21"/>
      <c r="K19" s="11"/>
      <c r="L19" s="22"/>
      <c r="O19" t="s">
        <v>123</v>
      </c>
    </row>
    <row r="20" spans="2:15" ht="15.75">
      <c r="B20" s="638" t="s">
        <v>44</v>
      </c>
      <c r="C20" s="1156" t="s">
        <v>100</v>
      </c>
      <c r="D20" s="639" t="s">
        <v>100</v>
      </c>
      <c r="E20" s="1085" t="s">
        <v>100</v>
      </c>
      <c r="F20" s="16"/>
      <c r="G20" s="23"/>
      <c r="H20" s="23"/>
      <c r="I20" s="20"/>
      <c r="J20" s="21"/>
      <c r="K20" s="11"/>
      <c r="L20" s="22"/>
    </row>
    <row r="21" spans="2:15" ht="15.75">
      <c r="B21" s="638" t="s">
        <v>45</v>
      </c>
      <c r="C21" s="1156" t="s">
        <v>100</v>
      </c>
      <c r="D21" s="639" t="s">
        <v>100</v>
      </c>
      <c r="E21" s="1085" t="s">
        <v>100</v>
      </c>
      <c r="F21" s="16"/>
      <c r="G21" s="23"/>
      <c r="H21" s="23"/>
      <c r="I21" s="20"/>
      <c r="J21" s="21"/>
      <c r="K21" s="11"/>
      <c r="L21" s="22"/>
    </row>
    <row r="22" spans="2:15" ht="15.75">
      <c r="B22" s="657" t="s">
        <v>46</v>
      </c>
      <c r="C22" s="645" t="s">
        <v>254</v>
      </c>
      <c r="D22" s="645" t="s">
        <v>254</v>
      </c>
      <c r="E22" s="1010" t="s">
        <v>100</v>
      </c>
      <c r="F22" s="16"/>
      <c r="G22" s="25"/>
      <c r="H22" s="25"/>
      <c r="I22" s="26"/>
      <c r="J22" s="21"/>
      <c r="K22" s="11"/>
      <c r="L22" s="22"/>
      <c r="O22" s="58"/>
    </row>
    <row r="23" spans="2:15" ht="15.75">
      <c r="B23" s="658" t="s">
        <v>256</v>
      </c>
      <c r="C23" s="646" t="s">
        <v>100</v>
      </c>
      <c r="D23" s="646" t="s">
        <v>100</v>
      </c>
      <c r="E23" s="1086" t="s">
        <v>100</v>
      </c>
      <c r="F23" s="16"/>
      <c r="G23" s="19"/>
      <c r="H23" s="19"/>
      <c r="I23" s="20"/>
      <c r="J23" s="21"/>
      <c r="K23" s="11"/>
      <c r="L23" s="22"/>
    </row>
    <row r="24" spans="2:15" ht="15.75">
      <c r="B24" s="658" t="s">
        <v>257</v>
      </c>
      <c r="C24" s="646" t="s">
        <v>100</v>
      </c>
      <c r="D24" s="646" t="s">
        <v>100</v>
      </c>
      <c r="E24" s="1086" t="s">
        <v>100</v>
      </c>
      <c r="F24" s="16"/>
      <c r="G24" s="19"/>
      <c r="H24" s="19"/>
      <c r="I24" s="20"/>
      <c r="J24" s="21"/>
      <c r="K24" s="11"/>
      <c r="L24" s="22"/>
    </row>
    <row r="25" spans="2:15" ht="16.5" thickBot="1">
      <c r="B25" s="659" t="s">
        <v>358</v>
      </c>
      <c r="C25" s="655" t="s">
        <v>100</v>
      </c>
      <c r="D25" s="655" t="s">
        <v>100</v>
      </c>
      <c r="E25" s="1087"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2019-12-12T14:11:28Z</dcterms:modified>
</cp:coreProperties>
</file>